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geomando/Dropbox/github/DESaster/inputs/"/>
    </mc:Choice>
  </mc:AlternateContent>
  <xr:revisionPtr revIDLastSave="0" documentId="13_ncr:1_{96719F4F-DC27-404E-848F-6A1B646FD61C}" xr6:coauthVersionLast="31" xr6:coauthVersionMax="31" xr10:uidLastSave="{00000000-0000-0000-0000-000000000000}"/>
  <bookViews>
    <workbookView xWindow="80" yWindow="460" windowWidth="28720" windowHeight="17540" tabRatio="500" xr2:uid="{00000000-000D-0000-FFFF-FFFF00000000}"/>
  </bookViews>
  <sheets>
    <sheet name="renters" sheetId="5" r:id="rId1"/>
    <sheet name="owners" sheetId="1" r:id="rId2"/>
    <sheet name="forsale_stock" sheetId="2" r:id="rId3"/>
    <sheet name="forrent_stock" sheetId="6" r:id="rId4"/>
    <sheet name="temp_stock" sheetId="7" r:id="rId5"/>
  </sheets>
  <calcPr calcId="179017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6" l="1"/>
  <c r="J6" i="6"/>
  <c r="J5" i="6"/>
  <c r="D5" i="6"/>
  <c r="E5" i="6" s="1"/>
  <c r="J4" i="6"/>
  <c r="D4" i="6"/>
  <c r="E4" i="6" s="1"/>
  <c r="J3" i="6"/>
  <c r="D3" i="6"/>
  <c r="E3" i="6" s="1"/>
  <c r="J2" i="6"/>
  <c r="D2" i="6"/>
  <c r="E2" i="6" s="1"/>
  <c r="C5" i="2"/>
  <c r="B5" i="2"/>
  <c r="J4" i="2"/>
  <c r="C4" i="2"/>
  <c r="B4" i="2"/>
  <c r="C3" i="2"/>
  <c r="B3" i="2"/>
  <c r="C2" i="2"/>
  <c r="B2" i="2"/>
  <c r="O9" i="5"/>
  <c r="I9" i="5"/>
  <c r="J9" i="5" s="1"/>
  <c r="O8" i="5"/>
  <c r="I8" i="5"/>
  <c r="J8" i="5" s="1"/>
  <c r="O7" i="5"/>
  <c r="J7" i="5"/>
  <c r="I7" i="5"/>
  <c r="O6" i="5"/>
  <c r="I6" i="5"/>
  <c r="J6" i="5" s="1"/>
  <c r="O5" i="5"/>
  <c r="I5" i="5"/>
  <c r="J5" i="5" s="1"/>
  <c r="E5" i="5"/>
  <c r="O4" i="5"/>
  <c r="I4" i="5"/>
  <c r="J4" i="5" s="1"/>
  <c r="O3" i="5"/>
  <c r="I3" i="5"/>
  <c r="J3" i="5" s="1"/>
  <c r="E3" i="5"/>
  <c r="O2" i="5"/>
  <c r="I2" i="5"/>
  <c r="J2" i="5" s="1"/>
  <c r="E2" i="5"/>
  <c r="H9" i="1" l="1"/>
  <c r="G9" i="1"/>
  <c r="O8" i="1"/>
  <c r="H8" i="1"/>
  <c r="G8" i="1"/>
  <c r="H7" i="1"/>
  <c r="G7" i="1"/>
  <c r="H6" i="1"/>
  <c r="G6" i="1"/>
  <c r="O5" i="1"/>
  <c r="H5" i="1"/>
  <c r="G5" i="1"/>
  <c r="O4" i="1"/>
  <c r="H4" i="1"/>
  <c r="G4" i="1"/>
  <c r="O3" i="1"/>
  <c r="H3" i="1" s="1"/>
  <c r="O2" i="1"/>
  <c r="H2" i="1"/>
  <c r="G2" i="1"/>
  <c r="G3" i="1" l="1"/>
</calcChain>
</file>

<file path=xl/sharedStrings.xml><?xml version="1.0" encoding="utf-8"?>
<sst xmlns="http://schemas.openxmlformats.org/spreadsheetml/2006/main" count="305" uniqueCount="86">
  <si>
    <t>Alfred</t>
  </si>
  <si>
    <t>62 That St</t>
  </si>
  <si>
    <t>Mobile Home</t>
  </si>
  <si>
    <t>Bruce</t>
  </si>
  <si>
    <t>720 This Rd</t>
  </si>
  <si>
    <t>Single Family Dwelling</t>
  </si>
  <si>
    <t>Selena</t>
  </si>
  <si>
    <t>1001 Other Ave</t>
  </si>
  <si>
    <t>Complete</t>
  </si>
  <si>
    <t>Fish</t>
  </si>
  <si>
    <t>26000 Out There Lane</t>
  </si>
  <si>
    <t>100 New Ave</t>
  </si>
  <si>
    <t>101 New Ave</t>
  </si>
  <si>
    <t>102 New Ave</t>
  </si>
  <si>
    <t>103 New Ave</t>
  </si>
  <si>
    <t>Ivy</t>
  </si>
  <si>
    <t>Edward</t>
  </si>
  <si>
    <t>Oswald</t>
  </si>
  <si>
    <t>James</t>
  </si>
  <si>
    <t>262 That St</t>
  </si>
  <si>
    <t>4720 This Rd</t>
  </si>
  <si>
    <t>2301 Other Ave</t>
  </si>
  <si>
    <t>74000 Out There Lane</t>
  </si>
  <si>
    <t>100 Old Ave</t>
  </si>
  <si>
    <t>101 Old Ave</t>
  </si>
  <si>
    <t>102 Old Ave</t>
  </si>
  <si>
    <t>103 Old Ave</t>
  </si>
  <si>
    <t>Alice</t>
  </si>
  <si>
    <t>Julie</t>
  </si>
  <si>
    <t>Gerry</t>
  </si>
  <si>
    <t>Sally</t>
  </si>
  <si>
    <t>Moderate</t>
  </si>
  <si>
    <t>Jerome</t>
  </si>
  <si>
    <t>Barbara</t>
  </si>
  <si>
    <t>Dick</t>
  </si>
  <si>
    <t>Butch</t>
  </si>
  <si>
    <t>Harvey</t>
  </si>
  <si>
    <t>Lucius</t>
  </si>
  <si>
    <t>Lee</t>
  </si>
  <si>
    <t>Carmine</t>
  </si>
  <si>
    <t>Greg</t>
  </si>
  <si>
    <t>Allison</t>
  </si>
  <si>
    <t>Rachel</t>
  </si>
  <si>
    <t>Larry</t>
  </si>
  <si>
    <t>None</t>
  </si>
  <si>
    <t>Rental</t>
  </si>
  <si>
    <t>Owner Occupied</t>
  </si>
  <si>
    <t>owner</t>
  </si>
  <si>
    <t>owner_income</t>
  </si>
  <si>
    <t>owner_savings</t>
  </si>
  <si>
    <t>owner_insurance</t>
  </si>
  <si>
    <t>owner_credit</t>
  </si>
  <si>
    <t>address</t>
  </si>
  <si>
    <t>monthly_cost</t>
  </si>
  <si>
    <t>move_in_cost</t>
  </si>
  <si>
    <t>occupancy</t>
  </si>
  <si>
    <t>tenure</t>
  </si>
  <si>
    <t>bedrooms</t>
  </si>
  <si>
    <t>bathrooms</t>
  </si>
  <si>
    <t>area</t>
  </si>
  <si>
    <t>year_built</t>
  </si>
  <si>
    <t>value</t>
  </si>
  <si>
    <t>damage_state</t>
  </si>
  <si>
    <t>listed</t>
  </si>
  <si>
    <t>longitude</t>
  </si>
  <si>
    <t>latitude</t>
  </si>
  <si>
    <t>341 Where St</t>
  </si>
  <si>
    <t>Gigi</t>
  </si>
  <si>
    <t>9900 Nowhere St</t>
  </si>
  <si>
    <t>Blake</t>
  </si>
  <si>
    <t>12300 Lodging Rd</t>
  </si>
  <si>
    <t>Temporary Lodging</t>
  </si>
  <si>
    <t>Hotel</t>
  </si>
  <si>
    <t>Best Western</t>
  </si>
  <si>
    <t>12301 Lodging Rd</t>
  </si>
  <si>
    <t>12302 Lodging Rd</t>
  </si>
  <si>
    <t>12303 Lodging Rd</t>
  </si>
  <si>
    <t>name</t>
  </si>
  <si>
    <t>landlord</t>
  </si>
  <si>
    <t>income</t>
  </si>
  <si>
    <t>savings</t>
  </si>
  <si>
    <t>insurance</t>
  </si>
  <si>
    <t>credit</t>
  </si>
  <si>
    <t>landlord_savings</t>
  </si>
  <si>
    <t>landlord_insurance</t>
  </si>
  <si>
    <t>landlord_credit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</si>
</sst>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38" fontId="0" fillId="0" borderId="0" xfId="0" applyNumberFormat="1" applyFill="1"/>
    <xf numFmtId="49" fontId="3" fillId="0" borderId="0" xfId="0" applyNumberFormat="1" applyFont="1" applyFill="1"/>
    <xf numFmtId="0" fontId="3" fillId="0" borderId="0" xfId="0" applyFont="1"/>
    <xf numFmtId="38" fontId="0" fillId="0" borderId="0" xfId="0" applyNumberFormat="1"/>
    <xf numFmtId="38" fontId="3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"/>
  <sheetViews>
    <sheetView tabSelected="1" topLeftCell="H1" workbookViewId="0">
      <selection activeCell="T1" sqref="T1"/>
    </sheetView>
  </sheetViews>
  <sheetFormatPr baseColWidth="10" defaultRowHeight="16"/>
  <cols>
    <col min="15" max="15" width="16.83203125" customWidth="1"/>
  </cols>
  <sheetData>
    <row r="1" spans="1:23">
      <c r="A1" t="s">
        <v>77</v>
      </c>
      <c r="B1" t="s">
        <v>52</v>
      </c>
      <c r="C1" t="s">
        <v>55</v>
      </c>
      <c r="D1" t="s">
        <v>56</v>
      </c>
      <c r="E1" t="s">
        <v>79</v>
      </c>
      <c r="F1" t="s">
        <v>80</v>
      </c>
      <c r="G1" t="s">
        <v>82</v>
      </c>
      <c r="H1" t="s">
        <v>81</v>
      </c>
      <c r="I1" t="s">
        <v>53</v>
      </c>
      <c r="J1" t="s">
        <v>54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78</v>
      </c>
      <c r="U1" t="s">
        <v>83</v>
      </c>
      <c r="V1" t="s">
        <v>84</v>
      </c>
      <c r="W1" t="s">
        <v>85</v>
      </c>
    </row>
    <row r="2" spans="1:23">
      <c r="A2" t="s">
        <v>15</v>
      </c>
      <c r="B2" t="s">
        <v>19</v>
      </c>
      <c r="C2" t="s">
        <v>2</v>
      </c>
      <c r="D2" t="s">
        <v>45</v>
      </c>
      <c r="E2">
        <f>12*I2/0.25</f>
        <v>119040</v>
      </c>
      <c r="F2">
        <v>1000</v>
      </c>
      <c r="G2">
        <v>700</v>
      </c>
      <c r="H2">
        <v>0</v>
      </c>
      <c r="I2">
        <f>2.48*M2</f>
        <v>2480</v>
      </c>
      <c r="J2">
        <f>2*I2</f>
        <v>4960</v>
      </c>
      <c r="K2">
        <v>1</v>
      </c>
      <c r="L2">
        <v>1</v>
      </c>
      <c r="M2">
        <v>1000</v>
      </c>
      <c r="N2">
        <v>1920</v>
      </c>
      <c r="O2">
        <f>279*M2</f>
        <v>279000</v>
      </c>
      <c r="P2" t="s">
        <v>31</v>
      </c>
      <c r="Q2" t="b">
        <v>0</v>
      </c>
      <c r="R2">
        <v>-90.294238000000007</v>
      </c>
      <c r="S2">
        <v>43.224015000000001</v>
      </c>
      <c r="T2" t="s">
        <v>27</v>
      </c>
      <c r="U2">
        <v>30000</v>
      </c>
      <c r="V2">
        <v>0</v>
      </c>
      <c r="W2">
        <v>700</v>
      </c>
    </row>
    <row r="3" spans="1:23">
      <c r="A3" t="s">
        <v>16</v>
      </c>
      <c r="B3" t="s">
        <v>20</v>
      </c>
      <c r="C3" t="s">
        <v>5</v>
      </c>
      <c r="D3" t="s">
        <v>45</v>
      </c>
      <c r="E3">
        <f t="shared" ref="E3:E5" si="0">12*I3/0.25</f>
        <v>178560</v>
      </c>
      <c r="F3">
        <v>1000</v>
      </c>
      <c r="G3">
        <v>700</v>
      </c>
      <c r="H3">
        <v>0</v>
      </c>
      <c r="I3">
        <f t="shared" ref="I3:I5" si="1">2.48*M3</f>
        <v>3720</v>
      </c>
      <c r="J3">
        <f t="shared" ref="J3:J9" si="2">2*I3</f>
        <v>7440</v>
      </c>
      <c r="K3">
        <v>3</v>
      </c>
      <c r="L3">
        <v>2</v>
      </c>
      <c r="M3">
        <v>1500</v>
      </c>
      <c r="N3">
        <v>1920</v>
      </c>
      <c r="O3">
        <f t="shared" ref="O3:O5" si="3">279*M3</f>
        <v>418500</v>
      </c>
      <c r="P3" s="1" t="s">
        <v>44</v>
      </c>
      <c r="Q3" t="b">
        <v>0</v>
      </c>
      <c r="R3">
        <v>-90.293766000000005</v>
      </c>
      <c r="S3">
        <v>43.224062000000004</v>
      </c>
      <c r="T3" t="s">
        <v>28</v>
      </c>
      <c r="U3">
        <v>30000</v>
      </c>
      <c r="V3">
        <v>0</v>
      </c>
      <c r="W3">
        <v>700</v>
      </c>
    </row>
    <row r="4" spans="1:23">
      <c r="A4" t="s">
        <v>17</v>
      </c>
      <c r="B4" t="s">
        <v>21</v>
      </c>
      <c r="C4" t="s">
        <v>5</v>
      </c>
      <c r="D4" t="s">
        <v>45</v>
      </c>
      <c r="E4">
        <v>1000000</v>
      </c>
      <c r="F4">
        <v>1000000</v>
      </c>
      <c r="G4">
        <v>700</v>
      </c>
      <c r="H4">
        <v>0</v>
      </c>
      <c r="I4">
        <f t="shared" si="1"/>
        <v>1240</v>
      </c>
      <c r="J4">
        <f t="shared" si="2"/>
        <v>2480</v>
      </c>
      <c r="K4">
        <v>0</v>
      </c>
      <c r="L4">
        <v>1</v>
      </c>
      <c r="M4">
        <v>500</v>
      </c>
      <c r="N4">
        <v>1960</v>
      </c>
      <c r="O4">
        <f t="shared" si="3"/>
        <v>139500</v>
      </c>
      <c r="P4" s="1" t="s">
        <v>44</v>
      </c>
      <c r="Q4" t="b">
        <v>0</v>
      </c>
      <c r="R4">
        <v>-90.293294000000003</v>
      </c>
      <c r="S4">
        <v>43.224125000000001</v>
      </c>
      <c r="T4" t="s">
        <v>29</v>
      </c>
      <c r="U4">
        <v>30000</v>
      </c>
      <c r="V4">
        <v>1</v>
      </c>
      <c r="W4">
        <v>700</v>
      </c>
    </row>
    <row r="5" spans="1:23">
      <c r="A5" s="1" t="s">
        <v>18</v>
      </c>
      <c r="B5" s="1" t="s">
        <v>22</v>
      </c>
      <c r="C5" s="1" t="s">
        <v>5</v>
      </c>
      <c r="D5" s="1" t="s">
        <v>45</v>
      </c>
      <c r="E5" s="1">
        <f t="shared" si="0"/>
        <v>238080</v>
      </c>
      <c r="F5" s="1">
        <v>1000000</v>
      </c>
      <c r="G5" s="1">
        <v>700</v>
      </c>
      <c r="H5" s="1">
        <v>0</v>
      </c>
      <c r="I5" s="1">
        <f t="shared" si="1"/>
        <v>4960</v>
      </c>
      <c r="J5">
        <f t="shared" si="2"/>
        <v>9920</v>
      </c>
      <c r="K5" s="1">
        <v>2</v>
      </c>
      <c r="L5" s="1">
        <v>2</v>
      </c>
      <c r="M5" s="1">
        <v>2000</v>
      </c>
      <c r="N5" s="1">
        <v>2010</v>
      </c>
      <c r="O5" s="1">
        <f t="shared" si="3"/>
        <v>558000</v>
      </c>
      <c r="P5" s="1" t="s">
        <v>44</v>
      </c>
      <c r="Q5" s="1" t="b">
        <v>0</v>
      </c>
      <c r="R5" s="1">
        <v>-90.293058000000002</v>
      </c>
      <c r="S5" s="1">
        <v>43.223936999999999</v>
      </c>
      <c r="T5" s="1" t="s">
        <v>30</v>
      </c>
      <c r="U5" s="1">
        <v>30000</v>
      </c>
      <c r="V5" s="1">
        <v>1</v>
      </c>
      <c r="W5" s="1">
        <v>700</v>
      </c>
    </row>
    <row r="6" spans="1:23">
      <c r="A6" t="s">
        <v>35</v>
      </c>
      <c r="B6" t="s">
        <v>23</v>
      </c>
      <c r="C6" t="s">
        <v>2</v>
      </c>
      <c r="D6" t="s">
        <v>45</v>
      </c>
      <c r="E6">
        <v>100000000</v>
      </c>
      <c r="F6">
        <v>1000</v>
      </c>
      <c r="G6">
        <v>700</v>
      </c>
      <c r="H6">
        <v>0</v>
      </c>
      <c r="I6">
        <f>2.48*M6</f>
        <v>2480</v>
      </c>
      <c r="J6">
        <f t="shared" si="2"/>
        <v>4960</v>
      </c>
      <c r="K6">
        <v>1</v>
      </c>
      <c r="L6">
        <v>1</v>
      </c>
      <c r="M6">
        <v>1000</v>
      </c>
      <c r="N6">
        <v>1920</v>
      </c>
      <c r="O6">
        <f>279*M6</f>
        <v>279000</v>
      </c>
      <c r="P6" s="1" t="s">
        <v>44</v>
      </c>
      <c r="Q6" t="b">
        <v>1</v>
      </c>
      <c r="R6">
        <v>-90.293080000000003</v>
      </c>
      <c r="S6">
        <v>43.223671000000003</v>
      </c>
      <c r="T6" t="s">
        <v>40</v>
      </c>
      <c r="U6">
        <v>100000000</v>
      </c>
      <c r="V6">
        <v>1</v>
      </c>
      <c r="W6">
        <v>700</v>
      </c>
    </row>
    <row r="7" spans="1:23">
      <c r="A7" t="s">
        <v>36</v>
      </c>
      <c r="B7" t="s">
        <v>24</v>
      </c>
      <c r="C7" t="s">
        <v>5</v>
      </c>
      <c r="D7" t="s">
        <v>45</v>
      </c>
      <c r="E7">
        <v>100000000</v>
      </c>
      <c r="F7">
        <v>1000</v>
      </c>
      <c r="G7">
        <v>700</v>
      </c>
      <c r="H7">
        <v>0</v>
      </c>
      <c r="I7">
        <f t="shared" ref="I7:I9" si="4">2.48*M7</f>
        <v>3720</v>
      </c>
      <c r="J7">
        <f t="shared" si="2"/>
        <v>7440</v>
      </c>
      <c r="K7">
        <v>3</v>
      </c>
      <c r="L7">
        <v>2</v>
      </c>
      <c r="M7">
        <v>1500</v>
      </c>
      <c r="N7">
        <v>1920</v>
      </c>
      <c r="O7">
        <f t="shared" ref="O7:O9" si="5">279*M7</f>
        <v>418500</v>
      </c>
      <c r="P7" s="1" t="s">
        <v>44</v>
      </c>
      <c r="Q7" t="b">
        <v>1</v>
      </c>
      <c r="R7">
        <v>-90.292736000000005</v>
      </c>
      <c r="S7">
        <v>43.223545999999999</v>
      </c>
      <c r="T7" t="s">
        <v>41</v>
      </c>
      <c r="U7">
        <v>100000000</v>
      </c>
      <c r="V7">
        <v>1</v>
      </c>
      <c r="W7">
        <v>700</v>
      </c>
    </row>
    <row r="8" spans="1:23">
      <c r="A8" t="s">
        <v>38</v>
      </c>
      <c r="B8" t="s">
        <v>25</v>
      </c>
      <c r="C8" t="s">
        <v>5</v>
      </c>
      <c r="D8" t="s">
        <v>45</v>
      </c>
      <c r="E8">
        <v>100000000</v>
      </c>
      <c r="F8">
        <v>1000</v>
      </c>
      <c r="G8">
        <v>700</v>
      </c>
      <c r="H8">
        <v>0</v>
      </c>
      <c r="I8">
        <f t="shared" si="4"/>
        <v>1240</v>
      </c>
      <c r="J8">
        <f t="shared" si="2"/>
        <v>2480</v>
      </c>
      <c r="K8">
        <v>0</v>
      </c>
      <c r="L8">
        <v>1</v>
      </c>
      <c r="M8">
        <v>500</v>
      </c>
      <c r="N8">
        <v>1960</v>
      </c>
      <c r="O8">
        <f t="shared" si="5"/>
        <v>139500</v>
      </c>
      <c r="P8" s="1" t="s">
        <v>44</v>
      </c>
      <c r="Q8" t="b">
        <v>1</v>
      </c>
      <c r="R8">
        <v>-90.296190999999993</v>
      </c>
      <c r="S8">
        <v>43.223405999999997</v>
      </c>
      <c r="T8" t="s">
        <v>42</v>
      </c>
      <c r="U8">
        <v>100000000</v>
      </c>
      <c r="V8">
        <v>1</v>
      </c>
      <c r="W8">
        <v>700</v>
      </c>
    </row>
    <row r="9" spans="1:23">
      <c r="A9" s="1" t="s">
        <v>39</v>
      </c>
      <c r="B9" s="1" t="s">
        <v>26</v>
      </c>
      <c r="C9" s="1" t="s">
        <v>5</v>
      </c>
      <c r="D9" s="1" t="s">
        <v>45</v>
      </c>
      <c r="E9" s="1">
        <v>100000000</v>
      </c>
      <c r="F9" s="1">
        <v>1000</v>
      </c>
      <c r="G9" s="1">
        <v>700</v>
      </c>
      <c r="H9" s="1">
        <v>0</v>
      </c>
      <c r="I9" s="1">
        <f t="shared" si="4"/>
        <v>4960</v>
      </c>
      <c r="J9">
        <f t="shared" si="2"/>
        <v>9920</v>
      </c>
      <c r="K9" s="1">
        <v>2</v>
      </c>
      <c r="L9" s="1">
        <v>2</v>
      </c>
      <c r="M9" s="1">
        <v>2000</v>
      </c>
      <c r="N9" s="1">
        <v>2010</v>
      </c>
      <c r="O9" s="1">
        <f t="shared" si="5"/>
        <v>558000</v>
      </c>
      <c r="P9" s="1" t="s">
        <v>44</v>
      </c>
      <c r="Q9" s="1" t="b">
        <v>1</v>
      </c>
      <c r="R9" s="1">
        <v>-90.295739999999995</v>
      </c>
      <c r="S9" s="1">
        <v>43.223359000000002</v>
      </c>
      <c r="T9" s="1" t="s">
        <v>43</v>
      </c>
      <c r="U9" s="1">
        <v>100000000</v>
      </c>
      <c r="V9" s="1">
        <v>1</v>
      </c>
      <c r="W9" s="1">
        <v>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"/>
  <sheetViews>
    <sheetView workbookViewId="0">
      <selection activeCell="E2" sqref="E2"/>
    </sheetView>
  </sheetViews>
  <sheetFormatPr baseColWidth="10" defaultRowHeight="16"/>
  <cols>
    <col min="14" max="14" width="16.83203125" customWidth="1"/>
  </cols>
  <sheetData>
    <row r="1" spans="1:19">
      <c r="A1" s="1" t="s">
        <v>77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</row>
    <row r="2" spans="1:19">
      <c r="A2" s="1" t="s">
        <v>0</v>
      </c>
      <c r="B2" s="1">
        <v>60000</v>
      </c>
      <c r="C2" s="1">
        <v>100000</v>
      </c>
      <c r="D2" s="1">
        <v>0</v>
      </c>
      <c r="E2" s="1">
        <v>700</v>
      </c>
      <c r="F2" s="1" t="s">
        <v>1</v>
      </c>
      <c r="G2" s="2">
        <f>-PMT(0.05/12,360,(O2-O2*0.1),0)</f>
        <v>1482.7550049218294</v>
      </c>
      <c r="H2" s="2">
        <f>O2*0.1</f>
        <v>30690</v>
      </c>
      <c r="I2" s="3" t="s">
        <v>2</v>
      </c>
      <c r="J2" s="3" t="s">
        <v>46</v>
      </c>
      <c r="K2" s="1">
        <v>1</v>
      </c>
      <c r="L2" s="1">
        <v>1</v>
      </c>
      <c r="M2" s="1">
        <v>1100</v>
      </c>
      <c r="N2" s="1">
        <v>1920</v>
      </c>
      <c r="O2" s="1">
        <f>M2*279</f>
        <v>306900</v>
      </c>
      <c r="P2" s="1" t="s">
        <v>8</v>
      </c>
      <c r="Q2" s="1" t="b">
        <v>0</v>
      </c>
      <c r="R2" s="1">
        <v>-90.296126999999998</v>
      </c>
      <c r="S2" s="1">
        <v>43.224344000000002</v>
      </c>
    </row>
    <row r="3" spans="1:19">
      <c r="A3" s="1" t="s">
        <v>3</v>
      </c>
      <c r="B3" s="1">
        <v>1000000</v>
      </c>
      <c r="C3" s="1">
        <v>100</v>
      </c>
      <c r="D3" s="1">
        <v>1</v>
      </c>
      <c r="E3" s="1">
        <v>700</v>
      </c>
      <c r="F3" s="1" t="s">
        <v>4</v>
      </c>
      <c r="G3" s="2">
        <f t="shared" ref="G3:G9" si="0">-PMT(0.05/12,360,(O3-O3*0.1),0)</f>
        <v>4043.8772861504435</v>
      </c>
      <c r="H3" s="2">
        <f t="shared" ref="H3:H9" si="1">O3*0.1</f>
        <v>83700</v>
      </c>
      <c r="I3" s="1" t="s">
        <v>5</v>
      </c>
      <c r="J3" s="3" t="s">
        <v>46</v>
      </c>
      <c r="K3" s="1">
        <v>4</v>
      </c>
      <c r="L3" s="1">
        <v>3</v>
      </c>
      <c r="M3" s="1">
        <v>3000</v>
      </c>
      <c r="N3" s="1">
        <v>1920</v>
      </c>
      <c r="O3" s="1">
        <f t="shared" ref="O3:O5" si="2">M3*279</f>
        <v>837000</v>
      </c>
      <c r="P3" s="1" t="s">
        <v>44</v>
      </c>
      <c r="Q3" s="1" t="b">
        <v>0</v>
      </c>
      <c r="R3" s="1">
        <v>-90.295697000000004</v>
      </c>
      <c r="S3" s="1">
        <v>43.224218999999998</v>
      </c>
    </row>
    <row r="4" spans="1:19">
      <c r="A4" s="1" t="s">
        <v>6</v>
      </c>
      <c r="B4" s="1">
        <v>45000</v>
      </c>
      <c r="C4" s="1">
        <v>50000</v>
      </c>
      <c r="D4" s="1">
        <v>0</v>
      </c>
      <c r="E4" s="1">
        <v>700</v>
      </c>
      <c r="F4" s="1" t="s">
        <v>7</v>
      </c>
      <c r="G4" s="2">
        <f t="shared" si="0"/>
        <v>1010.9693215376109</v>
      </c>
      <c r="H4" s="2">
        <f t="shared" si="1"/>
        <v>20925</v>
      </c>
      <c r="I4" s="1" t="s">
        <v>5</v>
      </c>
      <c r="J4" s="3" t="s">
        <v>46</v>
      </c>
      <c r="K4" s="1">
        <v>2</v>
      </c>
      <c r="L4" s="1">
        <v>1</v>
      </c>
      <c r="M4" s="1">
        <v>750</v>
      </c>
      <c r="N4" s="1">
        <v>1960</v>
      </c>
      <c r="O4" s="1">
        <f t="shared" si="2"/>
        <v>209250</v>
      </c>
      <c r="P4" s="1" t="s">
        <v>44</v>
      </c>
      <c r="Q4" s="1" t="b">
        <v>0</v>
      </c>
      <c r="R4" s="1">
        <v>-90.296706</v>
      </c>
      <c r="S4" s="1">
        <v>43.223984000000002</v>
      </c>
    </row>
    <row r="5" spans="1:19">
      <c r="A5" s="1" t="s">
        <v>9</v>
      </c>
      <c r="B5" s="1">
        <v>125000</v>
      </c>
      <c r="C5" s="1">
        <v>100</v>
      </c>
      <c r="D5" s="1">
        <v>0</v>
      </c>
      <c r="E5" s="1">
        <v>700</v>
      </c>
      <c r="F5" s="1" t="s">
        <v>10</v>
      </c>
      <c r="G5" s="2">
        <f t="shared" si="0"/>
        <v>2695.9181907669627</v>
      </c>
      <c r="H5" s="2">
        <f t="shared" si="1"/>
        <v>55800</v>
      </c>
      <c r="I5" s="1" t="s">
        <v>5</v>
      </c>
      <c r="J5" s="3" t="s">
        <v>46</v>
      </c>
      <c r="K5" s="1">
        <v>3</v>
      </c>
      <c r="L5" s="1">
        <v>2</v>
      </c>
      <c r="M5" s="1">
        <v>2000</v>
      </c>
      <c r="N5" s="1">
        <v>2010</v>
      </c>
      <c r="O5" s="1">
        <f t="shared" si="2"/>
        <v>558000</v>
      </c>
      <c r="P5" s="1" t="s">
        <v>44</v>
      </c>
      <c r="Q5" s="1" t="b">
        <v>0</v>
      </c>
      <c r="R5" s="1">
        <v>-90.296642000000006</v>
      </c>
      <c r="S5" s="1">
        <v>43.223750000000003</v>
      </c>
    </row>
    <row r="6" spans="1:19">
      <c r="A6" s="1" t="s">
        <v>32</v>
      </c>
      <c r="B6" s="1">
        <v>100000000</v>
      </c>
      <c r="C6" s="1">
        <v>100000000</v>
      </c>
      <c r="D6" s="1">
        <v>1</v>
      </c>
      <c r="E6" s="1">
        <v>700</v>
      </c>
      <c r="F6" s="1" t="s">
        <v>11</v>
      </c>
      <c r="G6" s="2">
        <f t="shared" si="0"/>
        <v>1449.4183821327754</v>
      </c>
      <c r="H6" s="2">
        <f t="shared" si="1"/>
        <v>30000</v>
      </c>
      <c r="I6" s="1" t="s">
        <v>2</v>
      </c>
      <c r="J6" s="3" t="s">
        <v>46</v>
      </c>
      <c r="K6" s="1">
        <v>1</v>
      </c>
      <c r="L6" s="1">
        <v>1</v>
      </c>
      <c r="M6" s="1">
        <v>1100</v>
      </c>
      <c r="N6" s="1">
        <v>1920</v>
      </c>
      <c r="O6" s="1">
        <v>300000</v>
      </c>
      <c r="P6" s="1" t="s">
        <v>44</v>
      </c>
      <c r="Q6" s="1" t="b">
        <v>1</v>
      </c>
      <c r="R6" s="1">
        <v>-90.295053999999993</v>
      </c>
      <c r="S6" s="1">
        <v>43.224375000000002</v>
      </c>
    </row>
    <row r="7" spans="1:19">
      <c r="A7" s="1" t="s">
        <v>33</v>
      </c>
      <c r="B7" s="1">
        <v>100000000</v>
      </c>
      <c r="C7" s="1">
        <v>100000000</v>
      </c>
      <c r="D7" s="1">
        <v>1</v>
      </c>
      <c r="E7" s="1">
        <v>700</v>
      </c>
      <c r="F7" s="1" t="s">
        <v>12</v>
      </c>
      <c r="G7" s="2">
        <f t="shared" si="0"/>
        <v>3865.1156856874013</v>
      </c>
      <c r="H7" s="2">
        <f t="shared" si="1"/>
        <v>80000</v>
      </c>
      <c r="I7" s="1" t="s">
        <v>5</v>
      </c>
      <c r="J7" s="3" t="s">
        <v>46</v>
      </c>
      <c r="K7" s="1">
        <v>4</v>
      </c>
      <c r="L7" s="1">
        <v>3</v>
      </c>
      <c r="M7" s="1">
        <v>3000</v>
      </c>
      <c r="N7" s="1">
        <v>1920</v>
      </c>
      <c r="O7" s="1">
        <v>800000</v>
      </c>
      <c r="P7" s="1" t="s">
        <v>44</v>
      </c>
      <c r="Q7" s="1" t="b">
        <v>1</v>
      </c>
      <c r="R7" s="1">
        <v>-90.294539</v>
      </c>
      <c r="S7" s="1">
        <v>43.224390999999997</v>
      </c>
    </row>
    <row r="8" spans="1:19">
      <c r="A8" s="1" t="s">
        <v>37</v>
      </c>
      <c r="B8" s="1">
        <v>100000000</v>
      </c>
      <c r="C8" s="1">
        <v>100000000</v>
      </c>
      <c r="D8" s="1">
        <v>1</v>
      </c>
      <c r="E8" s="1">
        <v>700</v>
      </c>
      <c r="F8" s="1" t="s">
        <v>13</v>
      </c>
      <c r="G8" s="2">
        <f t="shared" si="0"/>
        <v>1010.9693215376109</v>
      </c>
      <c r="H8" s="2">
        <f t="shared" si="1"/>
        <v>20925</v>
      </c>
      <c r="I8" s="1" t="s">
        <v>5</v>
      </c>
      <c r="J8" s="3" t="s">
        <v>46</v>
      </c>
      <c r="K8" s="1">
        <v>2</v>
      </c>
      <c r="L8" s="1">
        <v>1</v>
      </c>
      <c r="M8" s="1">
        <v>750</v>
      </c>
      <c r="N8" s="1">
        <v>1960</v>
      </c>
      <c r="O8" s="1">
        <f t="shared" ref="O8" si="3">M8*279</f>
        <v>209250</v>
      </c>
      <c r="P8" s="1" t="s">
        <v>44</v>
      </c>
      <c r="Q8" s="1" t="b">
        <v>1</v>
      </c>
      <c r="R8" s="1">
        <v>-90.295225000000002</v>
      </c>
      <c r="S8" s="1">
        <v>43.223953000000002</v>
      </c>
    </row>
    <row r="9" spans="1:19">
      <c r="A9" s="1" t="s">
        <v>34</v>
      </c>
      <c r="B9" s="1">
        <v>100000000</v>
      </c>
      <c r="C9" s="1">
        <v>100000000</v>
      </c>
      <c r="D9" s="1">
        <v>1</v>
      </c>
      <c r="E9" s="1">
        <v>700</v>
      </c>
      <c r="F9" s="1" t="s">
        <v>14</v>
      </c>
      <c r="G9" s="2">
        <f t="shared" si="0"/>
        <v>2415.6973035546257</v>
      </c>
      <c r="H9" s="2">
        <f t="shared" si="1"/>
        <v>50000</v>
      </c>
      <c r="I9" s="1" t="s">
        <v>5</v>
      </c>
      <c r="J9" s="3" t="s">
        <v>46</v>
      </c>
      <c r="K9" s="1">
        <v>3</v>
      </c>
      <c r="L9" s="1">
        <v>2</v>
      </c>
      <c r="M9" s="1">
        <v>2000</v>
      </c>
      <c r="N9" s="1">
        <v>2010</v>
      </c>
      <c r="O9" s="1">
        <v>500000</v>
      </c>
      <c r="P9" s="1" t="s">
        <v>44</v>
      </c>
      <c r="Q9" s="1" t="b">
        <v>1</v>
      </c>
      <c r="R9" s="1">
        <v>-90.295225000000002</v>
      </c>
      <c r="S9" s="1">
        <v>43.223717999999998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"/>
  <sheetViews>
    <sheetView workbookViewId="0">
      <selection sqref="A1:S5"/>
    </sheetView>
  </sheetViews>
  <sheetFormatPr baseColWidth="10" defaultRowHeight="16"/>
  <sheetData>
    <row r="1" spans="1:19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</row>
    <row r="2" spans="1:19">
      <c r="A2" s="1" t="s">
        <v>11</v>
      </c>
      <c r="B2" s="2">
        <f t="shared" ref="B2:B5" si="0">-PMT(0.05/12,360,(J2-J2*0.1),0)</f>
        <v>1449.4183821327754</v>
      </c>
      <c r="C2" s="2">
        <f t="shared" ref="C2:C5" si="1">J2*0.1</f>
        <v>30000</v>
      </c>
      <c r="D2" s="1" t="s">
        <v>2</v>
      </c>
      <c r="E2" s="3" t="s">
        <v>46</v>
      </c>
      <c r="F2" s="1">
        <v>1</v>
      </c>
      <c r="G2" s="1">
        <v>1</v>
      </c>
      <c r="H2" s="1">
        <v>1100</v>
      </c>
      <c r="I2" s="1">
        <v>1920</v>
      </c>
      <c r="J2" s="1">
        <v>300000</v>
      </c>
      <c r="K2" s="1" t="s">
        <v>44</v>
      </c>
      <c r="L2" s="1" t="b">
        <v>1</v>
      </c>
      <c r="M2" s="1">
        <v>-90.295053999999993</v>
      </c>
      <c r="N2" s="1">
        <v>43.224375000000002</v>
      </c>
      <c r="O2" s="1" t="s">
        <v>32</v>
      </c>
      <c r="P2" s="1">
        <v>100000000</v>
      </c>
      <c r="Q2" s="1">
        <v>100000000</v>
      </c>
      <c r="R2" s="1">
        <v>1</v>
      </c>
      <c r="S2" s="1">
        <v>850</v>
      </c>
    </row>
    <row r="3" spans="1:19">
      <c r="A3" s="1" t="s">
        <v>12</v>
      </c>
      <c r="B3" s="2">
        <f t="shared" si="0"/>
        <v>3865.1156856874013</v>
      </c>
      <c r="C3" s="2">
        <f t="shared" si="1"/>
        <v>80000</v>
      </c>
      <c r="D3" s="1" t="s">
        <v>5</v>
      </c>
      <c r="E3" s="3" t="s">
        <v>46</v>
      </c>
      <c r="F3" s="1">
        <v>4</v>
      </c>
      <c r="G3" s="1">
        <v>3</v>
      </c>
      <c r="H3" s="1">
        <v>3000</v>
      </c>
      <c r="I3" s="1">
        <v>1920</v>
      </c>
      <c r="J3" s="1">
        <v>800000</v>
      </c>
      <c r="K3" s="1" t="s">
        <v>44</v>
      </c>
      <c r="L3" s="1" t="b">
        <v>1</v>
      </c>
      <c r="M3" s="1">
        <v>-90.294539</v>
      </c>
      <c r="N3" s="1">
        <v>43.224390999999997</v>
      </c>
      <c r="O3" s="1" t="s">
        <v>33</v>
      </c>
      <c r="P3" s="1">
        <v>100000000</v>
      </c>
      <c r="Q3" s="1">
        <v>100000000</v>
      </c>
      <c r="R3" s="1">
        <v>1</v>
      </c>
      <c r="S3" s="1">
        <v>850</v>
      </c>
    </row>
    <row r="4" spans="1:19">
      <c r="A4" s="1" t="s">
        <v>13</v>
      </c>
      <c r="B4" s="2">
        <f t="shared" si="0"/>
        <v>1010.9693215376109</v>
      </c>
      <c r="C4" s="2">
        <f t="shared" si="1"/>
        <v>20925</v>
      </c>
      <c r="D4" s="1" t="s">
        <v>5</v>
      </c>
      <c r="E4" s="3" t="s">
        <v>46</v>
      </c>
      <c r="F4" s="1">
        <v>2</v>
      </c>
      <c r="G4" s="1">
        <v>1</v>
      </c>
      <c r="H4" s="1">
        <v>750</v>
      </c>
      <c r="I4" s="1">
        <v>1960</v>
      </c>
      <c r="J4" s="1">
        <f t="shared" ref="J4" si="2">H4*279</f>
        <v>209250</v>
      </c>
      <c r="K4" s="1" t="s">
        <v>44</v>
      </c>
      <c r="L4" s="1" t="b">
        <v>1</v>
      </c>
      <c r="M4" s="1">
        <v>-90.295225000000002</v>
      </c>
      <c r="N4" s="1">
        <v>43.223953000000002</v>
      </c>
      <c r="O4" s="1" t="s">
        <v>37</v>
      </c>
      <c r="P4" s="1">
        <v>100000000</v>
      </c>
      <c r="Q4" s="1">
        <v>100000000</v>
      </c>
      <c r="R4" s="1">
        <v>1</v>
      </c>
      <c r="S4" s="1">
        <v>850</v>
      </c>
    </row>
    <row r="5" spans="1:19">
      <c r="A5" s="1" t="s">
        <v>14</v>
      </c>
      <c r="B5" s="2">
        <f t="shared" si="0"/>
        <v>2415.6973035546257</v>
      </c>
      <c r="C5" s="2">
        <f t="shared" si="1"/>
        <v>50000</v>
      </c>
      <c r="D5" s="1" t="s">
        <v>5</v>
      </c>
      <c r="E5" s="3" t="s">
        <v>46</v>
      </c>
      <c r="F5" s="1">
        <v>3</v>
      </c>
      <c r="G5" s="1">
        <v>2</v>
      </c>
      <c r="H5" s="1">
        <v>2000</v>
      </c>
      <c r="I5" s="1">
        <v>2010</v>
      </c>
      <c r="J5" s="1">
        <v>500000</v>
      </c>
      <c r="K5" s="1" t="s">
        <v>44</v>
      </c>
      <c r="L5" s="1" t="b">
        <v>1</v>
      </c>
      <c r="M5" s="1">
        <v>-90.295225000000002</v>
      </c>
      <c r="N5" s="1">
        <v>43.223717999999998</v>
      </c>
      <c r="O5" s="1" t="s">
        <v>34</v>
      </c>
      <c r="P5" s="1">
        <v>100000000</v>
      </c>
      <c r="Q5" s="1">
        <v>100000000</v>
      </c>
      <c r="R5" s="1">
        <v>1</v>
      </c>
      <c r="S5" s="1">
        <v>850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1"/>
  <sheetViews>
    <sheetView workbookViewId="0">
      <selection sqref="A1:R11"/>
    </sheetView>
  </sheetViews>
  <sheetFormatPr baseColWidth="10" defaultRowHeight="16"/>
  <sheetData>
    <row r="1" spans="1:18">
      <c r="A1" s="4" t="s">
        <v>52</v>
      </c>
      <c r="B1" s="4" t="s">
        <v>55</v>
      </c>
      <c r="C1" s="4" t="s">
        <v>56</v>
      </c>
      <c r="D1" s="4" t="s">
        <v>53</v>
      </c>
      <c r="E1" s="4" t="s">
        <v>54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47</v>
      </c>
      <c r="P1" s="4" t="s">
        <v>49</v>
      </c>
      <c r="Q1" s="4" t="s">
        <v>50</v>
      </c>
      <c r="R1" s="4" t="s">
        <v>51</v>
      </c>
    </row>
    <row r="2" spans="1:18">
      <c r="A2" t="s">
        <v>23</v>
      </c>
      <c r="B2" t="s">
        <v>2</v>
      </c>
      <c r="C2" t="s">
        <v>45</v>
      </c>
      <c r="D2">
        <f>2.48*H2</f>
        <v>2480</v>
      </c>
      <c r="E2">
        <f>2*D2</f>
        <v>4960</v>
      </c>
      <c r="F2">
        <v>1</v>
      </c>
      <c r="G2">
        <v>1</v>
      </c>
      <c r="H2">
        <v>1000</v>
      </c>
      <c r="I2">
        <v>1920</v>
      </c>
      <c r="J2">
        <f>279*H2</f>
        <v>279000</v>
      </c>
      <c r="K2" t="s">
        <v>44</v>
      </c>
      <c r="L2" t="b">
        <v>0</v>
      </c>
      <c r="M2">
        <v>-90.293080000000003</v>
      </c>
      <c r="N2">
        <v>43.223671000000003</v>
      </c>
      <c r="O2" t="s">
        <v>40</v>
      </c>
      <c r="P2">
        <v>100000000</v>
      </c>
      <c r="Q2">
        <v>1</v>
      </c>
      <c r="R2">
        <v>850</v>
      </c>
    </row>
    <row r="3" spans="1:18">
      <c r="A3" t="s">
        <v>24</v>
      </c>
      <c r="B3" t="s">
        <v>5</v>
      </c>
      <c r="C3" t="s">
        <v>45</v>
      </c>
      <c r="D3">
        <f>2.48*H3</f>
        <v>3720</v>
      </c>
      <c r="E3">
        <f t="shared" ref="E3:E5" si="0">2*D3</f>
        <v>7440</v>
      </c>
      <c r="F3">
        <v>3</v>
      </c>
      <c r="G3">
        <v>2</v>
      </c>
      <c r="H3">
        <v>1500</v>
      </c>
      <c r="I3">
        <v>1920</v>
      </c>
      <c r="J3">
        <f t="shared" ref="J3:J5" si="1">279*H3</f>
        <v>418500</v>
      </c>
      <c r="K3" t="s">
        <v>44</v>
      </c>
      <c r="L3" t="b">
        <v>0</v>
      </c>
      <c r="M3">
        <v>-90.292736000000005</v>
      </c>
      <c r="N3">
        <v>43.223545999999999</v>
      </c>
      <c r="O3" t="s">
        <v>41</v>
      </c>
      <c r="P3">
        <v>100000000</v>
      </c>
      <c r="Q3">
        <v>1</v>
      </c>
      <c r="R3">
        <v>850</v>
      </c>
    </row>
    <row r="4" spans="1:18">
      <c r="A4" t="s">
        <v>25</v>
      </c>
      <c r="B4" t="s">
        <v>5</v>
      </c>
      <c r="C4" t="s">
        <v>45</v>
      </c>
      <c r="D4">
        <f>2.48*H4</f>
        <v>1240</v>
      </c>
      <c r="E4">
        <f t="shared" si="0"/>
        <v>2480</v>
      </c>
      <c r="F4">
        <v>0</v>
      </c>
      <c r="G4">
        <v>1</v>
      </c>
      <c r="H4">
        <v>500</v>
      </c>
      <c r="I4">
        <v>1960</v>
      </c>
      <c r="J4">
        <f t="shared" si="1"/>
        <v>139500</v>
      </c>
      <c r="K4" t="s">
        <v>44</v>
      </c>
      <c r="L4" t="b">
        <v>0</v>
      </c>
      <c r="M4">
        <v>-90.296190999999993</v>
      </c>
      <c r="N4">
        <v>43.223405999999997</v>
      </c>
      <c r="O4" t="s">
        <v>42</v>
      </c>
      <c r="P4">
        <v>100000000</v>
      </c>
      <c r="Q4">
        <v>1</v>
      </c>
      <c r="R4">
        <v>850</v>
      </c>
    </row>
    <row r="5" spans="1:18">
      <c r="A5" s="1" t="s">
        <v>26</v>
      </c>
      <c r="B5" s="1" t="s">
        <v>5</v>
      </c>
      <c r="C5" s="1" t="s">
        <v>45</v>
      </c>
      <c r="D5" s="1">
        <f>2.48*H5</f>
        <v>4960</v>
      </c>
      <c r="E5">
        <f t="shared" si="0"/>
        <v>9920</v>
      </c>
      <c r="F5" s="1">
        <v>2</v>
      </c>
      <c r="G5" s="1">
        <v>2</v>
      </c>
      <c r="H5" s="1">
        <v>2000</v>
      </c>
      <c r="I5" s="1">
        <v>2010</v>
      </c>
      <c r="J5" s="1">
        <f t="shared" si="1"/>
        <v>558000</v>
      </c>
      <c r="K5" t="s">
        <v>44</v>
      </c>
      <c r="L5" t="b">
        <v>0</v>
      </c>
      <c r="M5" s="1">
        <v>-90.295739999999995</v>
      </c>
      <c r="N5" s="1">
        <v>43.223359000000002</v>
      </c>
      <c r="O5" s="1" t="s">
        <v>43</v>
      </c>
      <c r="P5" s="1">
        <v>100000000</v>
      </c>
      <c r="Q5" s="1">
        <v>1</v>
      </c>
      <c r="R5">
        <v>850</v>
      </c>
    </row>
    <row r="6" spans="1:18">
      <c r="A6" t="s">
        <v>66</v>
      </c>
      <c r="B6" t="s">
        <v>2</v>
      </c>
      <c r="C6" t="s">
        <v>45</v>
      </c>
      <c r="D6" s="5">
        <v>1</v>
      </c>
      <c r="E6">
        <v>10</v>
      </c>
      <c r="F6">
        <v>1</v>
      </c>
      <c r="G6">
        <v>1</v>
      </c>
      <c r="H6">
        <v>1100</v>
      </c>
      <c r="I6">
        <v>1920</v>
      </c>
      <c r="J6">
        <f>H6*279</f>
        <v>306900</v>
      </c>
      <c r="K6" t="s">
        <v>44</v>
      </c>
      <c r="L6" t="b">
        <v>0</v>
      </c>
      <c r="M6">
        <v>-90.294238000000007</v>
      </c>
      <c r="N6">
        <v>43.224015000000001</v>
      </c>
      <c r="O6" t="s">
        <v>67</v>
      </c>
      <c r="P6" s="1">
        <v>100000000</v>
      </c>
      <c r="Q6" s="1">
        <v>1</v>
      </c>
      <c r="R6">
        <v>850</v>
      </c>
    </row>
    <row r="7" spans="1:18">
      <c r="A7" s="4" t="s">
        <v>68</v>
      </c>
      <c r="B7" t="s">
        <v>5</v>
      </c>
      <c r="C7" s="4" t="s">
        <v>45</v>
      </c>
      <c r="D7" s="6">
        <v>1</v>
      </c>
      <c r="E7">
        <v>20</v>
      </c>
      <c r="F7">
        <v>2</v>
      </c>
      <c r="G7">
        <v>1</v>
      </c>
      <c r="H7">
        <v>750</v>
      </c>
      <c r="I7">
        <v>1960</v>
      </c>
      <c r="J7">
        <f t="shared" ref="J7" si="2">H7*279</f>
        <v>209250</v>
      </c>
      <c r="K7" t="s">
        <v>44</v>
      </c>
      <c r="L7" t="b">
        <v>0</v>
      </c>
      <c r="M7" s="4">
        <v>-90.294238000000007</v>
      </c>
      <c r="N7" s="4">
        <v>43.224015000000001</v>
      </c>
      <c r="O7" t="s">
        <v>69</v>
      </c>
      <c r="P7" s="1">
        <v>100000000</v>
      </c>
      <c r="Q7" s="1">
        <v>1</v>
      </c>
      <c r="R7">
        <v>850</v>
      </c>
    </row>
    <row r="8" spans="1:18">
      <c r="A8" t="s">
        <v>70</v>
      </c>
      <c r="B8" t="s">
        <v>71</v>
      </c>
      <c r="C8" t="s">
        <v>72</v>
      </c>
      <c r="D8">
        <v>3000</v>
      </c>
      <c r="E8">
        <v>30</v>
      </c>
      <c r="F8">
        <v>1</v>
      </c>
      <c r="G8">
        <v>1</v>
      </c>
      <c r="H8">
        <v>500</v>
      </c>
      <c r="I8">
        <v>1990</v>
      </c>
      <c r="J8">
        <v>10000000000</v>
      </c>
      <c r="K8" t="s">
        <v>44</v>
      </c>
      <c r="L8" t="b">
        <v>0</v>
      </c>
      <c r="M8" s="4">
        <v>-90.294238000000007</v>
      </c>
      <c r="N8" s="4">
        <v>43.224015000000001</v>
      </c>
      <c r="O8" t="s">
        <v>73</v>
      </c>
      <c r="P8" s="1">
        <v>100000000</v>
      </c>
      <c r="Q8" s="1">
        <v>1</v>
      </c>
      <c r="R8">
        <v>850</v>
      </c>
    </row>
    <row r="9" spans="1:18">
      <c r="A9" t="s">
        <v>74</v>
      </c>
      <c r="B9" t="s">
        <v>71</v>
      </c>
      <c r="C9" t="s">
        <v>72</v>
      </c>
      <c r="D9">
        <v>3000</v>
      </c>
      <c r="E9">
        <v>40</v>
      </c>
      <c r="F9">
        <v>1</v>
      </c>
      <c r="G9">
        <v>1</v>
      </c>
      <c r="H9">
        <v>500</v>
      </c>
      <c r="I9">
        <v>1990</v>
      </c>
      <c r="J9">
        <v>10000000000</v>
      </c>
      <c r="K9" t="s">
        <v>44</v>
      </c>
      <c r="L9" t="b">
        <v>0</v>
      </c>
      <c r="M9" s="4">
        <v>-90.294238000000007</v>
      </c>
      <c r="N9" s="4">
        <v>43.224015000000001</v>
      </c>
      <c r="O9" t="s">
        <v>73</v>
      </c>
      <c r="P9" s="1">
        <v>100000000</v>
      </c>
      <c r="Q9" s="1">
        <v>1</v>
      </c>
      <c r="R9">
        <v>850</v>
      </c>
    </row>
    <row r="10" spans="1:18">
      <c r="A10" t="s">
        <v>75</v>
      </c>
      <c r="B10" t="s">
        <v>71</v>
      </c>
      <c r="C10" t="s">
        <v>72</v>
      </c>
      <c r="D10">
        <v>3000</v>
      </c>
      <c r="E10">
        <v>50</v>
      </c>
      <c r="F10">
        <v>1</v>
      </c>
      <c r="G10">
        <v>1</v>
      </c>
      <c r="H10">
        <v>500</v>
      </c>
      <c r="I10">
        <v>1990</v>
      </c>
      <c r="J10">
        <v>10000000000</v>
      </c>
      <c r="K10" t="s">
        <v>44</v>
      </c>
      <c r="L10" t="b">
        <v>0</v>
      </c>
      <c r="M10" s="4">
        <v>-90.294238000000007</v>
      </c>
      <c r="N10" s="4">
        <v>43.224015000000001</v>
      </c>
      <c r="O10" t="s">
        <v>73</v>
      </c>
      <c r="P10" s="1">
        <v>100000000</v>
      </c>
      <c r="Q10" s="1">
        <v>1</v>
      </c>
      <c r="R10">
        <v>850</v>
      </c>
    </row>
    <row r="11" spans="1:18">
      <c r="A11" t="s">
        <v>76</v>
      </c>
      <c r="B11" t="s">
        <v>71</v>
      </c>
      <c r="C11" t="s">
        <v>72</v>
      </c>
      <c r="D11">
        <v>3000</v>
      </c>
      <c r="E11">
        <v>60</v>
      </c>
      <c r="F11">
        <v>1</v>
      </c>
      <c r="G11">
        <v>1</v>
      </c>
      <c r="H11">
        <v>500</v>
      </c>
      <c r="I11">
        <v>1990</v>
      </c>
      <c r="J11">
        <v>10000000000</v>
      </c>
      <c r="K11" t="s">
        <v>44</v>
      </c>
      <c r="L11" t="b">
        <v>1</v>
      </c>
      <c r="M11" s="4">
        <v>-90.294238000000007</v>
      </c>
      <c r="N11" s="4">
        <v>43.224015000000001</v>
      </c>
      <c r="O11" t="s">
        <v>73</v>
      </c>
      <c r="P11" s="1">
        <v>100000000</v>
      </c>
      <c r="Q11" s="1">
        <v>1</v>
      </c>
      <c r="R11">
        <v>850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0BD64-2C8B-EA49-8647-CA91BBAD9A26}">
  <dimension ref="A1:R11"/>
  <sheetViews>
    <sheetView workbookViewId="0">
      <selection activeCell="D23" sqref="D23"/>
    </sheetView>
  </sheetViews>
  <sheetFormatPr baseColWidth="10" defaultRowHeight="16"/>
  <sheetData>
    <row r="1" spans="1:18">
      <c r="A1" s="4" t="s">
        <v>52</v>
      </c>
      <c r="B1" s="4" t="s">
        <v>55</v>
      </c>
      <c r="C1" s="4" t="s">
        <v>56</v>
      </c>
      <c r="D1" s="4" t="s">
        <v>53</v>
      </c>
      <c r="E1" s="4" t="s">
        <v>54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47</v>
      </c>
      <c r="P1" s="4" t="s">
        <v>49</v>
      </c>
      <c r="Q1" s="4" t="s">
        <v>50</v>
      </c>
      <c r="R1" s="4" t="s">
        <v>51</v>
      </c>
    </row>
    <row r="2" spans="1:18">
      <c r="A2" s="4" t="s">
        <v>23</v>
      </c>
      <c r="B2" s="4" t="s">
        <v>2</v>
      </c>
      <c r="C2" s="4" t="s">
        <v>45</v>
      </c>
      <c r="D2" s="4">
        <v>2480</v>
      </c>
      <c r="E2" s="4">
        <v>4960</v>
      </c>
      <c r="F2" s="4">
        <v>1</v>
      </c>
      <c r="G2" s="4">
        <v>1</v>
      </c>
      <c r="H2" s="4">
        <v>1000</v>
      </c>
      <c r="I2" s="4">
        <v>1920</v>
      </c>
      <c r="J2" s="4">
        <v>279000</v>
      </c>
      <c r="K2" s="4" t="s">
        <v>44</v>
      </c>
      <c r="L2" s="4" t="b">
        <v>1</v>
      </c>
      <c r="M2" s="4">
        <v>-90.293080000000003</v>
      </c>
      <c r="N2" s="4">
        <v>43.223671000000003</v>
      </c>
      <c r="O2" s="4" t="s">
        <v>40</v>
      </c>
      <c r="P2" s="4">
        <v>100000000</v>
      </c>
      <c r="Q2" s="4">
        <v>1</v>
      </c>
      <c r="R2" s="4">
        <v>700</v>
      </c>
    </row>
    <row r="3" spans="1:18">
      <c r="A3" s="4" t="s">
        <v>24</v>
      </c>
      <c r="B3" s="4" t="s">
        <v>5</v>
      </c>
      <c r="C3" s="4" t="s">
        <v>45</v>
      </c>
      <c r="D3" s="4">
        <v>3720</v>
      </c>
      <c r="E3" s="4">
        <v>7440</v>
      </c>
      <c r="F3" s="4">
        <v>3</v>
      </c>
      <c r="G3" s="4">
        <v>2</v>
      </c>
      <c r="H3" s="4">
        <v>1500</v>
      </c>
      <c r="I3" s="4">
        <v>1920</v>
      </c>
      <c r="J3" s="4">
        <v>418500</v>
      </c>
      <c r="K3" s="4" t="s">
        <v>44</v>
      </c>
      <c r="L3" s="4" t="b">
        <v>1</v>
      </c>
      <c r="M3" s="4">
        <v>-90.292736000000005</v>
      </c>
      <c r="N3" s="4">
        <v>43.223545999999999</v>
      </c>
      <c r="O3" s="4" t="s">
        <v>41</v>
      </c>
      <c r="P3" s="4">
        <v>100000000</v>
      </c>
      <c r="Q3" s="4">
        <v>1</v>
      </c>
      <c r="R3" s="4">
        <v>700</v>
      </c>
    </row>
    <row r="4" spans="1:18">
      <c r="A4" s="4" t="s">
        <v>25</v>
      </c>
      <c r="B4" s="4" t="s">
        <v>5</v>
      </c>
      <c r="C4" s="4" t="s">
        <v>45</v>
      </c>
      <c r="D4" s="4">
        <v>1240</v>
      </c>
      <c r="E4" s="4">
        <v>2480</v>
      </c>
      <c r="F4" s="4">
        <v>0</v>
      </c>
      <c r="G4" s="4">
        <v>1</v>
      </c>
      <c r="H4" s="4">
        <v>500</v>
      </c>
      <c r="I4" s="4">
        <v>1960</v>
      </c>
      <c r="J4" s="4">
        <v>139500</v>
      </c>
      <c r="K4" s="4" t="s">
        <v>44</v>
      </c>
      <c r="L4" s="4" t="b">
        <v>1</v>
      </c>
      <c r="M4" s="4">
        <v>-90.296190999999993</v>
      </c>
      <c r="N4" s="4">
        <v>43.223405999999997</v>
      </c>
      <c r="O4" s="4" t="s">
        <v>42</v>
      </c>
      <c r="P4" s="4">
        <v>100000000</v>
      </c>
      <c r="Q4" s="4">
        <v>1</v>
      </c>
      <c r="R4" s="4">
        <v>700</v>
      </c>
    </row>
    <row r="5" spans="1:18">
      <c r="A5" s="4" t="s">
        <v>26</v>
      </c>
      <c r="B5" s="4" t="s">
        <v>5</v>
      </c>
      <c r="C5" s="4" t="s">
        <v>45</v>
      </c>
      <c r="D5" s="4">
        <v>4960</v>
      </c>
      <c r="E5" s="4">
        <v>9920</v>
      </c>
      <c r="F5" s="4">
        <v>2</v>
      </c>
      <c r="G5" s="4">
        <v>2</v>
      </c>
      <c r="H5" s="4">
        <v>2000</v>
      </c>
      <c r="I5" s="4">
        <v>2010</v>
      </c>
      <c r="J5" s="4">
        <v>558000</v>
      </c>
      <c r="K5" s="4" t="s">
        <v>44</v>
      </c>
      <c r="L5" s="4" t="b">
        <v>1</v>
      </c>
      <c r="M5" s="4">
        <v>-90.295739999999995</v>
      </c>
      <c r="N5" s="4">
        <v>43.223359000000002</v>
      </c>
      <c r="O5" s="4" t="s">
        <v>43</v>
      </c>
      <c r="P5" s="4">
        <v>100000000</v>
      </c>
      <c r="Q5" s="4">
        <v>1</v>
      </c>
      <c r="R5" s="4">
        <v>700</v>
      </c>
    </row>
    <row r="6" spans="1:18">
      <c r="A6" s="4" t="s">
        <v>66</v>
      </c>
      <c r="B6" s="4" t="s">
        <v>2</v>
      </c>
      <c r="C6" s="4" t="s">
        <v>45</v>
      </c>
      <c r="D6" s="6">
        <v>1</v>
      </c>
      <c r="E6" s="4">
        <v>10</v>
      </c>
      <c r="F6" s="4">
        <v>1</v>
      </c>
      <c r="G6" s="4">
        <v>1</v>
      </c>
      <c r="H6" s="4">
        <v>1100</v>
      </c>
      <c r="I6" s="4">
        <v>1920</v>
      </c>
      <c r="J6" s="4">
        <v>306900</v>
      </c>
      <c r="K6" s="4" t="s">
        <v>44</v>
      </c>
      <c r="L6" s="4" t="b">
        <v>1</v>
      </c>
      <c r="M6" s="4">
        <v>-90.294238000000007</v>
      </c>
      <c r="N6" s="4">
        <v>43.224015000000001</v>
      </c>
      <c r="O6" s="4" t="s">
        <v>67</v>
      </c>
      <c r="P6" s="4">
        <v>30000</v>
      </c>
      <c r="Q6" s="4">
        <v>0</v>
      </c>
      <c r="R6" s="4">
        <v>700</v>
      </c>
    </row>
    <row r="7" spans="1:18">
      <c r="A7" s="4" t="s">
        <v>68</v>
      </c>
      <c r="B7" s="4" t="s">
        <v>5</v>
      </c>
      <c r="C7" s="4" t="s">
        <v>45</v>
      </c>
      <c r="D7" s="6">
        <v>1</v>
      </c>
      <c r="E7" s="4">
        <v>20</v>
      </c>
      <c r="F7" s="4">
        <v>2</v>
      </c>
      <c r="G7" s="4">
        <v>1</v>
      </c>
      <c r="H7" s="4">
        <v>750</v>
      </c>
      <c r="I7" s="4">
        <v>1960</v>
      </c>
      <c r="J7" s="4">
        <v>209250</v>
      </c>
      <c r="K7" s="4" t="s">
        <v>44</v>
      </c>
      <c r="L7" s="4" t="b">
        <v>1</v>
      </c>
      <c r="M7" s="4">
        <v>-90.294238000000007</v>
      </c>
      <c r="N7" s="4">
        <v>43.224015000000001</v>
      </c>
      <c r="O7" s="4" t="s">
        <v>69</v>
      </c>
      <c r="P7" s="4">
        <v>30000</v>
      </c>
      <c r="Q7" s="4">
        <v>0</v>
      </c>
      <c r="R7" s="4">
        <v>700</v>
      </c>
    </row>
    <row r="8" spans="1:18">
      <c r="A8" s="4" t="s">
        <v>70</v>
      </c>
      <c r="B8" s="4" t="s">
        <v>71</v>
      </c>
      <c r="C8" s="4" t="s">
        <v>72</v>
      </c>
      <c r="D8" s="4">
        <v>3000</v>
      </c>
      <c r="E8" s="4">
        <v>30</v>
      </c>
      <c r="F8" s="4">
        <v>1</v>
      </c>
      <c r="G8" s="4">
        <v>1</v>
      </c>
      <c r="H8" s="4">
        <v>500</v>
      </c>
      <c r="I8" s="4">
        <v>1990</v>
      </c>
      <c r="J8" s="4">
        <v>10000000000</v>
      </c>
      <c r="K8" s="4" t="s">
        <v>44</v>
      </c>
      <c r="L8" s="4" t="b">
        <v>1</v>
      </c>
      <c r="M8" s="4">
        <v>-90.294238000000007</v>
      </c>
      <c r="N8" s="4">
        <v>43.224015000000001</v>
      </c>
      <c r="O8" s="4" t="s">
        <v>73</v>
      </c>
      <c r="P8" s="4">
        <v>10000000</v>
      </c>
      <c r="Q8" s="4">
        <v>0</v>
      </c>
      <c r="R8" s="4">
        <v>700</v>
      </c>
    </row>
    <row r="9" spans="1:18">
      <c r="A9" s="4" t="s">
        <v>74</v>
      </c>
      <c r="B9" s="4" t="s">
        <v>71</v>
      </c>
      <c r="C9" s="4" t="s">
        <v>72</v>
      </c>
      <c r="D9" s="4">
        <v>3000</v>
      </c>
      <c r="E9" s="4">
        <v>40</v>
      </c>
      <c r="F9" s="4">
        <v>1</v>
      </c>
      <c r="G9" s="4">
        <v>1</v>
      </c>
      <c r="H9" s="4">
        <v>500</v>
      </c>
      <c r="I9" s="4">
        <v>1990</v>
      </c>
      <c r="J9" s="4">
        <v>10000000000</v>
      </c>
      <c r="K9" s="4" t="s">
        <v>44</v>
      </c>
      <c r="L9" s="4" t="b">
        <v>1</v>
      </c>
      <c r="M9" s="4">
        <v>-90.294238000000007</v>
      </c>
      <c r="N9" s="4">
        <v>43.224015000000001</v>
      </c>
      <c r="O9" s="4" t="s">
        <v>73</v>
      </c>
      <c r="P9" s="4">
        <v>10000000</v>
      </c>
      <c r="Q9" s="4">
        <v>0</v>
      </c>
      <c r="R9" s="4">
        <v>700</v>
      </c>
    </row>
    <row r="10" spans="1:18">
      <c r="A10" s="4" t="s">
        <v>75</v>
      </c>
      <c r="B10" s="4" t="s">
        <v>71</v>
      </c>
      <c r="C10" s="4" t="s">
        <v>72</v>
      </c>
      <c r="D10" s="4">
        <v>3000</v>
      </c>
      <c r="E10" s="4">
        <v>50</v>
      </c>
      <c r="F10" s="4">
        <v>1</v>
      </c>
      <c r="G10" s="4">
        <v>1</v>
      </c>
      <c r="H10" s="4">
        <v>500</v>
      </c>
      <c r="I10" s="4">
        <v>1990</v>
      </c>
      <c r="J10" s="4">
        <v>10000000000</v>
      </c>
      <c r="K10" s="4" t="s">
        <v>44</v>
      </c>
      <c r="L10" s="4" t="b">
        <v>1</v>
      </c>
      <c r="M10" s="4">
        <v>-90.294238000000007</v>
      </c>
      <c r="N10" s="4">
        <v>43.224015000000001</v>
      </c>
      <c r="O10" s="4" t="s">
        <v>73</v>
      </c>
      <c r="P10" s="4">
        <v>10000000</v>
      </c>
      <c r="Q10" s="4">
        <v>0</v>
      </c>
      <c r="R10" s="4">
        <v>700</v>
      </c>
    </row>
    <row r="11" spans="1:18">
      <c r="A11" s="4" t="s">
        <v>76</v>
      </c>
      <c r="B11" s="4" t="s">
        <v>71</v>
      </c>
      <c r="C11" s="4" t="s">
        <v>72</v>
      </c>
      <c r="D11" s="4">
        <v>3000</v>
      </c>
      <c r="E11" s="4">
        <v>60</v>
      </c>
      <c r="F11" s="4">
        <v>1</v>
      </c>
      <c r="G11" s="4">
        <v>1</v>
      </c>
      <c r="H11" s="4">
        <v>500</v>
      </c>
      <c r="I11" s="4">
        <v>1990</v>
      </c>
      <c r="J11" s="4">
        <v>10000000000</v>
      </c>
      <c r="K11" s="4" t="s">
        <v>44</v>
      </c>
      <c r="L11" s="4" t="b">
        <v>1</v>
      </c>
      <c r="M11" s="4">
        <v>-90.294238000000007</v>
      </c>
      <c r="N11" s="4">
        <v>43.224015000000001</v>
      </c>
      <c r="O11" s="4" t="s">
        <v>73</v>
      </c>
      <c r="P11" s="4">
        <v>10000000</v>
      </c>
      <c r="Q11" s="4">
        <v>0</v>
      </c>
      <c r="R11" s="4"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renters</vt:lpstr>
      <vt:lpstr>owners</vt:lpstr>
      <vt:lpstr>forsale_stock</vt:lpstr>
      <vt:lpstr>forrent_stock</vt:lpstr>
      <vt:lpstr>temp_stock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Scott Miles</cp:lastModifiedBy>
  <dcterms:created xsi:type="dcterms:W3CDTF">2016-07-16T22:57:28Z</dcterms:created>
  <dcterms:modified xsi:type="dcterms:W3CDTF">2018-04-24T23:08:05Z</dcterms:modified>
</cp:coreProperties>
</file>