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intel-my.sharepoint.com/personal/akshayx_raj_as_intel_com/Documents/Documents/Assigned/REPORT/ARL_SANITY_3083_00/"/>
    </mc:Choice>
  </mc:AlternateContent>
  <xr:revisionPtr revIDLastSave="0" documentId="8_{E62ACC6E-921A-45D2-A2FF-DEF0055D744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est_Config" sheetId="2" r:id="rId1"/>
    <sheet name="Test_Data" sheetId="1" r:id="rId2"/>
    <sheet name="DPMO_Data" sheetId="3" r:id="rId3"/>
    <sheet name="OPTION" sheetId="4" r:id="rId4"/>
  </sheets>
  <definedNames>
    <definedName name="_xlnm._FilterDatabase" localSheetId="1" hidden="1">Test_Data!$A$1:$L$28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tc={5E4B2176-05D2-48D3-AAB0-6508FF11CE0C}</author>
    <author>tc={46AEE3E3-39CB-4305-9C50-E12F69A8ED4C}</author>
    <author>tc={8448E79D-14AE-4D40-B898-1FB306259A3D}</author>
  </authors>
  <commentList>
    <comment ref="B5" authorId="0" shapeId="0" xr:uid="{5E4B2176-05D2-48D3-AAB0-6508FF11CE0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8" authorId="1" shapeId="0" xr:uid="{46AEE3E3-39CB-4305-9C50-E12F69A8ED4C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DPMO only</t>
      </text>
    </comment>
    <comment ref="B9" authorId="2" shapeId="0" xr:uid="{8448E79D-14AE-4D40-B898-1FB306259A3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DPMO only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tc={85DD3024-73BC-4662-9752-1ED82584936A}</author>
    <author>tc={B2E40F8C-0CB4-4559-95A2-837E145C1DC5}</author>
    <author>tc={027B09CF-6916-494E-AD7A-B947A6440B34}</author>
    <author>tc={9600840B-624C-490C-87FE-5FD97C5F4523}</author>
    <author>tc={B12DA4BF-5ADF-4A59-BD22-E2DBB77F3E02}</author>
    <author>tc={E01B6CD0-754A-4A8B-9363-70583AE0B2E8}</author>
    <author>tc={CBF5ADDD-49F5-4AAE-A646-B6DEC8DDCE24}</author>
  </authors>
  <commentList>
    <comment ref="A1" authorId="0" shapeId="0" xr:uid="{85DD3024-73BC-4662-9752-1ED8258493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B1" authorId="1" shapeId="0" xr:uid="{B2E40F8C-0CB4-4559-95A2-837E145C1DC5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C1" authorId="2" shapeId="0" xr:uid="{027B09CF-6916-494E-AD7A-B947A6440B3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D1" authorId="3" shapeId="0" xr:uid="{9600840B-624C-490C-87FE-5FD97C5F452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E1" authorId="4" shapeId="0" xr:uid="{B12DA4BF-5ADF-4A59-BD22-E2DBB77F3E02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I1" authorId="5" shapeId="0" xr:uid="{E01B6CD0-754A-4A8B-9363-70583AE0B2E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
Tips: 
NR = NotRun
NA = Not Applicable(Not present on Metrix)</t>
      </text>
    </comment>
    <comment ref="K1" authorId="6" shapeId="0" xr:uid="{CBF5ADDD-49F5-4AAE-A646-B6DEC8DDCE2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bugs, use comma for multiple ids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tc={D004D57C-EA8D-483E-9F98-C0FDBA4C6779}</author>
    <author>tc={E6195E7B-9D41-4699-AE96-96B3613171BC}</author>
    <author>tc={727F303E-CD99-42FD-ADC5-E3B66A29D04A}</author>
    <author>tc={E88011BE-4AC9-4A54-BE10-65A604470B7C}</author>
    <author>tc={5F93AD0F-129C-4A39-B1F2-083D99943104}</author>
    <author>tc={DA065361-9D4F-4095-A3ED-ED8E8A9165A8}</author>
    <author>tc={B30EE104-38F1-4D6E-90F9-01D2CA0D19F8}</author>
    <author>tc={25509379-E4EA-43A6-882A-C4478FCA6654}</author>
    <author>tc={8F0BDC4B-8316-406E-BAA7-3067DED37F1B}</author>
    <author>tc={4B339366-F8D9-4D3E-A697-37F54C46E168}</author>
    <author>tc={6E039770-4A7A-46F3-ACC6-F3DA86C56705}</author>
  </authors>
  <commentList>
    <comment ref="A1" authorId="0" shapeId="0" xr:uid="{D004D57C-EA8D-483E-9F98-C0FDBA4C6779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B1" authorId="1" shapeId="0" xr:uid="{E6195E7B-9D41-4699-AE96-96B3613171BC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C1" authorId="2" shapeId="0" xr:uid="{727F303E-CD99-42FD-ADC5-E3B66A29D04A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D1" authorId="3" shapeId="0" xr:uid="{E88011BE-4AC9-4A54-BE10-65A604470B7C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E1" authorId="4" shapeId="0" xr:uid="{5F93AD0F-129C-4A39-B1F2-083D9994310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F1" authorId="5" shapeId="0" xr:uid="{DA065361-9D4F-4095-A3ED-ED8E8A9165A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G1" authorId="6" shapeId="0" xr:uid="{B30EE104-38F1-4D6E-90F9-01D2CA0D19F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H1" authorId="7" shapeId="0" xr:uid="{25509379-E4EA-43A6-882A-C4478FCA665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Opportunities = System Number * Criteria Number</t>
      </text>
    </comment>
    <comment ref="I1" authorId="8" shapeId="0" xr:uid="{8F0BDC4B-8316-406E-BAA7-3067DED37F1B}">
      <text>
        <t>[Threaded comment]
Your version of Excel allows you to read this threaded comment; however, any edits to it will get removed if the file is opened in a newer version of Excel. Learn more: https://go.microsoft.com/fwlink/?linkid=870924
Comment:
    DPMO Number = 1000000 * Failed Number / (Systems Number * Criteria Number)</t>
      </text>
    </comment>
    <comment ref="J1" authorId="9" shapeId="0" xr:uid="{4B339366-F8D9-4D3E-A697-37F54C46E16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K1" authorId="10" shapeId="0" xr:uid="{6E039770-4A7A-46F3-ACC6-F3DA86C56705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bugs, use comma for multiple ids</t>
      </text>
    </comment>
  </commentList>
</comments>
</file>

<file path=xl/sharedStrings.xml><?xml version="1.0" encoding="utf-8"?>
<sst xmlns="http://schemas.openxmlformats.org/spreadsheetml/2006/main" count="181" uniqueCount="124">
  <si>
    <r>
      <t>Test Configuration (</t>
    </r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rgb="FFFFFFFF"/>
        <rFont val="Calibri"/>
        <family val="2"/>
        <scheme val="minor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</si>
  <si>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  <scheme val="minor"/>
      </rPr>
      <t>*</t>
    </r>
  </si>
  <si>
    <t>ARL-S</t>
  </si>
  <si>
    <r>
      <t>TEST_TYPE</t>
    </r>
    <r>
      <rPr>
        <b/>
        <sz val="10"/>
        <color rgb="FFFF0000"/>
        <rFont val="Calibri"/>
        <family val="2"/>
        <scheme val="minor"/>
      </rPr>
      <t>*</t>
    </r>
  </si>
  <si>
    <t>Security Sanity</t>
  </si>
  <si>
    <r>
      <t>TEST_BIOS</t>
    </r>
    <r>
      <rPr>
        <b/>
        <sz val="10"/>
        <color rgb="FFFF0000"/>
        <rFont val="Calibri"/>
        <family val="2"/>
        <scheme val="minor"/>
      </rPr>
      <t>*</t>
    </r>
  </si>
  <si>
    <t>BASE_BIOS</t>
  </si>
  <si>
    <t>OS_NAME</t>
  </si>
  <si>
    <t>SIMICS_PACKAGE</t>
  </si>
  <si>
    <t>TEST_IFWI</t>
  </si>
  <si>
    <t>IFWI_INGREDIENT</t>
  </si>
  <si>
    <t>TEST_ENV</t>
  </si>
  <si>
    <t>{"CPU":"", "MEMORY":""}</t>
  </si>
  <si>
    <t>TEST_LOG_PATH</t>
  </si>
  <si>
    <r>
      <t>ID</t>
    </r>
    <r>
      <rPr>
        <b/>
        <sz val="10"/>
        <color rgb="FFFF0000"/>
        <rFont val="Calibri"/>
        <family val="2"/>
        <scheme val="minor"/>
      </rPr>
      <t>*</t>
    </r>
  </si>
  <si>
    <r>
      <t>TC_Link</t>
    </r>
    <r>
      <rPr>
        <b/>
        <sz val="10"/>
        <color rgb="FFFF0000"/>
        <rFont val="Calibri"/>
        <family val="2"/>
        <scheme val="minor"/>
      </rPr>
      <t>*</t>
    </r>
  </si>
  <si>
    <r>
      <t>TC_Name</t>
    </r>
    <r>
      <rPr>
        <b/>
        <sz val="10"/>
        <color rgb="FFFF0000"/>
        <rFont val="Calibri"/>
        <family val="2"/>
        <scheme val="minor"/>
      </rPr>
      <t>*</t>
    </r>
  </si>
  <si>
    <r>
      <t>Domain</t>
    </r>
    <r>
      <rPr>
        <b/>
        <sz val="10"/>
        <color rgb="FFFF0000"/>
        <rFont val="Calibri"/>
        <family val="2"/>
        <scheme val="minor"/>
      </rPr>
      <t>*</t>
    </r>
  </si>
  <si>
    <r>
      <t>Is_Auto</t>
    </r>
    <r>
      <rPr>
        <b/>
        <sz val="10"/>
        <color rgb="FFFF0000"/>
        <rFont val="Calibri"/>
        <family val="2"/>
        <scheme val="minor"/>
      </rPr>
      <t>*</t>
    </r>
  </si>
  <si>
    <t>IFWI_Short_Name</t>
  </si>
  <si>
    <t>IFWI_Full_Name</t>
  </si>
  <si>
    <t>IFWI_Ingredient</t>
  </si>
  <si>
    <r>
      <t>Status</t>
    </r>
    <r>
      <rPr>
        <b/>
        <sz val="10"/>
        <color rgb="FFFF0000"/>
        <rFont val="Calibri"/>
        <family val="2"/>
        <scheme val="minor"/>
      </rPr>
      <t>*</t>
    </r>
  </si>
  <si>
    <t>Assignee</t>
  </si>
  <si>
    <t>HSD ID</t>
  </si>
  <si>
    <t>Comments</t>
  </si>
  <si>
    <t>[Telemetry] Verify Telemetry Health status on native IFWI</t>
  </si>
  <si>
    <t>Chasm Falls (Capsules, Recovery, Resiliency, Modular update, Telemetry)</t>
  </si>
  <si>
    <t>N</t>
  </si>
  <si>
    <t>passed</t>
  </si>
  <si>
    <t>Verify SMM CPU context Test passes</t>
  </si>
  <si>
    <t>Copper Point (Intel Runtime BIOS Resilience)</t>
  </si>
  <si>
    <t>Verify SMM Memory Attributes Table Test passes</t>
  </si>
  <si>
    <t>Verify SMM Static Page Table Test passes</t>
  </si>
  <si>
    <t>Verify the CSE/TXE/SEC/CSME FW Version</t>
  </si>
  <si>
    <t>CSE BIOS Interop</t>
  </si>
  <si>
    <t>Verify that the BIOS detects the TPM device &amp; is correctly identified in the BIOS menu</t>
  </si>
  <si>
    <t>Discrete TPM</t>
  </si>
  <si>
    <t>Verify Static PCRs (0,2,4,7) values for dTPM are set on OS Boot &amp; are invariant across all power cycles</t>
  </si>
  <si>
    <t>Verify that the physical presence requirements are fulfilled by BIOS for discrete TPM (dTPM) clear from OS</t>
  </si>
  <si>
    <t>Verify the locking of MOR bit &amp; the implementation of the MOR UEFI variable</t>
  </si>
  <si>
    <t>Intel PTT</t>
  </si>
  <si>
    <t>Verify BIOS programming of MKTME EXCLUDE MASK and BASE registers for Memory Masking encryption support</t>
  </si>
  <si>
    <t>MK-TME</t>
  </si>
  <si>
    <t>Verify the CPUID support when MTKME is enabled</t>
  </si>
  <si>
    <t>UEFI Secure Boot</t>
  </si>
  <si>
    <r>
      <t>Test Case</t>
    </r>
    <r>
      <rPr>
        <b/>
        <sz val="10"/>
        <color rgb="FFFF0000"/>
        <rFont val="Calibri"/>
        <family val="2"/>
        <scheme val="minor"/>
      </rPr>
      <t>*</t>
    </r>
  </si>
  <si>
    <r>
      <t>Criteria Number</t>
    </r>
    <r>
      <rPr>
        <b/>
        <sz val="10"/>
        <color rgb="FFFF0000"/>
        <rFont val="Calibri"/>
        <family val="2"/>
        <scheme val="minor"/>
      </rPr>
      <t>*</t>
    </r>
  </si>
  <si>
    <r>
      <t>Unit</t>
    </r>
    <r>
      <rPr>
        <b/>
        <sz val="10"/>
        <color rgb="FFFF0000"/>
        <rFont val="Calibri"/>
        <family val="2"/>
        <scheme val="minor"/>
      </rPr>
      <t>*</t>
    </r>
  </si>
  <si>
    <r>
      <t>System Number</t>
    </r>
    <r>
      <rPr>
        <b/>
        <sz val="10"/>
        <color rgb="FFFF0000"/>
        <rFont val="Calibri"/>
        <family val="2"/>
        <scheme val="minor"/>
      </rPr>
      <t>*</t>
    </r>
  </si>
  <si>
    <r>
      <t>DPMO Gate</t>
    </r>
    <r>
      <rPr>
        <b/>
        <sz val="10"/>
        <color rgb="FFFF0000"/>
        <rFont val="Calibri"/>
        <family val="2"/>
        <scheme val="minor"/>
      </rPr>
      <t>*</t>
    </r>
  </si>
  <si>
    <r>
      <t>Failed Number</t>
    </r>
    <r>
      <rPr>
        <b/>
        <sz val="10"/>
        <color rgb="FFFF0000"/>
        <rFont val="Calibri"/>
        <family val="2"/>
        <scheme val="minor"/>
      </rPr>
      <t>*</t>
    </r>
  </si>
  <si>
    <t>Total Opportunities</t>
  </si>
  <si>
    <t>DPMO Number</t>
  </si>
  <si>
    <r>
      <t>DPMO Result</t>
    </r>
    <r>
      <rPr>
        <b/>
        <sz val="10"/>
        <color rgb="FFFF0000"/>
        <rFont val="Calibri"/>
        <family val="2"/>
        <scheme val="minor"/>
      </rPr>
      <t>*</t>
    </r>
  </si>
  <si>
    <t>*DO NOT MODIFY/REMOVE THIS SHEET (Contact: metrix.support.team@intel.com)</t>
  </si>
  <si>
    <t>ADL-M</t>
  </si>
  <si>
    <t>ACM Ext BAT</t>
  </si>
  <si>
    <t>ADL-N</t>
  </si>
  <si>
    <t>ACM FV</t>
  </si>
  <si>
    <t>ADL-P</t>
  </si>
  <si>
    <t>ACM Sanity</t>
  </si>
  <si>
    <t>ADL-P-GCS</t>
  </si>
  <si>
    <t>BIOS BAT</t>
  </si>
  <si>
    <t>ADL-P-SV2</t>
  </si>
  <si>
    <t>BIOS Daily CI</t>
  </si>
  <si>
    <t>ADL-S</t>
  </si>
  <si>
    <t>BIOS eBAT</t>
  </si>
  <si>
    <t>ADL-SBGA</t>
  </si>
  <si>
    <t>BIOS Ext BAT</t>
  </si>
  <si>
    <t>ARL-P</t>
  </si>
  <si>
    <t>BIOS FV</t>
  </si>
  <si>
    <t>ARL-PX</t>
  </si>
  <si>
    <t>BIOS Pre-Si BAT</t>
  </si>
  <si>
    <t>BIOS PSS Ext BAT</t>
  </si>
  <si>
    <t>LNL-M</t>
  </si>
  <si>
    <t>BIOS PSS FV</t>
  </si>
  <si>
    <t>LNL-P</t>
  </si>
  <si>
    <t>BIOS PSS QRC BAT</t>
  </si>
  <si>
    <t>LNL-S</t>
  </si>
  <si>
    <t>BIOS QRC BAT</t>
  </si>
  <si>
    <t>MTL-M</t>
  </si>
  <si>
    <t>BIOS Sanity</t>
  </si>
  <si>
    <t>MTL-P</t>
  </si>
  <si>
    <t>BIOS VS</t>
  </si>
  <si>
    <t>MTL-S</t>
  </si>
  <si>
    <t>DPMO</t>
  </si>
  <si>
    <t>RKLS-X2</t>
  </si>
  <si>
    <t>HLK BAT</t>
  </si>
  <si>
    <t>RPL-P</t>
  </si>
  <si>
    <t>HLK FV</t>
  </si>
  <si>
    <t>RPL-S</t>
  </si>
  <si>
    <t>IFWI BAT</t>
  </si>
  <si>
    <t>RPL-HX</t>
  </si>
  <si>
    <t>IFWI Blue</t>
  </si>
  <si>
    <t>SPR</t>
  </si>
  <si>
    <t>IFWI FV</t>
  </si>
  <si>
    <t>IFWI Orange</t>
  </si>
  <si>
    <t>IFWI Sanity</t>
  </si>
  <si>
    <t>PO Phase</t>
  </si>
  <si>
    <t>PO Phase 1</t>
  </si>
  <si>
    <t>PO Phase 2</t>
  </si>
  <si>
    <t>Security Ext BAT</t>
  </si>
  <si>
    <t>Security FV</t>
  </si>
  <si>
    <t>Security Pre-Si Sanity</t>
  </si>
  <si>
    <t>Security VS</t>
  </si>
  <si>
    <t>SWQRC</t>
  </si>
  <si>
    <t>[Telemetry] [FVI] Verify System version details from Telemetry FVI table</t>
  </si>
  <si>
    <t>Verify that the physical presence requirements are fulfilled by BIOS for PTT (PTT) clear from OS</t>
  </si>
  <si>
    <t>Verify MK_TME support via TME setup policy and IA32_TME_CAPABILITY register to verify the AES/XTS algorithm support</t>
  </si>
  <si>
    <t>Verify Multi Key Total Memory Encryption(MK_TME) is enabled using IA32_TME_ACTIVATE_MSR register and verify the AES/XTS encryption policy</t>
  </si>
  <si>
    <t>Verify the Key Restoring while performing Cold reset and S3 resume flow</t>
  </si>
  <si>
    <t>[MK-TME] Verify Warm Reset flow with TME Enabled/Disabled</t>
  </si>
  <si>
    <t>Verify UEFI Secure Boot status toggle in BIOS Setup and PCR 7 is reflected in OS</t>
  </si>
  <si>
    <t>Verify enablement of Windows DG by using Group Policy</t>
  </si>
  <si>
    <t>VBS (Device Guard, Credential Guard, VSM)</t>
  </si>
  <si>
    <t>Verify enablement and disablement of Windows CG by using Group Policy</t>
  </si>
  <si>
    <t>failed</t>
  </si>
  <si>
    <t>[ARL-S][VP][Security][PSS1.0]:Extreme slowness observed while booting to OS after enabling Secureboot</t>
  </si>
  <si>
    <t>{"BASE": {"Nbr": "1000", "version": "6.0.158"}, "ARL": {"Nbr": "8150", "version": "6.0.pre195"}}</t>
  </si>
  <si>
    <t>Passed</t>
  </si>
  <si>
    <t>verified s3 alone in gfx session</t>
  </si>
  <si>
    <t>V3083_00</t>
  </si>
  <si>
    <t>ARL-S-SV2-PSS-23.07.4.386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</si>
</sst>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242424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</fonts>
  <fills count="40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0" applyNumberFormat="0" applyBorder="0" applyAlignment="0" applyProtection="0"/>
    <xf numFmtId="0" fontId="18" fillId="10" borderId="6" applyNumberFormat="0" applyAlignment="0" applyProtection="0"/>
    <xf numFmtId="0" fontId="19" fillId="11" borderId="7" applyNumberFormat="0" applyAlignment="0" applyProtection="0"/>
    <xf numFmtId="0" fontId="20" fillId="11" borderId="6" applyNumberFormat="0" applyAlignment="0" applyProtection="0"/>
    <xf numFmtId="0" fontId="21" fillId="0" borderId="8" applyNumberFormat="0" applyFill="0" applyAlignment="0" applyProtection="0"/>
    <xf numFmtId="0" fontId="8" fillId="12" borderId="9" applyNumberFormat="0" applyAlignment="0" applyProtection="0"/>
    <xf numFmtId="0" fontId="22" fillId="0" borderId="0" applyNumberFormat="0" applyFill="0" applyBorder="0" applyAlignment="0" applyProtection="0"/>
    <xf numFmtId="0" fontId="10" fillId="13" borderId="10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1" applyNumberFormat="0" applyFill="0" applyAlignment="0" applyProtection="0"/>
    <xf numFmtId="0" fontId="25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25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25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25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25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25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</cellStyleXfs>
  <cellXfs count="26">
    <xf numFmtId="0" fontId="0" fillId="0" borderId="0" xfId="0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center"/>
    </xf>
    <xf numFmtId="0" fontId="5" fillId="5" borderId="1" xfId="0" applyFont="1" applyFill="1" applyBorder="1" applyAlignment="1">
      <alignment horizontal="left" vertical="top"/>
    </xf>
    <xf numFmtId="0" fontId="6" fillId="4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9" fillId="4" borderId="2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0" xfId="1"/>
    <xf numFmtId="0" fontId="26" fillId="0" borderId="0" xfId="0" applyFont="1"/>
    <xf numFmtId="0" fontId="1" fillId="0" borderId="0" xfId="1" applyFill="1" applyBorder="1" applyAlignment="1"/>
    <xf numFmtId="0" fontId="0" fillId="38" borderId="0" xfId="0" applyFill="1"/>
    <xf numFmtId="0" fontId="27" fillId="38" borderId="0" xfId="0" applyFont="1" applyFill="1"/>
    <xf numFmtId="0" fontId="27" fillId="0" borderId="0" xfId="0" applyFont="1"/>
    <xf numFmtId="0" fontId="1" fillId="0" borderId="0" xfId="1" applyFill="1"/>
    <xf numFmtId="0" fontId="2" fillId="2" borderId="1" xfId="0" applyFont="1" applyFill="1" applyBorder="1" applyAlignment="1">
      <alignment vertical="top"/>
    </xf>
    <xf numFmtId="0" fontId="27" fillId="39" borderId="0" xfId="0" applyFont="1" applyFill="1"/>
    <xf numFmtId="0" fontId="1" fillId="0" borderId="0" xfId="1" applyFill="1" applyAlignment="1">
      <alignment wrapText="1"/>
    </xf>
    <xf numFmtId="0" fontId="2" fillId="2" borderId="1" xfId="0" applyFont="1" applyFill="1" applyBorder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0" fontId="26" fillId="38" borderId="0" xfId="0" applyFont="1" applyFill="1"/>
    <xf numFmtId="0" fontId="28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ang, Cheng A" id="{535D99D3-EFF1-4258-863D-464636F37612}" userId="S::cheng.a.wang@intel.com::da5949e4-de9b-48fb-a305-51460819ba0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0-10-29T03:17:35.57" personId="{535D99D3-EFF1-4258-863D-464636F37612}" id="{5E4B2176-05D2-48D3-AAB0-6508FF11CE0C}">
    <text>If BASE_BIOS is provided, test data of TEST_BIOS will be merged to BASE_BIOS</text>
  </threadedComment>
  <threadedComment ref="B8" dT="2020-11-11T14:33:30.89" personId="{535D99D3-EFF1-4258-863D-464636F37612}" id="{46AEE3E3-39CB-4305-9C50-E12F69A8ED4C}">
    <text>For DPMO only</text>
  </threadedComment>
  <threadedComment ref="B9" dT="2020-11-11T14:33:37.60" personId="{535D99D3-EFF1-4258-863D-464636F37612}" id="{8448E79D-14AE-4D40-B898-1FB306259A3D}">
    <text>For DPMO only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0-10-29T04:15:04.05" personId="{535D99D3-EFF1-4258-863D-464636F37612}" id="{85DD3024-73BC-4662-9752-1ED82584936A}">
    <text>Required</text>
  </threadedComment>
  <threadedComment ref="B1" dT="2020-10-29T04:15:15.99" personId="{535D99D3-EFF1-4258-863D-464636F37612}" id="{B2E40F8C-0CB4-4559-95A2-837E145C1DC5}">
    <text>Required</text>
  </threadedComment>
  <threadedComment ref="C1" dT="2020-10-29T04:15:21.13" personId="{535D99D3-EFF1-4258-863D-464636F37612}" id="{027B09CF-6916-494E-AD7A-B947A6440B34}">
    <text>Required</text>
  </threadedComment>
  <threadedComment ref="D1" dT="2020-10-29T04:15:25.67" personId="{535D99D3-EFF1-4258-863D-464636F37612}" id="{9600840B-624C-490C-87FE-5FD97C5F4523}">
    <text>Required</text>
  </threadedComment>
  <threadedComment ref="E1" dT="2020-10-29T04:15:39.22" personId="{535D99D3-EFF1-4258-863D-464636F37612}" id="{B12DA4BF-5ADF-4A59-BD22-E2DBB77F3E02}">
    <text>Required</text>
  </threadedComment>
  <threadedComment ref="I1" dT="2020-10-29T04:15:46.88" personId="{535D99D3-EFF1-4258-863D-464636F37612}" id="{E01B6CD0-754A-4A8B-9363-70583AE0B2E8}">
    <text>Required
Tips: 
NR = NotRun
NA = Not Applicable(Not present on Metrix)</text>
  </threadedComment>
  <threadedComment ref="K1" dT="2020-11-02T08:04:46.12" personId="{535D99D3-EFF1-4258-863D-464636F37612}" id="{CBF5ADDD-49F5-4AAE-A646-B6DEC8DDCE24}">
    <text>for bugs, use comma for multiple ids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0-10-29T03:31:41.48" personId="{535D99D3-EFF1-4258-863D-464636F37612}" id="{D004D57C-EA8D-483E-9F98-C0FDBA4C6779}">
    <text>Required</text>
  </threadedComment>
  <threadedComment ref="B1" dT="2020-10-29T03:31:47.95" personId="{535D99D3-EFF1-4258-863D-464636F37612}" id="{E6195E7B-9D41-4699-AE96-96B3613171BC}">
    <text>Required</text>
  </threadedComment>
  <threadedComment ref="C1" dT="2020-10-29T03:31:52.94" personId="{535D99D3-EFF1-4258-863D-464636F37612}" id="{727F303E-CD99-42FD-ADC5-E3B66A29D04A}">
    <text>Required</text>
  </threadedComment>
  <threadedComment ref="D1" dT="2020-10-29T03:31:52.94" personId="{535D99D3-EFF1-4258-863D-464636F37612}" id="{E88011BE-4AC9-4A54-BE10-65A604470B7C}">
    <text>Required</text>
  </threadedComment>
  <threadedComment ref="E1" dT="2020-10-29T03:31:57.56" personId="{535D99D3-EFF1-4258-863D-464636F37612}" id="{5F93AD0F-129C-4A39-B1F2-083D99943104}">
    <text>Required</text>
  </threadedComment>
  <threadedComment ref="F1" dT="2020-10-29T03:31:14.09" personId="{535D99D3-EFF1-4258-863D-464636F37612}" id="{DA065361-9D4F-4095-A3ED-ED8E8A9165A8}">
    <text>Required</text>
  </threadedComment>
  <threadedComment ref="G1" dT="2020-10-29T03:32:03.51" personId="{535D99D3-EFF1-4258-863D-464636F37612}" id="{B30EE104-38F1-4D6E-90F9-01D2CA0D19F8}">
    <text>Required</text>
  </threadedComment>
  <threadedComment ref="H1" dT="2020-11-01T01:53:18.66" personId="{535D99D3-EFF1-4258-863D-464636F37612}" id="{25509379-E4EA-43A6-882A-C4478FCA6654}">
    <text>Total Opportunities = System Number * Criteria Number</text>
  </threadedComment>
  <threadedComment ref="I1" dT="2020-11-01T01:52:19.79" personId="{535D99D3-EFF1-4258-863D-464636F37612}" id="{8F0BDC4B-8316-406E-BAA7-3067DED37F1B}">
    <text>DPMO Number = 1000000 * Failed Number / (Systems Number * Criteria Number)</text>
  </threadedComment>
  <threadedComment ref="J1" dT="2020-10-30T06:19:15.70" personId="{535D99D3-EFF1-4258-863D-464636F37612}" id="{4B339366-F8D9-4D3E-A697-37F54C46E168}">
    <text>Required</text>
  </threadedComment>
  <threadedComment ref="K1" dT="2020-11-02T08:04:46.12" personId="{535D99D3-EFF1-4258-863D-464636F37612}" id="{6E039770-4A7A-46F3-ACC6-F3DA86C56705}">
    <text>for bugs, use comma for multiple ids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nebkc.intel.com/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hsdes.intel.com/appstore/article/" TargetMode="External"/><Relationship Id="rId7" Type="http://schemas.microsoft.com/office/2017/10/relationships/threadedComment" Target="../threadedComments/threadedComment2.xml"/><Relationship Id="rId2" Type="http://schemas.openxmlformats.org/officeDocument/2006/relationships/hyperlink" Target="https://hsdes.intel.com/appstore/article/" TargetMode="External"/><Relationship Id="rId1" Type="http://schemas.openxmlformats.org/officeDocument/2006/relationships/hyperlink" Target="https://hsdes.intel.com/appstore/article/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D9D6-53C8-4E75-8B46-31A9CDA4F947}">
  <dimension ref="A1:B11"/>
  <sheetViews>
    <sheetView workbookViewId="0">
      <selection sqref="A1:B1"/>
    </sheetView>
  </sheetViews>
  <sheetFormatPr defaultColWidth="8.88671875" defaultRowHeight="13.8" x14ac:dyDescent="0.3"/>
  <cols>
    <col min="1" max="1" width="19.6640625" style="1" bestFit="1" customWidth="1"/>
    <col min="2" max="2" width="74.5546875" style="1" customWidth="1"/>
    <col min="3" max="16384" width="8.88671875" style="1"/>
  </cols>
  <sheetData>
    <row r="1" spans="1:2" s="2" customFormat="1" ht="19.95" customHeight="1" x14ac:dyDescent="0.3">
      <c r="A1" s="22" t="s">
        <v>0</v>
      </c>
      <c r="B1" s="22"/>
    </row>
    <row r="2" spans="1:2" x14ac:dyDescent="0.3">
      <c r="A2" s="3" t="s">
        <v>1</v>
      </c>
      <c r="B2" s="4" t="s">
        <v>2</v>
      </c>
    </row>
    <row r="3" spans="1:2" x14ac:dyDescent="0.3">
      <c r="A3" s="3" t="s">
        <v>3</v>
      </c>
      <c r="B3" s="4" t="s">
        <v>4</v>
      </c>
    </row>
    <row r="4" spans="1:2" x14ac:dyDescent="0.3">
      <c r="A4" s="3" t="s">
        <v>5</v>
      </c>
      <c r="B4" s="5" t="s">
        <v>122</v>
      </c>
    </row>
    <row r="5" spans="1:2" x14ac:dyDescent="0.3">
      <c r="A5" s="3" t="s">
        <v>6</v>
      </c>
      <c r="B5" s="5"/>
    </row>
    <row r="6" spans="1:2" x14ac:dyDescent="0.3">
      <c r="A6" s="3" t="s">
        <v>7</v>
      </c>
      <c r="B6" s="4" t="s">
        <v>123</v>
      </c>
    </row>
    <row r="7" spans="1:2" x14ac:dyDescent="0.3">
      <c r="A7" s="3" t="s">
        <v>8</v>
      </c>
      <c r="B7" s="4" t="s">
        <v>119</v>
      </c>
    </row>
    <row r="8" spans="1:2" x14ac:dyDescent="0.3">
      <c r="A8" s="3" t="s">
        <v>9</v>
      </c>
      <c r="B8" s="4"/>
    </row>
    <row r="9" spans="1:2" x14ac:dyDescent="0.3">
      <c r="A9" s="3" t="s">
        <v>10</v>
      </c>
      <c r="B9" s="4"/>
    </row>
    <row r="10" spans="1:2" ht="14.4" thickBot="1" x14ac:dyDescent="0.35">
      <c r="A10" s="3" t="s">
        <v>11</v>
      </c>
      <c r="B10" s="4" t="s">
        <v>12</v>
      </c>
    </row>
    <row r="11" spans="1:2" ht="15.6" thickBot="1" x14ac:dyDescent="0.35">
      <c r="A11" s="3" t="s">
        <v>13</v>
      </c>
      <c r="B11" s="10"/>
    </row>
  </sheetData>
  <dataConsolidate/>
  <mergeCells count="1">
    <mergeCell ref="A1:B1"/>
  </mergeCells>
  <hyperlinks>
    <hyperlink ref="B6" r:id="rId1" location="/kit/ARL-S-SV2-PSS-23.07.4.386" xr:uid="{652D200F-0D52-4D78-9AD7-81757C2BF867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6B9F75-E23E-4326-B7FA-FCBE6A89795E}">
          <x14:formula1>
            <xm:f>OPTION!$D$2:$D$33</xm:f>
          </x14:formula1>
          <xm:sqref>B3</xm:sqref>
        </x14:dataValidation>
        <x14:dataValidation type="list" allowBlank="1" showInputMessage="1" showErrorMessage="1" xr:uid="{269E384D-2ED5-44DB-99B3-CF9F2B2A2037}">
          <x14:formula1>
            <xm:f>OPTION!$B$2:$B$22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zoomScale="70" zoomScaleNormal="70" workbookViewId="0"/>
  </sheetViews>
  <sheetFormatPr defaultColWidth="8.88671875" defaultRowHeight="14.4" x14ac:dyDescent="0.3"/>
  <cols>
    <col min="1" max="1" width="13.33203125" bestFit="1" customWidth="1"/>
    <col min="2" max="2" width="16" customWidth="1"/>
    <col min="3" max="3" width="88.6640625" bestFit="1" customWidth="1"/>
    <col min="4" max="4" width="19.33203125" bestFit="1" customWidth="1"/>
    <col min="5" max="5" width="7.88671875" style="9" bestFit="1" customWidth="1"/>
    <col min="6" max="6" width="15.6640625" style="1" bestFit="1" customWidth="1"/>
    <col min="7" max="7" width="14.21875" style="1" bestFit="1" customWidth="1"/>
    <col min="8" max="8" width="13.88671875" style="1" bestFit="1" customWidth="1"/>
    <col min="9" max="9" width="8" customWidth="1"/>
    <col min="10" max="10" width="8" style="1" customWidth="1"/>
    <col min="11" max="11" width="13.6640625" bestFit="1" customWidth="1"/>
    <col min="12" max="12" width="91" bestFit="1" customWidth="1"/>
    <col min="13" max="16384" width="8.88671875" style="1"/>
  </cols>
  <sheetData>
    <row r="1" spans="1:12" ht="13.8" x14ac:dyDescent="0.3">
      <c r="A1" s="6" t="s">
        <v>14</v>
      </c>
      <c r="B1" s="19" t="s">
        <v>15</v>
      </c>
      <c r="C1" s="7" t="s">
        <v>16</v>
      </c>
      <c r="D1" s="6" t="s">
        <v>17</v>
      </c>
      <c r="E1" s="8" t="s">
        <v>18</v>
      </c>
      <c r="F1" s="6" t="s">
        <v>19</v>
      </c>
      <c r="G1" s="6" t="s">
        <v>20</v>
      </c>
      <c r="H1" s="6" t="s">
        <v>21</v>
      </c>
      <c r="I1" s="6" t="s">
        <v>22</v>
      </c>
      <c r="J1" s="6" t="s">
        <v>23</v>
      </c>
      <c r="K1" s="6" t="s">
        <v>24</v>
      </c>
      <c r="L1" s="6" t="s">
        <v>25</v>
      </c>
    </row>
    <row r="2" spans="1:12" x14ac:dyDescent="0.3">
      <c r="A2">
        <v>16012708938</v>
      </c>
      <c r="B2" t="str">
        <f>HYPERLINK("https://hsdes.intel.com/resource/16012708938","16012708938")</f>
        <v>16012708938</v>
      </c>
      <c r="C2" t="s">
        <v>26</v>
      </c>
      <c r="D2" t="s">
        <v>27</v>
      </c>
      <c r="E2" s="9" t="s">
        <v>28</v>
      </c>
      <c r="I2" s="16" t="s">
        <v>29</v>
      </c>
    </row>
    <row r="3" spans="1:12" x14ac:dyDescent="0.3">
      <c r="A3">
        <v>16013149668</v>
      </c>
      <c r="B3" t="str">
        <f>HYPERLINK("https://hsdes.intel.com/resource/16013149668","16013149668")</f>
        <v>16013149668</v>
      </c>
      <c r="C3" t="s">
        <v>107</v>
      </c>
      <c r="D3" t="s">
        <v>27</v>
      </c>
      <c r="E3" s="9" t="s">
        <v>28</v>
      </c>
      <c r="I3" s="16" t="s">
        <v>29</v>
      </c>
      <c r="K3" s="18"/>
    </row>
    <row r="4" spans="1:12" x14ac:dyDescent="0.3">
      <c r="A4">
        <v>14013172209</v>
      </c>
      <c r="B4" t="str">
        <f>HYPERLINK("https://hsdes.intel.com/resource/14013172209","14013172209")</f>
        <v>14013172209</v>
      </c>
      <c r="C4" t="s">
        <v>30</v>
      </c>
      <c r="D4" t="s">
        <v>31</v>
      </c>
      <c r="E4" s="9" t="s">
        <v>28</v>
      </c>
      <c r="I4" s="16" t="s">
        <v>29</v>
      </c>
      <c r="K4" s="18"/>
    </row>
    <row r="5" spans="1:12" x14ac:dyDescent="0.3">
      <c r="A5">
        <v>14013172221</v>
      </c>
      <c r="B5" t="str">
        <f>HYPERLINK("https://hsdes.intel.com/resource/14013172221","14013172221")</f>
        <v>14013172221</v>
      </c>
      <c r="C5" t="s">
        <v>32</v>
      </c>
      <c r="D5" t="s">
        <v>31</v>
      </c>
      <c r="E5" s="9" t="s">
        <v>28</v>
      </c>
      <c r="I5" s="16" t="s">
        <v>29</v>
      </c>
      <c r="K5" s="14"/>
    </row>
    <row r="6" spans="1:12" x14ac:dyDescent="0.3">
      <c r="A6">
        <v>14013172227</v>
      </c>
      <c r="B6" t="str">
        <f>HYPERLINK("https://hsdes.intel.com/resource/14013172227","14013172227")</f>
        <v>14013172227</v>
      </c>
      <c r="C6" t="s">
        <v>33</v>
      </c>
      <c r="D6" t="s">
        <v>31</v>
      </c>
      <c r="E6" s="9" t="s">
        <v>28</v>
      </c>
      <c r="I6" s="16" t="s">
        <v>29</v>
      </c>
    </row>
    <row r="7" spans="1:12" x14ac:dyDescent="0.3">
      <c r="A7">
        <v>14013170279</v>
      </c>
      <c r="B7" t="str">
        <f>HYPERLINK("https://hsdes.intel.com/resource/14013170279","14013170279")</f>
        <v>14013170279</v>
      </c>
      <c r="C7" t="s">
        <v>34</v>
      </c>
      <c r="D7" t="s">
        <v>35</v>
      </c>
      <c r="E7" s="9" t="s">
        <v>28</v>
      </c>
      <c r="I7" s="16" t="s">
        <v>120</v>
      </c>
      <c r="K7" s="18"/>
    </row>
    <row r="8" spans="1:12" x14ac:dyDescent="0.3">
      <c r="A8">
        <v>14013115586</v>
      </c>
      <c r="B8" t="str">
        <f>HYPERLINK("https://hsdes.intel.com/resource/14013115586","14013115586")</f>
        <v>14013115586</v>
      </c>
      <c r="C8" t="s">
        <v>36</v>
      </c>
      <c r="D8" t="s">
        <v>37</v>
      </c>
      <c r="E8" s="9" t="s">
        <v>28</v>
      </c>
      <c r="I8" s="16" t="s">
        <v>120</v>
      </c>
      <c r="K8" s="21"/>
      <c r="L8" s="17"/>
    </row>
    <row r="9" spans="1:12" x14ac:dyDescent="0.3">
      <c r="A9">
        <v>14013115635</v>
      </c>
      <c r="B9" t="str">
        <f>HYPERLINK("https://hsdes.intel.com/resource/14013115635","14013115635")</f>
        <v>14013115635</v>
      </c>
      <c r="C9" t="s">
        <v>38</v>
      </c>
      <c r="D9" t="s">
        <v>37</v>
      </c>
      <c r="E9" s="9" t="s">
        <v>28</v>
      </c>
      <c r="I9" s="15" t="s">
        <v>29</v>
      </c>
      <c r="K9" s="18"/>
      <c r="L9" s="13" t="s">
        <v>121</v>
      </c>
    </row>
    <row r="10" spans="1:12" x14ac:dyDescent="0.3">
      <c r="A10">
        <v>14013115749</v>
      </c>
      <c r="B10" t="str">
        <f>HYPERLINK("https://hsdes.intel.com/resource/14013115749","14013115749")</f>
        <v>14013115749</v>
      </c>
      <c r="C10" t="s">
        <v>39</v>
      </c>
      <c r="D10" t="s">
        <v>37</v>
      </c>
      <c r="E10" s="9" t="s">
        <v>28</v>
      </c>
      <c r="I10" s="15" t="s">
        <v>29</v>
      </c>
      <c r="K10" s="18"/>
    </row>
    <row r="11" spans="1:12" x14ac:dyDescent="0.3">
      <c r="A11">
        <v>14013178420</v>
      </c>
      <c r="B11" t="str">
        <f>HYPERLINK("https://hsdes.intel.com/resource/14013178420","14013178420")</f>
        <v>14013178420</v>
      </c>
      <c r="C11" t="s">
        <v>40</v>
      </c>
      <c r="D11" t="s">
        <v>37</v>
      </c>
      <c r="E11" s="9" t="s">
        <v>28</v>
      </c>
      <c r="I11" s="16" t="s">
        <v>29</v>
      </c>
      <c r="K11" s="18"/>
      <c r="L11" s="13"/>
    </row>
    <row r="12" spans="1:12" x14ac:dyDescent="0.3">
      <c r="A12">
        <v>14013116005</v>
      </c>
      <c r="B12" t="str">
        <f>HYPERLINK("https://hsdes.intel.com/resource/14013116005","14013116005")</f>
        <v>14013116005</v>
      </c>
      <c r="C12" t="s">
        <v>108</v>
      </c>
      <c r="D12" t="s">
        <v>41</v>
      </c>
      <c r="E12" s="11" t="s">
        <v>28</v>
      </c>
      <c r="I12" s="16" t="s">
        <v>29</v>
      </c>
      <c r="K12" s="18"/>
      <c r="L12" s="13"/>
    </row>
    <row r="13" spans="1:12" x14ac:dyDescent="0.3">
      <c r="A13">
        <v>14013178846</v>
      </c>
      <c r="B13" t="str">
        <f>HYPERLINK("https://hsdes.intel.com/resource/14013178846","14013178846")</f>
        <v>14013178846</v>
      </c>
      <c r="C13" t="s">
        <v>109</v>
      </c>
      <c r="D13" t="s">
        <v>43</v>
      </c>
      <c r="E13" s="11" t="s">
        <v>28</v>
      </c>
      <c r="I13" s="15" t="s">
        <v>29</v>
      </c>
      <c r="K13" s="18"/>
      <c r="L13" s="13"/>
    </row>
    <row r="14" spans="1:12" x14ac:dyDescent="0.3">
      <c r="A14">
        <v>14013178852</v>
      </c>
      <c r="B14" t="str">
        <f>HYPERLINK("https://hsdes.intel.com/resource/14013178852","14013178852")</f>
        <v>14013178852</v>
      </c>
      <c r="C14" t="s">
        <v>110</v>
      </c>
      <c r="D14" t="s">
        <v>43</v>
      </c>
      <c r="E14" s="11" t="s">
        <v>28</v>
      </c>
      <c r="I14" s="16" t="s">
        <v>120</v>
      </c>
      <c r="K14" s="18"/>
      <c r="L14" s="17"/>
    </row>
    <row r="15" spans="1:12" x14ac:dyDescent="0.3">
      <c r="A15">
        <v>14013178859</v>
      </c>
      <c r="B15" t="str">
        <f>HYPERLINK("https://hsdes.intel.com/resource/14013178859","14013178859")</f>
        <v>14013178859</v>
      </c>
      <c r="C15" t="s">
        <v>42</v>
      </c>
      <c r="D15" t="s">
        <v>43</v>
      </c>
      <c r="E15" s="11" t="s">
        <v>28</v>
      </c>
      <c r="I15" s="24" t="s">
        <v>120</v>
      </c>
      <c r="K15" s="18"/>
      <c r="L15" s="13"/>
    </row>
    <row r="16" spans="1:12" x14ac:dyDescent="0.3">
      <c r="A16">
        <v>14013178863</v>
      </c>
      <c r="B16" t="str">
        <f>HYPERLINK("https://hsdes.intel.com/resource/14013178863","14013178863")</f>
        <v>14013178863</v>
      </c>
      <c r="C16" t="s">
        <v>44</v>
      </c>
      <c r="D16" t="s">
        <v>43</v>
      </c>
      <c r="E16" s="11" t="s">
        <v>28</v>
      </c>
      <c r="I16" s="15" t="s">
        <v>29</v>
      </c>
      <c r="K16" s="21"/>
      <c r="L16" s="13"/>
    </row>
    <row r="17" spans="1:12" x14ac:dyDescent="0.3">
      <c r="A17">
        <v>14013178867</v>
      </c>
      <c r="B17" t="str">
        <f>HYPERLINK("https://hsdes.intel.com/resource/14013178867","14013178867")</f>
        <v>14013178867</v>
      </c>
      <c r="C17" t="s">
        <v>111</v>
      </c>
      <c r="D17" t="s">
        <v>43</v>
      </c>
      <c r="E17" s="11" t="s">
        <v>28</v>
      </c>
      <c r="I17" s="15" t="s">
        <v>29</v>
      </c>
      <c r="K17" s="21"/>
      <c r="L17" s="13"/>
    </row>
    <row r="18" spans="1:12" x14ac:dyDescent="0.3">
      <c r="A18">
        <v>16013543641</v>
      </c>
      <c r="B18" t="str">
        <f>HYPERLINK("https://hsdes.intel.com/resource/16013543641","16013543641")</f>
        <v>16013543641</v>
      </c>
      <c r="C18" t="s">
        <v>112</v>
      </c>
      <c r="D18" t="s">
        <v>43</v>
      </c>
      <c r="E18" s="11" t="s">
        <v>28</v>
      </c>
      <c r="I18" s="16" t="s">
        <v>29</v>
      </c>
      <c r="K18" s="21"/>
      <c r="L18" s="25"/>
    </row>
    <row r="19" spans="1:12" x14ac:dyDescent="0.3">
      <c r="A19">
        <v>14013116194</v>
      </c>
      <c r="B19" t="str">
        <f>HYPERLINK("https://hsdes.intel.com/resource/14013116194","14013116194")</f>
        <v>14013116194</v>
      </c>
      <c r="C19" t="s">
        <v>113</v>
      </c>
      <c r="D19" t="s">
        <v>45</v>
      </c>
      <c r="E19" s="11" t="s">
        <v>28</v>
      </c>
      <c r="I19" s="20" t="s">
        <v>117</v>
      </c>
      <c r="K19" s="12">
        <v>14018166765</v>
      </c>
      <c r="L19" s="17" t="s">
        <v>118</v>
      </c>
    </row>
    <row r="20" spans="1:12" x14ac:dyDescent="0.3">
      <c r="A20">
        <v>16016724017</v>
      </c>
      <c r="B20" t="str">
        <f>HYPERLINK("https://hsdes.intel.com/resource/16016724017","16016724017")</f>
        <v>16016724017</v>
      </c>
      <c r="C20" t="s">
        <v>114</v>
      </c>
      <c r="D20" t="s">
        <v>115</v>
      </c>
      <c r="E20" s="11" t="s">
        <v>28</v>
      </c>
      <c r="I20" s="20" t="s">
        <v>117</v>
      </c>
      <c r="K20" s="12">
        <v>14018166765</v>
      </c>
      <c r="L20" s="17" t="s">
        <v>118</v>
      </c>
    </row>
    <row r="21" spans="1:12" x14ac:dyDescent="0.3">
      <c r="A21">
        <v>16016729673</v>
      </c>
      <c r="B21" t="str">
        <f>HYPERLINK("https://hsdes.intel.com/resource/16016729673","16016729673")</f>
        <v>16016729673</v>
      </c>
      <c r="C21" t="s">
        <v>116</v>
      </c>
      <c r="D21" t="s">
        <v>115</v>
      </c>
      <c r="E21" s="11" t="s">
        <v>28</v>
      </c>
      <c r="I21" s="20" t="s">
        <v>117</v>
      </c>
      <c r="K21" s="12">
        <v>14018166765</v>
      </c>
      <c r="L21" s="17" t="s">
        <v>118</v>
      </c>
    </row>
    <row r="22" spans="1:12" x14ac:dyDescent="0.3">
      <c r="I22" s="17"/>
      <c r="K22" s="18"/>
      <c r="L22" s="17"/>
    </row>
    <row r="23" spans="1:12" x14ac:dyDescent="0.3">
      <c r="I23" s="17"/>
      <c r="K23" s="18"/>
      <c r="L23" s="17"/>
    </row>
    <row r="24" spans="1:12" x14ac:dyDescent="0.3">
      <c r="I24" s="13"/>
      <c r="K24" s="18"/>
      <c r="L24" s="13"/>
    </row>
    <row r="25" spans="1:12" x14ac:dyDescent="0.3">
      <c r="I25" s="17"/>
      <c r="K25" s="14"/>
      <c r="L25" s="13"/>
    </row>
    <row r="26" spans="1:12" x14ac:dyDescent="0.3">
      <c r="I26" s="17"/>
      <c r="K26" s="18"/>
    </row>
    <row r="27" spans="1:12" x14ac:dyDescent="0.3">
      <c r="I27" s="17"/>
      <c r="K27" s="18"/>
    </row>
    <row r="28" spans="1:12" x14ac:dyDescent="0.3">
      <c r="I28" s="17"/>
      <c r="K28" s="18"/>
      <c r="L28" s="13"/>
    </row>
    <row r="29" spans="1:12" x14ac:dyDescent="0.3">
      <c r="K29" s="14"/>
      <c r="L29" s="13"/>
    </row>
  </sheetData>
  <hyperlinks>
    <hyperlink ref="K21" r:id="rId1" location="/14018166765" display="https://hsdes.intel.com/appstore/article/ - /14018166765" xr:uid="{E9E66794-4E31-44F4-A21D-D26C681B8440}"/>
    <hyperlink ref="K20" r:id="rId2" location="/14018166765" display="https://hsdes.intel.com/appstore/article/ - /14018166765" xr:uid="{E641164A-94F9-4B3E-A935-A198F2607CD7}"/>
    <hyperlink ref="K19" r:id="rId3" location="/14018166765" display="https://hsdes.intel.com/appstore/article/ - /14018166765" xr:uid="{DA0545BD-6935-4B1D-A5EB-BF4F2566F57D}"/>
  </hyperlinks>
  <pageMargins left="0.7" right="0.7" top="0.75" bottom="0.75" header="0.3" footer="0.3"/>
  <pageSetup orientation="portrait"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35C1C-0755-4013-88BC-3DD4710A20B7}">
  <dimension ref="A1:L1"/>
  <sheetViews>
    <sheetView workbookViewId="0"/>
  </sheetViews>
  <sheetFormatPr defaultColWidth="8.88671875" defaultRowHeight="13.8" x14ac:dyDescent="0.3"/>
  <cols>
    <col min="1" max="1" width="20.33203125" style="1" bestFit="1" customWidth="1"/>
    <col min="2" max="2" width="16.33203125" style="1" bestFit="1" customWidth="1"/>
    <col min="3" max="3" width="16.44140625" style="1" customWidth="1"/>
    <col min="4" max="4" width="7.33203125" style="1" customWidth="1"/>
    <col min="5" max="5" width="15.33203125" style="1" bestFit="1" customWidth="1"/>
    <col min="6" max="6" width="11.6640625" style="1" bestFit="1" customWidth="1"/>
    <col min="7" max="7" width="14.109375" style="1" customWidth="1"/>
    <col min="8" max="8" width="17.44140625" style="1" bestFit="1" customWidth="1"/>
    <col min="9" max="9" width="13.88671875" style="1" bestFit="1" customWidth="1"/>
    <col min="10" max="10" width="13.109375" style="1" bestFit="1" customWidth="1"/>
    <col min="11" max="11" width="12.88671875" style="1" customWidth="1"/>
    <col min="12" max="12" width="10.109375" style="1" bestFit="1" customWidth="1"/>
    <col min="13" max="16384" width="8.88671875" style="1"/>
  </cols>
  <sheetData>
    <row r="1" spans="1:12" x14ac:dyDescent="0.3">
      <c r="A1" s="6" t="s">
        <v>46</v>
      </c>
      <c r="B1" s="6" t="s">
        <v>17</v>
      </c>
      <c r="C1" s="6" t="s">
        <v>47</v>
      </c>
      <c r="D1" s="6" t="s">
        <v>48</v>
      </c>
      <c r="E1" s="6" t="s">
        <v>49</v>
      </c>
      <c r="F1" s="6" t="s">
        <v>50</v>
      </c>
      <c r="G1" s="6" t="s">
        <v>51</v>
      </c>
      <c r="H1" s="6" t="s">
        <v>52</v>
      </c>
      <c r="I1" s="6" t="s">
        <v>53</v>
      </c>
      <c r="J1" s="6" t="s">
        <v>54</v>
      </c>
      <c r="K1" s="6" t="s">
        <v>24</v>
      </c>
      <c r="L1" s="6" t="s">
        <v>25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26C9-28D7-4E62-B032-FD10A1442243}">
  <dimension ref="A1:F33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0.88671875" bestFit="1" customWidth="1"/>
    <col min="2" max="2" width="10.88671875" customWidth="1"/>
    <col min="3" max="3" width="9.88671875" bestFit="1" customWidth="1"/>
    <col min="4" max="4" width="20" bestFit="1" customWidth="1"/>
    <col min="6" max="6" width="14.5546875" customWidth="1"/>
  </cols>
  <sheetData>
    <row r="1" spans="1:6" ht="21.75" customHeight="1" x14ac:dyDescent="0.3">
      <c r="A1" s="23" t="s">
        <v>55</v>
      </c>
      <c r="B1" s="23"/>
      <c r="C1" s="23"/>
      <c r="D1" s="23"/>
      <c r="E1" s="23"/>
      <c r="F1" s="23"/>
    </row>
    <row r="2" spans="1:6" x14ac:dyDescent="0.3">
      <c r="A2" s="3" t="s">
        <v>1</v>
      </c>
      <c r="B2" t="s">
        <v>56</v>
      </c>
      <c r="C2" s="3" t="s">
        <v>3</v>
      </c>
      <c r="D2" t="s">
        <v>57</v>
      </c>
    </row>
    <row r="3" spans="1:6" x14ac:dyDescent="0.3">
      <c r="B3" t="s">
        <v>58</v>
      </c>
      <c r="D3" t="s">
        <v>59</v>
      </c>
    </row>
    <row r="4" spans="1:6" x14ac:dyDescent="0.3">
      <c r="B4" t="s">
        <v>60</v>
      </c>
      <c r="D4" t="s">
        <v>61</v>
      </c>
    </row>
    <row r="5" spans="1:6" x14ac:dyDescent="0.3">
      <c r="B5" t="s">
        <v>62</v>
      </c>
      <c r="D5" t="s">
        <v>63</v>
      </c>
    </row>
    <row r="6" spans="1:6" x14ac:dyDescent="0.3">
      <c r="B6" t="s">
        <v>64</v>
      </c>
      <c r="D6" t="s">
        <v>65</v>
      </c>
    </row>
    <row r="7" spans="1:6" x14ac:dyDescent="0.3">
      <c r="B7" t="s">
        <v>66</v>
      </c>
      <c r="D7" t="s">
        <v>67</v>
      </c>
    </row>
    <row r="8" spans="1:6" x14ac:dyDescent="0.3">
      <c r="B8" t="s">
        <v>68</v>
      </c>
      <c r="D8" t="s">
        <v>69</v>
      </c>
    </row>
    <row r="9" spans="1:6" x14ac:dyDescent="0.3">
      <c r="B9" t="s">
        <v>70</v>
      </c>
      <c r="D9" t="s">
        <v>71</v>
      </c>
    </row>
    <row r="10" spans="1:6" x14ac:dyDescent="0.3">
      <c r="B10" t="s">
        <v>72</v>
      </c>
      <c r="D10" t="s">
        <v>73</v>
      </c>
    </row>
    <row r="11" spans="1:6" x14ac:dyDescent="0.3">
      <c r="B11" t="s">
        <v>2</v>
      </c>
      <c r="D11" t="s">
        <v>74</v>
      </c>
    </row>
    <row r="12" spans="1:6" x14ac:dyDescent="0.3">
      <c r="B12" t="s">
        <v>75</v>
      </c>
      <c r="D12" t="s">
        <v>76</v>
      </c>
    </row>
    <row r="13" spans="1:6" x14ac:dyDescent="0.3">
      <c r="B13" t="s">
        <v>77</v>
      </c>
      <c r="D13" t="s">
        <v>78</v>
      </c>
    </row>
    <row r="14" spans="1:6" x14ac:dyDescent="0.3">
      <c r="B14" t="s">
        <v>79</v>
      </c>
      <c r="D14" t="s">
        <v>80</v>
      </c>
    </row>
    <row r="15" spans="1:6" x14ac:dyDescent="0.3">
      <c r="B15" t="s">
        <v>81</v>
      </c>
      <c r="D15" t="s">
        <v>82</v>
      </c>
    </row>
    <row r="16" spans="1:6" x14ac:dyDescent="0.3">
      <c r="B16" t="s">
        <v>83</v>
      </c>
      <c r="D16" t="s">
        <v>84</v>
      </c>
    </row>
    <row r="17" spans="2:4" x14ac:dyDescent="0.3">
      <c r="B17" t="s">
        <v>85</v>
      </c>
      <c r="D17" t="s">
        <v>86</v>
      </c>
    </row>
    <row r="18" spans="2:4" x14ac:dyDescent="0.3">
      <c r="B18" t="s">
        <v>87</v>
      </c>
      <c r="D18" t="s">
        <v>88</v>
      </c>
    </row>
    <row r="19" spans="2:4" x14ac:dyDescent="0.3">
      <c r="B19" t="s">
        <v>89</v>
      </c>
      <c r="D19" t="s">
        <v>90</v>
      </c>
    </row>
    <row r="20" spans="2:4" x14ac:dyDescent="0.3">
      <c r="B20" t="s">
        <v>91</v>
      </c>
      <c r="D20" t="s">
        <v>92</v>
      </c>
    </row>
    <row r="21" spans="2:4" x14ac:dyDescent="0.3">
      <c r="B21" t="s">
        <v>93</v>
      </c>
      <c r="D21" t="s">
        <v>94</v>
      </c>
    </row>
    <row r="22" spans="2:4" x14ac:dyDescent="0.3">
      <c r="B22" t="s">
        <v>95</v>
      </c>
      <c r="D22" t="s">
        <v>96</v>
      </c>
    </row>
    <row r="23" spans="2:4" x14ac:dyDescent="0.3">
      <c r="D23" t="s">
        <v>97</v>
      </c>
    </row>
    <row r="24" spans="2:4" x14ac:dyDescent="0.3">
      <c r="D24" t="s">
        <v>98</v>
      </c>
    </row>
    <row r="25" spans="2:4" x14ac:dyDescent="0.3">
      <c r="D25" t="s">
        <v>99</v>
      </c>
    </row>
    <row r="26" spans="2:4" x14ac:dyDescent="0.3">
      <c r="D26" t="s">
        <v>100</v>
      </c>
    </row>
    <row r="27" spans="2:4" x14ac:dyDescent="0.3">
      <c r="D27" t="s">
        <v>101</v>
      </c>
    </row>
    <row r="28" spans="2:4" x14ac:dyDescent="0.3">
      <c r="D28" t="s">
        <v>102</v>
      </c>
    </row>
    <row r="29" spans="2:4" x14ac:dyDescent="0.3">
      <c r="D29" t="s">
        <v>103</v>
      </c>
    </row>
    <row r="30" spans="2:4" x14ac:dyDescent="0.3">
      <c r="D30" t="s">
        <v>104</v>
      </c>
    </row>
    <row r="31" spans="2:4" x14ac:dyDescent="0.3">
      <c r="D31" t="s">
        <v>4</v>
      </c>
    </row>
    <row r="32" spans="2:4" x14ac:dyDescent="0.3">
      <c r="D32" t="s">
        <v>105</v>
      </c>
    </row>
    <row r="33" spans="4:4" x14ac:dyDescent="0.3">
      <c r="D33" t="s">
        <v>106</v>
      </c>
    </row>
  </sheetData>
  <sheetProtection algorithmName="SHA-512" hashValue="wGoofXETagNVG2500euy0J/ceKlQ60yYLyAYpJlYBrLNGk7/DgW0GgRiC0wNQiXYpyU8cOs+tV4MG08pjE51iw==" saltValue="0Y04Ij6GNnRmV/SgQEQ12Q==" spinCount="100000" sheet="1" objects="1" scenarios="1"/>
  <sortState xmlns:xlrd2="http://schemas.microsoft.com/office/spreadsheetml/2017/richdata2" ref="D2:D33">
    <sortCondition ref="D2:D33"/>
  </sortState>
  <mergeCells count="1">
    <mergeCell ref="A1:F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2554A7668F5846917F88463B959A85" ma:contentTypeVersion="2" ma:contentTypeDescription="Create a new document." ma:contentTypeScope="" ma:versionID="bc84d59cc8ffd626b895363fd41eeff1">
  <xsd:schema xmlns:xsd="http://www.w3.org/2001/XMLSchema" xmlns:xs="http://www.w3.org/2001/XMLSchema" xmlns:p="http://schemas.microsoft.com/office/2006/metadata/properties" xmlns:ns2="9c4b9be2-a461-4002-8567-c5dc18ad0f0a" targetNamespace="http://schemas.microsoft.com/office/2006/metadata/properties" ma:root="true" ma:fieldsID="027be42c9d4b5ff15eff85cd08c25b22" ns2:_="">
    <xsd:import namespace="9c4b9be2-a461-4002-8567-c5dc18ad0f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4b9be2-a461-4002-8567-c5dc18ad0f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162C28-4C7C-44D2-8D53-C2CC492AE59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DFF117-6A3B-4EA7-A5E6-0AA4CE52E0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4b9be2-a461-4002-8567-c5dc18ad0f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61FEBC3-1423-4257-9826-8EF2F51893CE}">
  <ds:schemaRefs>
    <ds:schemaRef ds:uri="9c4b9be2-a461-4002-8567-c5dc18ad0f0a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Test_Config</vt:lpstr>
      <vt:lpstr>Test_Data</vt:lpstr>
      <vt:lpstr>DPMO_Data</vt:lpstr>
      <vt:lpstr>OPTION</vt:lpstr>
    </vt:vector>
  </TitlesOfParts>
  <Manager/>
  <Company>Intel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- Metrix Uploading Test Data v1.5</dc:title>
  <dc:subject/>
  <dc:creator>Wang, Cheng A</dc:creator>
  <cp:keywords>CTPClassification=CTP_NT</cp:keywords>
  <dc:description/>
  <cp:lastModifiedBy>As, AkshayX Raj</cp:lastModifiedBy>
  <cp:revision>1</cp:revision>
  <dcterms:created xsi:type="dcterms:W3CDTF">2015-06-05T18:17:20Z</dcterms:created>
  <dcterms:modified xsi:type="dcterms:W3CDTF">2023-02-24T20:14:09Z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4f8afdf2-8842-4071-885c-135afe5ba3ac</vt:lpwstr>
  </property>
  <property fmtid="{D5CDD505-2E9C-101B-9397-08002B2CF9AE}" pid="3" name="CTP_TimeStamp">
    <vt:lpwstr>2020-08-26 01:34:59Z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WorkbookGuid">
    <vt:lpwstr>887039b9-2c97-4b31-96a0-6e743b53ee77</vt:lpwstr>
  </property>
  <property fmtid="{D5CDD505-2E9C-101B-9397-08002B2CF9AE}" pid="9" name="ContentTypeId">
    <vt:lpwstr>0x010100E32554A7668F5846917F88463B959A85</vt:lpwstr>
  </property>
</Properties>
</file>