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ADL\ADL-N\ADL-N IFWI Reports\"/>
    </mc:Choice>
  </mc:AlternateContent>
  <xr:revisionPtr revIDLastSave="0" documentId="13_ncr:1_{B8AA8074-23C3-4A73-8B2B-ED0ACD4916AC}" xr6:coauthVersionLast="47" xr6:coauthVersionMax="47" xr10:uidLastSave="{00000000-0000-0000-0000-000000000000}"/>
  <bookViews>
    <workbookView xWindow="-108" yWindow="-108" windowWidth="23256" windowHeight="12576" xr2:uid="{00000000-000D-0000-FFFF-FFFF00000000}"/>
  </bookViews>
  <sheets>
    <sheet name="ADL_N_IFWI_GC_Focused Blue (2)" sheetId="1" r:id="rId1"/>
  </sheets>
  <definedNames>
    <definedName name="_xlnm._FilterDatabase" localSheetId="0" hidden="1">'ADL_N_IFWI_GC_Focused Blue (2)'!$A$1:$AI$62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9" i="1" l="1"/>
  <c r="A20" i="1"/>
  <c r="A38" i="1"/>
  <c r="A32" i="1"/>
  <c r="A57" i="1"/>
  <c r="A2" i="1"/>
  <c r="A41" i="1"/>
  <c r="A36" i="1"/>
  <c r="A55" i="1"/>
  <c r="A19" i="1"/>
  <c r="A17" i="1"/>
  <c r="A21" i="1"/>
  <c r="A23" i="1"/>
  <c r="A44" i="1"/>
  <c r="A40" i="1"/>
  <c r="A12" i="1"/>
  <c r="A34" i="1"/>
  <c r="A4" i="1"/>
  <c r="A26" i="1"/>
  <c r="A43" i="1"/>
  <c r="A62" i="1"/>
  <c r="A39" i="1"/>
  <c r="A6" i="1"/>
  <c r="A42" i="1"/>
  <c r="A18" i="1"/>
  <c r="A56" i="1"/>
  <c r="A54" i="1"/>
  <c r="A46" i="1"/>
  <c r="A53" i="1"/>
  <c r="A37" i="1"/>
  <c r="A7" i="1"/>
  <c r="A59" i="1"/>
  <c r="A27" i="1"/>
  <c r="A28" i="1"/>
  <c r="A15" i="1"/>
  <c r="A9" i="1"/>
  <c r="A10" i="1"/>
  <c r="A35" i="1"/>
  <c r="A60" i="1"/>
  <c r="A50" i="1"/>
  <c r="A3" i="1"/>
  <c r="A16" i="1"/>
  <c r="A8" i="1"/>
  <c r="A5" i="1"/>
  <c r="A58" i="1"/>
  <c r="A49" i="1"/>
  <c r="A47" i="1"/>
  <c r="A48" i="1"/>
  <c r="A13" i="1"/>
  <c r="A31" i="1"/>
  <c r="A22" i="1"/>
  <c r="A24" i="1"/>
  <c r="A25" i="1"/>
  <c r="A30" i="1"/>
  <c r="A61" i="1"/>
  <c r="A52" i="1"/>
  <c r="A45" i="1"/>
  <c r="A11" i="1"/>
  <c r="A33" i="1"/>
  <c r="A51" i="1"/>
  <c r="A14" i="1"/>
</calcChain>
</file>

<file path=xl/sharedStrings.xml><?xml version="1.0" encoding="utf-8"?>
<sst xmlns="http://schemas.openxmlformats.org/spreadsheetml/2006/main" count="1766" uniqueCount="572">
  <si>
    <t>status</t>
  </si>
  <si>
    <t>validation_env</t>
  </si>
  <si>
    <t>validation_scope</t>
  </si>
  <si>
    <t>component_affected</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</si>
  <si>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</si>
  <si>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</si>
  <si>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</si>
  <si>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</si>
  <si>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</si>
  <si>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</si>
  <si>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</si>
  <si>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</si>
  <si>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</si>
  <si>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</si>
  <si>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</si>
  <si>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</si>
  <si>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</si>
  <si>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</si>
  <si>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</si>
  <si>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</si>
  <si>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</si>
  <si>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</si>
  <si>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</si>
  <si>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</si>
  <si>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</si>
  <si>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</si>
  <si>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</si>
  <si>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</si>
  <si>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</si>
  <si>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</si>
  <si>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Press power button can act as a wake source for S3( Sleep state)</t>
  </si>
  <si>
    <t>complete</t>
  </si>
  <si>
    <t>common</t>
  </si>
  <si>
    <t>Ingredient</t>
  </si>
  <si>
    <t>bios.pch</t>
  </si>
  <si>
    <t>CSS-IVE-130058</t>
  </si>
  <si>
    <t>Embedded controller and Power sources</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</si>
  <si>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KBL_H42_PV,KBL_U21_PV,KBL_U22_PV,KBL_U23e_PV,KBL_Y22_PV,KBLR_Y_PV,TGL_ H81_RS4_Alpha,TGL_ H81_RS4_Beta,TGL_ H81_RS4_PV,TGL_Simics_VP_RS2_PSS0.5,TGL_Simics_VP_RS2_PSS0.8,TGL_Simics_VP_RS2_PSS1.0,TGL_Simics_VP_RS2_PSS1.1,TGL_Simics_VP_RS4_PSS0.8,TGL_Simics_VP_RS4_PSS1.0 ,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</si>
  <si>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Btn/HID,Real Battery Management,S-states</t>
  </si>
  <si>
    <t>BC-RQTBC-10586,
BC-RQTBC-12867,
BC-RQTBC-13286,
BC-RQTBC-1965,
BC-RQTBCTL-1208
BC-RQTBC-16798
JSLP: 2203202897, 2203202529 , 2203202923</t>
  </si>
  <si>
    <t>Consumer,Corporate_vPro,Slim</t>
  </si>
  <si>
    <t>raghav3x</t>
  </si>
  <si>
    <t xml:space="preserve">System should enter Sleep state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</si>
  <si>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Client-IFWI</t>
  </si>
  <si>
    <t>1-showstopper</t>
  </si>
  <si>
    <t>ifwi.alderlake,ifwi.jasperlake,ifwi.meteorlake</t>
  </si>
  <si>
    <t>ifwi.alderlake,ifwi.jasperlake</t>
  </si>
  <si>
    <t>product</t>
  </si>
  <si>
    <t>complete.ready_for_production</t>
  </si>
  <si>
    <t>Low</t>
  </si>
  <si>
    <t>L1 DailyCI-Basic-Sanity</t>
  </si>
  <si>
    <t>Functional</t>
  </si>
  <si>
    <t>na</t>
  </si>
  <si>
    <t>Intention of the test case is to verify if system can enter to Sleep state (S3) when Power Button is pressed and should resume back when power button is pressed again</t>
  </si>
  <si>
    <t>EC-GPIO,EC-SX,EC-REVIEW,CFL-PRDtoTC-Mapping,EC-SANITY,BIOS_BAT_QRC,ICL_BAT_NEW,BIOS_EXT_BAT,InProdATMS1.0_03March2018,ec-tgl-pss-exbat,ECVAL-EXBAT-2018,PSE 1.0,EC-BAT-automation,TGL_PSS_IN_PRODUCTION,GLK_ATMS1.0_Automated_TCs,KBLR_ATMS1.0_Automated_TCs,CML_EC_FV,TGL_Focus_Blue_Auto,IFWI_TEST_SUITE,ADL/RKL/JSL,COMMON_QRC_BAT,MTL_Test_Suite,IFWI_SYNC,Automation_Inproduction,ADL_N_IFWI,IFWI_COMMON_PREOS,ADLMLP4x,ADL-P_5SGC2,ADL_M_RVP2a,ADL_SBGA_5GC,ADL-P_Sanity_GC2_IFWI_New,ADL_P_GC1_NA,ADL_N_IFWI_5SGC1,ADL_N_IFWI_4SDC1,ADL_N_IFWI_3SDC1,ADL_N_IFWI_2SDC1,ADL_N_IFWI_2SDC2,ADL_N_IFWI_2SDC3,ADL_N_IFWI_IEC_General,ADL_N_IFWI_IEC_PMC,ADL_N_IFWI_IEC_EC</t>
  </si>
  <si>
    <t>Verify if battery is discharging when it is only on battery power</t>
  </si>
  <si>
    <t>open</t>
  </si>
  <si>
    <t>fw.ifwi.bios,fw.ifwi.ec</t>
  </si>
  <si>
    <t>CSS-IVE-130137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</si>
  <si>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,LKF_Bx_ROW_19H1_Alpha,LKF_Bx_ROW_19H1_POE,LKF_Bx_ROW_19H2_Beta,LKF_Bx_ROW_19H2_PV,LKF_Bx_ROW_20H1_PV,TGL_ H81_RS4_Alpha,TGL_ H81_RS4_Beta,TGL_ H81_RS4_PV,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</si>
  <si>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Power Btn/HID,Real Battery Management,USB PD</t>
  </si>
  <si>
    <t>BC-RQTBC-10616,BC-RQTBC-12462,BC-RQTBC-12813,BC-RQTBC-12814,BC-RQTBC-13316
4_335-UCIS-2397
BC-RQTBC-16769</t>
  </si>
  <si>
    <t>SUT should be discharging mode when it is on battery power</t>
  </si>
  <si>
    <t>ifwi.alderlake,ifwi.jasperlake,ifwi.lunarlake,ifwi.meteorlake,ifwi.raptorlake</t>
  </si>
  <si>
    <t>ifwi.alderlake,ifwi.jasperlake,ifwi.meteorlake,ifwi.raptorlake</t>
  </si>
  <si>
    <t>open.test_update_phase</t>
  </si>
  <si>
    <t>Medium</t>
  </si>
  <si>
    <t>Intention of the test case is to verify below requirement.
1) Manage battery charging/discharging</t>
  </si>
  <si>
    <t>CFL-PRDtoTC-Mapping,EC-BATTERY,EC-SANITY,ICL_BAT_NEW,BIOS_EXT_BAT,InProdATMS1.0_03March2018,LKF_PO_Phase2,LKF_PO_Phase3,LKF_PO_New_P3,EC-tgl-pss_bat,PSE 1.0,TGL_ERB_PO,ECLITE-BAT,OBC-CNL-EC-Charging-EM-Battery,OBC-CFL-EC-Charging-EM-Battery,OBC-LKF-PTF-PD-EM-DekelPhy_PMC_EClite_Battery,OBC-ICL-EC-BatteryCharger-EM-ManageBattery,OBC-TGL-EC-BatteryCharger-EM-ManageBattery,GLK_ATMS1.0_Automated_TCs,KBLR_ATMS1.0_Automated_TCs,TGL_BIOS_PO_P3,TGL_Focus_Blue_Auto,IFWI_TEST_SUITE,ADL/RKL/JSL,COMMON_QRC_BAT,MTL_Test_Suite,IFWI_SYNC,Automation_Inproduction,ADL_N_IFWIIFWI_COVERAGE_DELTA,ADLMLP4x,ADL-P_5SGC2,ADL-M_5SGC1,RPL_P_Master,MTL_IFWI_BAT,ADL_SBGA_5GC,EC-BAT,EC-GPIO,EC-SX,EC-REVIEW,TGL_PSS1.0P,ECVAL-EXBAT-2018,EC-BAT-automation,OBC-CNL-EC-GPIO-Switches-VirtualLID,OBC-CFL-EC-GPIO-Switches-VirtualLID,OBC-ICL-EC-GPIO-HwBtns/LEDs/Switchs-VirtualLID,OBC-TGL-EC-GPIO-HwBtns/LEDs/Switchs-VirtualLID,TGL_IFWI_PO_P3,CML_EC_BAT,RPL-P_5SGC1,RPL-P_5SGC2,RPL-P_4SDC1,RPL-P_3SDC2,RPL-P_2SDC3,RPL-P_3SDC3, ,RPL-P_PNP_GC,RPL-Px_4SDC1,RPL-Px_3SDC2,MTL_IFWI_CBV_EC,ADL_N_IFWI_5SGC1,ADL_N_IFWI_4SDC1,ADL_N_IFWI_3SDC1,ADL_N_IFWI_2SDC1,ADL_N_IFWI_2SDC2,ADL_N_IFWI_2SDC3,ADL_N_IFWI_IEC_PMC,ADL_N_IFWI_IEC_EC,RPL-SBGA_5SC,RPL-SBGA_4SC,RPL-P_2SDC6</t>
  </si>
  <si>
    <t>Verify the basic functionality of Virtual Battery switch</t>
  </si>
  <si>
    <t>CSS-IVE-130140</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</si>
  <si>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TGL_ H81_RS4_Alpha,TGL_ H81_RS4_Beta,TGL_ H81_RS4_PV,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</si>
  <si>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USB PD,Virtual Battery Management</t>
  </si>
  <si>
    <t>BC-RQTBC-10587,BC-RQTBC-12868,BC-RQTBC-13287,BC-RQTBCTL-1389,BC-RQTBCTL-1209
BC-RQTBC-16799
BC-RQTBCTL-1209
RKL: 2203202860
RKL:2203201701
JSLP: 2203202860</t>
  </si>
  <si>
    <t>Based on the Virtual battery switch position, power mode should changes from AC to DC and DC to AC.</t>
  </si>
  <si>
    <t xml:space="preserve">Intention of the test case is to verify below requirement.
	While the system without real battery connected is in S0, when the virtual battery switch is closed or opened, EC FW shall notify the change to host.
</t>
  </si>
  <si>
    <t>CFL-PRDtoTC-Mapping,EC-FV2,EC-BATTERY,CNL_Automation_Production,InProdATMS1.0_03March2018,ECVAL-EXBAT-2018,PSE 1.0,EC-BAT-automation,OBC-CNL-EC-GPIO-Switches-VirtualBattery,OBC-CFL-EC-GPIO-Switches-VirtualBattery,OBC-ICL-EC-GPIO-HwBtns/LEDs/Switchs-VirtualBattery,OBC-TGL-EC-GPIO-HwBtns/LEDs/Switchs-VirtualBattery,GLK_ATMS1.0_Automated_TCs,KBLR_ATMS1.0_Automated_TCs,CML_EC_BAT,CML_EC_SANITY,TGL_Focus_Blue_Auto,Desktop_NA,IFWI_TEST_SUITE,ADL/RKL/JSL,MTL_Test_Suite,IFWI_SYNC,Automation_Inproduction,ADL_N_IFWI,IFWI_COMMON_PREOS,ADLMLP4x,ADL-P_5SGC2,ADL-M_5SGC1,ADL_M_TS,ADL_SBGA_5GC,ADL_N_IFWI_5SGC1,ADL_N_IFWI_4SDC1,ADL_N_IFWI_3SDC1,ADL_N_IFWI_2SDC1,ADL_N_IFWI_2SDC2,ADL_N_IFWI_2SDC3,ADL_N_IFWI_IEC_EC</t>
  </si>
  <si>
    <t>[FSP] Verify FSP BIOS Boot Flow</t>
  </si>
  <si>
    <t>fw.ifwi.bios</t>
  </si>
  <si>
    <t>CSS-IVE-130206</t>
  </si>
  <si>
    <t>Industry Specs and Open source initiatives</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</si>
  <si>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</si>
  <si>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FSP</t>
  </si>
  <si>
    <t>BC-RQTBC-9531
JSLP: 2203201776
ADL: 22010938030</t>
  </si>
  <si>
    <t>vhebbarx</t>
  </si>
  <si>
    <t> 
Boot flow should follow  FSPMemoryInit, TemRamExit, FSPSiliconInity, FSPNotify.</t>
  </si>
  <si>
    <t>3-medium</t>
  </si>
  <si>
    <t>ifwi.alderlake,ifwi.jasperlake,ifwi.meteorlake,ifwi.raptorlake,ifwi.rocketlake</t>
  </si>
  <si>
    <t>ifwi.alderlake,ifwi.jasperlake,ifwi.rocketlake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</si>
  <si>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</si>
  <si>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LKF_PO_Phase1,LKF_PO_Phase2,UDL2.0_ATMS2.0,LKF_PO_New_P1,OBC-ICL-PTF-Software-System-FSP,OBC-CNL-PTF-Software-System-FSP,OBC-LKF-PTF-Software-System-FSP,TGL_NEW_BAT,RKL_S_PO_Phase1_IFWI,RKL_U_PO_Phase1_IFWI,ADL/RKL/JSL,COMMON_QRC_BAT,IFWI_TEST_SUITE,ADL_Arch_Phase 2,MTL_Test_Suite,IFWI_SYNC,Automation_Inproduction,IFWI_FOC_BAT,ADL_N_IFWI,MTL_IFWI_PSS_EXTENDED,IFWI_COMMON_PREOS,ADLMLP4x,MTL_S_MASTER,MTL_P_MASTER,MTL_M_MASTER,ADL-P_5SGC1,ADL-P_5SGC2,ADL_M_RVP2a,ADL_SBGA_5GC, RPL-S_2SDC7,LNL_M_IFWI_PSS,ADL-S_Post-Si_In_Production, ADL_N_IFWI_5SGC1,ADL_N_IFWI_4SDC1,ADL_N_IFWI_3SDC1,ADL_N_IFWI_2SDC1,ADL_N_IFWI_2SDC2,ADL_N_IFWI_2SDC3,ADL_N_IFWI_IEC_BIOS</t>
  </si>
  <si>
    <t>Verify SUT can boot to EFI Shell and SUT resets on Ctrl+Alt+Del</t>
  </si>
  <si>
    <t>fw.ifwi.unknown</t>
  </si>
  <si>
    <t>CSS-IVE-130351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</si>
  <si>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</si>
  <si>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OE,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</si>
  <si>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BIOS-Boot-Flows</t>
  </si>
  <si>
    <t>BC-RQTBC-2628
BC-RQTBC-12809
JSL:2202553187,2205194552,1504935094</t>
  </si>
  <si>
    <t>chassanx</t>
  </si>
  <si>
    <t>Pass Criteria: Test case passes if SUT can boot to EFI shell without error and SUT should reboot on pressing -Ctrl+Alt+Del</t>
  </si>
  <si>
    <t>ifwi.alderlake,ifwi.jasperlake,ifwi.lunarlake,ifwi.meteorlake,ifwi.raptorlake,ifwi.rocketlake</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</si>
  <si>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</si>
  <si>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RKL_S_PO_Phase2_IFWI,RKL_U_PO_Phase2_IFWI,ADL/RKL/JSL,COMMON_QRC_BAT,IFWI_TEST_SUITE,RPL-P_5SGC1,RPL-P_5SGC2,RPL-P_4SDC1,RPL-P_3SDC2,RPL-P_2SDC3,ADL_Arch_Phase 2,MTL_Test_Suite,IFWI_SYNC,ADL_N_IFWI_5SGC1,ADL_N_IFWI_4SDC1,ADL_N_IFWI_3SDC1,ADL_N_IFWI_2SDC1,ADL_N_IFWI_2SDC2,ADL_N_IFWI_2SDC3,ADL_SBGA_5GC,RPL_S_PSS_BASE,ADL_N_IFWI,IFWI_COMMON_PREOS,ADLMLP4x,ADL-P_5SGC1,ADL-P_5SGC2,RPL_S_MASTER,RPL-S_2SDC4,ADL-M_5SGC1,RPL-Px_5SGC1,RPL-Px_3SDC1,ADL_M_RVP2a,ADL_SBGA_3SDC1,ADL-S_Post-Si_In_Production,ADL_N_IFWI_IEC_General,ADL_N_IFWI_IEC_BIOS,ADL_N_IFWI_IEC_PMC</t>
  </si>
  <si>
    <t>Verify ISH sensor module enumeration in OS</t>
  </si>
  <si>
    <t>bios.pch,fw.ifwi.ish</t>
  </si>
  <si>
    <t>CSS-IVE-130362</t>
  </si>
  <si>
    <t>Touch &amp; Sensing</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</si>
  <si>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RKL_S_TGPH_Simics_VP_PSS1.0,RKL_S_TGPH_Simics_VP_PSS1.1,RKL_S_CMPH_Simics_VP_PSS1.0,RKL_S_CMPH_Simics_VP_PSS1.1,RKL_CML_S_102_TGPH_Xcomp_DDR4_POE,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ALPHA,ADL-P_ADP-LP_LP5_BETA,ADL-P_ADP-LP_LP5_PV,ADL-M_ADP-M_LP5_20H1_POE,ADL-M_ADP-M_LP5_20H1_Alpha,ADL-M_ADP-M_LP5_20H1_Beta,ADL-M_ADP-M_LP5_20H1_PV,ADL-M_ADP-M_LP5_21H1_Alpha,ADL-M_ADP-M_LP5_21H1_Beta,ADL-M_ADP-M_LP5_21H1_PV,ADL-P_ADP-LP_LP5_PreAlpha,ADL-P_ADP-LP_L4X_PreAlpha,ADL-M_ADP-M_LP5_20H1_PreAlpha,ADL-M_ADP-M_LP5_21H1_PreAlpha,ADL-P_ADP-LP_DDR5_PreAlpha</t>
  </si>
  <si>
    <t>ISH</t>
  </si>
  <si>
    <t>BC-RQTBC-9881, BC-RQTBC-8515, BC-RQTBC-12771, BC-RQTBC-14156, BC-RQTBC-14164,BC-RQTBCLF-431
TGL Requirement coverage: 1209756376, BC-RQTBCTL-697, BC-RQTBCTL-656, BC-RQTBCTL-700, BC-RQTBCTL-1099, 
RKL: BC-RQTBCTL-697,BC-RQTBCTL-700,BC-RQTBCTL-1099,2203201882,2203201888,2203202665</t>
  </si>
  <si>
    <t>Consumer,Corporate_vPro</t>
  </si>
  <si>
    <t>windows.cobalt.client</t>
  </si>
  <si>
    <t>sumith2x</t>
  </si>
  <si>
    <t>ISH  can be enabled/disabled from BIOS with device Enumeration available/ hidden in OS Device Manager correspondingly</t>
  </si>
  <si>
    <t>bios.arrowlake,bios.meteorlake,bios.raptorlake,ifwi.alderlake,ifwi.lunarlake,ifwi.meteorlake,ifwi.raptorlake,ifwi.rocketlake</t>
  </si>
  <si>
    <t>bios.arrowlake,bios.meteorlake,bios.raptorlake,ifwi.alderlake,ifwi.meteorlake,ifwi.raptorlake,ifwi.rocketlake</t>
  </si>
  <si>
    <t>Sensor Viewer</t>
  </si>
  <si>
    <t>Intention of the test case is to verify if BIOS provides option to enable/disable ISH and corresponding sensors are reflected in OS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</si>
  <si>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MTL_IFWI_Sanity,RPL_S_MASTER,RPL-S_3SDC1,ADL_N_REV0,RPL-Px_5SGC1, RPL-Px_4SDC1,RPL-P_5SGC1,RPL-P_5SGC2,RPL-P_4SDC1,RPL_S_MASTER,RPL-S_3SDC1,RPL_S_IFWI_PO_Phase3,ADL_M_RVP2a,ADL_SBGA_5GC,RPL-P_3SDC2,ADL_SBGA_3SDC1,ADL_SBGA_3DC1,ADL_SBGA_3DC2,RPL_Px_PO_P3, ADL_SBGA_3DC4,RPL_SBGA_IFWI_PO_Phase3,MTL_IFWI_CBV_ISH, RPL-SBGA_5SC,ADL_N_IFWI_5SGC1,ADL_N_IFWI_4SDC1,ADL_N_IFWI_3SDC1,ADL_N_IFWI_2SDC1,ADL_N_IFWI_IEC_ISH,MTL-P_5SGC1,MTL-P_4SDC1,MTL-P_2SDC5,RPL_P_PO_P3,RPL-Px_4SP2,RPL-Px_2SDC1,RPL-P_5SGC,RPL-P_4SDC1,ARL_Px_IFWI_CI,RPL-SBGA_3SC,MTL-P_IFWI_PO,MTLSDC2,RPL_P_Q0_DC2_PO_P3</t>
  </si>
  <si>
    <t>Verify that the system achieves PC10 residency when system is in idle state</t>
  </si>
  <si>
    <t>fw.ifwi.pmc</t>
  </si>
  <si>
    <t>CSS-IVE-130928</t>
  </si>
  <si>
    <t>Power Management</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</si>
  <si>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</si>
  <si>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C-States</t>
  </si>
  <si>
    <t>http://oorja.iind.intel.com/mediawiki/index.php/Windows_-_Connected_Standby_Core</t>
  </si>
  <si>
    <t>windows.20h2_vibranium.x64</t>
  </si>
  <si>
    <t>reddyv5x</t>
  </si>
  <si>
    <t>C10 residency should be 90% and above</t>
  </si>
  <si>
    <t>Intention of the testcase is to verify PC10 residency when system is in Idle state</t>
  </si>
  <si>
    <t>LKF_PO_Phase3,UDL2.0_ATMS2.0,LKF_PO_New_P3,OBC-LKF-CPU-PMC-PM-CState,LKF_B0_Power_ON,Hetero,small_core_only,MTL_Test_Suite,IFWI_SYNC,Automation_Inproduction,IFWI_FOC_BAT,ADL_N_IFWI,IFWI_TEST_SUITE,IFWI_COMMON_PREOS,ADLMLP4x,ADL-P_5SGC1,ADL-P_5SGC2,RPL_S_MASTER,ADL-M_5SGC1,ADL-M_4SDC1,ADL-M_3SDC1,ADL-M_3SDC2,ADL-M_3SDC3,ADL-M_2SDC1,ADL-P_4SDC1,ADL-P_4SDC2,ADL-P_3SDC1,ADL-P_3SDC2,ADL-P_3SDC3,ADL-P_3SDC4,ADL-P_2SDC1,ADL-P_2SDC2,ADL-P_2SDC3,ADL-P_2SDC4,ADL-P_2SDC5,ADL-P_2SDC6_OC,ADL-P_3SDC5,ADL_M_RVP2a,ADL_SBGA_5GC,ADL_SBGA_3SDC1,ADL_N_IFWI_2SDC3,ADL_N_IFWI_2SDC2,ADL_N_IFWI_2SDC1,ADL_N_IFWI_3SDC1,ADL_N_IFWI_5SGC1,ADL_N_IFWI_IEC_General,ADL_N_IFWI_IEC_PMC,ADL_N_IFWI_IEC_Chipset_init,LNLM5SGC,LNLM4SDC1,LNLM3SDC2,LNLM3SDC3,LNLM3SDC4,LNLM3SDC5,LNLM2SDC6</t>
  </si>
  <si>
    <t>Verify Board ID, FW, BIOS, ME and IGFX GOP details on BIOS Platform Information Menu are accurate</t>
  </si>
  <si>
    <t>CSS-IVE-130944</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</si>
  <si>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</si>
  <si>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</si>
  <si>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BC-RQTBC-10102
BC-RQTBC-13653
BC-RQTBC-15612
BC-RQTBCLF-103
RKL:BC-RQTBCTL-1396, BC-RQTBCTL-1398 
BC-RQTBCTL-1409
BC-RQTBCTL-2708
BC-RQTBC-16520
BC-RQTBC-16571
BC-RQTBC-16656
LKF: 1606678898
BC-RQTBC-16957
JSLP:2203201753
TGL: 2207139483</t>
  </si>
  <si>
    <t>Each individual step's expected result should Pass.</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</si>
  <si>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</si>
  <si>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GLK-IFWI-SI,CNL_Z0_InProd,ICL_PSS_BAT_NEW,CNL_Automation_Production,InProdATMS1.0_03March2018,ec-tgl-pss-exbat,PSE 1.0,OBC-CNL-PCH-InternalBus-FlexIO-BIOSsettings,OBC-CFL-PCH-InternalBus-FlexIO-BIOSsettings,OBC-LKF-PCH-InternalBus-FlexIO-BIOSsettings,OBC-ICL-PTF-Common-System-BIOSsettings,OBC-TGL-PTF-Common-System-BIOSsettings,CML_Delta_From_WHL,CML_BIOS_Sanity_CSME12.xx,GLK_ATMS1.0_Automated_TCs,CML_BIOS_SPL,KBLR_ATMS1.0_Automated_TCs,TGL_BIOS_PO_P3,TGL_IFWI_PO_P1,LKF_B0_Power_ON,TGL_H_PSS_IFWI_BAT,TGL_H_PSS_BIOS_BAT,TGL_Focus_Blue_Auto,RKL_S_PO_Phase1_IFWI,RKL_U_PO_Phase1_IFWI,IFWI_PO,IFWI_Review_Done,IFWI_TEST_SUITE,RPL-P_5SGC1,RPL-P_5SGC2,RPL-P_4SDC1,RPL-P_3SDC2,RPL-P_2SDC3,RKL_Native_PO,RKL_Xcomp_PO,Phase_1,ADL/RKL/JSL,CML_H_ADP_S_PO,ADL_PO,MTL_Test_Suite,IFWI_SYNC,ADL_N_IFWI_5SGC1,ADL_N_IFWI_4SDC1,ADL_N_IFWI_3SDC1,ADL_N_IFWI_2SDC1,ADL_N_IFWI_2SDC2,ADL_N_IFWI_2SDC3,ADL_SBGA_5GC,RPL_S_PSS_BASEAutomation_Inproduction,ADL_N_IFWI,IFWI_COMMON_PREOS,ADLMLP4x,ADL-P_5SGC1,ADL-P_5SGC2,RPL_S_MASTER,RPL-S_2SDC4,ADL-M_5SGC1,ADL-M_3SDC1,ADL-M_3SDC2,ADL-M_3SDC3,ADL-M_2SDC1,ADL-P_4SDC1,ADL-P_4SDC2,ADL-P_3SDC1,ADL-P_3SDC2,ADL-P_3SDC3,ADL-P_3SDC4,ADL-P_2SDC1,ADL-P_2SDC2,ADL-P_2SDC3,ADL-P_2SDC4,ADL-P_2SDC5,ADL-P_2SDC6_OC,ADL-P_3SDC5,RPL-Px_5SGC1,RPL-Px_3SDC1,ADL_M_RVP2a,ADL_SBGA_3SDC1,ADL-S_Post-Si_In_Production,ADL_N_IFWI_IEC_BIOS</t>
  </si>
  <si>
    <t>Verify battery charging via USB Type C Port during Sx states</t>
  </si>
  <si>
    <t>CSS-IVE-130956</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</si>
  <si>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U20_GT0_PV,CNL_U22_PV,CNL_Y22_PV,GLK_B0_RS3_PV,ICL_U42_RS6_PV,ICL_Y42_RS6_PV,JSLP_POR_20H1_Alpha,JSLP_POR_20H1_PreAlpha,JSLP_POR_20H2_Beta,JSLP_POR_20H2_PV,JSLP_TestChip_19H1_PreAlpha,KBL_U21_PV,TGL_H81_19H2_RS6_POE,TGL_H81_19H2_RS6_PreAlpha,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</si>
  <si>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EC-Lite,Real Battery Management,S-states,USB PD,USB-TypeC</t>
  </si>
  <si>
    <t>BC-RQTBC-13340	BC-RQTBC-13336,BC-RQTBC-13961
1209950686
2201759419</t>
  </si>
  <si>
    <t>Battery charging via USB Type C Port during Sx states should be functional</t>
  </si>
  <si>
    <t>Verify the charging of battery charging via USB Type C Port during Sx states</t>
  </si>
  <si>
    <t>KBL_NON_ULT,EC-FV,EC-TYPEC,EC-BATTERY,EC-SX,ICL-ArchReview-PostSi,UDL2.0_ATMS2.0,OBC-CNL-PTF-PD-EM-ManageCharger,OBC-CFL-PTF-PD-EM-ManageCharger,OBC-ICL-PTF-PD-EM-ManageCharger,OBC-TGL-PTF-PD-EM-ManageCharger,AML_5W_NA,CML_EC_FV,IFWI_TEST_SUITE,ADL/RKL/JSL,MTL_Test_Suite,IFWI_SYNC,Automation_Inproduction,ADL_N_IFWIIFWI_COVERAGE_DELTA,ADLMLP4x,ADL-P_5SGC2,ADL-M_5SGC1,ADL-M_3SDC2,RPL_P_Master,MTL_IFWI_BAT,EC-BAT,EC-GPIO,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ADL_SBGA_5GC,RPL-P_5SGC1,RPL-P_5SGC2,RPL-P_4SDC1,RPL-P_3SDC2,RPL-P_2SDC3,RPL-P_3SDC3, ,RPL-P_PNP_GC,RPL-Px_4SDC1,RPL-Px_3SDC2,MTL_IFWI_CBV_PMC,MTL_IFWI_CBV_EC,MTL_IFWI_CBV_IOM,ADL_N_IFWI_5SGC1,ADL_N_IFWI_4SDC1,ADL_N_IFWI_3SDC1,ADL_N_IFWI_2SDC1,ADL_N_IFWI_2SDC2,ADL_N_IFWI_2SDC3,ADL_N_IFWI_IEC_EC,RPL-P_2SDC6</t>
  </si>
  <si>
    <t>Verify CNVi Bluetooth ON-OFF-ON functionality in OS</t>
  </si>
  <si>
    <t>fw.ifwi.pchc</t>
  </si>
  <si>
    <t>CSS-IVE-131120</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</si>
  <si>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</si>
  <si>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1.0_19H1_REV2,JSLP_PSS_1.1_19H1_REV2,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</si>
  <si>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t>
  </si>
  <si>
    <t>IceLake-UCIS-695
BC-RQTBCTL-651
BC-RQTBC-13414
JSL: BC-RQTBC-16466
JSLP: 2202557926,2202557915,2202557893
ADL: 2202557926,2202557915
RKL:1209949460,220948394</t>
  </si>
  <si>
    <t>CNVi Bluetooth should be Functional when Enabled in OS and Should not work when disabled in OS</t>
  </si>
  <si>
    <t>L0 Check-in-CI</t>
  </si>
  <si>
    <t>Integration</t>
  </si>
  <si>
    <t xml:space="preserve">This test is to verify CNVi Bluetooth device functioning when BT enabled and disabled in OS. </t>
  </si>
  <si>
    <t>ICL_BAT_NEW,TGL_PSS1.0C,BIOS_EXT_BAT,UDL2.0_ATMS2.0,TGL_ERB_PO,OBC-CNL-PCH-CNVi-Connectivity-BT,OBC-CFL-PCH-CNVi-Connectivity-BT,OBC-ICL-PCH-CNVi-Connectivity-BT,OBC-TGL-PCH-CNVi-Connectivity-BT,TGL_BIOS_PO_P3,TGL_IFWI_PO_P3,TGL_H_PSS_IFWI_BAT,ADL_PSS_1.0,ADL_PSS_1.05,IFWI_TEST_SUITE,ADL/RKL/JSL,COMMON_QRC_BAT,MTL_Test_Suite,MTL_PSS_0.8IFWI_SYNC,IFWI_FOC_BAT,ADL_N_IFWI,IFWI_COMMON_PREOS,ADLMLP4x,ADL-P_5SGC1,ADL-P_5SGC2,RPL_S_MASTER,ADL-M_5SGC1,ADL-M_3SDC1,ADL-M_3SDC3,ADL-M_2SDC1,ADL-P_3SDC1,ADL_M_RVP2a,ADL_SBGA_5GC,RPL-Px_5SGC1,RPL-Px_4SDC1,ADL-M_5SGC1,ADL-M_3SDC2,ADL-M_2SDC2, RPL-S_2SDC7,LNL_M_IFWI_PSS, ADL_N_IFWI_5SGC1, ADL_N_IFWI_4SDC1, ADL_N_IFWI_2SDC1, ADL_N_IFWI_2SDC2,ADL_N_IFWI_IEC_BIOS</t>
  </si>
  <si>
    <t>Verify CNVi WLAN ON-OFF-ON functionality in OS</t>
  </si>
  <si>
    <t>CSS-IVE-131121</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</si>
  <si>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JSLP_PSS_1.0_19H1_REV2,JSLP_PSS_1.1_19H1_REV2,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</si>
  <si>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IceLake-UCIS-695
BC-RQTBCTL-651
BC-RQTBC-13414
TGL Requirement coverage: 220195212, 220194359, 2201158797
JSL : BC-RQTBC-16464
JSLP: 2202557901,2202557891,1305938093
ADL: 2202557898
RKL:220948400
220948390
220948393
220948396
220948394</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</si>
  <si>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</si>
  <si>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</si>
  <si>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IFWI_TEST_SUITE,RKL_Native_PO,RKL_Xcomp_PO,ADL/RKL/JSL,CML_H_ADP_S_PO,COMMON_QRC_BAT,Phase_3,MTL_Test_Suite,MTL_PSS_0.8IFWI_SYNC,ADL_N_IFWI,IFWI_COMMON_PREOS,ADLMLP4x,ADL-P_5SGC1,ADL-P_5SGC2,RPL_S_MASTER,ADL-M_5SGC1,ADL-M_3SDC1,ADL-M_3SDC3,ADL-M_2SDC1,ADL-P_3SDC1,ADL_M_RVP2a,ADL_SBGA_5GC,RPL-Px_5SGC1,RPL-Px_4SDC1,ADL-M_5SGC1,ADL-M_3SDC2,ADL-M_2SDC2, RPL-S_2SDC7,LNL_M_IFWI_PSS, ADL_N_IFWI_5SGC1, ADL_N_IFWI_4SDC1, ADL_N_IFWI_2SDC1, ADL_N_IFWI_2SDC2,ADL_N_IFWI_IEC_BIOS</t>
  </si>
  <si>
    <t>Verify system can be shutdown from EDK shell</t>
  </si>
  <si>
    <t>CSS-IVE-131122</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</si>
  <si>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</si>
  <si>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S-states,UEFI</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</si>
  <si>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</si>
  <si>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</si>
  <si>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Intention of the testcase is to verify system can be shutdown from EDK shell via following shell command &gt; Reset -S Scenario also verifies system powers up properly post shutting down from EDK shell</t>
  </si>
  <si>
    <t>ICL_PSS_BAT_NEW,LKF_Daily_CI,BIOS_BAT_QRC,ICL_BAT_NEW,BIOS_EXT_BAT,InProdATMS1.0_03March2018,ECVAL-BAT-2018,EC-tgl-pss_bat,LKF_PO_Phase3,LKF_PO_New_P3,PSE 1.0,EC-BAT-automation,OBC-CNL-PTF-PMC-PM-Sx,OBC-ICL-PTF-PMC-PM-Sx,OBC-TGL-PTF-PMC-PM-Sx,OBC-LKF-PTF-PMC-PM-Sx,OBC-CFL-PTF-PMC-PM-Sx,CML_Delta_From_WHL,TGL_BIOS_PO_P3,TGL_IFWI_PO_P2,LKF_B0_Power_ON,CML_EC_BAT,JSLP_PO_CI,TGL_H_PSS_IFWI_BAT,TGL_Focus_Blue_Auto,RKL_S_PO_Phase1_IFWI,RKL_U_PO_Phase1_IFWI,ADL_PSS_1.0,RKL_Xcomp_PO,RKL_Native_PO,IFWI_TEST_SUITE,Phase_1,ADL_PSS_1.05,ADL/RKL/JSL,CML_H_ADP_S_PO,COMMON_QRC_BAT,ADL_PO,ADL_Arch_Phase_!,ADL_P_ERB_PO,MTL_Test_Suite,IFWI_SYNC,RPL_S_PSS_BASEAutomation_Inproduction,ADL_N_IFWI,IFWI_COMMON_PREOS,ADLMLP4x,ADL-P_5SGC1,ADL-P_5SGC2,RPL_S_MASTER,ADL-M_5SGC1,ADL_M_RVP2a,ADL_SBGA_5GC,ADL_SBGA_3SDC1,ADL-S_Post-Si_In_Production,ADL_N_IFWI_2SDC3,ADL_N_IFWI_2SDC1,ADL_N_IFWI_3SDC1,ADL_N_IFWI_4SDC1,ADL_N_IFWI_5SGC1,ADL_N_IFWI_IEC_General,ADL_N_IFWI_IEC_PMC,LNLM5SGC,LNLM4SDC1,LNLM3SDC2,LNLM3SDC3,LNLM3SDC4,LNLM3SDC5,LNLM2SDC6</t>
  </si>
  <si>
    <t>Verify shutdown entry and exit via power button</t>
  </si>
  <si>
    <t>CSS-IVE-131212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</si>
  <si>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P_ADP-LP_DDR4_PreAlpha,ADL-P_ADP-LP_DDR5_PreAlpha</t>
  </si>
  <si>
    <t>Power Btn/HID,S-states</t>
  </si>
  <si>
    <t>IceLake-UCIS-1708
IceLake-UCIS-1484
TGL:BC-RQTBCTL-1135
TGL:FR-1405574809(IceLake-FR-45803),2201759435 2201759434
LKF:4_335-UCIS-3260,4_335-UCIS-3268
JSL:4_335-UCIS-1530 , 2202553195  ,  2205191784  , 1607196212 , BC-RQTBC-16711
RKL: 2206776651 , 2206973283, 2206874065 ,2206973293, 2206874076 , 2206973276, 2206874072 , 2206973269, 2206874070 , 1405574818 , 2203202747,1209951634
ADL: 2205179961,2205168210,2205191784,2205166859
ADL FR : 2205179962</t>
  </si>
  <si>
    <t>System should enter and exit shutdown (S5) from OS successfully via power button</t>
  </si>
  <si>
    <t>ifwi.alderlake,ifwi.jasperlake,ifwi.meteorlake,ifwi.rocketlake</t>
  </si>
  <si>
    <t xml:space="preserve">Intention of he testcase is to verify shutdown entry and exit via power button </t>
  </si>
  <si>
    <t>EC-FV,EC-SX,EC-GPIO,ICL_PSS_BAT_NEW,LKF_TI_GATING,LKF_Daily_CI,CFL_Automation_Production,LKF_ERB_PO,InProdATMS1.0_03March2018,EC-tgl-pss_bat,PSE 1.0,OBC-CFL-PTF-PMC-PM-Sx,OBC-LKF-PCH-GPIO-PM-Sx,OBC-ICL-PCH-GPIO-PM-Sx,OBC-TGL-PCH-GPIO-PM-Sx,TGL_BIOS_PO_P2,TGL_IFWI_PO_P2,CML_EC_FV,LKF_B0_Power_ON,RKL_U_ERB,RKL_S_ERB,ADL_S_ERB_PO,ADL_PSS_1.0,ADL_PSS_1.05,IFWI_TEST_SUITE,RPL-P_5SGC1,RPL-P_5SGC2,RPL-P_4SDC1,RPL-P_3SDC2,RPL-P_2SDC3,IFWI_PO,IFWI_Review_Done,RKL_Xcomp_PO,RKL_Native_PO,Phase_2,ADL/RKL/JSL,CML_H_ADP_S_PO,ADL_PO,ADL_P_ERB_PO,ADL_P_ERB_BIOS_PO,MTL_PSS_0.5,MTL_Test_Suite,IFWI_SYNC,ADL_N_IFWI_5SGC1,ADL_N_IFWI_4SDC1,ADL_N_IFWI_3SDC1,ADL_N_IFWI_2SDC1,ADL_N_IFWI_2SDC2,ADL_N_IFWI_2SDC3,ADL_SBGA_5GC,RPL_S_PSS_BASEAutomation_Inproduction,ADL_N_IFWI,IFWI_COMMON_PREOS,IFWI_FOC_BAT,ADLMLP4x,ADL-P_5SGC1,ADL-P_5SGC2,RPL_S_MASTER,RPL-S_2SDC4,ADL-M_5SGC1,ADL-M_4SDC1,ADL-M_3SDC1,ADL-M_3SDC2,ADL-M_3SDC3,ADL-M_2SDC1,ADL-P_4SDC1,ADL-P_4SDC2,ADL-P_3SDC1,ADL-P_3SDC2,ADL-P_3SDC3,ADL-P_3SDC4,ADL-P_2SDC1,ADL-P_2SDC2,ADL-P_2SDC3,ADL-P_2SDC4,ADL-P_2SDC5,ADL-P_2SDC6_OC,ADL-P_3SDC5,ADL_N_REV0,RPL-Px_5SGC1,RPL-Px_3SDC1,ADL_M_RVP2a,ADL_SBGA_3SDC1,LNL_M_IFWI_PSS,ADL-S_Post-Si_In_Production,MTL-M/P_Pre-Si_In_Production,MTL-S_Pre-Si_In_Production,ADL_N_IFWI_IEC_General,ADL_N_IFWI_IEC_BIOS,ADL_N_IFWI_IEC_PMC,ADL_N_IFWI_IEC_EC,ADL-N_Post-Si_In_Production</t>
  </si>
  <si>
    <t>Verify 3.5mm Jack Wired headphones/headset functionality</t>
  </si>
  <si>
    <t>fw.ifwi.bios,fw.ifwi.pchc</t>
  </si>
  <si>
    <t>CSS-IVE-131272</t>
  </si>
  <si>
    <t>Display, Graphics, Video and Audio</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</si>
  <si>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</si>
  <si>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</si>
  <si>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</si>
  <si>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</si>
  <si>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</si>
  <si>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t>
  </si>
  <si>
    <t>Verify Installation and Uninstallation of ISH driver</t>
  </si>
  <si>
    <t>fw.ifwi.ish</t>
  </si>
  <si>
    <t>CSS-IVE-131277</t>
  </si>
  <si>
    <t>ADL-S_ADP-S_SODIMM_DDR5_1DPC_Alpha,AML_5W_Y22_ROW_PV,CFL_H62_RS2_PV,CFL_H62_RS3_PV,CFL_H62_RS4_PV,CFL_H62_RS5_PV,CFL_H82_RS5_PV,CFL_H82_RS6_PV,CFL_U43e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reAlpha,ADL-S_ADP-S_SODIMM_DDR5_1DPC_PV,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5_PreAlpha</t>
  </si>
  <si>
    <t>TC Created as per Test Coverage enhancement.
BC-RQTBCTL-656
BC-RQTBCLF-747,RKL:2203201744</t>
  </si>
  <si>
    <t>Installation and Uninstallation of ISH driver without any issues</t>
  </si>
  <si>
    <t>2-high</t>
  </si>
  <si>
    <t>ifwi.alderlake,ifwi.meteorlake,ifwi.raptorlake,ifwi.rocketlake</t>
  </si>
  <si>
    <t>bios.lunarlake,ifwi.alderlake,ifwi.rocketlake</t>
  </si>
  <si>
    <t>Installation and Uninstallation of ISH driver</t>
  </si>
  <si>
    <t>ICL_PSS_BAT_NEW,UDL2.0_ATMS2.0,OBC-CNL-PCH-ISH-Sensors,OBC-CFL-PCH-ISH-Sensor,OBC-LKF-PCH-ISH-Sensor,OBC-ICL-PCH-ISH-Sensors,OBC-TGL-PCH-ISH-Sensors,TGL_NEW_BAT,IFWI_TEST_SUITE,ADL/RKL/JSL,COMMON_QRC_BAT,MTL_Test_Suite,IFWI_SYNC,Automation_Inproduction,IFWI_FOC_BAT,ADL_N_IFWI,MTL_IFWI_PSS_EXTENDED,IFWI_COMMON_PREOS,ADLMLP4x,ADL-P_5SGC1,ADL-P_5SGC2,RPL_S_MASTER,RPL-Px_5SGC1, RPL-Px_4SDC1,RPL-P_5SGC1,RPL-P_5SGC2,ADL_M_RVP2a,ADL_SBGA_5GC,LNL_M_IFWI_PSS,ADL_SBGA_3SDC1, ADL_SBGA_3DC4,RPL-S_3SDC2,ADL_N_IFWI_5SGC1,ADL_N_IFWI_4SDC1,ADL_N_IFWI_3SDC1,ADL_N_IFWI_2SDC1,ADL_N_IFWI_IEC_General,ADL_N_IFWI_IEC_EC,MTLSDC2</t>
  </si>
  <si>
    <t>ME FW response and version check in EFI Shell</t>
  </si>
  <si>
    <t>bios.me,fw.ifwi.csme</t>
  </si>
  <si>
    <t>CSS-IVE-131278</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</si>
  <si>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
  </si>
  <si>
    <t>BIOS_PSIRT_QSR_Coverage,CSE/TXE</t>
  </si>
  <si>
    <t>https://hsdes.intel.com/appstore/article/#/1304602987/main</t>
  </si>
  <si>
    <t>Pass Criteria:ME FW should responsive &amp; ME FW version should be read successfully in EFI without any error.</t>
  </si>
  <si>
    <t>bios.amberlake,bios.amberlake_7w,bios.arrowlake,bios.coffeelake,bios.cometlake,bios.icelake-client,bios.kabylake,bios.kabylake_r,bios.raptorlake,bios.skylake,bios.tigerlake,bios.whiskeylake,ifwi.alderlake,ifwi.lunarlake,ifwi.meteorlake,ifwi.raptorlake,ifwi.rocketlake</t>
  </si>
  <si>
    <t>bios.raptorlake,ifwi.alderlake,ifwi.rocketlake</t>
  </si>
  <si>
    <t>MEInfowin64.exe</t>
  </si>
  <si>
    <t>Verify that ME is responsive and ME FW can be read</t>
  </si>
  <si>
    <t>InProdATMS1.0_03March2018,PSE 1.0,CML_BIOS_Sanity_CSME12.xx,TGL_BIOS_PO_P3,TGL_IFWI_PO_P2,TGL_H_PSS_IFWI_BAT,TGL_Focus_Blue_Auto,RKL-S X2_(CML-S+CMP-H)_S102,RKL-S X2_(CML-S+CMP-H)_S62,MTL_Test_Suite,IFWI_SYNC,RPL_S_PSS_BASEAutomation_Inproduction,ADL_N_IFWI,IFWI_TEST_SUITE,IFWI_COMMON_PREOS,ADL-P_5SGC1,ADL-P_5SGC2,RPL_S_MASTER,ADL-M_5SGC1,RPL-P_5SGC1,RPL-P_5SGC2,RPL-P_4SDC1,RPL-P_3SDC2,RPL-P_2SDC3,RPL-Px_5SGC1,RPL-Px_4SDC1, RPL-Px_3SDC2,ADL_SBGA_5GC, ADL_SBGA_3DC4,RPL-S_2SDC7,ADL-S_Post-Si_In_Production,MTL-M_5SGC1,MTL-M_4SDC1,MTL-M_4SDC2,MTL-M_3SDC3,MTL-M_2SDC4,MTL-M_2SDC5,MTL-M_2SDC6,LNL_M-MASTER,RPL-SBGA_5SC,ADL_N_IFWI_5SGC1,ADL_N_IFWI_4SDC1,ADL_N_IFWI_3SDC1,ADL_N_IFWI_2SDC1,ADL_N_IFWI_2SDC2,ADL_N_IFWI_2SDC3,ADL_N_IFWI_IEC_CSME,ADL-N_Post-Si_In_Production,RPL-S_4SDC2,RPL-P_5SGC,RPL-P_4SDC1,RPL-P_3SDC2,RPL-P_2SDC3,RPL-P_2SDC4,RPL-P_2SDC5,RPL-P_2SDC6,MTLSDC1,MTLSDC2,MTLSDC4,MTLSDC6</t>
  </si>
  <si>
    <t>ifwi.alderlake,ifwi.meteorlake</t>
  </si>
  <si>
    <t>ifwi.alderlake</t>
  </si>
  <si>
    <t>Verify Connected MoS entry/exit using power button/Timer option</t>
  </si>
  <si>
    <t>CSS-IVE-131522</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</si>
  <si>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</si>
  <si>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Standby),Power Btn/HID</t>
  </si>
  <si>
    <t>TGL : 220194440
JSLP : 1607196266
ADL: 2205168404,2205167301,2205438958
RKL:1209951629,2201974802</t>
  </si>
  <si>
    <t>SUT should enter to S0i3 and should wake from S0I3 using power button/Timer option</t>
  </si>
  <si>
    <t>This test case is to verify connected MOS/S0I3 entry/exit using power button/Timer option</t>
  </si>
  <si>
    <t>BIOS_BAT_QRC,EC-GPIO,EC-MS,ICL-ArchReview-PostSi,ICL_RFR,TGL_PSS1.0_QRC,UDL2.0_ATMS2.0,OBC-CNL-PTF-PMC-PM-s0ix,OBC-CFL-PTF-PMC-PM-S0ix,OBC-ICL-PTF-PMC-PM-S0ix,OBC-TGL-PTF-PMC-PM-S0ix,OBC-LKF-PTF-PMC-PM-S0ix,TGL_BIOS_PO_P2,TGL_IFWI_PO_P2,CML_EC_BAT,CML_EC_SANITY,IFWI_TEST_SUITE,RKL_Xcomp_PO,RKL_Native_PO,ADL/RKL/JSL,CML_H_ADP_S_PO,Phase_3,MTL_Test_Suite,IFWI_SYNC,Automation_Inproduction,ADL_N_IFWI,IFWI_COMMON_PREOS,ADLMLP4x,ADL-P_5SGC1,ADL-P_5SGC2,RPL_S_MASTER,ADL-M_5SGC1,ADL-M_4SDC1,ADL-M_3SDC1,ADL-M_3SDC2,ADL-M_3SDC3,ADL-M_2SDC1,ADL-P_4SDC1,ADL-P_4SDC2,ADL-P_3SDC1,ADL-P_3SDC2,ADL-P_3SDC3,ADL-P_3SDC4,ADL-P_2SDC1,ADL-P_2SDC2,ADL-P_2SDC3,ADL-P_2SDC4,ADL-P_2SDC5,ADL-P_2SDC6_OC,ADL-P_3SDC5,ADL_M_RVP2a,ADL_SBGA_5GC,ADL_SBGA_3SDC1,ADL_N_IFWI_2SDC3,ADL_N_IFWI_2SDC1,ADL_N_IFWI_3SDC1,ADL_N_IFWI_4SDC1,ADL_N_IFWI_5SGC1,ADL_N_IFWI_IEC_PMC,ADL_N_IFWI_IEC_EC</t>
  </si>
  <si>
    <t>Verify system can be cold reset from EDK shell</t>
  </si>
  <si>
    <t>CSS-IVE-131523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</si>
  <si>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</si>
  <si>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LKF : 1305477334
CML PRD : BC-RQTBC-16936
RKL: 2206973294, 2206874089 ,2206874089
JSLP : BC-RQTBC-16718
ADL: 2202553229</t>
  </si>
  <si>
    <t>System should be able to Cold reset from edk shell and should be able to boot to OS successfully  No hang , BSOD, display corruption should be seen</t>
  </si>
  <si>
    <t>Intention of the testcase is to verify system can be cold reset from EDK shell via following shell command &gt; Reset -C Scenario verifies cold reset functionality from EDK shell for 10 cycles</t>
  </si>
  <si>
    <t>ICL-ArchReview-PostSi,TGL_RFR,ICL_RFR,TGL_PSS0.8C,BIOS_BAT_QRC,InProdATMS1.0_03March2018,LKF_PO_Phase3,EC-FV1,LKF_PO_New_P3,ec-tgl-pss-exbat,OBC-CNL-PTF-PMC-PM-bootflow,OBC-ICL-PTF-PMC-PM-Bootflow,OBC-TGL-PTF-PMC-PM-Bootflow,OBC-LKF-PTF-PMC-PM-Bootflow,OBC-CFL-PTF-PMC-PM-Bootflow,CML_Delta_From_WHL,RKL_PSS0.5,TGL_PSS_IN_PRODUCTION,TGL_BIOS_PO_P2,TGL_IFWI_PO_P2,LKF_B0_Power_ON,JSLP_PO_CI,TGL_H_PSS_BIOS_BAT,RKL_S_PO_Phase1_IFWI,RKL_U_PO_Phase1_IFWI,ADL_PSS_1.0,RKL_Xcomp_PO,RKL_Native_PO,IFWI_TEST_SUITE,Phase_1,ADL_PSS_1.05,ADL/RKL/JSL,CML_H_ADP_S_PO,COMMON_QRC_BAT,ADL_PO,ADL_Arch_Phase_!,MTL_Test_Suite,MTL_PSS_0.8IFWI_SYNC,RPL_S_PSS_BASEAutomation_Inproduction,ADL_N_IFWI,IFWI_COMMON_PREOS,ADLMLP4x,ADL-P_5SGC1,ADL-P_5SGC2,RPL_S_MASTER,ADL-M_5SGC1,MTL_S_IFWI_PSS_0.5,ADL_M_RVP2a,ADL_SBGA_5GC,ADL_SBGA_3SDC1,LNL_M_IFWI_PSS,ADL-S_Post-Si_In_Production,MTL-M/P_Pre-Si_In_Production,MTL-S_Pre-Si_In_Production,LNL-M_Pre-Si_In_Production,ADL_N_IFWI_2SDC3,ADL_N_IFWI_2SDC1,ADL_N_IFWI_3SDC1,ADL_N_IFWI_4SDC1,ADL_N_IFWI_5SGC1,ADL_N_IFWI_IEC_General,ADL_N_IFWI_IEC_PMC,ADL-N_Post-Si_In_Production,MTL-P_IFWI_PO,LNLM5SGC,LNLM4SDC1,LNLM3SDC2,LNLM3SDC3,LNLM3SDC4,LNLM3SDC5,LNLM2SDC6</t>
  </si>
  <si>
    <t>Verify whether SUT can power off from EDK shell using PWR_BTN</t>
  </si>
  <si>
    <t>CSS-IVE-131666</t>
  </si>
  <si>
    <t>AML_5W_Y22_ROW_PV,AML_7W_Y22_KC_PV,AMLR_Y42_PV_RS6,CFL_H62_RS2_PV,CFL_H62_RS3_PV,CFL_H62_RS4_PV,CFL_H62_RS5_PV,CFL_H62_uSFF_KC_RS4_PV,CFL_H82_RS5_PV,CFL_H82_RS6_PV,CFL_KBPH_S62_RS3_PV,CFL_KBPH_S82_RS6_PV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KBL_U21_PV,KBL_U22_PV,KBL_U23e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t>
  </si>
  <si>
    <t>IceLake-UCIS-245</t>
  </si>
  <si>
    <t>SUT should boot to setup and should power off when power button is pressed in EDK Shell screen.</t>
  </si>
  <si>
    <t>SUT boots to setup and should power off when power button is pressed in EDK Shell screen.</t>
  </si>
  <si>
    <t>ADL/RKL/JSL,IFWI_TEST_SUITE,MTL_Test_Suite,IFWI_SYNC,ADL_N_IFWI_5SGC1,ADL_N_IFWI_4SDC1,ADL_N_IFWI_3SDC1,ADL_N_IFWI_2SDC1,ADL_N_IFWI_2SDC2,ADL_N_IFWI_2SDC3,ADL_SBGA_5GC,Automation_Inproduction,ADL_N_IFWI,IFWI_COMMON_PREOS,RPL_S_MASTER,RPL-S_2SDC4,ADL-M_5SGC1,RPL-Px_5SGC1,RPL-Px_3SDC1,ADL_SBGA_3SDC1,ADL_N_IFWI_IEC_General,ADL_N_IFWI_IEC_EC</t>
  </si>
  <si>
    <t>Verify reset flow using different reset options from EFI and BIOS menu</t>
  </si>
  <si>
    <t>CSS-IVE-131791</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</si>
  <si>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</si>
  <si>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BC-RQTBC-12809
IceLake-UCIS-666
RKL:BC-RQTBCTL-2631
BC-RQTBCTL-796
BC-RQTBC-16595
4_335-UCIS-2431
CML PRD: BC-RQTBC-16936
JSLP:2203202681</t>
  </si>
  <si>
    <t>SUT should reset without any issue from bios setup page and edk shell</t>
  </si>
  <si>
    <t>System reset should be triggered upon the events set.</t>
  </si>
  <si>
    <t>BXTM_Test_Case,EC-FV,EC-REVIEW,EC-GPIO,ICL_PSS_BAT_NEW,BIOS_BAT_QRC,ICL_BAT_NEW,BIOS_EXT_BAT,ec-tgl-pss-exbat,UDL2.0_ATMS2.0,OBC-CNL-PTF-UEFI-Bootflow-EDK,OBC-CFL-PTF-UEFI-Bootflow-EDK,OBC-ICL-PTF-Common-System-Bootflows_UEFI,OBC-LKF-PTF-UEFI-Bootflow-EDK,OBC-TGL-PTF-Common-System-Bootflows_UEFI,CML_Delta_From_WHL,CML_BIOS_Sanity_CSME12.xx,TGL_BIOS_PO_P3,TGL_IFWI_PO_P1,CML_EC_FV,ADL/RKL/JSL,IFWI_TEST_SUITE,RPL-P_5SGC1,RPL-P_5SGC2,RPL-P_4SDC1,RPL-P_3SDC2,RPL-P_2SDC3,MTL_Test_Suite,IFWI_SYNC,ADL_N_IFWI_5SGC1,ADL_N_IFWI_4SDC1,ADL_N_IFWI_3SDC1,ADL_N_IFWI_2SDC1,ADL_N_IFWI_2SDC2,ADL_N_IFWI_2SDC3,ADL_SBGA_5GC,RPL_S_PSS_BASEAutomation_Inproduction,ADL_N_IFWI,IFWI_COMMON_PREOS,ADLMLP4x,ADL-P_5SGC1,ADL-P_5SGC2,RPL_S_MASTER,RPL-S_2SDC4,ADL-M_5SGC1,RPL-Px_5SGC1,RPL-Px_3SDC1,ADL_M_RVP2a,ADL_SBGA_3SDC1,ADL-S_Post-Si_In_Production,ADL_N_IFWI_IEC_PMC</t>
  </si>
  <si>
    <t>Validate Fuel Gauge update &amp; battery charge status</t>
  </si>
  <si>
    <t>CSS-IVE-131831</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</si>
  <si>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,LKF_Bx_ROW_19H1_Alpha,LKF_Bx_ROW_19H1_POE,LKF_Bx_ROW_19H2_Beta,LKF_Bx_ROW_19H2_PV,LKF_Bx_ROW_20H1_PV,LKF_N-1_(BXTM)_RS3_POE,TGL_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</si>
  <si>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modes,EC-Lite,Real Battery Management,S-states,USB PD,USB-TypeC</t>
  </si>
  <si>
    <t>BC-RQTBC-10006
BC-RQTBC-9976  BC-RQTBC-9987
Use case id: IceLake-UCIS-719
IceLake-UCIS-899
LKF usecase: 4_335-UCIS-1965
1209950686
2201759419
4_335-UCIS-2531
IceLake-UCIS-899
RKL: 2203202943
JSLP: 2203202943</t>
  </si>
  <si>
    <t>battery notification should display properly(Charging, Plugged in, not charging, Fully charged).</t>
  </si>
  <si>
    <t>MSR-RW</t>
  </si>
  <si>
    <t>Intention of the testcase is to verify fuel guage update</t>
  </si>
  <si>
    <t>BIOS+IFWI,GLK-FW-PO,EC-NA,ICL-ArchReview-PostSi,TGL_PSS1.0P,UDL2.0_ATMS2.0,ec-tgl-pss-exbat,TGL_ERB_PO,ECLITE-BAT,OBC-CNL-EC-SMC-EM-ManageBattery,OBC-CFL-EC-SMC-EM-ManageBattery,OBC-ICL-EC-SMC-EM-ManageBattery,OBC-TGL-EC-SMC-EM-ManageBattery,OBC-LKF-PTF-DekelPhy-EM-PMC_EClite_ManageBattery,CML_EC_BAT,CML_EC_SANITY,TGL_H_PSS_BIOS_BAT,IFWI_TEST_SUITE,ADL/RKL/JSL,COMMON_QRC_BAT,MTL_Test_Suite,IFWI_SYNC,Automation_Inproduction,ADL_N_IFWIIFWI_COVERAGE_DELTA,ADLMLP4x,ADL-P_5SGC2,ADL-M_5SGC1,ADL-M_3SDC2,RPL_P_Master,MTL_IFWI_BAT,ADL_SBGA_5GC,EC-BAT,EC-GPIO,EC-SX,EC-REVIEW,CFL-PRDtoTC-Mapping,ICL_BAT_NEW,BIOS_EXT_BAT,InProdATMS1.0_03March2018,ECVAL-EXBAT-2018,PSE 1.0,EC-BAT-automation,OBC-CNL-EC-GPIO-Switches-VirtualLID,OBC-CFL-EC-GPIO-Switches-VirtualLID,OBC-ICL-EC-GPIO-HwBtns/LEDs/Switchs-VirtualLID,OBC-TGL-EC-GPIO-HwBtns/LEDs/Switchs-VirtualLID,KBLR_ATMS1.0_Automated_TCs,TGL_BIOS_PO_P3,TGL_IFWI_PO_P3,RPL-P_5SGC1,RPL-P_5SGC2,RPL-P_4SDC1,RPL-P_3SDC2,RPL-P_2SDC3,RPL-P_3SDC3,RPL-P_2SDC4,RPL-P_PNP_GC,RPL-Px_4SDC1,RPL-Px_3SDC2,RPL_SBGA_IFWI_PO_Phase2,MTL_IFWI_CBV_EC,ADL_N_IFWI_5SGC1,ADL_N_IFWI_4SDC1,ADL_N_IFWI_3SDC1,ADL_N_IFWI_2SDC1,ADL_N_IFWI_2SDC2,ADL_N_IFWI_2SDC3,ADL_N_IFWI_IEC_PMC,ADL_N_IFWI_IEC_EC,RPL-P_2SDC6,ARL_Px_IFWI_CI,RPL-SBGA_2SC1,RPL-SBGA_2SC2,RPL-SBGA_3SC-2,RPL-SBGA_3SC</t>
  </si>
  <si>
    <t>Verify SUT charging and discharging Capability in OS</t>
  </si>
  <si>
    <t>CSS-IVE-131832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</si>
  <si>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H81_RS4_PV,TGL_H81_19H2_RS6_POE,TGL_H81_19H2_RS6_PreAlpha,TGL_Simics_VP_RS2_PSS1.0,TGL_Simics_VP_RS2_PSS1.1,TGL_Simics_VP_RS4_PSS1.0 ,TGL_Simics_VP_RS4_PSS1.1,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</si>
  <si>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t>
  </si>
  <si>
    <t>BC-RQTBC-2820, BC-RQTBC-13985
2201759420
BC-RQTBC-16768
BC-RQTBC-16769
RKL: 2203202878, 2203202841 , 1209950678
JSLP: 2203202841</t>
  </si>
  <si>
    <t>Verify SUT  Battery  should charge and discharge without any issue.</t>
  </si>
  <si>
    <t>1. Boot to OS. Goto Power Options in Control Panel. Click "Change plan settings"-&gt;"Change advanced power settings", click "Restore plan defaults". 2. Make sure battery capacity is less than 95%. Then Connect Adapter to SUT for charging function.3. Disconnect Adapter for discharging function.Pass Criteria:2. Battery is in the status of charging. And it can reach 100%(Full) of battery, then no charging.3. Battery is in the status of discharging. And system can shutdown or hibernate due to discharging.</t>
  </si>
  <si>
    <t>ICL-ArchReview-PostSi,TGL_PSS1.0P,LKF_ERB_PO,InProdATMS1.0_03March2018,PSE 1.0,TGL_ERB_PO,OBC-CNL-EC-SMC-EM-ManageCharger,OBC-CFL-EC-SMC-EM-ManageCharger,OBC-ICL-EC-SMC-EM-ManageCharger,OBC-TGL-EC-SMC-EM-ManageCharger,OBC-LKF-PTF-DekelPhy-EM-PMC_EClite_ManageCharger,GLK_ATMS1.0_Automated_TCs,TGL_BIOS_PO_P2,TGL_IFWI_PO_P3,CML_EC_BAT,TGL_Focus_Blue_Auto,LKF_ROW_BIOS,RKL_U_ERB,RKL_U_PO_Phase3_IFWI,IFWI_TEST_SUITE,ADL/RKL/JSL,COMMON_QRC_BAT,ADL_P_ERB_PO,Phase_3,MTL_Test_Suite,IFWI_SYNC,Automation_Inproduction,ADL_N_IFWI,IFWI_COMMON_PREOS,ADLMLP4x,ADL-P_5SGC2,ADL-M_5SGC1,ADL_SBGA_5GC,ADL_N_IFWI_5SGC1,ADL_N_IFWI_4SDC1,ADL_N_IFWI_3SDC1,ADL_N_IFWI_2SDC1,ADL_N_IFWI_2SDC2,ADL_N_IFWI_2SDC3,ADL_N_IFWI_IEC_PMC,ADL_N_IFWI_IEC_EC</t>
  </si>
  <si>
    <t>Verify firmware upgrade and downgrade for ME payload from OS</t>
  </si>
  <si>
    <t>fw.ifwi.csme</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</si>
  <si>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</si>
  <si>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</si>
  <si>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</si>
  <si>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</si>
  <si>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</si>
  <si>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</si>
  <si>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</si>
  <si>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RPL-SBGA_2SC2,MTLSDC1,MTLSDC2,MTLSDC4,MTLSDC6</t>
  </si>
  <si>
    <t>Verify BIOS shall display ME,BIOS,KSC version in Bios setup page</t>
  </si>
  <si>
    <t>CSS-IVE-131952</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</si>
  <si>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</si>
  <si>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BIOS Build,BIOS Information,CSE-BIOS HECI,EC-BIOS interface</t>
  </si>
  <si>
    <t>BC-RQTBC-8351, BC-RQTBC-8534 &amp; BC-RQTBC-8535</t>
  </si>
  <si>
    <t>Pass Criteria: BIOS,ME FW and SKU versions should match -  the flashed version against that which is displayed in BIOS menus.</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</si>
  <si>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IFWI_TEST_SUITE,ADL/RKL/JSL,COMMON_QRC_BAT,ADL_Arch_Phase 2,MTL_Test_Suite,IFWI_SYNC,Automation_Inproduction,IFWI_FOC_BAT,ADL_N_IFWI,MTL_IFWI_PSS_EXTENDED,IFWI_COMMON_PREOS,ADLMLP4x,ADL-P_5SGC1,ADL-P_5SGC2,ADL-M_5SGC1,ADL_M_RVP2a,ADL_SBGA_5GC,RPL-S_2SDC7,LNL_M_IFWI_PSS,ADL-S_Post-Si_In_Production,MTL-M/P_Pre-Si_In_Production,ADL_N_IFWI_5SGC1,ADL_N_IFWI_4SDC1,ADL_N_IFWI_3SDC1,ADL_N_IFWI_2SDC1,ADL_N_IFWI_2SDC2,ADL_N_IFWI_2SDC3,ADL_N_IFWI_IEC_CSME,ADL-N_Post-Si_In_Production</t>
  </si>
  <si>
    <t>Verify that the system boots to the BIOS setup menu</t>
  </si>
  <si>
    <t>CSS-IVE-132032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</si>
  <si>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</si>
  <si>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BC-RQTBC-1400
220194412
ADL: 2205438954</t>
  </si>
  <si>
    <t>Ensure that the Device successfully boots to Bios setup without any issues.</t>
  </si>
  <si>
    <t>This test is to verify system entering to BIOS setup page successfully.</t>
  </si>
  <si>
    <t>ICL-FW-PSS0.3,ICL-FW-PSS0.5,CNL_Z0_InProd,GLK_eSPI_Sanity_inprod,ICL_PSS_BAT_NEW,BIOS_BAT_QRC,ICL_BAT_NEW,BIOS_EXT_BAT,InProdATMS1.0_03March2018,OBC-CNL-PCH-SystemFlash-BIOS,OBC-CFL-PCH-SystemFlash-BIOS,OBC-LKF-PCH-SystemFlash-BIOS,OBC-ICL-PCH-Flash-Software,OBC-TGL-PCH-Flash-Software,RKL_PSS0.5,TGL_PSS_IN_PRODUCTION,TGL_BIOS_PO_P1,MCU_UTR,MCU_NO_HARM,TGL_H_PSS_IFWI_BAT,LKF_ROW_BIOS,RKL_S_PO_Phase1_IFWI,RKL_U_PO_Phase1_IFWI,IFWI_Review_Done,IFWI_PO,IFWI_TEST_SUITE,RPL-P_5SGC1,RPL-P_5SGC2,RPL-P_4SDC1,RPL-P_3SDC2,RPL-P_2SDC3,RKL_Native_PO,RKL_Xcomp_PO,Phase_1,ADL_PSS_1.05,ADL/RKL/JSL,CML_H_ADP_S_PO,COMMON_QRC_BAT,ADL_PO,ADL_P_ERB_PO,MTL_Test_Suite,IFWI_SYNC,ADL_N_IFWI_5SGC1,ADL_N_IFWI_4SDC1,ADL_N_IFWI_3SDC1,ADL_N_IFWI_2SDC1,ADL_N_IFWI_2SDC2,ADL_N_IFWI_2SDC3,ADL_SBGA_5GC,RPL_S_PSS_BASEAutomation_Inproduction,ADL_N_IFWI,IFWI_COMMON_PREOS,ADLMLP4x,ADL-P_5SGC1,ADL-P_5SGC2,RPL_S_MASTER,RPL-S_2SDC4,ADL-M_5SGC1,RPL-Px_5SGC1,RPL-Px_3SDC1,ADL_M_RVP2a,ADL_SBGA_3SDC1,ADL-S_Post-Si_In_Production,ADL_N_IFWI_IEC_General,ADL-N_Post-Si_In_Production</t>
  </si>
  <si>
    <t>Verify that system boots to EDK shell</t>
  </si>
  <si>
    <t>CSS-IVE-132035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</si>
  <si>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U21_PV,KBL_U22_PV,KBL_U23e_PV,KBLR_Y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</si>
  <si>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BC-RQTBC-8444 
BC-RQTBC-14335
BC-RQTBCTL-796
RKL:2203202669
JSLP:2203202669
ADL: 2205438954</t>
  </si>
  <si>
    <t>System should boot to EDK Shell with out any issues.</t>
  </si>
  <si>
    <t>This test is to verify system boots to EDK shell</t>
  </si>
  <si>
    <t>ICL-FW-PSS0.3,ICL-FW-PSS0.5,CNL_Z0_InProd,CFL-PRDtoTC-Mapping,EC-NA,GLK_eSPI_Sanity_inprod,ICL_PSS_BAT_NEW,LKF_Daily_CI,TGL_PSS0.5P,BIOS_BAT_QRC,CFL_Automation_Production,ICL_BAT_NEW,BIOS_EXT_BAT,InProdATMS1.0_03March2018,EC-tgl-pss_bat,PSE 1.0,OBC-CNL-PTF-UEFI-Bootflow-EDK,OBC-CFL-PTF-UEFI-Bootflow-EDK,OBC-ICL-PTF-Common-System-Bootflows_UEFI,OBC-LKF-PTF-UEFI-Bootflow-EDK,OBC-TGL-PTF-Common-System-Bootflows_UEFI,RKL_PSS0.5,TGL_PSS_IN_PRODUCTION,ICL_ATMS1.0_Automation,TGL_BIOS_PO_P1,TGL_IFWI_PO_P1,CML_EC_BAT,CML_EC_SANITY,TGL_H_PSS_IFWI_BAT,TGL_Focus_Blue_Auto,LKF_ROW_BIOS,RKL_S_PO_Phase1_IFWI,RKL_U_PO_Phase1_IFWI,IFWI_PO,IFWI_Review_Done,IFWI_TEST_SUITE,RPL-P_5SGC1,RPL-P_5SGC2,RPL-P_4SDC1,RPL-P_3SDC2,RPL-P_2SDC3,RKL_Native_PO,RKL_Xcomp_PO,Phase_1,ADL_PSS_1.05,ADL/RKL/JSL,CML_H_ADP_S_PO,COMMON_QRC_BAT,ADL_PO,ADL_P_ERB_PO,MTL_Test_Suite,IFWI_SYNC,ADL_N_IFWI_5SGC1,ADL_N_IFWI_4SDC1,ADL_N_IFWI_3SDC1,ADL_N_IFWI_2SDC1,ADL_N_IFWI_2SDC2,ADL_N_IFWI_2SDC3,ADL_SBGA_5GC,RPL_S_PSS_BASEAutomation_Inproduction,ADL_N_IFWI,IFWI_COMMON_PREOS,ADLMLP4x,ADL-P_5SGC1,ADL-P_5SGC2,RPL_S_MASTER,RPL-S_2SDC4,ADL-M_5SGC1,RPL-Px_5SGC1,RPL-Px_3SDC1,NA_4_FHF,ADL_M_RVP2a,ADL_SBGA_3SDC1,ADL-S_Post-Si_In_Production,ADL_N_IFWI_IEC_General,ADL_N_IFWI_IEC_BIOS,ADL-N_Post-Si_In_Production</t>
  </si>
  <si>
    <t>Verify system performing cold boot cycles</t>
  </si>
  <si>
    <t>CSS-IVE-132043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</si>
  <si>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</si>
  <si>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
  </si>
  <si>
    <t>BC-RQTBC-10216
TGL: BC-RQTBCTL-1142
JSLP : BC-RQTBC-16718 , BC-RQTBC-16717 , 1607196200 , 1607196136
ADL: 2205168114
RKL:1209951634</t>
  </si>
  <si>
    <t>System should be stable on performing cold boot cycles</t>
  </si>
  <si>
    <t>Intention of the testcase is to verify system performing cold boot cycles
System should be stable on performing cold boot cycles for 5 iterations
System should successfully navigate from S0 -&gt; G3 -&gt; S0 states seamlessly</t>
  </si>
  <si>
    <t>EC-NA,GLK_eSPI_Sanity_inprod,GLK-RS3-10_IFWI,BIOS_BAT_QRC,ICL_BAT_NEW,TGL_PreAlpha,BIOS_EXT_BAT,InProdATMS1.0_03March2018,PSE 1.0,OBC-CNL-PTF-PMC-PM-bootflow,OBC-ICL-PTF-PMC-PM-Bootflow,OBC-TGL-PTF-PMC-PM-Bootflow,CML_BIOS_Sanity_CSME12.xx,ICL_ATMS1.0_Automation,GLK_ATMS1.0_Automated_TCs,KBLR_ATMS1.0_Automated_TCs,TGL_BIOS_PO_P1,TGL_Focus_Blue_Auto,ADL_PSS_1.0,IFWI_PO,IFWI_Review_Done,IFWI_TEST_SUITE,RKL_Native_PO,RKL_Xcomp_PO,Phase_2,ADL_PSS_1.05,ADL/RKL/JSL,CML_H_ADP_S_PO,COMMON_QRC_BAT,ADL_PO,ADL_P_ERB_PO,MTL_Test_Suite,IFWI_SYNC,Automation_Inproduction,IFWI_FOC_BAT,ADL_N_IFWI,MTL_IFWI_PSS_EXTENDED,IFWI_COMMON_PREOS,ADLMLP4x,ADL-P_5SGC1,ADL-P_5SGC2,RPL_S_MASTER,ADL-M_5SGC1,ADL_M_RVP2a,ADL_SBGA_5GC,ADL_SBGA_3SDC1,LNL_M_IFWI_PSS,ADL-S_Post-Si_In_Production,MTL-M/P_Pre-Si_In_Production,LNL-M_Pre-Si_In_Production,ADL_N_IFWI_2SDC3,ADL_N_IFWI_2SDC1,ADL_N_IFWI_3SDC1,ADL_N_IFWI_4SDC1,ADL_N_IFWI_5SGC1,ADL_N_IFWI_IEC_General,ADL_N_IFWI_IEC_PMC,LNLM5SGC,LNLM4SDC1,LNLM3SDC2,LNLM3SDC3,LNLM3SDC4,LNLM3SDC5,LNLM2SDC6</t>
  </si>
  <si>
    <t>Verify that SUT boots to OS with Virtual battery &amp; retain AC/DC mode after Sx/G3 cycle</t>
  </si>
  <si>
    <t>CSS-IVE-132045</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</si>
  <si>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TGL_Simics_VP_RS2_PSS0.8,TGL_Simics_VP_RS2_PSS1.0,TGL_Simics_VP_RS2_PSS1.1,TGL_Simics_VP_RS4_PSS0.8,TGL_Simics_VP_RS4_PSS1.0 ,TGL_Simics_VP_RS4_PSS1.1,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</si>
  <si>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BIOS-Boot-Flows,USB PD,Virtual Battery Management</t>
  </si>
  <si>
    <t>BC-RQTBC-2859
BC-RQTBC-15560
BC-RQTBCTL-1209
BC-RQTBC-16799 
RKL: 2203202860
JSLP: 2203202860</t>
  </si>
  <si>
    <t>SUT boots to OS with Virtual battery &amp; retain last power mode (AC/DC)  after restart, Sx/G3 cycle.</t>
  </si>
  <si>
    <t>This test is to verify the SUT boots to OS with virtual battery &amp; retain last power mode (AC/DC)  after Sx/G3 cycle</t>
  </si>
  <si>
    <t>EC-NA,GLK_Win10S,BIOS_BAT_QRC,CFL_Automation_Production,CNL_Automation_Production,InProdATMS1.0_03March2018,ec-tgl-pss-exbat,PSE 1.0,OBC-CNL-EC-GPIO-Switches-VirtualBattery,OBC-CFL-EC-GPIO-Switches-VirtualBattery,OBC-ICL-EC-GPIO-HwBtns/LEDs/Switchs-VirtualBattery,OBC-TGL-EC-GPIO-HwBtns/LEDs/Switchs-VirtualBattery,GLK_ATMS1.0_Automated_TCs,TGL_BIOS_PO_P2,TGL_IFWI_PO_P3,CML_EC_BAT,MCU_UTR,TGL_Focus_Blue_Auto,Desktop_NA,COMMON_QRC_BAT,IFWI_TEST_SUITE,ADL/RKL/JSL,MTL_Test_Suite,IFWI_SYNC,Automation_Inproduction,ADL_N_IFWI,IFWI_COMMON_PREOS,ADLMLP4x,ADL-P_5SGC2,ADL-M_5SGC1,ADL_M_TS,ADL_SBGA_5GC,ADL_N_IFWI_5SGC1,ADL_N_IFWI_4SDC1,ADL_N_IFWI_3SDC1,ADL_N_IFWI_2SDC1,ADL_N_IFWI_2SDC2,ADL_N_IFWI_2SDC3,ADL_N_IFWI_IEC_PMC,,ADL_N_IFWI_IEC_EC</t>
  </si>
  <si>
    <t>Verify OS installation on SUT</t>
  </si>
  <si>
    <t>CSS-IVE-132058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</si>
  <si>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</si>
  <si>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BC-RQTBC-1500
IceLake-UCIS-1821
IceLake-UCIS-188
TGL: 220194363
4_335-UCIS-1796
RKL : 1209949783</t>
  </si>
  <si>
    <t>Windows OS should successfully get installed on the SUT</t>
  </si>
  <si>
    <t>Intention of the testcase is to verify OS installation</t>
  </si>
  <si>
    <t>ICL-FW-PSS0.3,GLK-FW-PO,ICL-FW-PSS0.5,ICL_PSS_BAT_NEW,GLK-RS3-10_IFWI,BIOS_BAT_QRC,TGL_PreAlpha,InProdATMS1.0_03March2018,OBC-CNL-PCH-PCIE-Storage-NVME,OBC-CFL-PCH-PCIE-Storage-NVME,OBC-ICL-PCH-PCIE-Storage-NVME,OBC-TGL-PCH-PCIE-Storage-NVME,OBC-LKF-PCH-PCIE-Storage-NVMe,TGL_BIOS_PO_P1,LKF_ROW_BIOS,RKL_S_PO_Phase3_IFWI,RKL_POE,RKL_U_PO_Phase3_IFWI,IFWI_TEST_SUITE,RPL-P_5SGC1,RPL-P_5SGC2,RPL-P_4SDC1,RPL-P_3SDC2,RPL-P_2SDC3,RKL_Native_PO,RKL_Xcomp_PO,Phase_2,ADL_PSS_1.05,ADL/RKL/JSL,CML_H_ADP_S_PO,COMMON_QRC_BAT,Phase_,RPL-Px_5SGC1,RPL-Px_3SDC13,MTL_Test_Suite,IFWI_SYNC,ADL_N_IFWI_5SGC1,ADL_N_IFWI_4SDC1,ADL_N_IFWI_3SDC1,ADL_N_IFWI_2SDC1,ADL_N_IFWI_2SDC2,ADL_N_IFWI_2SDC3,ADL_SBGA_5GC,RPL_S_PSS_BASEAutomation_Inproduction,ADL_N_IFWI,IFWI_COMMON_PREOS,ADLMLP4x,ADL-P_5SGC1,ADL-P_5SGC2,RPL_S_MASTER,RPL-S_2SDC4,ADL-M_5SGC1,ADL_M_RVP2a,ADL_SBGA_3SDC1,ADL_N_IFWI_IEC_BIOS</t>
  </si>
  <si>
    <t>Validate hot-plug USB keyboard functionality check in OS over USB Type-A port</t>
  </si>
  <si>
    <t>CSS-IVE-132074</t>
  </si>
  <si>
    <t>Internal and External Storage</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</si>
  <si>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</si>
  <si>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USB/XHCI ports</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</si>
  <si>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t>
  </si>
  <si>
    <t>anaray5x</t>
  </si>
  <si>
    <t>Connected USB device should be functional.</t>
  </si>
  <si>
    <t>Intention of the testcase is to verify USB keyboard functionality</t>
  </si>
  <si>
    <t>GraCom,GLK-FW-PO,ICL-FW-PSS0.5,CFL-PRDtoTC-Mapping,ICL_PSS_BAT_NEW,TGL_PSS0.5P,CNL_Automation_Production,InProdATMS1.0_03March2018,PSE 1.0,OBC-CFL-PCH-PXHCI-USB-USB3_Keyboard,RKL_PSS0.5,TGL_PSS_IN_PRODUCTION,ICL_ATMS1.0_Automation,GLK_ATMS1.0_Automated_TCs,KBLR_ATMS1.0_Automated_TCs,TGL_NEW_BAT,RKL_S_PO_Phase2_IFWI,RKL_U_PO_Phase2_IFWI,IFWI_TEST_SUITE,IFWI_PO,RKL_Native_PO,RKL_Xcomp_PO,Phase_2,ADL/RKL/JSL,CML_H_ADP_S_PO,COMMON_QRC_BAT,ADL_PO,MTL_Test_Suite,MTL_PSS_0.8IFWI_SYNC,RPL_S_PSS_BASEAutomation_Inproduction,ADL_N_IFWI,IFWI_COMMON_PREOS,ADLMLP4x,ADL-P_5SGC1,ADL-P_5SGC2,RPL_S_MASTER,ADL-M_5SGC1,RPL-Px_5SGC1,RPL-Px_4SDC1,RPL-Px_3SDC2,RPL-P_5SGC1,RPL-P_4SDC1,RPL-P_3SDC2,RPL-S_2SDC4,NA_4_FHF,ADL_M_RVP2a,ADL_SBGA_5GC,RPL-S_2SDC7,RPL-P_3SDC3,ADL_SBGA_3SDC1,LNL_M_IFWI_PSS,ADL-S_Post-Si_In_Production,MTL-M_5SGC1,MTL-M_4SDC1,MTL-M_4SDC2,MTL-M_3SDC3,MTL-M_2SDC4,MTL-M_2SDC5,MTL-M_2SDC6,MTL-S_Pre-Si_In_Production,ADL_N_IFWI_5SGC1 ,ADL_N_IFWI_4SDC1, ADL_N_IFWI_3SDC1, ADL_N_IFWI_2SDC1 ,ADL_N_IFWI_2SDC2, ADL_N_IFWI_2SDC3,MTL-P_5SGC1, MTL-P_4SDC1 ,MTL-P_4SDC2 ,MTL-P_3SDC3 ,MTL-P_3SDC4 ,MTL-P_2SDC5 ,MTL-P_2SDC6,RPL-Px_4SP2, RPL-Px_2SDC1,RPL-P_2SDC3,RPL-P_2SDC4,MTLSDC1,MTLSDC2,MTLSDC3,MTLSDC4,MTLSDC5,MTLSDC6</t>
  </si>
  <si>
    <t>Verify USB mouse enumeration and functionality on hot-plug over USB Type-A port</t>
  </si>
  <si>
    <t>CSS-IVE-132075</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</si>
  <si>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</si>
  <si>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Test case added from IFWI mandotory check list
IceLake-UCIS-892
BC-RQTBC-14230
IceLake-UCIS-1986
 LKF PSS UCIS Coverage: IceLake-UCIS-892
TGL: BC-RQTBCTL-742
JSL PRD Coverage : BC-RQTBC-16215
RKL Coverage ID :2203202085
JSLP Coverage ID: 2203202085
LKF ROW Coverage ID : 4_335-LZ-795</t>
  </si>
  <si>
    <t>USB device connected should be functional</t>
  </si>
  <si>
    <t>Intention of the testcase is to verify USB mouse enumeration and functionality</t>
  </si>
  <si>
    <t>GraCom,GLK-FW-PO,ICL-FW-PSS0.5,ICL_PSS_BAT_NEW,CNL_Automation_Production,ICL_BAT_NEW,TGL_PSS0.8C,BIOS_EXT_BAT,InProdATMS1.0_03March2018,PSE 1.0,RKL_PSS0.5,TGL_PSS_IN_PRODUCTION,ICL_ATMS1.0_Automation,GLK_ATMS1.0_Automated_TCs,KBLR_ATMS1.0_Automated_TCs,TGL_H_PSS_BIOS_BAT,RKL_S_PO_Phase2_IFWI,RKL_U_PO_Phase2_IFWI,IFWI_TEST_SUITE,IFWI_PO,RKL_Native_PO,RKL_Xcomp_PO,Phase_2,ADL/RKL/JSL,CML_H_ADP_S_PO,COMMON_QRC_BAT,ADL_PO,MTL_Test_Suite,IFWI_SYNC,RPL_S_PSS_BASEAutomation_Inproduction,ADL_N_IFWI,IFWI_COMMON_PREOS,ADLMLP4x,ADL-P_5SGC1,ADL-P_5SGC2,RPL_S_MASTER,ADL-M_5SGC1,RPL-Px_5SGC1, ,RPL-Px_4SDC1,RPL-Px_3SDC2,RPL-P_5SGC1,,RPL-P_4SDC1,RPL-P_3SDC2,,RPL-S_2SDC4,NA_4_FHF,ADL_M_RVP2a, ADL_SBGA_5GC,RPL-S_2SDC7,RPL-P_2SDC4,ADL_SBGA_3SDC1,ADL-S_Post-Si_In_Production,MTL-M_5SGC1,MTL-M_4SDC1,MTL-M_4SDC2,MTL-M_3SDC3,MTL-M_2SDC4,MTL-M_2SDC5,MTL-M_2SDC6,ADL_N_IFWI_5SGC1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RPL-Px_2SDC1,RPL-P_2SDC3,RPL-P_2SDC4,MTLSGC1,MTLSDC2,MTLSDC3,MTLSDC4,MTLSDC5,MTLSDC6</t>
  </si>
  <si>
    <t>Verify display in eDP panel in OS</t>
  </si>
  <si>
    <t>CSS-IVE-132117</t>
  </si>
  <si>
    <t>ADL-S_ADP-S_SODIMM_DDR5_1DPC_Alpha,AML_5W_Y22_ROW_PV,ADL-S_ADP-S_UDIMM_DDR5_1DPC_PreAlpha,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ICL_Y42_RS6_PV,ICL_YN42_RS6_PV,JSLP_POR_20H1_Alpha,JSLP_POR_20H1_PreAlpha,JSLP_POR_20H2_Beta,JSLP_POR_20H2_PV,JSLP_TestChip_19H1_PreAlpha,KBL_H42_PV,KBL_U21_PV,KBL_U22_PV,KBL_U23e_PV,KBL_Y22_PV,KBLR_Y_PV,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</si>
  <si>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t>
  </si>
  <si>
    <t>BC-RQTBC-9987
TGL HSD-ES ID:1209949629
TGL HSD ES ID:220194362
TGL HSD ES ID:220195218
BC-RQTBC-15632
LKF: 4_335-LZ-796
ADL: 2202557316</t>
  </si>
  <si>
    <t>Display should be proper on display panel</t>
  </si>
  <si>
    <t>Intention of the testcase is to verify eDP panel display</t>
  </si>
  <si>
    <t>GraCom,L5_milestone_only,GLK-RS3-10_IFWI,BIOS_BAT_QRC,ICL_BAT_NEW,BIOS_EXT_BAT,InProdATMS1.0_03March2018,PSE 1.0,OBC-CNL-GPU-DDI-Display-eDP,OBC-CFL-GPU-DDI-Display-eDP,OBC-ICL-GPU-DDI-Display-eDP,OBC-TGL-GPU-DDI-Display-eDP,ICL_ATMS1.0_Automation,GLK_ATMS1.0_Automated_TCs,AMLY22_delta_from_Y42,KBLR_ATMS1.0_Automated_TCs,TGL_Focus_Blue_Auto,LKF_ROW_BIOS,CML_DG1_Delta,rkl_cml_s62,IFWI_TEST_SUITE,RKL_Native_PO,RKL_Xcomp_PO,Phase_2,ADL/RKL/JSL,CML_H_ADP_S_PO,COMMON_QRC_BAT,ADL_PSS_1.05,ADL_PO,MTL_Test_Suite,IFWI_SYNC,RPL_S_PSS_BASEAutomation_Inproduction,IFWI_FOC_BAT,ADL_N_IFWI,MTL_IFWI_PSS_EXTENDED,IFWI_COMMON_PREOS,ADLMLP4x,ADL-P_5SGC1,ADL-P_5SGC2,RPL_S_MASTER,ADL-M_5SGC1,ADL-M_3SDC1,ADL-M_3SDC2,ADL-M_3SDC2,ADL-M_2SDC1,ADL-P_3SDC1,ADL-P_3SDC3,ADL-P_3SDC4,RPL-Px_5SGC1,RPL-Px_4SDC1,RPL-P_5SGC1,RPL-P_4SDC1,RPL-P_3SDC2,RPL-P_2SDC4,RPL-S_ 5SGC1,RPL-S_4SDC1,RPL-S_3SDC2,RPL-S_3SDC1,RPL-S_2SDC1,RPL-S_2SDC2,RPL-S_2SDC3,ADL_M_RVP2a,ADL_SBGA_5GC,ADL_SBGA_3DC1,ADL_SBGA_3DC2,ADL_SBGA_3DC3,ADL_SBGA_3DC4,ADL-M_5SGC1,ADL-M_3SDC1,ADL-M_3SDC2,ADL-M_2SDC1,ADL-M_2SDC2,RPL-P_3SDC3,RPL-P_PNP_GC,RPL-S_2SDC7,LNL_M_IFWI_PSS,ADL_SBGA_3SDC1,MTL-M_5SGC1,MTL-M_4SDC1,MTL-M_4SDC2,MTL-M_3SDC3,MTL-M_2SDC4,MTL-M_2SDC5,MTL-M_2SDC6,ADL_N_IFWI_5SGC1,ADL_N_IFWI_4SDC1,ADL_N_IFWI_3SDC1,ADL_N_IFWI_2SDC1,ADL_N_IFWI_2SDC3,LKF_RVP1_NA</t>
  </si>
  <si>
    <t>Verify Enumeration of Camera Flash device in OS</t>
  </si>
  <si>
    <t>CSS-IVE-132181</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</si>
  <si>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U21_PV,KBL_U22_PV,KBL_U23e_PV,KBL_Y22_PV,KBLR_Y_PV,KBLR_Y22_PV,TGL_Simics_VP_RS2_PSS1.1,TGL_Simics_VP_RS4_PSS1.1,TGL_U42_RS4_PV,TGL_UY42_PO,TGL_Y42_RS4_PV,ADL-S_Simics_PSS1.1,ADL-S_TGP-H_Simics_PSS1.1,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</si>
  <si>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Camera - 2D imaging (integrated and discrete ISP),CSI2 MIPI,IPU</t>
  </si>
  <si>
    <t>test case added from IFWI mandotory check list</t>
  </si>
  <si>
    <t>Camera should be enumerated in device manager</t>
  </si>
  <si>
    <t>ifwi.alderlake,ifwi.lunarlake,ifwi.meteorlake,ifwi.raptorlake</t>
  </si>
  <si>
    <t>Testcase is to check camera enumeration in device manager</t>
  </si>
  <si>
    <t>GraCom,UDL2.0_ATMS2.0,OBC-CNL-GPU-IPU-Media-Camera,OBC-CFL-GPU-IPU-Media-Camera,OBC-ICL-GPU-IPU-Camera-Camera,OBC-TGL-GPU-IPU-Camera-camera,TGL_BIOS_PO_P3,TGL_IFWI_PO_P1,TGL_NEW_BAT,CML_DG1,IFWI_TEST_SUITE,ADL/RKL/JSL,COMMON_QRC_BAT,ADL_Arch_Phase3,MTL_Test_Suite,IFWI_SYNC,Automation_Inproduction,IFWI_FOC_BAT,ADL_N_IFWI,IFWI_COMMON_PREOS,ADLMLP4x,ADL-P_5SGC1,ADL-M_5SGC1,ADL-M_3SDC1,ADL-M_3SDC2,ADL-M_3SDC2,ADL-M_2SDC1,ADL-P_3SDC3,RPL-Px_4SDC1,RPL-P_5SGC1,RPL-P_3SDC2,RPL-P_2SDC4,ADL_M_RVP2a,ADL-M_5SGC1,ADL-M_3SDC1,ADL-M_3SDC2,ADL-M_2SDC1,ADL-M_2SDC2,RPL-P_3SDC3,RPL-P_PNP_GC,ADL_P_DDR5_GC2_NA,ADL-P_Sanity_GC1_IFWI_New,MTL_M_P_PV_POR,MTL-M_4SDC1,MTL-M_2SDC4,ADL_N_IFWI_5SGC1,ADL_N_IFWI_4SDC1,ADL_N_IFWI_2SDC1,ADL_N_IFWI_2SDC2,ADL_N_IFWI_IEC_IPU</t>
  </si>
  <si>
    <t>Verify Audio recording and Playback over 3.5mm-Jack-Headset (via HD-A)</t>
  </si>
  <si>
    <t>CSS-IVE-132185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</si>
  <si>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</si>
  <si>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IceLake-UCIS-2148(Rev2.3)
TGL HSD-ES ID 220195230
TGL HSD-ES ID 220194369
TGL HSD ES ID:220194373
TGL HSD ES ID:220195238
JSL+:1604590079
ADL FR: 1408256996, 1604590079, 1604590045, 1604590060
RKL FR: 1209950229
MTL FR: 16011326950 , 16011326958</t>
  </si>
  <si>
    <t>Ensure that the audio recording and voice/'audio file' plays in headphones without any issue</t>
  </si>
  <si>
    <t>Intention of the testcase is to verify 3.5 mm Jack headset functionality over HDA codec</t>
  </si>
  <si>
    <t>GraCom,GLK-FW-PO,ICL-FW-PSS0.5,L5_milestone_only,GLK-RS3-10_IFWI,BIOS_BAT_QRC,ICL_BAT_NEW,BIOS_EXT_BAT,UDL2.0_ATMS2.0,TGL_ERB_PO,OBC-CNL-PCH-AVS-Audio-HDA_Headphone,OBC-CFL-PCH-AVS-Audio-HDA_Headphone,OBC-ICL-PCH-AVS-Audio-HDA_Headphone,OBC-TGL-PCH-AVS-Audio-HDA_Headphone,CML_BIOS_Sanity_CSME12.xx,TGL_H_PSS_BIOS_BAT,rkl_cml_s62,ADL_PSS_1.0,ADL_PSS_1.05,IFWI_TEST_SUITE,RKL_Native_PO,RKL_Xcomp_PO,ADL_pss_0.8_NA,ADL/RKL/JSL,CML_H_ADP_S_PO,COMMON_QRC_BAT,Phase_3,MTL_Test_Suite,MTL_PSS_0.8,MTL_PSS_1.1IFWI_SYNC,Automation_Inproduction,IFWI_FOC_BAT,ADL_N_IFWI,IFWI_COVERAGE_DELTA,RPLSGC1,RPLSGC2,ADLMLP4x,ADL-M_5SGC1,ADL-M_3SDC2,ADL-M_2SDC1,RPL-Px_5SGC1,MTL_S_IFWI_PSS_0.8,RPL-S_ 5SGC1,RPL-S_4SDC1,RPL-S_2SDC2,RPL-S_2SDC3,RPL_S_IFWI_PO_Phase3,MTL_IFWI_BAT,ADL_M_RVP2a,ADL_SBGA_5GC,ADL_SBGA_3DC3,ADL_SBGA_3DC4,ADL-P_5SGC2,ADL-P_4SDC1,ADL-P_3SDC1,ADL-P_3SDC2,ADL-P_2SDC1,ADL-P_2SDC2,ADL-P_2SDC3,ADL-P_2SDC5,ADL-P_3SDC_5SUT,ADL_N_5SGC1,ADL_N_3SDC1,ADL_N_2SDC,ADL_N_2SDC2,ADL_N_2SDC3,ADL-N_DT_Regulatory,ADL-N_Mobile_Regulatory,RPL-P_5SGC1,RPL-P_PNP_GC,LNL_M_IFWI_PSS,RPL_Px_PO_P3,MTL_IFWI_QAC,MTL-M_5SGC1,MTL-M_3SDC3,MTL_IFWI_IAC_ACE ROM EXT,RPL_SBGA_IFWI_PO_Phase3,MTL_IFWI_CBV_ACE FW,ADL_N_IFWI_5SGC1,ADL_N_IFWI_4SDC1,ADL_N_IFWI_3SDC1,ADL_N_IFWI_2SDC2,ADL_N_IFWI_2SDC3,RPL_P_PO_P3,RPL-SBGA_5SC,RPL-S_2SDC8,RPL-Px_2SDC1</t>
  </si>
  <si>
    <t>Validate USB 3.0 devices hot-plug functionality over USB3.0 Type-A port</t>
  </si>
  <si>
    <t>common,emulation.ip,silicon,simulation.ip</t>
  </si>
  <si>
    <t>bios.pch,fw.ifwi.pchc</t>
  </si>
  <si>
    <t>CSS-IVE-132209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</si>
  <si>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</si>
  <si>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USB/XHCI ports,USB3.0</t>
  </si>
  <si>
    <t>BC-RQTBC-12571
BC-RQTBC-12568
BC-RQTBC-9832
BC-RQTBC-497
BC-RQTBC-494
IceLake-UCIS-843
BC-RQTBC-14229
BC-RQTBC-14232
IceLake-UCIS-1985
IceLake-UCIS-1984
BC-RQTBC-13961
BC-RQTBC-12460
BC-RQTBC-13336
TGL Coverage Ref: 1209951144, IceLake-UCIS-4345,IceLake-UCIS-4268,1209951214
TGL: 220195268,1405574459,BC-RQTBCTL-671,BC-RQTBCTL-741,BC-RQTBCTL-744,220194395
JSL PRD coverage :  BC-RQTBC-16142, BC-RQTBC-16214, BC-RQTBC-16217
CML PRD Coverage: BC-RQTBC-12571	,BC-RQTBC-12568
RKL Coverage ID :2203201802,2203202096,2203202189,1209951144
JSLP Coverage ID: 2203201802, 2203202096,2203202189
LKF ROW Coverage ID : 4_335-LZ-795</t>
  </si>
  <si>
    <t>USB 3.0 devices should be functional without any issue</t>
  </si>
  <si>
    <t>bios.arrowlake,bios.lunarlake,ifwi.alderlake,ifwi.jasperlake,ifwi.lunarlake,ifwi.meteorlake,ifwi.raptorlake,ifwi.rocketlake</t>
  </si>
  <si>
    <t>bios.lunarlake,ifwi.alderlake,ifwi.jasperlake,ifwi.rocketlake</t>
  </si>
  <si>
    <t>Intention of the testcase is to verify USB devices functionality</t>
  </si>
  <si>
    <t>GraCom,GLK-FW-PO,ICL-FW-PSS0.5,CFL-PRDtoTC-Mapping,TGL_PSS0.5P,CNL_Automation_Production,ICL_BAT_NEW,CFL_Automation_Production,BIOS_EXT_BAT,InProdATMS1.0_03March2018,PSE 1.0,RKL_PSS0.5,ICL_ATMS1.0_Automation,GLK_ATMS1.0_Automated_TCs,KBLR_ATMS1.0_Automated_TCs,TGL_BIOS_PO_P3,TGL_IFWI_PO_P1,TGL_NEW_BAT,TGL_H_PSS_BIOS_BAT,RKL_U_ERB,RKL_S_ERB,RKL_S_PO_Phase2_IFWI,ADL_S_ERB_PO,RKL_U_PO_Phase2_IFWI,IFWI_TEST_SUITE,IFWI_PO,RKL_Xcomp_PO,RKL_Native_PO,Phase_2,ADL/RKL/JSL,CML_H_ADP_S_PO,COMMON_QRC_BAT,ADL_P_ERB_PO,ADL_P_ERB_BIOS_PO,MTL_Test_Suite,MTL_PSS_1.0IFWI_SYNC,RPL_S_PSS_BASEAutomation_Inproduction,ADL_N_IFWI,IFWI_COMMON_PREOS,ADLMLP4x,ADL-P_5SGC1,ADL-P_5SGC2,RPL_S_MASTER,ADL-M_5SGC1,RPL-Px_5SGC1,RPL-Px_4SDC1,RPL-Px_3SDC2,RPL-P_5SGC1,RPL-P_4SDC1,RPL-P_3SDC2,RPL-S_2SDC4,NA_4_FHF,ADL_M_RVP2a,ADL_SBGA_5GC,ADL_SBGA_3SDC1,LNL_M_IFWI_PSS,MTL-M_5SGC1,MTL-M_4SDC1,MTL-M_4SDC2,MTL-M_3SDC3,MTL-M_2SDC4,MTL-M_2SDC5,MTL-M_2SDC6,MTL-M/P_Pre-Si_In_Production,MTL-S_Pre-Si_In_Production,ADL_N_IFWI_5SGC1 ,ADL_N_IFWI_4SDC1, ADL_N_IFWI_3SDC1, ADL_N_IFWI_2SDC1 ,ADL_N_IFWI_2SDC2, ADL_N_IFWI_2SDC3,MTL-P_5SGC1, MTL-P_4SDC1 ,MTL-P_4SDC2 ,MTL-P_3SDC3 ,MTL-P_3SDC4 ,MTL-P_2SDC5 ,MTL-P_2SDC6,RPL-Px_4SP2, RPL-Px_2SDC1,RPL-P_2SDC3,RPL-P_2SDC4,MTLSGC1,MTLSDC1,MTLSDC2,MTLSDC3,MTLSDC4,MTLSDC5,MTLSDC6</t>
  </si>
  <si>
    <t>Validate USB3.0 HUB Functionality check in OS over USB Type-A port</t>
  </si>
  <si>
    <t>CSS-IVE-132223</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</si>
  <si>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</si>
  <si>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USB/XHCI ports,USB2.0,USB3.0</t>
  </si>
  <si>
    <t>test case added from IFWI mandotory check list
IceLake-UCIS-2030
IceLake-UCIS-2031
 LKF PSS UCIS Coverage: IceLake-UCIS-912
JSL PRD Coverage : BC-RQTBC-16531
LKF ROW Coverage ID : 4_335-LZ-795
RKL:1209951136</t>
  </si>
  <si>
    <t>Cold and Hot plug of USB2.0/3.0 device connected to USB3.0 HUB should be functional in OS without any issue</t>
  </si>
  <si>
    <t>Intention of the testcase is to verify USB HUB functionality</t>
  </si>
  <si>
    <t>GraCom,GLK-FW-PO,ICL_PSS_BAT_NEW,ICL_BAT_NEW,BIOS_EXT_BAT,InProdATMS1.0_03March2018,PSE 1.0,TGL_BIOS_PO_P3,TGL_IFWI_PO_P2,LKF_ROW_BIOS,RKL_S_PO_Phase3_IFWI,RKL_POE,RKL_U_PO_Phase3_IFWI,IFWI_TEST_SUITE,RKL_Native_PO,RKL_Xcomp_PO,ADL/RKL/JSL,CML_H_ADP_S_PO,COMMON_QRC_BAT,Phase_3,MTL_Test_Suite,MTL_PSS_0.8IFWI_SYNC,Automation_Inproduction,ADL_N_IFWI,IFWI_COMMON_PREOS,ADLMLP4x,ADL-P_5SGC1,ADL-P_5SGC2,RPL_S_MASTER,ADL-M_5SGC1,RPL-Px_5SGC1, ,RPL-Px_4SDC1,RPL-Px_3SDC2,RPL-P_5SGC1,,RPL-P_4SDC1,RPL-P_3SDC2,,RPL-S_2SDC4,ADL_M_RVP2a, ADL_SBGA_5GC,ADL_SBGA_3SDC1,LNL_M_IFWI_PSS,MTL-M_5SGC1,MTL-M_4SDC1,MTL-M_4SDC2,MTL-M_3SDC3,MTL-M_2SDC4,MTL-M_2SDC5,MTL-M_2SDC6,ADL_N_IFWI_5SGC1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RPL-Px_2SDC1,RPL-P_2SDC3,RPL-P_2SDC4,MTLSGC1,MTLSDC1,MTLSDC2,MTLSDC3,MTLSDC4,MTLSDC5,MTLSDC6</t>
  </si>
  <si>
    <t>Verify ISH Sensor Enumeration - Gyro</t>
  </si>
  <si>
    <t>CSS-IVE-132288</t>
  </si>
  <si>
    <t>AMLR_Y42_PV_RS6,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</si>
  <si>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RKL : 1209951562
TGL Requirement coverage: 220195301, 220194422, RKL:2203201744</t>
  </si>
  <si>
    <t>Sensor should get enumerated in Action manager</t>
  </si>
  <si>
    <t>Intention of the testcase is to verify sensor enumeration</t>
  </si>
  <si>
    <t>GraCom,ICL_PSS_BAT_NEW,ICL_BAT_NEW,LKF_ERB_PO,BIOS_EXT_BAT,InProdATMS1.0_03March2018,LKF_PO_Phase1,LKF_PO_Phase2,LKF_PO_New_P3,PSE 1.0,TGL_ERB_PO,RKL_PSS0.5,TGL_PSS_IN_PRODUCTION,GLK_ATMS1.0_Automated_TCs,KBLR_ATMS1.0_Automated_TCs,TGL_NEW_BAT,TGL_H_PSS_BIOS_BAT,TGL_Focus_Blue_Auto,IFWI_TEST_SUITE,RKL_Xcomp_PO,RKL_Native_PO,ADL/RKL/JSL,CML_H_ADP_S_PO,COMMON_QRC_BAT,MTL_Test_Suite,MTL_PSS_0.5,IFWI_SYNC,Automation_Inproduction,IFWI_FOC_BAT,ADL_N_IFWI,IFWI_COMMON_PREOS,ADLMLP4x,RPL-P_5SGC1,RPL-P_5SGC2,ADL_M_RVP2a,ADL_SBGA_5GC,ADL-M_5SGC1,ADL-M_2SDC1,LNL_M_IFWI_PSS,ADL_SBGA_3SDC1,MTL-M/P_Pre-Si_In_Production,MTL-M_5SGC1,MTL-M_4SDC2,ADL_N_IFWI_5SGC1,ADL_N_IFWI_4SDC1,ADL_N_IFWI_3SDC1,ADL_N_IFWI_2SDC1,ADL_N_IFWI_IEC_ISH</t>
  </si>
  <si>
    <t>Verify video playback in OS</t>
  </si>
  <si>
    <t>CSS-IVE-132327</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</si>
  <si>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</si>
  <si>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audio codecs</t>
  </si>
  <si>
    <t>TC developed based on L1\L2 coverage, IceLake-UCIS-638
4_335-UCIS-2836
TGL HSD-ES ID 1209950503 
TGL HSD-ES ID 220194381
TGL HSD ES ID:220195243
RKL FR: 1209950503
MTL FR: 16011327388</t>
  </si>
  <si>
    <t>Ensure 10 min video clip  playing successfully on Display monitor </t>
  </si>
  <si>
    <t>Intention of the testcase is to verify video playback functionality</t>
  </si>
  <si>
    <t>GLK-FW-PO,ICL-FW-PSS0.5,GLK-IFWI-SI,L5_milestone_only,ICL_PSS_BAT_NEW,GLK-RS3-10_IFWI,BIOS_BAT_QRC,ICL_BAT_NEW,BIOS_EXT_BAT,InProdATMS1.0_03March2018,LKF_PO_Phase1,LKF_PO_Phase2,LKF_PO_New_P2,LKF_PO_New_P3,PSE 1.0,OBC-CNL-GPU-DDI-Display-Video,OBC-CFL-GPU-DDI-Display-Video,OBC-LKF-GPU-DDI-Display-Video,OBC-ICL-GPU-DDI-Display-Video,OBC-TGL-GPU-DDI-Display-Video,ICL_ATMS1.0_Automation,GLK_ATMS1.0_Automated_TCs,CML_BIOS_SPL,KBLR_ATMS1.0_Automated_TCs,LKF_B0_Power_ON,TGL_H_PSS_BIOS_BAT,TGL_Focus_Blue_Auto,RKL_S_PO_Phase3_IFWI,RKL_POE,RKL_U_PO_Phase3_IFWI,IFWI_TEST_SUITE,RKL_Native_PO,RKL_Xcomp_PO,ADL/RKL/JSL,CML_H_ADP_S_PO,COMMON_QRC_BAT,ADL_Arch_Phase3,Phase_3,MTL_Test_Suite,MTL_PSS_1.1IFWI_SYNC,Automation_Inproduction,ADL_N_IFWI,IFWI_COMMON_PREOS,ADLMLP4x,ADL-P_5SGC1,ADL-P_5SGC2,RPL_S_MASTER,ADL-M_5SGC1,RPL-Px_5SGC1,RPL-Px_4SDC1,MTL_S_IFWI_PSS_0.8,RPL-P_5SGC1,RPL-P_4SDC1,RPL-P_3SDC2,RPL-P_2SDC4,RPL-S_ 5SGC1,RPL-S_4SDC1,RPL-S_3SDC2,RPL-S_3SDC1,RPL-S_2SDC1,RPL-S_2SDC2,RPL-S_2SDC3,ADL_M_RVP2a,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1,ADL_N_IFWI_2SDC3
,ADL_N_IFWI_IEC_BIOS</t>
  </si>
  <si>
    <t>Verify system wakes from idle state successfully via Keyboard</t>
  </si>
  <si>
    <t>CSS-IVE-132356</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</si>
  <si>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</si>
  <si>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BC-RQTBC-9775 -&gt; Low Power Engine(Idle state) interrupt functionality is covered as part of this TC. 
ICL:IceLake-UCIS-1876
TGL FR: 1405574806
RKL: 2206776649 , 2207425737
ADL : 2205168064
JSLP : 1607196250</t>
  </si>
  <si>
    <t>System is stable and able to wake from idle state</t>
  </si>
  <si>
    <t>Intention of the testcase is to verify system wakes from idle state successfully via Keyboard</t>
  </si>
  <si>
    <t>BIOS+IFWI,GraCom,GLK-FW-PO,BIOS_BAT_QRC,ICL_BAT_NEW,BIOS_EXT_BAT,UDL2.0_ATMS2.0,OBC-CNL-PTF-PMC-PM-Sx,OBC-ICL-PTF-PMC-PM-Sx,OBC-TGL-PTF-PMC-PM-Sx,TGL_BIOS_PO_P2,TGL_H_PSS_BIOS_BAT,rkl_cml_s62,ADL_PSS_1.0,ADL_PSS_1.05,IFWI_TEST_SUITE,ADL/RKL/JSL,MTL_Test_Suite,IFWI_SYNC,Automation_Inproduction,ADL_N_IFWI,IFWI_COMMON_PREOS,ADLMLP4x,ADL-P_5SGC1,ADL-P_5SGC2,RPL_S_MASTER,ADL-M_5SGC1,ADL-M_3SDC1,ADL-M_3SDC2,ADL-M_3SDC3,ADL-M_2SDC1,ADL-P_4SDC1,ADL-P_4SDC2,ADL-P_3SDC1,ADL-P_3SDC2,ADL-P_3SDC3,ADL-P_3SDC4,ADL-P_2SDC1,ADL-P_2SDC2,ADL-P_2SDC3,ADL-P_2SDC4,ADL-P_2SDC5,ADL-P_2SDC6_OC,ADL-P_3SDC5,ADL_M_RVP2a,ADL_SBGA_5GC,ADL_SBGA_3SDC1,ADL_N_IFWI_2SDC3,ADL_N_IFWI_2SDC1,ADL_N_IFWI_3SDC1,ADL_N_IFWI_4SDC1,ADL_N_IFWI_5SGC1,ADL_N_IFWI_IEC_General</t>
  </si>
  <si>
    <t>Check for Platform Information in BIOS</t>
  </si>
  <si>
    <t>CSS-IVE-132357</t>
  </si>
  <si>
    <t>AML_5W_Y22_ROW_PV,AML_7W_Y22_KC_PV,AMLR_Y42_PV_RS6,CFL_H62_RS2_PV,CFL_H62_RS3_PV,CFL_H62_RS4_PV,CFL_H62_RS5_PV,CFL_H62_uSFF_KC_RS4_PV,CFL_H82_RS5_PV,CFL_H82_RS6_PV,CFL_KBPH_S62_RS3_PV,CFL_KBPH_S82_RS6_PV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JSLP_Win10x_PreAlpha,JSLP_Win10x_PV,JSLP_Win10x_Alpha,JSLP_Win10x_Beta</t>
  </si>
  <si>
    <t>BC-RQTBC-10252
IceLake-UCIS-456
IceLake-UCIS-1737
IceLake-UCIS-1961
IceLake-UCIS-1722
BC-RQTBCLF-296
1209951407
220194411
220195285
4_335-UCIS-1789</t>
  </si>
  <si>
    <t>Platform Information should be seen correctly in Bios.</t>
  </si>
  <si>
    <t>Intention of the testcase is to verify Platform information in Bios</t>
  </si>
  <si>
    <t>BXTM_Test_Case,BIOS,BIOS+IFWI,ICL-FW-PSS0.3,GLK-FW-PO,ICL-FW-PSS0.5,CNL_Z0_InProd,GLK_eSPI_Sanity_inprod,ICL_PSS_BAT_NEW,TGL_PSS0.5P,BIOS_BAT_QRC,CNL_Automation_Production,CFL_Automation_Production,InProdATMS1.0_03March2018,PSE 1.0,OBC-CNL-PCH-InternalBus-FlexIO-BIOSsettings,OBC-CFL-PCH-InternalBus-FlexIO-BIOSsettings,OBC-LKF-PCH-InternalBus-FlexIO-BIOSsettings,OBC-ICL-PTF-Common-System-BIOSsettings,OBC-TGL-PTF-Common-System-BIOSsettings,RKL_PSS0.5,TGL_PSS_IN_PRODUCTION,ICL_ATMS1.0_Automation,GLK_ATMS1.0_Automated_TCs,KBLR_ATMS1.0_Automated_TCs,TGL_BIOS_PO_P3,TGL_H_PSS_IFWI_BAT,TGL_Focus_Blue_Auto,IFWI_FOC_BAT_EXTLKF_ROW_BIOS,RKL_S_PO_Phase1_IFWI,RKL_U_PO_Phase1_IFWI,ADL,MTL/RKL/JSL,COMMON_QRC_BAT,IFWI_TEST_SUITE,MTL_Test_Suite,IFWI_SYNC,ADL_N_IFWI_5SGC1,ADL_N_IFWI_4SDC1,ADL_N_IFWI_3SDC1,ADL_N_IFWI_2SDC1,ADL_N_IFWI_2SDC2,ADL_N_IFWI_2SDC3,ADL,MTL_SBGA_5GC,Automation_Inproduction,IFWI_FOC_BAT,ADL,MTL_N_IFWI,IFWI_COMMON_PREOS,RPL_S_MASTER,RPL-S_2SDC4,ADL,MTL-M_5SGC1,ADL,MTL-M_3SDC1,ADL,MTL-M_3SDC2,ADL,MTL-M_3SDC3,ADL,MTL-M_2SDC1,RPL-Px_5SGC1,RPL-Px_3SDC1,ADL,MTL_SBGA_3SDC1</t>
  </si>
  <si>
    <t>Verify basic boot check to OS</t>
  </si>
  <si>
    <t>CSS-IVE-132358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</si>
  <si>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</si>
  <si>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BC-RQTBC-1500
220194445
2202553179
ADL: 2205438954</t>
  </si>
  <si>
    <t>The system should successfully boot to the OS</t>
  </si>
  <si>
    <t>Intention of the testcase is to verify boot check to OS</t>
  </si>
  <si>
    <t>BXTM_Test_Cas,OS,RKL_S_PO_Phase2_IFWI,RKL_U_PO_Phase2_IFWI,IFWI_TEST_SUITE,RPL-P_5SGC1,RPL-P_5SGC2,RPL-P_4SDC1,RPL-P_3SDC2,RPL-P_2SDC3,IFWI_Review_Done,IFWI_PO,RKL_Native_PO,RKL_Xcomp_PO,Phase_2,ADL_PSS_1.05,ADL/RKL/JSL,CML_H_ADP_S_PO,ADL_PO,ADL_P_ERB_PO,MTL_Test_Suite,IFWI_SYNC,ADL_N_IFWI_5SGC1,ADL_N_IFWI_4SDC1,ADL_N_IFWI_3SDC1,ADL_N_IFWI_2SDC1,ADL_N_IFWI_2SDC2,ADL_N_IFWI_2SDC3,ADL_SBGA_5GC,Automation_Inproduction,ADL_N_IFWI,IFWI_COMMON_PREOS,ADLMLP4x,ADL-P_5SGC1,ADL-P_5SGC2,RPL_S_MASTER,RPL-S_2SDC4,ADL-M_5SGC1,RPL-Px_5SGC1,RPL-Px_3SDC1,ADL_M_RVP2a,ADL_SBGA_3SDC1,ADL-S_Post-Si_In_Production,ADL_N_IFWI_IEC_General,ADL_N_IFWI_IEC_BIOS</t>
  </si>
  <si>
    <t>Validate S5 charging capability</t>
  </si>
  <si>
    <t>bios.platform</t>
  </si>
  <si>
    <t>CSS-IVE-132359</t>
  </si>
  <si>
    <t>GLK_B0_RS3_PV,LKF_A0_RS4_Alpha,LKF_A0_RS4_POE,LKF_B0_RS4_Beta,LKF_B0_RS4_PO,LKF_B0_RS4_PV ,LKF_Bx_ROW_19H1_Alpha,LKF_Bx_ROW_19H2_Beta,LKF_Bx_ROW_19H2_PV,LKF_Bx_ROW_20H1_PV</t>
  </si>
  <si>
    <t>Charging modes,G3-State,Real Battery Management,S-states,USB PD,USB-TypeC</t>
  </si>
  <si>
    <t>BC-RQTBC-10231
Usecase ID: IceLake-UCIS-719
BC-RQTBCLF-21
1209950678 , 2203202841
1209727234</t>
  </si>
  <si>
    <t>The battery should continue charging when in S5 state.</t>
  </si>
  <si>
    <t>ifwi.alderlake,ifwi.common</t>
  </si>
  <si>
    <t>Intention of the testcase is to verify S5 charging capability</t>
  </si>
  <si>
    <t>BXTM_Test_Case,BIOS,EC-NA,LKF-ECLite-NA,UDL2.0_ATMS2.0,LKF_PO_New_P3,OBC-LKF-PTF-DekelPhy-EM-PMC_EClite_ManageCharger,IFWI_TEST_SUITE,ADL/RKL/JSL,COMMON_QRC_BAT,IFWI_SYNC,Automation_Inproduction,ADL_N_IFWI,IFWI_COMMON_PREOS,ADL_SBGA_5GC,ADL_N_IFWI_5SGC1,ADL_N_IFWI_4SDC1,ADL_N_IFWI_3SDC1,ADL_N_IFWI_2SDC1,ADL_N_IFWI_2SDC2,ADL_N_IFWI_2SDC3,ADL_N_IFWI_IEC_PMC,ADL_N_IFWI_IEC_EC</t>
  </si>
  <si>
    <t>Validate Basic boot check after flashing IFWI to SPI</t>
  </si>
  <si>
    <t>CSS-IVE-132362</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</si>
  <si>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</si>
  <si>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SPI bus</t>
  </si>
  <si>
    <t>BC-RQTBC-2540
IceLake-UCIS-1732
IceLake-UCIS-1957
BC-RQTBCTL-1591
RKL:BC-RQTBCTL-2647,2207375536
RKL:2203202625
JSLP:2203202560,2203202723,2203202625
1505489949</t>
  </si>
  <si>
    <t>SUT should be able to flash IFWI on SPI and should boot to BIOS without issues</t>
  </si>
  <si>
    <t>This test is to verify boot check after flashing IFWI to SPI.
Expected Results:
DUT should be flashed successfully on SPI</t>
  </si>
  <si>
    <t>BIOS+IFWI,ICL-FW-PSS0.3,ICL-FW-PSS0.5,GLK-IFWI-SI,CFL-PRDtoTC-Mapping,GLK_eSPI_Sanity_inprod,ICL_PSS_BAT_NEW,LKF_TI_GATING,GLK-RS3-10_IFWI,ICL_BAT_NEW,BIOS_EXT_BAT,InProdATMS1.0_03March2018,LKF_PO_Phase1,LKF_PO_Phase2,LKF_PO_New_P1,LKF_PO_New_P3,PSE 1.0,OBC-CNL-PCH-SystemFlash-IFWI,OBC-CFL-PCH-SystemFlash-IFWI,OBC-LKF-PCH-SystemFlash-IFWI,OBC-TGL-PCH-Flash-System,OBC-ICL-PCH-Flash-System,RKL_PSS0.5,TGL_PSS_IN_PRODUCTION,GLK_ATMS1.0_Automated_TCs,CML_BIOS_SPL,TGL_BIOS_PO_P1,LKF_B0_Power_ON,MCU_UTR,MCU_NO_HARM,TGL_H_PSS_IFWI_BAT,TGL_Focus_Blue_Auto,LKF_ROW_BIOS,IFWI_TEST_SUITE,RPL-P_5SGC1,RPL-P_5SGC2,RPL-P_4SDC1,RPL-P_3SDC2,RPL-P_2SDC3,ADL/RKL/JSL,COMMON_QRC_BAT,MTL_Test_Suite,MTL_PSS_1.0IFWI_SYNC,ADL_N_IFWI_5SGC1,ADL_N_IFWI_4SDC1,ADL_N_IFWI_3SDC1,ADL_N_IFWI_2SDC1,ADL_N_IFWI_2SDC2,ADL_N_IFWI_2SDC3,ADL_SBGA_5GC,RPL_S_PSS_BASEAutomation_Inproduction,ADL_N_IFWI,IFWI_COMMON_PREOS,ADLMLP4x,ADL-P_5SGC1,ADL-P_5SGC2,RPL_S_MASTER,RPL-S_2SDC4,ADL-M_5SGC1,RPL-Px_5SGC1,RPL-Px_3SDC1,ADL_M_RVP2a,ADL_SBGA_3SDC1,LNL_M_IFWI_PSS,MTL-M/P_Pre-Si_In_Production,MTL-S_Pre-Si_In_Production,LNL-M_Pre-Si_In_Production,ADL_N_IFWI_IEC_General,ADL_N_IFWI_IEC_BIOS</t>
  </si>
  <si>
    <t>Verify Touch function test using TouchPad</t>
  </si>
  <si>
    <t>emulation.ip,silicon,simulation.subsystem</t>
  </si>
  <si>
    <t>CSS-IVE-132365</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</si>
  <si>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</si>
  <si>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pad,TouchPad</t>
  </si>
  <si>
    <t>BC-RQTBC-2501
IceLake-UCIS-1291
TGL: 1209951171
TGL Requirement coverage: 220195270, 220194396, 
RKL FR:1209951171</t>
  </si>
  <si>
    <t>Basic touchpad functionality should work without any issues</t>
  </si>
  <si>
    <t>bios.arrowlake,bios.lunarlake,bios.meteorlake,bios.raptorlake,ifwi.alderlake,ifwi.jasperlake,ifwi.meteorlake,ifwi.raptorlake</t>
  </si>
  <si>
    <t>bios.raptorlake,ifwi.alderlake,ifwi.jasperlake</t>
  </si>
  <si>
    <t>Basic Touch pad functionality check </t>
  </si>
  <si>
    <t>GraCom,ICL-FW-PSS0.5,ICL_PSS_BAT_NEW,GLK-RS3-10_IFWI,ICL_BAT_NEW,BIOS_EXT_BAT,UDL2.0_ATMS2.0,TGL_VP_NA,TGL_ERB_PO,OBC-ICL-PCH-I2C-Touch-Touchpad,OBC-TGL-PCH-I2C-Touch-Touchpad,IFWI_TEST_SUITE,COMMON_QRC_BAT,MTL_Test_Suite,IFWI_SYNC,ADL_N_IFWI,IFWI_COMMON_PREOS,ADLMLP4x,ADL-P_5SGC1,ADL-M_5SGC1,ADL-P_3SDC3,ADL-P_3SDC4,RPL-Px_5SGC1,RPL-P_5SGC1,ADL_M_RVP2a,ADL_SBGA_5GC,RPL-SBGA_5SC,ADL_N_IFWI_5SGC1,ADL_N_IFWI_4SDC1,ADL_N_IFWI_2SDC1,RPL-Px_4SP2,RPL-P_5SGC1
,RPL_P_PO_P3,RPL_Px_PO_P3,MTL_P_Sanity</t>
  </si>
  <si>
    <t>Verify system post Warm reboot cycles</t>
  </si>
  <si>
    <t>CSS-IVE-132366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</si>
  <si>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</si>
  <si>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BC-RQTBC-10214
BC-RQTBC-10215
IceLake-UCIS-1476	
TGL:IceLake-UCIS-1810
JSL : BC-RQTBC-16717,4_335-UCIS-1529,2205193100 , 1607196200
RKL : 2207425740,1209951633
ADL: 2205193100</t>
  </si>
  <si>
    <t>System should be stable post warm reboot cycling</t>
  </si>
  <si>
    <t>Intention of the testcase is to verify system post Warm reboot cycles</t>
  </si>
  <si>
    <t>BIOS,uCode,pmcfw,CSE,ISH,GOP,IFWI,GLK-FW-PO,ICL-FW-PSS0.5,GLK-CI,GLK-SxCycle,EC-NA,GLK-CI-2,GLK_eSPI_Sanity_inprod,ICL_PSS_BAT_NEW,TGL_PSS0.5P,GLK_Win10S,ICL_BAT_NEW,BIOS_EXT_BAT,InProdATMS1.0_03March2018,EC-tgl-pss_bat,PSE 1.0,OBC-CNL-PTF-PMC-PM-bootflow,OBC-ICL-PTF-PMC-PM-Bootflow,OBC-TGL-PTF-PMC-PM-Bootflow,RKL_PSS0.5,TGL_PSS_IN_PRODUCTION,GLK_ATMS1.0_Automated_TCs,CML_EC_BAT,CML_EC_SANITY,TGL_H_PSS_BIOS_BAT,RKL_U_ERB,RKL_S_ERB,RKL_S_PO_Phase2_IFWI,ADL_S_ERB_PO,RKL_U_PO_Phase2_IFWI,ADL_PSS_1.0,ADL_PSS_1.05,IFWI_TEST_SUITE,IFWI_PO,IFWI_Review_Done,RKL_Xcomp_PO,RKL_Native_PO,Phase_2,ADL/RKL/JSL,CML_H_ADP_S_PO,ADL_PO,ADL_P_ERB_PO,ADL_P_ERB_BIOS_PO,MTL_PSS_0.5,MTL_Test_Suite,IFWI_SYNC,Automation_Inproduction,IFWI_FOC_BAT,ADL_N_IFWI,IFWI_COMMON_PREOS,ADLMLP4x,ADL-P_5SGC1,ADL-P_5SGC2,RPL_S_MASTER,ADL-M_5SGC1,MTL_S_IFWI_PSS_0.5,ADL_M_RVP2a,ADL_SBGA_5GC,ADL_SBGA_3SDC1,LNL_M_IFWI_PSS,ADL-S_Post-Si_In_Production,MTL-M/P_Pre-Si_In_Production,MTL-S_Pre-Si_In_Production,LNL-M_Pre-Si_In_Production,ADL_N_IFWI_2SDC3,ADL_N_IFWI_2SDC1,ADL_N_IFWI_3SDC1,ADL_N_IFWI_4SDC1,ADL_N_IFWI_5SGC1,ADL_N_IFWI_IEC_General,ADL_N_IFWI_IEC_PMC,LNLM5SGC,LNLM4SDC1,LNLM3SDC2,LNLM3SDC3,LNLM3SDC4,LNLM3SDC5,LNLM2SDC6</t>
  </si>
  <si>
    <t>Verify system post Reboot(S5) cycling</t>
  </si>
  <si>
    <t>CSS-IVE-132377</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</si>
  <si>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B0_RS4_Beta,LKF_Bx_ROW_19H1_Alpha,LKF_Bx_ROW_19H2_Beta,LKF_Bx_ROW_19H2_PV,LKF_Bx_ROW_20H1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ML_Y42_Win10X_PV,ADL-S_HSLE_PSS1.0,ADL-S_HSLE_PSS1.1,ADL-S_HFPGA_PSS1.0,ADL-S_HFPGA_PSS1.1,CML_U42_DG1_DDR4_PV,CML_U62_DG1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</si>
  <si>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BC-RQTBC-10216
BC-RQTBC-10217
BC-RQTBC-10218
TGL:BC-RQTBCTL-1146
JSL: 2202553195
ADL: 2205193100</t>
  </si>
  <si>
    <t>System should be stable post Reboot cycling</t>
  </si>
  <si>
    <t>ifwi.alderlake,ifwi.jasperlake,ifwi.lunarlake,ifwi.meteorlake</t>
  </si>
  <si>
    <t>Intention of the testcase is to verify system check post Reboot cycling</t>
  </si>
  <si>
    <t>IFWI,ICL-FW-PSS0.5,GLK-CI,GLK-SxCycle,EC-NA,GLK-CI-2,ICL_PSS_BAT_NEW,GLK_Win10S,GLK-RS3-10_IFWI,ICL_BAT_NEW,TGL_PSS0.8C,BIOS_EXT_BAT,InProdATMS1.0_03March2018,EC-tgl-pss_bat,PSE 1.0,EC-BAT-automation,OBC-CNL-PTF-PMC-PM-Sx,OBC-ICL-PTF-PMC-PM-Sx,OBC-TGL-PTF-PMC-PM-Sx,RKL_PSS0.5,TGL_PSS_IN_PRODUCTION,GLK_ATMS1.0_Automated_TCs,CML_EC_BAT,CML_EC_SANITY,TGL_Focus_Blue_Auto,RKL_S_PO_Phase2_IFWI,RKL_U_PO_Phase2_IFWI,ADL_PSS_1.0,ADL_PSS_1.05,IFWI_TEST_SUITE,IFWI_PO,RKL_Native_PO,RKL_Xcomp_PO,ADL/RKL/JSL,CML_H_ADP_S_PO,MTL_Test_Suite,IFWI_SYNC,Automation_Inproduction,IFWI_FOC_BAT,ADL_N_IFWI,MTL_IFWI_PSS_EXTENDED,IFWI_COMMON_PREOS,ADLMLP4x,ADL-P_5SGC1,ADL-P_5SGC2,ADL-M_5SGC1,MTL_S_IFWI_PSS_0.5,ADL_M_RVP2a,ADL_SBGA_5GC,ADL_SBGA_3SDC1,LNL_M_IFWI_PSS,ADL-S_Post-Si_In_Production,MTL-M/P_Pre-Si_In_Production,MTL-S_Pre-Si_In_Production,ADL_N_IFWI_2SDC3,ADL_N_IFWI_2SDC1,ADL_N_IFWI_3SDC1,ADL_N_IFWI_4SDC1,ADL_N_IFWI_5SGC1,ADL_N_IFWI_IEC_General,ADL_N_IFWI_IEC_PMC</t>
  </si>
  <si>
    <t>Verify system post Sleep(S3) cycling</t>
  </si>
  <si>
    <t>CSS-IVE-132378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</si>
  <si>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</si>
  <si>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TGL : BC-RQTBCTL-1144
JSLP : BC-RQTBC-16720
ADL: 2205168301
RKL:1209951628</t>
  </si>
  <si>
    <t>System should be stable post Sleep cycling</t>
  </si>
  <si>
    <t>Intention of the testcase is to verify system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</si>
  <si>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RKL_S_PO_Phase2_IFWI,RKL_U_PO_Phase2_IFWI,ADL_PSS_1.0,ADL_PSS_1.05,IFWI_TEST_SUITE,IFWI_PO,RKL_Native_PO,RKL_Xcomp_PO,ADL/RKL/JSL,CML_H_ADP_S_PO,Phase_3,MTL_Test_Suite,IFWI_SYNC,Automation_Inproduction,IFWI_FOC_BAT,ADL_N_IFWI,MTL_IFWI_PSS_EXTENDED,IFWI_COMMON_PREOS,ADLMLP4x,ADL-P_5SGC2,RPL_S_MASTER,ADL_M_RVP2a,ADL_SBGA_5GC,ADL_SBGA_3SDC1,LNL_M_IFWI_PSS,ADL-P_Sanity_GC2_IFWI_New,ADL_P_GC1_NA,ADL-S_Post-Si_In_Production,MTL-M/P_Pre-Si_In_Production,ADL_N_IFWI_2SDC3,ADL_N_IFWI_2SDC1,ADL_N_IFWI_3SDC1,ADL_N_IFWI_4SDC1,ADL_N_IFWI_5SGC1,ADL_N_IFWI_IEC_General,ADL_N_IFWI_IEC_PMC</t>
  </si>
  <si>
    <t>Verify Analog Microphone test connected to 3.5 mm Port</t>
  </si>
  <si>
    <t>CSS-IVE-132384</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</si>
  <si>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</si>
  <si>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BC-RQTBC-9769
BC-RQTBC-16206
ADL FR: 1408256914</t>
  </si>
  <si>
    <t>MIC connected to SUT should be functional</t>
  </si>
  <si>
    <t>Intention of the testcase is to verify Analog microphone functionality</t>
  </si>
  <si>
    <t>CSE,GraCom,GLK-RS3-10_IFWI,BIOS_BAT_QRC,ICL_BAT_NEW,BIOS_EXT_BAT,LKF_PO_Phase2,UDL2.0_ATMS2.0,LKF_PO_New_P3,TGL_ERB_PO,OBC-CNL-PCH-AVS-Audio-HDA_MIC,OBC-CFL-PCH-AVS-Audio-HAD_MIC,OBC-LKF-PCH-AVS-Audio-HDA_MIC,OBC-ICL-PCH-AVS-Audio-HDA_MIC,OBC-TGL-PCH-AVS-Audio-HDA_MIC,TGL_H_PSS_BIOS_BAT,ADL_PSS_1.0,ADL_PSS_1.05,IFWI_TEST_SUITE,ADL_pss_0.8_NA,ADL/RKL/JSL,ADL_P_PSS_1.05,COMMON_QRC_BAT,MTL_Test_Suite,IFWI_SYNC,Automation_Inproduction,ADL_N_IFWI,IFWI_COMMON_PREOS,ADLMLP4x,ADL-P_5SGC1,ADL-P_5SGC2,RPL_S_MASTER,ADL-M_5SGC1,RPL-Px_5SGC1,RPL-Px_4SDC1,MTL_S_IFWI_PSS_0.8,RPL-P_5SGC1,RPL-P_4SDC1,RPL-P_3SDC2,RPL-P_2SDC4,RPL-S_ 5SGC1,RPL-S_4SDC1,RPL-S_3SDC2,RPL-S_3SDC1,RPL-S_2SDC1,RPL-S_2SDC2,RPL-S_2SDC3,RPL_S_PO_P2,RPL_S_PO_P2,RPL_S_PO_P2,RPL_S_PO_P2,ADL_M_RVP2a,ADL_SBGA_5GC,ADL_SBGA_3DC1,ADL_SBGA_3DC2,ADL_SBGA_3DC3,ADL_SBGA_3DC4,ADL-M_5SGC1,ADL-M_3SDC1,ADL-M_3SDC2,ADL-M_2SDC1,ADL-M_2SDC2,RPL-P_3SDC3,RPL-P_PNP_GC,ADL_M_LP5x_NA,ADL_M_LP4x_NA,RPL-S_2SDC7,ADL_SBGA_3SDC1,MTL-M_5SGC1,MTL-M_4SDC1,MTL-M_4SDC2,MTL-M_3SDC3,MTL-M_2SDC4,MTL-M_2SDC5,MTL-M_2SDC6,ADL_N_IFWI_5SGC1,ADL_N_IFWI_4SDC1,ADL_N_IFWI_3SDC1,ADL_N_IFWI_2SDC2,ADL_N_IFWI_2SDC3</t>
  </si>
  <si>
    <t>Verify Gyrometer Sensor Enumeration Through ISH</t>
  </si>
  <si>
    <t>CSS-IVE-132413</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</si>
  <si>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S_TGPH_Simics_VP_PSS1.0,RKL_S_TGPH_Simics_VP_PSS1.1,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</si>
  <si>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BC-RQTBCTL-656,RKL:2203201744</t>
  </si>
  <si>
    <t>Gyrometer-Sensor should get enumerated in Action manager</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</si>
  <si>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</si>
  <si>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TGL_PSS_IN_PRODUCTION,KBLR_ATMS1.0_Automated_TCs,TGL_NEW_BAT,TGL_H_PSS_BIOS_BAT,TGL_Focus_Blue_Auto,IFWI_TEST_SUITE,COMMON_QRC_BAT,MTL_Test_Suite,IFWI_SYNC,Automation_Inproduction,IFWI_FOC_BAT,ADL_N_IFWI,MTL_IFWI_PSS_EXTENDED,IFWI_COMMON_PREOS,ADLMLP4x,RPL-P_5SGC1,RPL-P_5SGC2,ADL_M_RVP2a,ADL_SBGA_5GC,ADL-M_5SGC1,ADL-M_2SDC1,LNL_M_IFWI_PSS,ADL_SBGA_3SDC1,MTL-M_5SGC1,MTL-M_4SDC2,MTL-M/P_Pre-Si_In_Production,ADL_N_IFWI_5SGC1,ADL_N_IFWI_4SDC1,ADL_N_IFWI_3SDC1,ADL_N_IFWI_2SDC1,ADL_N_IFWI_IEC_BIOS,,ADL_N_IFWI_IEC_ISH</t>
  </si>
  <si>
    <t>Verify CNVi WLAN Enumeration in OS</t>
  </si>
  <si>
    <t>CSS-IVE-132560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</si>
  <si>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</si>
  <si>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CNVi,WiFi</t>
  </si>
  <si>
    <t>BC-RQTBCTL-651
BC-RQTBC-13414
BC-RQTBC-13854
BC-RQTBC-12331
BC-RQTBCTL-476
BC-RQTBC-13856
BC-RQTBC-12333
BC-RQTBCTL-478
JSL PRD Coverage: BC-RQTBC-16460 BC-RQTBC-16464
RKL: 2203201716,2203202994
JSLP: 2203202994,2203203063
ADL: 2202557898</t>
  </si>
  <si>
    <t>WiFi/WLAN should be detected and functional using CNVi</t>
  </si>
  <si>
    <t>This Test case is to validate CNVi WLAN Enumeration in OS</t>
  </si>
  <si>
    <t>ICL-FW-PSS0.5,GLK_eSPI_Sanity_inprod,BIOS_EXT_BAT,InProdATMS1.0_03March2018,PSE 1.0,OBC-CNL-PCH-CNVi-Connectivity-WiFi,OBC-CFL-PCH-CNVi-Connectivity-WiFi,OBC-ICL-PCH-CNVi-Connectivity-WiFi,OBC-TGL-PCH-CNVi-Connectivity-WiFi,CML_BIOS_Sanity_CSME12.xx,GLK_ATMS1.0_Automated_TCs,TGL_BIOS_PO_P2,TGL_IFWI_PO_P1,TGL_NEW_BAT,TGL_H_PSS_BIOS_BAT,RKL_U_ERB,RKL_S_ERB,RKL_S_PO_Phase3_IFWI,RKL_POE,ADL_S_ERB_PO,RKL_U_PO_Phase3_IFWI,ADL_PSS_1.0,ADL_PSS_1.05,IFWI_TEST_SUITE,RKL_Native_PO,RKL_Xcomp_PO,ADL_pss_0.8_NA,ADL/RKL/JSL,CML_H_ADP_S_PO,COMMON_QRC_BAT,ADL_PO,ADL_P_ERB_PO,ADL_P_ERB_BIOS_PO,Phase_3,MTL_Test_Suite,IFWI_SYNC,Automation_Inproduction,ADL_N_IFWI,IFWI_COMMON_PREOS,ADLMLP4x,ADL-P_5SGC1,ADL-P_5SGC2,RPL_S_MASTER,ADL-M_5SGC1,ADL-M_3SDC1,ADL-M_3SDC3,ADL-M_2SDC1,ADL-P_3SDC1,NA_4_FHF,ADL_M_RVP2a,ADL_SBGA_5GC,RPL-Px_5SGC1,RPL-Px_4SDC1,ADL-M_5SGC1,ADL-M_3SDC2,ADL-M_2SDC2, RPL-S_2SDC7,ADL-S_Post-Si_In_Production, ADL_N_IFWI_5SGC1, ADL_N_IFWI_4SDC1, ADL_N_IFWI_2SDC1, ADL_N_IFWI_2SDC2,ADL_N_IFWI_IEC_BIOS</t>
  </si>
  <si>
    <t>Verify Coexistence Support of CNVi Wi-Fi and Bluetooth functionality in OS</t>
  </si>
  <si>
    <t>CSS-IVE-132562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</si>
  <si>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</si>
  <si>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BC-RQTBC-13854
BC-RQTBCTL-651
BC-RQTBC-13414
TGL Requirement coverage: BC-RQTBCTL-476
RKL:2203201716,220948398</t>
  </si>
  <si>
    <t>Bluetooth and WIFI should function together without any issue</t>
  </si>
  <si>
    <t>This Test case is verify Coexistence Support of CNVi Wi-Fi and Bluetooth functionality in OS</t>
  </si>
  <si>
    <t>ICL-FW-PSS0.5,ICL-ArchReview-PostSi,TGL_PSS1.0C,BIOS_EXT_BAT,UDL2.0_ATMS2.0,OBC-CNL-PCH-CNVi-Connectivity-WiFi_BT,OBC-CFL-PCH-CNVi-Connectivity-WiFi_BT,OBC-ICL-PCH-CNVi-Connectivity-WiFi_BT,OBC-TGL-PCH-CNVi-Connectivity-WiFi_BT,CML_BIOS_Sanity_CSME12.xx,TGL_BIOS_PO_P3,TGL_IFWI_PO_P3,IFWI_TEST_SUITE,ADL/RKL/JSL,MTL_Test_Suite,IFWI_SYNC,Automation_Inproduction,ADL_N_IFWI,IFWI_COMMON_PREOS,ADLMLP4x,ADL-P_5SGC1,ADL-P_5SGC2,RPL_S_MASTER,ADL-M_5SGC1,ADL-M_3SDC1,ADL-M_3SDC3,ADL-M_2SDC1,ADL-P_3SDC1,ADL-P_3SDC4,ADL-P_2SDC1,ADL-P_2SDC4,ADL-P_2SDC5,ADL-P_3SDC5,ADL_M_RVP2a,ADL_SBGA_5GC,RPL-Px_5SGC1,RPL-Px_4SDC1,ADL-M_5SGC1,ADL-M_3SDC2,ADL-M_2SDC2, RPL-S_2SDC7, ADL_N_IFWI_5SGC1, ADL_N_IFWI_4SDC1, ADL_N_IFWI_2SDC1, ADL_N_IFWI_2SDC2</t>
  </si>
  <si>
    <t>Verify Coexistence Support of CNVi Wi-Fi and Bluetooth functionality in OS after S3, S4, S5, Warm and cold reboot cycles</t>
  </si>
  <si>
    <t>CSS-IVE-132563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</si>
  <si>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</si>
  <si>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BC-RQTBC-13854
BC-RQTBCTL-651
BC-RQTBC-13414
TGL Requirement coverage: BC-RQTBCTL-476, 220195212, 220194359, 
JSL PRD Coverage: BC-RQTBC-16463
RKL:2203201716</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</si>
  <si>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</si>
  <si>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</si>
  <si>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IFWI_TEST_SUITE,ADL/RKL/JSL,MTL_Test_Suite,IFWI_SYNC,Automation_Inproduction,ADL_N_IFWI,IFWI_COMMON_PREOS,ADLMLP4x,ADL-P_5SGC1,ADL-P_5SGC2,RPL_S_MASTER,ADL-P_3SDC4,ADL-P_2SDC4,ADL-P_2SDC5,ADL-P_3SDC5,ADL_M_RVP2a,ADL_SBGA_5GC,RPL-Px_5SGC1,RPL-Px_4SDC1,ADL-M_5SGC1,ADL-M_3SDC2,ADL-M_2SDC2,ADL-M_5SGC1,ADL-M_3SDC2,ADL-M_2SDC2, RPL-S_2SDC7, ADL_N_IFWI_5SGC1, ADL_N_IFWI_4SDC1, ADL_N_IFWI_2SDC1, ADL_N_IFWI_2SDC2,ADL_N_IFWI_IEC_PMC</t>
  </si>
  <si>
    <t>Verify flashing of BIOS using FPT tool followed by Global Reset</t>
  </si>
  <si>
    <t>CSS-IVE-132574</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</si>
  <si>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JSLP_Win10x_PreAlpha,JSLP_Win10x_PV,JSLP_Win10x_Alpha,JSLP_Win10x_Beta</t>
  </si>
  <si>
    <t>https://hsdes.intel.com/appstore/article/#/1208550667/main
BC-RQTBC-16560
JSLP:1607196062</t>
  </si>
  <si>
    <t>BIOS update using FPT tool, followed by a Global Reset should be successful without any issues.</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</si>
  <si>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</si>
  <si>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ADL/RKL/JSL,IFWI_TEST_SUITE,MTL_Test_Suite,IFWI_SYNC,ADL_N_IFWI_5SGC1,ADL_N_IFWI_4SDC1,ADL_N_IFWI_3SDC1,ADL_N_IFWI_2SDC1,ADL_N_IFWI_2SDC2,ADL_N_IFWI_2SDC3,ADL_SBGA_5GC,Automation_Inproduction,ADL_N_IFWI,IFWI_COMMON_PREOS,RPL_S_MASTER,RPL-S_2SDC4,ADL-M_5SGC1,RPL-Px_5SGC1,RPL-Px_3SDC1,ADL_SBGA_3SDC1,ADL_N_IFWI_IEC_BIOS,ADL_N_IFWI_IEC_PMC</t>
  </si>
  <si>
    <t>Verify whether SUT can power off from BIOS setup screen using PWR_BTN</t>
  </si>
  <si>
    <t>CSS-IVE-132575</t>
  </si>
  <si>
    <t>SUT should boot to setup and should power off when power button is pressed in BIOS setup screen.</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</si>
  <si>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</si>
  <si>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ADL/RKL/JSL,IFWI_TEST_SUITE,MTL_Test_Suite,IFWI_SYNC,ADL_N_IFWI_5SGC1,ADL_N_IFWI_4SDC1,ADL_N_IFWI_3SDC1,ADL_N_IFWI_2SDC1,ADL_N_IFWI_2SDC2,ADL_N_IFWI_2SDC3,ADL_SBGA_5GC,Automation_Inproduction,ADL_N_IFWI,IFWI_COMMON_PREOS,RPL_S_MASTER,RPL-S_2SDC4,ADL-M_5SGC1,RPL-Px_5SGC1,RPL-Px_3SDC1,ADL_SBGA_3SDC1,ADL_N_IFWI_IEC_PMC</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</si>
  <si>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</si>
  <si>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</si>
  <si>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</si>
  <si>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BC-RQTBC-9860
Mandatory IFWI scenarios related to CSME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</si>
  <si>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</si>
  <si>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</si>
  <si>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MTLSDC4,MTLSDC6</t>
  </si>
  <si>
    <t>Verify System enters Hibernate(S4) using OS start Menu</t>
  </si>
  <si>
    <t>CSS-IVE-132695</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</si>
  <si>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</si>
  <si>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GLK boot Check list .xlsx
TGL:FR-1405574806(IceLake-FR-34217)
TGL:220662935
RKL: 2206776654,2206973289, 2206874082
JSL: 2202553192
ADL: 2205167043,2202553192</t>
  </si>
  <si>
    <t>System should be able to enter Hibernate(S4) using OS start MenuNo hung, BSOD, Display blankout corruption should be seen</t>
  </si>
  <si>
    <t>To check system enters Hibernate(S4) using OS start Menu</t>
  </si>
  <si>
    <t>RKL_S_PO_Phase2_IFWI,RKL_U_PO_Phase2_IFWI,ADL_PO,ADL_Arch_Phase_!,MTL_Test_Suite,MTL_PSS_0.8IFWI_SYNC,RPL_S_PSS_BASEAutomation_Inproduction,ADL_N_IFWI,IFWI_TEST_SUITE,IFWI_COMMON_PREOS,ADLMLP4x,ADL-P_5SGC1,ADL-P_5SGC2,RPL_S_MASTER,ADL-M_5SGC1,MTL_S_IFWI_PSS_0.5,ADL_M_RVP2a,ADL_SBGA_5GC,ADL_SBGA_3SDC1,LNL_M_IFWI_PSS,ADL-S_Post-Si_In_Production,ADL_N_IFWI_2SDC3,ADL_N_IFWI_2SDC1,ADL_N_IFWI_3SDC1,ADL_N_IFWI_4SDC1,ADL_N_IFWI_5SGC1,MTL-S_Pre-Si_In_Production,ADL_N_IFWI_IEC_General,ADL_N_IFWI_IEC_PMC,LNLM5SGC,LNLM4SDC1,LNLM3SDC2,LNLM3SDC3,LNLM3SDC4,LNLM3SDC5,LNLM2SDC6</t>
  </si>
  <si>
    <t>Verify "Reset Button" will warm reboot the system</t>
  </si>
  <si>
    <t>CSS-IVE-132821</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</si>
  <si>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JSLP_Win10x_PreAlpha,JSLP_Win10x_PV,JSLP_Win10x_Alpha,JSLP_Win10x_Beta,ADL-P_ADP-LP_LP5_PreAlpha,ADL-P_ADP-LP_L4X_PreAlpha,ADL-P_ADP-LP_DDR4_PreAlpha,ADL-P_ADP-LP_DDR5_PreAlpha</t>
  </si>
  <si>
    <t>GemLake-UCIS-637 
CNL-UCIS-3472
1405574533
1209574572
1407616334
MTL Requirement ID: 16011326886
JSLP:2205195036</t>
  </si>
  <si>
    <t>System gets reset successfully on pressing power button and boots back.</t>
  </si>
  <si>
    <t>Allows the user to reset its board by pressing a single button</t>
  </si>
  <si>
    <t>RKL_S_PO_Phase2_IFWI,RKL_U_PO_Phase2_IFWI,ADL/RKL/JSL,IFWI_TEST_SUITE,RPL-P_5SGC1,RPL-P_5SGC2,RPL-P_4SDC1,RPL-P_3SDC2,RPL-P_2SDC3,ADL_PO,ADL_Arch_Phase 2,MTL_Test_Suite,MTL_PSS_1.1IFWI_SYNC,ADL_N_IFWI_5SGC1,ADL_N_IFWI_4SDC1,ADL_N_IFWI_3SDC1,ADL_N_IFWI_2SDC1,ADL_N_IFWI_2SDC2,ADL_N_IFWI_2SDC3,ADL_SBGA_5GC,Automation_Inproduction,ADL_N_IFWI,IFWI_COMMON_PREOS,ADLMLP4x,ADL-P_5SGC1,ADL-P_5SGC2,RPL_S_MASTER,RPL-S_2SDC4,ADL-M_5SGC1,RPL-Px_5SGC1,RPL-Px_3SDC1,ADL_M_RVP2a,ADL_SBGA_3SDC1,ADL-S_Post-Si_In_Production,MTL-M/P_Pre-Si_In_Production,ADL_N_IFWI_IEC_General,ADL_N_IFWI_IEC_BIOS,ADL_N_IFWI_IEC_PMC,ADL_N_IFWI_IEC_EC,ADL_N_IFWI_IEC_EC</t>
  </si>
  <si>
    <t>Verify if system boot with MAF configuration</t>
  </si>
  <si>
    <t>CSS-IVE-132829</t>
  </si>
  <si>
    <t>ADL-S_ADP-S_SODIMM_DDR5_1DPC_Alpha,ADL-S_ADP-S_UDIMM_DDR5_1DPC_PreAlpha,CML_S62_CMPH_DDR4_RS6_SR20_Beta,CML_S62_CMPH_DDR4_RS6_SR20_POE,CML_S62_CMPH_DDR4_RS7_SR20_PV,CML_S62_CMPV_DDR4_RS6_SR20_Beta,CML_S62_CMPV_DDR4_RS6_SR20_POE,CML_S62_CMPV_DDR4_RS7_SR20_PV,ICL_U42_RS6_PV,ICL_Y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</si>
  <si>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BC-RQTBC-13960
BC-RQTBC-16836 
ICL RCR for eSPI BIOS option: https://hsdes.intel.com/appstore/article/#/1605967710 
TGL RCR : 1607207415</t>
  </si>
  <si>
    <t>Testcase is to check whether system boots with MAF config</t>
  </si>
  <si>
    <t>rkl_cml_s62,ADL/RKL/JSL,IFWI_TEST_SUITE,RPL-P_5SGC1,RPL-P_2SDC3,ADL_Arch_Phase 2,MTL_Test_Suite,IFWI_SYNC,ADL_N_IFWI_5SGC1,ADL_N_IFWI_4SDC1,,ADL_N_IFWI_2SDC1,ADL_N_IFWI_2SDC2,,ADL_SBGA_5GC,Automation_Inproduction,ADL_N_IFWI,IFWI_COMMON_PREOS,ADLMLP4x,ADL-P_5SGC1,RPL_S_MASTER,RPL-S_2SDC4,ADL-M_5SGC1,ADL-M_3SDC2,ADL-M_2SDC1,RPL-Px_5SGC1,ADL_M_RVP2a,ADL_SBGA_3SDC1,ADL-S_Post-Si_In_Production,ADL_N_IFWI_IEC_BIOS</t>
  </si>
  <si>
    <t>Verify booting configuration as MAF Flash sharing mode from EDK shell</t>
  </si>
  <si>
    <t>CSS-IVE-132830</t>
  </si>
  <si>
    <t>ADL-S_ADP-S_SODIMM_DDR5_1DPC_Alpha,ADL-S_ADP-S_UDIMM_DDR5_1DPC_PreAlpha,CML_S62_CMPH_DDR4_RS6_SR20_Beta,CML_S62_CMPH_DDR4_RS6_SR20_POE,CML_S62_CMPH_DDR4_RS7_SR20_PV,CML_S62_CMPV_DDR4_RS6_SR20_Beta,CML_S62_CMPV_DDR4_RS6_SR20_POE,CML_S62_CMPV_DDR4_RS7_SR20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</si>
  <si>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BC-RQTBC-13960
BC-RQTBC-16836 
ICL RCR for eSPI BIOS option: https://hsdes.intel.com/appstore/article/#/1605967710 
TGL RCR for eSPI BIOS option: 1607207415 , 1607167339</t>
  </si>
  <si>
    <t>Able to get the SAF flash sharing mode configuration details from EDK shell</t>
  </si>
  <si>
    <t>ifwi.alderlake,ifwi.lunarlake,ifwi.meteorlake,ifwi.raptorlake,ifwi.rocketlake</t>
  </si>
  <si>
    <t>Testcase is to Verify booting configuration as MAF Flash sharing mode from EDK shell</t>
  </si>
  <si>
    <t>rkl_cml_s62,ADL/RKL/JSL,IFWI_TEST_SUITE,RPL-P_5SGC1,ADL_Arch_Phase 2,MTL_Test_Suite,IFWI_SYNC,ADL_N_IFWI_5SGC1,ADL_N_IFWI_4SDC1,,ADL_N_IFWI_2SDC1,ADL_N_IFWI_2SDC2,,RPL-S_5SGC1,,RPL-S_2SDC2,RPL-S_2SDC7,RPL-S_2SDC1,RPL-S_3SDC1,ADL_SBGA_5GC,Automation_Inproduction,ADL_N_IFWIIFWI_COVERAGE_DELTA,RPLSGC2,RPLSGC1,ADLMLP4x,ADL-P_5SGC1,ADL-M_5SGC1,ADL-M_3SDC2,ADL-M_2SDC1,RPL-S_ 5SGC1,,,RPL-S_4SDC2,RPL-S_3SDC1,RPL-S_2SDC1,RPL-S_2SDC2,RPL-S_2SDC7,,RPL-S_2SDC4,ADL_M_RVP2a,ADL_SBGA_3SDC1,ADL_N_IFWI_IEC_CSME</t>
  </si>
  <si>
    <t>Verify that BIOS presents options to change the Boot Order</t>
  </si>
  <si>
    <t>CSS-IVE-132847</t>
  </si>
  <si>
    <t>AML_5W_Y22_ROW_PV,AML_7W_Y22_KC_PV,AMLR_Y42_PV_RS6,CFL_H62_RS2_PV,CFL_H62_RS3_PV,CFL_H62_RS4_PV,CFL_H62_RS5_PV,CFL_H62_uSFF_KC_RS4_PV,CFL_H82_RS5_PV,CFL_H82_RS6_PV,CFL_KBPH_S62_RS3_PV,CFL_KBPH_S82_RS6_PV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H81_RS4_PV,TGL_H81_19H2_RS6_PreAlpha,TGL_HFPGA_RS2,TGL_HFPGA_RS3,TGL_HFPGA_RS4,TGL_Simics_VP_RS2_PSS0.3,TGL_Simics_VP_RS2_PSS0.5,TGL_Simics_VP_RS2_PSS0.8,TGL_Simics_VP_RS2_PSS1.0,TGL_Simics_VP_RS2_PSS1.1,TGL_Simics_VP_RS4_PSS0.8,TGL_Simics_VP_RS4_PSS1.0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JSLP_Win10x_PreAlpha,JSLP_Win10x_PV,JSLP_Win10x_Alpha,JSLP_Win10x_Beta</t>
  </si>
  <si>
    <t>BC-RQTBC-9333
BC-RQTBC-9317
IceLake-UCIS-452
BC-RQTBC-13719
IceLake-UCIS-1731
IceLake-UCIS-1956
IceLake-UCIS-1718
IceLake-UCIS-1731
4_335-UCIS-2297
220194412
BC-RQTBCTL-2615
220195284
BC-RQTBC-16579
IceLake-UCIS-1731
4_335-UCIS-2297
BC-RQTBC-13127
RKL: 1209951394</t>
  </si>
  <si>
    <t>Ensure that BIOS presents options to change Boot order and system can boot to the listed options.</t>
  </si>
  <si>
    <t>BIOS should present options to change the Boot Order</t>
  </si>
  <si>
    <t>RKL_S_PO_Phase2_IFWI,RKL_U_PO_Phase2_IFWI,ADL/RKL/JSL,IFWI_TEST_SUITE,MTL_Test_Suite,IFWI_SYNC,ADL_N_IFWI_5SGC1,ADL_N_IFWI_4SDC1,ADL_N_IFWI_3SDC1,ADL_N_IFWI_2SDC1,ADL_N_IFWI_2SDC2,ADL_N_IFWI_2SDC3,ADL_SBGA_5GC,Automation_Inproduction,ADL_N_IFWI,IFWI_COMMON_PREOS,RPL_S_MASTER,RPL-S_2SDC4,ADL-M_5SGC1,RPL-Px_5SGC1,RPL-Px_3SDC1,ADL_SBGA_3SDC1</t>
  </si>
  <si>
    <t>Verify Audio DRM playback over 3.5mm-Jack-Headsets (via HD-A)</t>
  </si>
  <si>
    <t>CSS-IVE-132957</t>
  </si>
  <si>
    <t>ADL-S_ADP-S_SODIMM_DDR5_1DPC_Alpha,ADL-S_ADP-S_UDIMM_DDR5_1DPC_PreAlpha,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</si>
  <si>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ADL FR: 1604590047</t>
  </si>
  <si>
    <t>Ensure that the audio file plays over headphones without any issueAudio should be played without any issues like glitches, hang, or any other audio related issues</t>
  </si>
  <si>
    <t>Validate Audio DRM (Digital Rights Management) Play back with 3mm Jack headset. Apple i-tunes have the DRM support. </t>
  </si>
  <si>
    <t>IFWI_TEST_SUITE,ADL/RKL/JSL,ADL_P_PSS_1.05,COMMON_QRC_BAT,MTL_Test_Suite,MTL_PSS_1.0IFWI_SYNC,Automation_Inproduction,ADL_N_IFWI,IFWI_COMMON_PREOS,ADLMLP4x,ADL-M_5SGC1,ADL-M_3SDC2,ADL-M_2SDC1,RPL-Px_5SGC1,MTL_S_IFWI_PSS_0.8,RPL-S_ 5SGC1,RPL-S_4SDC1,RPL-S_2SDC1,RPL-S_2SDC2,RPL-S_2SDC3,ADL_M_RVP2a,ADL_SBGA_5GC,ADL_SBGA_3DC3,ADL_SBGA_3DC4,ADL-P_5SGC2,ADL-P_4SDC1,ADL-P_3SDC1,ADL-P_3SDC2,ADL-P_2SDC1,ADL-P_2SDC2,ADL-P_2SDC3,ADL-P_2SDC5,ADL-P_3SDC_5SUT,ADL_N_5SGC1,ADL_N_3SDC1,ADL_N_2SDC,ADL_N_2SDC2,ADL_N_2SDC3,ADL-N_DT_Regulatory,ADL-N_Mobile_Regulatory,RPL-P_5SGC1,RPL-P_PNP_GC,RPL-S_2SDC7,LNL_M_IFWI_PSS,MTL-M_5SGC1,MTL-M_3SDC3,ADL_N_IFWI_5SGC1,ADL_N_IFWI_4SDC1,ADL_N_IFWI_3SDC1,ADL_N_IFWI_2SDC2,ADL_N_IFWI_2SDC3</t>
  </si>
  <si>
    <t>verified by</t>
  </si>
  <si>
    <t>comments</t>
  </si>
  <si>
    <t>Block:Future Block</t>
  </si>
  <si>
    <t>Venkateswara</t>
  </si>
  <si>
    <t>Passed</t>
  </si>
  <si>
    <t>Blocked</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</si>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</sst>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0" fontId="0" fillId="0" borderId="0" xfId="0" applyAlignment="1"/>
    <xf numFmtId="0" fontId="18" fillId="0" borderId="0" xfId="42" applyAlignment="1"/>
    <xf numFmtId="0" fontId="0" fillId="33" borderId="0" xfId="0" applyFill="1" applyAlignment="1"/>
    <xf numFmtId="0" fontId="0" fillId="0" borderId="0" xfId="0" applyFill="1" applyAlignment="1"/>
    <xf numFmtId="0" fontId="0" fillId="34" borderId="0" xfId="0"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26"/>
  <sheetViews>
    <sheetView tabSelected="1" zoomScale="89" workbookViewId="0">
      <selection activeCell="C68" sqref="C68"/>
    </sheetView>
  </sheetViews>
  <sheetFormatPr defaultColWidth="8.77734375" defaultRowHeight="14.4" x14ac:dyDescent="0.3"/>
  <cols>
    <col min="1" max="1" width="11.77734375" style="1" bestFit="1" customWidth="1"/>
    <col min="2" max="2" width="101.5546875" style="1" bestFit="1" customWidth="1"/>
    <col min="3" max="3" width="12.109375" style="1" customWidth="1"/>
    <col min="4" max="4" width="15.77734375" style="1" customWidth="1"/>
    <col min="5" max="5" width="18.109375" style="1" customWidth="1"/>
    <col min="6" max="6" width="8.5546875" style="1" bestFit="1" customWidth="1"/>
    <col min="7" max="7" width="36.5546875" style="1" bestFit="1" customWidth="1"/>
    <col min="8" max="8" width="14.77734375" style="1" bestFit="1" customWidth="1"/>
    <col min="9" max="9" width="21.21875" style="1" bestFit="1" customWidth="1"/>
    <col min="10" max="10" width="13.77734375" style="1" bestFit="1" customWidth="1"/>
    <col min="11" max="11" width="36.44140625" style="1" bestFit="1" customWidth="1"/>
    <col min="12" max="12" width="255.5546875" style="1" bestFit="1" customWidth="1"/>
    <col min="13" max="13" width="67.77734375" style="1" bestFit="1" customWidth="1"/>
    <col min="14" max="14" width="255.5546875" style="1" bestFit="1" customWidth="1"/>
    <col min="15" max="15" width="13.77734375" style="1" bestFit="1" customWidth="1"/>
    <col min="16" max="16" width="27.21875" style="1" bestFit="1" customWidth="1"/>
    <col min="17" max="17" width="26.21875" style="1" bestFit="1" customWidth="1"/>
    <col min="18" max="18" width="8.5546875" style="1" bestFit="1" customWidth="1"/>
    <col min="19" max="19" width="255.5546875" style="1" bestFit="1" customWidth="1"/>
    <col min="20" max="20" width="11.44140625" style="1" bestFit="1" customWidth="1"/>
    <col min="21" max="21" width="13.44140625" style="1" bestFit="1" customWidth="1"/>
    <col min="22" max="22" width="225.77734375" style="1" bestFit="1" customWidth="1"/>
    <col min="23" max="23" width="92.21875" style="1" bestFit="1" customWidth="1"/>
    <col min="24" max="24" width="15.5546875" style="1" bestFit="1" customWidth="1"/>
    <col min="25" max="25" width="7.44140625" style="1" bestFit="1" customWidth="1"/>
    <col min="26" max="26" width="27.77734375" style="1" bestFit="1" customWidth="1"/>
    <col min="27" max="27" width="20.77734375" style="1" bestFit="1" customWidth="1"/>
    <col min="28" max="28" width="14" style="1" bestFit="1" customWidth="1"/>
    <col min="29" max="29" width="19.44140625" style="1" bestFit="1" customWidth="1"/>
    <col min="30" max="30" width="11.5546875" style="1" bestFit="1" customWidth="1"/>
    <col min="31" max="31" width="16.21875" style="1" bestFit="1" customWidth="1"/>
    <col min="32" max="32" width="10" style="1" bestFit="1" customWidth="1"/>
    <col min="33" max="33" width="15.44140625" style="1" bestFit="1" customWidth="1"/>
    <col min="34" max="35" width="255.5546875" style="1" bestFit="1" customWidth="1"/>
    <col min="36" max="16384" width="8.77734375" style="1"/>
  </cols>
  <sheetData>
    <row r="1" spans="1:35" x14ac:dyDescent="0.3">
      <c r="A1" s="1" t="s">
        <v>569</v>
      </c>
      <c r="B1" s="1" t="s">
        <v>570</v>
      </c>
      <c r="C1" s="1" t="s">
        <v>571</v>
      </c>
      <c r="D1" s="1" t="s">
        <v>563</v>
      </c>
      <c r="E1" s="1" t="s">
        <v>564</v>
      </c>
      <c r="F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1" t="s">
        <v>29</v>
      </c>
    </row>
    <row r="2" spans="1:35" x14ac:dyDescent="0.3">
      <c r="A2" s="1" t="str">
        <f>HYPERLINK("https://hsdes.intel.com/resource/14013185978","14013185978")</f>
        <v>14013185978</v>
      </c>
      <c r="B2" s="1" t="s">
        <v>77</v>
      </c>
      <c r="C2" s="3" t="s">
        <v>567</v>
      </c>
      <c r="D2" s="1" t="s">
        <v>566</v>
      </c>
      <c r="F2" s="1" t="s">
        <v>31</v>
      </c>
      <c r="G2" s="1" t="s">
        <v>32</v>
      </c>
      <c r="H2" s="1" t="s">
        <v>33</v>
      </c>
      <c r="I2" s="1" t="s">
        <v>78</v>
      </c>
      <c r="J2" s="1" t="s">
        <v>79</v>
      </c>
      <c r="K2" s="1" t="s">
        <v>80</v>
      </c>
      <c r="L2" s="1" t="s">
        <v>81</v>
      </c>
      <c r="M2" s="1" t="s">
        <v>82</v>
      </c>
      <c r="N2" s="1" t="s">
        <v>83</v>
      </c>
      <c r="O2" s="1" t="s">
        <v>79</v>
      </c>
      <c r="P2" s="1" t="s">
        <v>40</v>
      </c>
      <c r="R2" s="1" t="s">
        <v>84</v>
      </c>
      <c r="S2" s="1" t="s">
        <v>85</v>
      </c>
      <c r="T2" s="1" t="s">
        <v>43</v>
      </c>
      <c r="U2" s="1" t="s">
        <v>86</v>
      </c>
      <c r="V2" s="1" t="s">
        <v>87</v>
      </c>
      <c r="W2" s="1" t="s">
        <v>88</v>
      </c>
      <c r="Y2" s="1" t="s">
        <v>47</v>
      </c>
      <c r="Z2" s="1" t="s">
        <v>48</v>
      </c>
      <c r="AB2" s="1" t="s">
        <v>49</v>
      </c>
      <c r="AC2" s="1" t="s">
        <v>50</v>
      </c>
      <c r="AF2" s="1" t="s">
        <v>51</v>
      </c>
      <c r="AG2" s="1" t="s">
        <v>52</v>
      </c>
      <c r="AH2" s="1" t="s">
        <v>89</v>
      </c>
      <c r="AI2" s="1" t="s">
        <v>90</v>
      </c>
    </row>
    <row r="3" spans="1:35" x14ac:dyDescent="0.3">
      <c r="A3" s="1" t="str">
        <f>HYPERLINK("https://hsdes.intel.com/resource/14013187346","14013187346")</f>
        <v>14013187346</v>
      </c>
      <c r="B3" s="1" t="s">
        <v>401</v>
      </c>
      <c r="C3" s="3" t="s">
        <v>567</v>
      </c>
      <c r="D3" s="1" t="s">
        <v>566</v>
      </c>
      <c r="F3" s="1" t="s">
        <v>56</v>
      </c>
      <c r="G3" s="1" t="s">
        <v>32</v>
      </c>
      <c r="H3" s="1" t="s">
        <v>33</v>
      </c>
      <c r="I3" s="1" t="s">
        <v>92</v>
      </c>
      <c r="J3" s="1" t="s">
        <v>402</v>
      </c>
      <c r="K3" s="1" t="s">
        <v>133</v>
      </c>
      <c r="L3" s="1" t="s">
        <v>403</v>
      </c>
      <c r="M3" s="1" t="s">
        <v>96</v>
      </c>
      <c r="N3" s="1" t="s">
        <v>404</v>
      </c>
      <c r="O3" s="1" t="s">
        <v>402</v>
      </c>
      <c r="P3" s="1" t="s">
        <v>40</v>
      </c>
      <c r="R3" s="1" t="s">
        <v>98</v>
      </c>
      <c r="S3" s="1" t="s">
        <v>405</v>
      </c>
      <c r="T3" s="1" t="s">
        <v>43</v>
      </c>
      <c r="U3" s="1" t="s">
        <v>44</v>
      </c>
      <c r="V3" s="1" t="s">
        <v>100</v>
      </c>
      <c r="W3" s="1" t="s">
        <v>88</v>
      </c>
      <c r="Y3" s="1" t="s">
        <v>47</v>
      </c>
      <c r="Z3" s="1" t="s">
        <v>65</v>
      </c>
      <c r="AB3" s="1" t="s">
        <v>49</v>
      </c>
      <c r="AC3" s="1" t="s">
        <v>155</v>
      </c>
      <c r="AF3" s="1" t="s">
        <v>51</v>
      </c>
      <c r="AG3" s="1" t="s">
        <v>52</v>
      </c>
      <c r="AH3" s="1" t="s">
        <v>406</v>
      </c>
      <c r="AI3" s="1" t="s">
        <v>407</v>
      </c>
    </row>
    <row r="4" spans="1:35" x14ac:dyDescent="0.3">
      <c r="A4" s="1" t="str">
        <f>HYPERLINK("https://hsdes.intel.com/resource/14013186388","14013186388")</f>
        <v>14013186388</v>
      </c>
      <c r="B4" s="1" t="s">
        <v>204</v>
      </c>
      <c r="C4" s="3" t="s">
        <v>567</v>
      </c>
      <c r="D4" s="1" t="s">
        <v>566</v>
      </c>
      <c r="F4" s="1" t="s">
        <v>31</v>
      </c>
      <c r="G4" s="1" t="s">
        <v>32</v>
      </c>
      <c r="H4" s="1" t="s">
        <v>33</v>
      </c>
      <c r="I4" s="1" t="s">
        <v>205</v>
      </c>
      <c r="J4" s="1" t="s">
        <v>206</v>
      </c>
      <c r="K4" s="1" t="s">
        <v>80</v>
      </c>
      <c r="L4" s="1" t="s">
        <v>207</v>
      </c>
      <c r="M4" s="1" t="s">
        <v>208</v>
      </c>
      <c r="N4" s="1" t="s">
        <v>209</v>
      </c>
      <c r="O4" s="1" t="s">
        <v>206</v>
      </c>
      <c r="P4" s="1" t="s">
        <v>110</v>
      </c>
      <c r="R4" s="1" t="s">
        <v>112</v>
      </c>
      <c r="S4" s="1" t="s">
        <v>210</v>
      </c>
      <c r="T4" s="1" t="s">
        <v>43</v>
      </c>
      <c r="U4" s="1" t="s">
        <v>44</v>
      </c>
      <c r="V4" s="1" t="s">
        <v>211</v>
      </c>
      <c r="W4" s="1" t="s">
        <v>212</v>
      </c>
      <c r="Y4" s="1" t="s">
        <v>47</v>
      </c>
      <c r="Z4" s="1" t="s">
        <v>48</v>
      </c>
      <c r="AB4" s="1" t="s">
        <v>49</v>
      </c>
      <c r="AC4" s="1" t="s">
        <v>155</v>
      </c>
      <c r="AF4" s="1" t="s">
        <v>51</v>
      </c>
      <c r="AG4" s="1" t="s">
        <v>213</v>
      </c>
      <c r="AH4" s="1" t="s">
        <v>214</v>
      </c>
      <c r="AI4" s="1" t="s">
        <v>215</v>
      </c>
    </row>
    <row r="5" spans="1:35" x14ac:dyDescent="0.3">
      <c r="A5" s="1" t="str">
        <f>HYPERLINK("https://hsdes.intel.com/resource/14013187350","14013187350")</f>
        <v>14013187350</v>
      </c>
      <c r="B5" s="1" t="s">
        <v>425</v>
      </c>
      <c r="C5" s="3" t="s">
        <v>567</v>
      </c>
      <c r="D5" s="1" t="s">
        <v>566</v>
      </c>
      <c r="F5" s="1" t="s">
        <v>56</v>
      </c>
      <c r="G5" s="1" t="s">
        <v>32</v>
      </c>
      <c r="H5" s="1" t="s">
        <v>33</v>
      </c>
      <c r="I5" s="1" t="s">
        <v>92</v>
      </c>
      <c r="J5" s="1" t="s">
        <v>426</v>
      </c>
      <c r="K5" s="1" t="s">
        <v>94</v>
      </c>
      <c r="L5" s="1" t="s">
        <v>427</v>
      </c>
      <c r="M5" s="1" t="s">
        <v>428</v>
      </c>
      <c r="N5" s="1" t="s">
        <v>429</v>
      </c>
      <c r="O5" s="1" t="s">
        <v>426</v>
      </c>
      <c r="P5" s="1" t="s">
        <v>40</v>
      </c>
      <c r="R5" s="1" t="s">
        <v>98</v>
      </c>
      <c r="S5" s="1" t="s">
        <v>430</v>
      </c>
      <c r="T5" s="1" t="s">
        <v>43</v>
      </c>
      <c r="U5" s="1" t="s">
        <v>44</v>
      </c>
      <c r="V5" s="1" t="s">
        <v>100</v>
      </c>
      <c r="W5" s="1" t="s">
        <v>88</v>
      </c>
      <c r="Y5" s="1" t="s">
        <v>47</v>
      </c>
      <c r="Z5" s="1" t="s">
        <v>65</v>
      </c>
      <c r="AB5" s="1" t="s">
        <v>49</v>
      </c>
      <c r="AC5" s="1" t="s">
        <v>155</v>
      </c>
      <c r="AF5" s="1" t="s">
        <v>51</v>
      </c>
      <c r="AG5" s="1" t="s">
        <v>52</v>
      </c>
      <c r="AH5" s="1" t="s">
        <v>431</v>
      </c>
      <c r="AI5" s="1" t="s">
        <v>432</v>
      </c>
    </row>
    <row r="6" spans="1:35" x14ac:dyDescent="0.3">
      <c r="A6" s="1" t="str">
        <f>HYPERLINK("https://hsdes.intel.com/resource/14013186809","14013186809")</f>
        <v>14013186809</v>
      </c>
      <c r="B6" s="1" t="s">
        <v>247</v>
      </c>
      <c r="C6" s="3" t="s">
        <v>567</v>
      </c>
      <c r="D6" s="1" t="s">
        <v>566</v>
      </c>
      <c r="F6" s="1" t="s">
        <v>56</v>
      </c>
      <c r="G6" s="1" t="s">
        <v>32</v>
      </c>
      <c r="H6" s="1" t="s">
        <v>33</v>
      </c>
      <c r="I6" s="1" t="s">
        <v>57</v>
      </c>
      <c r="J6" s="1" t="s">
        <v>248</v>
      </c>
      <c r="K6" s="1" t="s">
        <v>36</v>
      </c>
      <c r="L6" s="1" t="s">
        <v>249</v>
      </c>
      <c r="M6" s="1" t="s">
        <v>250</v>
      </c>
      <c r="N6" s="1" t="s">
        <v>251</v>
      </c>
      <c r="O6" s="1" t="s">
        <v>248</v>
      </c>
      <c r="P6" s="1" t="s">
        <v>40</v>
      </c>
      <c r="R6" s="1" t="s">
        <v>41</v>
      </c>
      <c r="S6" s="1" t="s">
        <v>252</v>
      </c>
      <c r="T6" s="1" t="s">
        <v>43</v>
      </c>
      <c r="U6" s="1" t="s">
        <v>199</v>
      </c>
      <c r="V6" s="1" t="s">
        <v>63</v>
      </c>
      <c r="W6" s="1" t="s">
        <v>64</v>
      </c>
      <c r="Y6" s="1" t="s">
        <v>47</v>
      </c>
      <c r="Z6" s="1" t="s">
        <v>65</v>
      </c>
      <c r="AB6" s="1" t="s">
        <v>49</v>
      </c>
      <c r="AC6" s="1" t="s">
        <v>50</v>
      </c>
      <c r="AF6" s="1" t="s">
        <v>51</v>
      </c>
      <c r="AG6" s="1" t="s">
        <v>253</v>
      </c>
      <c r="AH6" s="1" t="s">
        <v>254</v>
      </c>
      <c r="AI6" s="1" t="s">
        <v>255</v>
      </c>
    </row>
    <row r="7" spans="1:35" x14ac:dyDescent="0.3">
      <c r="A7" s="1" t="str">
        <f>HYPERLINK("https://hsdes.intel.com/resource/14013187092","14013187092")</f>
        <v>14013187092</v>
      </c>
      <c r="B7" s="1" t="s">
        <v>318</v>
      </c>
      <c r="C7" s="3" t="s">
        <v>567</v>
      </c>
      <c r="D7" s="1" t="s">
        <v>566</v>
      </c>
      <c r="F7" s="1" t="s">
        <v>31</v>
      </c>
      <c r="G7" s="1" t="s">
        <v>32</v>
      </c>
      <c r="H7" s="1" t="s">
        <v>33</v>
      </c>
      <c r="I7" s="1" t="s">
        <v>148</v>
      </c>
      <c r="J7" s="1" t="s">
        <v>319</v>
      </c>
      <c r="K7" s="1" t="s">
        <v>320</v>
      </c>
      <c r="L7" s="1" t="s">
        <v>321</v>
      </c>
      <c r="M7" s="1" t="s">
        <v>322</v>
      </c>
      <c r="N7" s="1" t="s">
        <v>323</v>
      </c>
      <c r="O7" s="1" t="s">
        <v>319</v>
      </c>
      <c r="P7" s="1" t="s">
        <v>40</v>
      </c>
      <c r="R7" s="1" t="s">
        <v>324</v>
      </c>
      <c r="S7" s="1" t="s">
        <v>325</v>
      </c>
      <c r="T7" s="1" t="s">
        <v>43</v>
      </c>
      <c r="U7" s="1" t="s">
        <v>199</v>
      </c>
      <c r="V7" s="1" t="s">
        <v>100</v>
      </c>
      <c r="W7" s="1" t="s">
        <v>88</v>
      </c>
      <c r="Y7" s="1" t="s">
        <v>47</v>
      </c>
      <c r="Z7" s="1" t="s">
        <v>48</v>
      </c>
      <c r="AB7" s="1" t="s">
        <v>49</v>
      </c>
      <c r="AC7" s="1" t="s">
        <v>50</v>
      </c>
      <c r="AF7" s="1" t="s">
        <v>51</v>
      </c>
      <c r="AG7" s="1" t="s">
        <v>52</v>
      </c>
      <c r="AH7" s="1" t="s">
        <v>326</v>
      </c>
      <c r="AI7" s="1" t="s">
        <v>327</v>
      </c>
    </row>
    <row r="8" spans="1:35" x14ac:dyDescent="0.3">
      <c r="A8" s="1" t="str">
        <f>HYPERLINK("https://hsdes.intel.com/resource/14013187348","14013187348")</f>
        <v>14013187348</v>
      </c>
      <c r="B8" s="1" t="s">
        <v>415</v>
      </c>
      <c r="C8" s="3" t="s">
        <v>567</v>
      </c>
      <c r="D8" s="1" t="s">
        <v>566</v>
      </c>
      <c r="F8" s="1" t="s">
        <v>31</v>
      </c>
      <c r="G8" s="1" t="s">
        <v>32</v>
      </c>
      <c r="H8" s="1" t="s">
        <v>33</v>
      </c>
      <c r="I8" s="1" t="s">
        <v>416</v>
      </c>
      <c r="J8" s="1" t="s">
        <v>417</v>
      </c>
      <c r="K8" s="1" t="s">
        <v>36</v>
      </c>
      <c r="L8" s="1" t="s">
        <v>418</v>
      </c>
      <c r="M8" s="1" t="s">
        <v>419</v>
      </c>
      <c r="N8" s="1" t="s">
        <v>420</v>
      </c>
      <c r="O8" s="1" t="s">
        <v>417</v>
      </c>
      <c r="P8" s="1" t="s">
        <v>40</v>
      </c>
      <c r="R8" s="1" t="s">
        <v>41</v>
      </c>
      <c r="S8" s="1" t="s">
        <v>421</v>
      </c>
      <c r="T8" s="1" t="s">
        <v>43</v>
      </c>
      <c r="U8" s="1" t="s">
        <v>44</v>
      </c>
      <c r="V8" s="1" t="s">
        <v>422</v>
      </c>
      <c r="W8" s="1" t="s">
        <v>422</v>
      </c>
      <c r="Y8" s="1" t="s">
        <v>47</v>
      </c>
      <c r="Z8" s="1" t="s">
        <v>48</v>
      </c>
      <c r="AB8" s="1" t="s">
        <v>49</v>
      </c>
      <c r="AC8" s="1" t="s">
        <v>50</v>
      </c>
      <c r="AF8" s="1" t="s">
        <v>51</v>
      </c>
      <c r="AG8" s="1" t="s">
        <v>52</v>
      </c>
      <c r="AH8" s="1" t="s">
        <v>423</v>
      </c>
      <c r="AI8" s="1" t="s">
        <v>424</v>
      </c>
    </row>
    <row r="9" spans="1:35" x14ac:dyDescent="0.3">
      <c r="A9" s="1" t="str">
        <f>HYPERLINK("https://hsdes.intel.com/resource/14013187206","14013187206")</f>
        <v>14013187206</v>
      </c>
      <c r="B9" s="1" t="s">
        <v>359</v>
      </c>
      <c r="C9" s="3" t="s">
        <v>567</v>
      </c>
      <c r="D9" s="1" t="s">
        <v>566</v>
      </c>
      <c r="F9" s="1" t="s">
        <v>56</v>
      </c>
      <c r="G9" s="1" t="s">
        <v>360</v>
      </c>
      <c r="H9" s="1" t="s">
        <v>33</v>
      </c>
      <c r="I9" s="1" t="s">
        <v>361</v>
      </c>
      <c r="J9" s="1" t="s">
        <v>362</v>
      </c>
      <c r="K9" s="1" t="s">
        <v>320</v>
      </c>
      <c r="L9" s="1" t="s">
        <v>363</v>
      </c>
      <c r="M9" s="1" t="s">
        <v>364</v>
      </c>
      <c r="N9" s="1" t="s">
        <v>365</v>
      </c>
      <c r="O9" s="1" t="s">
        <v>362</v>
      </c>
      <c r="P9" s="1" t="s">
        <v>40</v>
      </c>
      <c r="R9" s="1" t="s">
        <v>324</v>
      </c>
      <c r="S9" s="1" t="s">
        <v>366</v>
      </c>
      <c r="T9" s="1" t="s">
        <v>43</v>
      </c>
      <c r="U9" s="1" t="s">
        <v>199</v>
      </c>
      <c r="V9" s="1" t="s">
        <v>367</v>
      </c>
      <c r="W9" s="1" t="s">
        <v>368</v>
      </c>
      <c r="Y9" s="1" t="s">
        <v>47</v>
      </c>
      <c r="Z9" s="1" t="s">
        <v>65</v>
      </c>
      <c r="AB9" s="1" t="s">
        <v>49</v>
      </c>
      <c r="AC9" s="1" t="s">
        <v>50</v>
      </c>
      <c r="AF9" s="1" t="s">
        <v>51</v>
      </c>
      <c r="AG9" s="1" t="s">
        <v>52</v>
      </c>
      <c r="AH9" s="1" t="s">
        <v>369</v>
      </c>
      <c r="AI9" s="1" t="s">
        <v>370</v>
      </c>
    </row>
    <row r="10" spans="1:35" x14ac:dyDescent="0.3">
      <c r="A10" s="1" t="str">
        <f>HYPERLINK("https://hsdes.intel.com/resource/14013187209","14013187209")</f>
        <v>14013187209</v>
      </c>
      <c r="B10" s="1" t="s">
        <v>371</v>
      </c>
      <c r="C10" s="3" t="s">
        <v>567</v>
      </c>
      <c r="D10" s="1" t="s">
        <v>566</v>
      </c>
      <c r="F10" s="1" t="s">
        <v>31</v>
      </c>
      <c r="G10" s="1" t="s">
        <v>32</v>
      </c>
      <c r="H10" s="1" t="s">
        <v>33</v>
      </c>
      <c r="I10" s="1" t="s">
        <v>148</v>
      </c>
      <c r="J10" s="1" t="s">
        <v>372</v>
      </c>
      <c r="K10" s="1" t="s">
        <v>320</v>
      </c>
      <c r="L10" s="1" t="s">
        <v>373</v>
      </c>
      <c r="M10" s="1" t="s">
        <v>374</v>
      </c>
      <c r="N10" s="1" t="s">
        <v>375</v>
      </c>
      <c r="O10" s="1" t="s">
        <v>372</v>
      </c>
      <c r="P10" s="1" t="s">
        <v>40</v>
      </c>
      <c r="R10" s="1" t="s">
        <v>324</v>
      </c>
      <c r="S10" s="1" t="s">
        <v>376</v>
      </c>
      <c r="T10" s="1" t="s">
        <v>43</v>
      </c>
      <c r="U10" s="1" t="s">
        <v>199</v>
      </c>
      <c r="V10" s="1" t="s">
        <v>100</v>
      </c>
      <c r="W10" s="1" t="s">
        <v>88</v>
      </c>
      <c r="Y10" s="1" t="s">
        <v>47</v>
      </c>
      <c r="Z10" s="1" t="s">
        <v>48</v>
      </c>
      <c r="AB10" s="1" t="s">
        <v>49</v>
      </c>
      <c r="AC10" s="1" t="s">
        <v>50</v>
      </c>
      <c r="AF10" s="1" t="s">
        <v>51</v>
      </c>
      <c r="AG10" s="1" t="s">
        <v>52</v>
      </c>
      <c r="AH10" s="1" t="s">
        <v>377</v>
      </c>
      <c r="AI10" s="1" t="s">
        <v>378</v>
      </c>
    </row>
    <row r="11" spans="1:35" x14ac:dyDescent="0.3">
      <c r="A11" s="1" t="str">
        <f>HYPERLINK("https://hsdes.intel.com/resource/14013187785","14013187785")</f>
        <v>14013187785</v>
      </c>
      <c r="B11" s="1" t="s">
        <v>528</v>
      </c>
      <c r="C11" s="3" t="s">
        <v>567</v>
      </c>
      <c r="D11" s="1" t="s">
        <v>566</v>
      </c>
      <c r="F11" s="1" t="s">
        <v>56</v>
      </c>
      <c r="G11" s="1" t="s">
        <v>32</v>
      </c>
      <c r="H11" s="1" t="s">
        <v>33</v>
      </c>
      <c r="I11" s="1" t="s">
        <v>92</v>
      </c>
      <c r="J11" s="1" t="s">
        <v>529</v>
      </c>
      <c r="K11" s="1" t="s">
        <v>94</v>
      </c>
      <c r="L11" s="1" t="s">
        <v>530</v>
      </c>
      <c r="M11" s="1" t="s">
        <v>298</v>
      </c>
      <c r="N11" s="1" t="s">
        <v>531</v>
      </c>
      <c r="O11" s="1" t="s">
        <v>529</v>
      </c>
      <c r="P11" s="1" t="s">
        <v>40</v>
      </c>
      <c r="R11" s="1" t="s">
        <v>98</v>
      </c>
      <c r="S11" s="1" t="s">
        <v>532</v>
      </c>
      <c r="T11" s="1" t="s">
        <v>43</v>
      </c>
      <c r="U11" s="1" t="s">
        <v>44</v>
      </c>
      <c r="V11" s="1" t="s">
        <v>100</v>
      </c>
      <c r="W11" s="1" t="s">
        <v>88</v>
      </c>
      <c r="Y11" s="1" t="s">
        <v>47</v>
      </c>
      <c r="Z11" s="1" t="s">
        <v>65</v>
      </c>
      <c r="AB11" s="1" t="s">
        <v>49</v>
      </c>
      <c r="AC11" s="1" t="s">
        <v>50</v>
      </c>
      <c r="AF11" s="1" t="s">
        <v>51</v>
      </c>
      <c r="AG11" s="1" t="s">
        <v>52</v>
      </c>
      <c r="AH11" s="1" t="s">
        <v>533</v>
      </c>
      <c r="AI11" s="1" t="s">
        <v>534</v>
      </c>
    </row>
    <row r="12" spans="1:35" x14ac:dyDescent="0.3">
      <c r="A12" s="1" t="str">
        <f>HYPERLINK("https://hsdes.intel.com/resource/14013186383","14013186383")</f>
        <v>14013186383</v>
      </c>
      <c r="B12" s="1" t="s">
        <v>183</v>
      </c>
      <c r="C12" s="3" t="s">
        <v>567</v>
      </c>
      <c r="D12" s="1" t="s">
        <v>566</v>
      </c>
      <c r="F12" s="1" t="s">
        <v>56</v>
      </c>
      <c r="G12" s="1" t="s">
        <v>32</v>
      </c>
      <c r="H12" s="1" t="s">
        <v>33</v>
      </c>
      <c r="I12" s="1" t="s">
        <v>184</v>
      </c>
      <c r="J12" s="1" t="s">
        <v>185</v>
      </c>
      <c r="K12" s="1" t="s">
        <v>186</v>
      </c>
      <c r="L12" s="1" t="s">
        <v>187</v>
      </c>
      <c r="M12" s="1" t="s">
        <v>188</v>
      </c>
      <c r="N12" s="1" t="s">
        <v>189</v>
      </c>
      <c r="O12" s="1" t="s">
        <v>185</v>
      </c>
      <c r="P12" s="1" t="s">
        <v>110</v>
      </c>
      <c r="Q12" s="1" t="s">
        <v>111</v>
      </c>
      <c r="R12" s="1" t="s">
        <v>98</v>
      </c>
      <c r="S12" s="1" t="s">
        <v>190</v>
      </c>
      <c r="T12" s="1" t="s">
        <v>43</v>
      </c>
      <c r="U12" s="1" t="s">
        <v>44</v>
      </c>
      <c r="V12" s="1" t="s">
        <v>100</v>
      </c>
      <c r="W12" s="1" t="s">
        <v>87</v>
      </c>
      <c r="Y12" s="1" t="s">
        <v>47</v>
      </c>
      <c r="Z12" s="1" t="s">
        <v>65</v>
      </c>
      <c r="AB12" s="1" t="s">
        <v>49</v>
      </c>
      <c r="AC12" s="1" t="s">
        <v>50</v>
      </c>
      <c r="AF12" s="1" t="s">
        <v>51</v>
      </c>
      <c r="AG12" s="1" t="s">
        <v>52</v>
      </c>
      <c r="AH12" s="1" t="s">
        <v>191</v>
      </c>
      <c r="AI12" s="1" t="s">
        <v>192</v>
      </c>
    </row>
    <row r="13" spans="1:35" x14ac:dyDescent="0.3">
      <c r="A13" s="1" t="str">
        <f>HYPERLINK("https://hsdes.intel.com/resource/14013187397","14013187397")</f>
        <v>14013187397</v>
      </c>
      <c r="B13" s="1" t="s">
        <v>466</v>
      </c>
      <c r="C13" s="3" t="s">
        <v>567</v>
      </c>
      <c r="D13" s="1" t="s">
        <v>566</v>
      </c>
      <c r="F13" s="1" t="s">
        <v>31</v>
      </c>
      <c r="G13" s="1" t="s">
        <v>32</v>
      </c>
      <c r="H13" s="1" t="s">
        <v>33</v>
      </c>
      <c r="I13" s="1" t="s">
        <v>148</v>
      </c>
      <c r="J13" s="1" t="s">
        <v>467</v>
      </c>
      <c r="K13" s="1" t="s">
        <v>186</v>
      </c>
      <c r="L13" s="1" t="s">
        <v>468</v>
      </c>
      <c r="M13" s="1" t="s">
        <v>389</v>
      </c>
      <c r="N13" s="1" t="s">
        <v>469</v>
      </c>
      <c r="O13" s="1" t="s">
        <v>467</v>
      </c>
      <c r="P13" s="1" t="s">
        <v>110</v>
      </c>
      <c r="Q13" s="1" t="s">
        <v>111</v>
      </c>
      <c r="R13" s="1" t="s">
        <v>98</v>
      </c>
      <c r="S13" s="1" t="s">
        <v>470</v>
      </c>
      <c r="T13" s="1" t="s">
        <v>43</v>
      </c>
      <c r="U13" s="1" t="s">
        <v>199</v>
      </c>
      <c r="V13" s="1" t="s">
        <v>100</v>
      </c>
      <c r="W13" s="1" t="s">
        <v>88</v>
      </c>
      <c r="Y13" s="1" t="s">
        <v>47</v>
      </c>
      <c r="Z13" s="1" t="s">
        <v>48</v>
      </c>
      <c r="AB13" s="1" t="s">
        <v>49</v>
      </c>
      <c r="AC13" s="1" t="s">
        <v>50</v>
      </c>
      <c r="AF13" s="1" t="s">
        <v>51</v>
      </c>
      <c r="AG13" s="1" t="s">
        <v>52</v>
      </c>
      <c r="AH13" s="1" t="s">
        <v>471</v>
      </c>
      <c r="AI13" s="1" t="s">
        <v>472</v>
      </c>
    </row>
    <row r="14" spans="1:35" x14ac:dyDescent="0.3">
      <c r="A14" s="1" t="str">
        <f>HYPERLINK("https://hsdes.intel.com/resource/14013187805","14013187805")</f>
        <v>14013187805</v>
      </c>
      <c r="B14" s="1" t="s">
        <v>556</v>
      </c>
      <c r="C14" s="3" t="s">
        <v>567</v>
      </c>
      <c r="D14" s="1" t="s">
        <v>566</v>
      </c>
      <c r="F14" s="1" t="s">
        <v>31</v>
      </c>
      <c r="G14" s="1" t="s">
        <v>32</v>
      </c>
      <c r="H14" s="1" t="s">
        <v>33</v>
      </c>
      <c r="I14" s="1" t="s">
        <v>148</v>
      </c>
      <c r="J14" s="1" t="s">
        <v>557</v>
      </c>
      <c r="K14" s="1" t="s">
        <v>186</v>
      </c>
      <c r="L14" s="1" t="s">
        <v>558</v>
      </c>
      <c r="M14" s="1" t="s">
        <v>188</v>
      </c>
      <c r="N14" s="1" t="s">
        <v>559</v>
      </c>
      <c r="O14" s="1" t="s">
        <v>557</v>
      </c>
      <c r="P14" s="1" t="s">
        <v>110</v>
      </c>
      <c r="Q14" s="1" t="s">
        <v>111</v>
      </c>
      <c r="R14" s="1" t="s">
        <v>98</v>
      </c>
      <c r="S14" s="1" t="s">
        <v>560</v>
      </c>
      <c r="T14" s="1" t="s">
        <v>43</v>
      </c>
      <c r="U14" s="1" t="s">
        <v>199</v>
      </c>
      <c r="V14" s="1" t="s">
        <v>349</v>
      </c>
      <c r="W14" s="1" t="s">
        <v>217</v>
      </c>
      <c r="Y14" s="1" t="s">
        <v>47</v>
      </c>
      <c r="Z14" s="1" t="s">
        <v>48</v>
      </c>
      <c r="AB14" s="1" t="s">
        <v>49</v>
      </c>
      <c r="AC14" s="1" t="s">
        <v>50</v>
      </c>
      <c r="AF14" s="1" t="s">
        <v>51</v>
      </c>
      <c r="AG14" s="1" t="s">
        <v>52</v>
      </c>
      <c r="AH14" s="1" t="s">
        <v>561</v>
      </c>
      <c r="AI14" s="1" t="s">
        <v>562</v>
      </c>
    </row>
    <row r="15" spans="1:35" x14ac:dyDescent="0.3">
      <c r="A15" s="1" t="str">
        <f>HYPERLINK("https://hsdes.intel.com/resource/14013187188","14013187188")</f>
        <v>14013187188</v>
      </c>
      <c r="B15" s="1" t="s">
        <v>352</v>
      </c>
      <c r="C15" s="3" t="s">
        <v>567</v>
      </c>
      <c r="D15" s="1" t="s">
        <v>566</v>
      </c>
      <c r="F15" s="1" t="s">
        <v>56</v>
      </c>
      <c r="G15" s="1" t="s">
        <v>32</v>
      </c>
      <c r="H15" s="1" t="s">
        <v>33</v>
      </c>
      <c r="I15" s="1" t="s">
        <v>184</v>
      </c>
      <c r="J15" s="1" t="s">
        <v>353</v>
      </c>
      <c r="K15" s="1" t="s">
        <v>186</v>
      </c>
      <c r="L15" s="1" t="s">
        <v>354</v>
      </c>
      <c r="M15" s="1" t="s">
        <v>188</v>
      </c>
      <c r="N15" s="1" t="s">
        <v>355</v>
      </c>
      <c r="O15" s="1" t="s">
        <v>353</v>
      </c>
      <c r="P15" s="1" t="s">
        <v>110</v>
      </c>
      <c r="Q15" s="1" t="s">
        <v>111</v>
      </c>
      <c r="R15" s="1" t="s">
        <v>98</v>
      </c>
      <c r="S15" s="1" t="s">
        <v>356</v>
      </c>
      <c r="T15" s="1" t="s">
        <v>43</v>
      </c>
      <c r="U15" s="1" t="s">
        <v>199</v>
      </c>
      <c r="V15" s="1" t="s">
        <v>100</v>
      </c>
      <c r="W15" s="1" t="s">
        <v>87</v>
      </c>
      <c r="Y15" s="1" t="s">
        <v>47</v>
      </c>
      <c r="Z15" s="1" t="s">
        <v>65</v>
      </c>
      <c r="AB15" s="1" t="s">
        <v>49</v>
      </c>
      <c r="AC15" s="1" t="s">
        <v>50</v>
      </c>
      <c r="AF15" s="1" t="s">
        <v>51</v>
      </c>
      <c r="AG15" s="1" t="s">
        <v>52</v>
      </c>
      <c r="AH15" s="1" t="s">
        <v>357</v>
      </c>
      <c r="AI15" s="1" t="s">
        <v>358</v>
      </c>
    </row>
    <row r="16" spans="1:35" x14ac:dyDescent="0.3">
      <c r="A16" s="1" t="str">
        <f>HYPERLINK("https://hsdes.intel.com/resource/14013187347","14013187347")</f>
        <v>14013187347</v>
      </c>
      <c r="B16" s="1" t="s">
        <v>408</v>
      </c>
      <c r="C16" s="3" t="s">
        <v>567</v>
      </c>
      <c r="D16" s="1" t="s">
        <v>566</v>
      </c>
      <c r="F16" s="1" t="s">
        <v>56</v>
      </c>
      <c r="G16" s="1" t="s">
        <v>32</v>
      </c>
      <c r="H16" s="1" t="s">
        <v>33</v>
      </c>
      <c r="I16" s="1" t="s">
        <v>92</v>
      </c>
      <c r="J16" s="1" t="s">
        <v>409</v>
      </c>
      <c r="K16" s="1" t="s">
        <v>94</v>
      </c>
      <c r="L16" s="1" t="s">
        <v>410</v>
      </c>
      <c r="M16" s="1" t="s">
        <v>96</v>
      </c>
      <c r="N16" s="1" t="s">
        <v>411</v>
      </c>
      <c r="O16" s="1" t="s">
        <v>409</v>
      </c>
      <c r="P16" s="1" t="s">
        <v>40</v>
      </c>
      <c r="R16" s="1" t="s">
        <v>98</v>
      </c>
      <c r="S16" s="1" t="s">
        <v>412</v>
      </c>
      <c r="T16" s="1" t="s">
        <v>43</v>
      </c>
      <c r="U16" s="1" t="s">
        <v>44</v>
      </c>
      <c r="V16" s="1" t="s">
        <v>100</v>
      </c>
      <c r="W16" s="1" t="s">
        <v>88</v>
      </c>
      <c r="Y16" s="1" t="s">
        <v>47</v>
      </c>
      <c r="Z16" s="1" t="s">
        <v>65</v>
      </c>
      <c r="AB16" s="1" t="s">
        <v>49</v>
      </c>
      <c r="AC16" s="1" t="s">
        <v>50</v>
      </c>
      <c r="AF16" s="1" t="s">
        <v>51</v>
      </c>
      <c r="AG16" s="1" t="s">
        <v>52</v>
      </c>
      <c r="AH16" s="1" t="s">
        <v>413</v>
      </c>
      <c r="AI16" s="1" t="s">
        <v>414</v>
      </c>
    </row>
    <row r="17" spans="1:35" x14ac:dyDescent="0.3">
      <c r="A17" s="1" t="str">
        <f>HYPERLINK("https://hsdes.intel.com/resource/14013186247","14013186247")</f>
        <v>14013186247</v>
      </c>
      <c r="B17" s="1" t="s">
        <v>139</v>
      </c>
      <c r="C17" s="3" t="s">
        <v>567</v>
      </c>
      <c r="D17" s="1" t="s">
        <v>566</v>
      </c>
      <c r="F17" s="1" t="s">
        <v>56</v>
      </c>
      <c r="G17" s="1" t="s">
        <v>32</v>
      </c>
      <c r="H17" s="1" t="s">
        <v>33</v>
      </c>
      <c r="I17" s="1" t="s">
        <v>57</v>
      </c>
      <c r="J17" s="1" t="s">
        <v>140</v>
      </c>
      <c r="K17" s="1" t="s">
        <v>36</v>
      </c>
      <c r="L17" s="1" t="s">
        <v>141</v>
      </c>
      <c r="M17" s="1" t="s">
        <v>142</v>
      </c>
      <c r="N17" s="1" t="s">
        <v>143</v>
      </c>
      <c r="O17" s="1" t="s">
        <v>140</v>
      </c>
      <c r="P17" s="1" t="s">
        <v>40</v>
      </c>
      <c r="R17" s="1" t="s">
        <v>41</v>
      </c>
      <c r="S17" s="1" t="s">
        <v>144</v>
      </c>
      <c r="T17" s="1" t="s">
        <v>43</v>
      </c>
      <c r="U17" s="1" t="s">
        <v>44</v>
      </c>
      <c r="V17" s="1" t="s">
        <v>63</v>
      </c>
      <c r="W17" s="1" t="s">
        <v>64</v>
      </c>
      <c r="Y17" s="1" t="s">
        <v>47</v>
      </c>
      <c r="Z17" s="1" t="s">
        <v>65</v>
      </c>
      <c r="AB17" s="1" t="s">
        <v>49</v>
      </c>
      <c r="AC17" s="1" t="s">
        <v>50</v>
      </c>
      <c r="AF17" s="1" t="s">
        <v>51</v>
      </c>
      <c r="AG17" s="1" t="s">
        <v>52</v>
      </c>
      <c r="AH17" s="1" t="s">
        <v>145</v>
      </c>
      <c r="AI17" s="1" t="s">
        <v>146</v>
      </c>
    </row>
    <row r="18" spans="1:35" x14ac:dyDescent="0.3">
      <c r="A18" s="1" t="str">
        <f>HYPERLINK("https://hsdes.intel.com/resource/14013187003","14013187003")</f>
        <v>14013187003</v>
      </c>
      <c r="B18" s="1" t="s">
        <v>274</v>
      </c>
      <c r="C18" s="3" t="s">
        <v>567</v>
      </c>
      <c r="D18" s="1" t="s">
        <v>566</v>
      </c>
      <c r="F18" s="1" t="s">
        <v>31</v>
      </c>
      <c r="G18" s="1" t="s">
        <v>32</v>
      </c>
      <c r="H18" s="1" t="s">
        <v>33</v>
      </c>
      <c r="I18" s="1" t="s">
        <v>78</v>
      </c>
      <c r="J18" s="1" t="s">
        <v>275</v>
      </c>
      <c r="K18" s="1" t="s">
        <v>80</v>
      </c>
      <c r="L18" s="1" t="s">
        <v>276</v>
      </c>
      <c r="M18" s="1" t="s">
        <v>277</v>
      </c>
      <c r="N18" s="1" t="s">
        <v>278</v>
      </c>
      <c r="O18" s="1" t="s">
        <v>275</v>
      </c>
      <c r="P18" s="1" t="s">
        <v>40</v>
      </c>
      <c r="R18" s="1" t="s">
        <v>84</v>
      </c>
      <c r="S18" s="1" t="s">
        <v>279</v>
      </c>
      <c r="T18" s="1" t="s">
        <v>43</v>
      </c>
      <c r="U18" s="1" t="s">
        <v>44</v>
      </c>
      <c r="V18" s="1" t="s">
        <v>87</v>
      </c>
      <c r="W18" s="1" t="s">
        <v>88</v>
      </c>
      <c r="Y18" s="1" t="s">
        <v>47</v>
      </c>
      <c r="Z18" s="1" t="s">
        <v>48</v>
      </c>
      <c r="AB18" s="1" t="s">
        <v>49</v>
      </c>
      <c r="AC18" s="1" t="s">
        <v>50</v>
      </c>
      <c r="AF18" s="1" t="s">
        <v>51</v>
      </c>
      <c r="AG18" s="1" t="s">
        <v>52</v>
      </c>
      <c r="AH18" s="1" t="s">
        <v>274</v>
      </c>
      <c r="AI18" s="1" t="s">
        <v>280</v>
      </c>
    </row>
    <row r="19" spans="1:35" x14ac:dyDescent="0.3">
      <c r="A19" s="1" t="str">
        <f>HYPERLINK("https://hsdes.intel.com/resource/14013186241","14013186241")</f>
        <v>14013186241</v>
      </c>
      <c r="B19" s="1" t="s">
        <v>131</v>
      </c>
      <c r="C19" s="3" t="s">
        <v>567</v>
      </c>
      <c r="D19" s="1" t="s">
        <v>566</v>
      </c>
      <c r="F19" s="1" t="s">
        <v>56</v>
      </c>
      <c r="G19" s="1" t="s">
        <v>32</v>
      </c>
      <c r="H19" s="1" t="s">
        <v>33</v>
      </c>
      <c r="I19" s="1" t="s">
        <v>92</v>
      </c>
      <c r="J19" s="1" t="s">
        <v>132</v>
      </c>
      <c r="K19" s="1" t="s">
        <v>133</v>
      </c>
      <c r="L19" s="1" t="s">
        <v>134</v>
      </c>
      <c r="M19" s="1" t="s">
        <v>96</v>
      </c>
      <c r="N19" s="1" t="s">
        <v>135</v>
      </c>
      <c r="O19" s="1" t="s">
        <v>132</v>
      </c>
      <c r="P19" s="1" t="s">
        <v>40</v>
      </c>
      <c r="R19" s="1" t="s">
        <v>98</v>
      </c>
      <c r="S19" s="1" t="s">
        <v>136</v>
      </c>
      <c r="T19" s="1" t="s">
        <v>43</v>
      </c>
      <c r="U19" s="1" t="s">
        <v>44</v>
      </c>
      <c r="V19" s="1" t="s">
        <v>100</v>
      </c>
      <c r="W19" s="1" t="s">
        <v>88</v>
      </c>
      <c r="Y19" s="1" t="s">
        <v>47</v>
      </c>
      <c r="Z19" s="1" t="s">
        <v>65</v>
      </c>
      <c r="AB19" s="1" t="s">
        <v>49</v>
      </c>
      <c r="AC19" s="1" t="s">
        <v>50</v>
      </c>
      <c r="AF19" s="1" t="s">
        <v>51</v>
      </c>
      <c r="AG19" s="1" t="s">
        <v>52</v>
      </c>
      <c r="AH19" s="1" t="s">
        <v>137</v>
      </c>
      <c r="AI19" s="1" t="s">
        <v>138</v>
      </c>
    </row>
    <row r="20" spans="1:35" x14ac:dyDescent="0.3">
      <c r="A20" s="2" t="str">
        <f>HYPERLINK("https://hsdes.intel.com/resource/14013187789","14013187789")</f>
        <v>14013187789</v>
      </c>
      <c r="B20" s="1" t="s">
        <v>541</v>
      </c>
      <c r="C20" s="3" t="s">
        <v>567</v>
      </c>
      <c r="D20" s="1" t="s">
        <v>566</v>
      </c>
      <c r="F20" s="1" t="s">
        <v>56</v>
      </c>
      <c r="G20" s="1" t="s">
        <v>32</v>
      </c>
      <c r="H20" s="1" t="s">
        <v>33</v>
      </c>
      <c r="I20" s="1" t="s">
        <v>92</v>
      </c>
      <c r="J20" s="1" t="s">
        <v>542</v>
      </c>
      <c r="K20" s="1" t="s">
        <v>94</v>
      </c>
      <c r="L20" s="1" t="s">
        <v>543</v>
      </c>
      <c r="M20" s="1" t="s">
        <v>96</v>
      </c>
      <c r="N20" s="1" t="s">
        <v>544</v>
      </c>
      <c r="O20" s="1" t="s">
        <v>542</v>
      </c>
      <c r="P20" s="1" t="s">
        <v>110</v>
      </c>
      <c r="R20" s="1" t="s">
        <v>98</v>
      </c>
      <c r="S20" s="1" t="s">
        <v>545</v>
      </c>
      <c r="T20" s="1" t="s">
        <v>43</v>
      </c>
      <c r="U20" s="1" t="s">
        <v>44</v>
      </c>
      <c r="V20" s="1" t="s">
        <v>546</v>
      </c>
      <c r="W20" s="1" t="s">
        <v>200</v>
      </c>
      <c r="Y20" s="1" t="s">
        <v>47</v>
      </c>
      <c r="Z20" s="1" t="s">
        <v>65</v>
      </c>
      <c r="AB20" s="1" t="s">
        <v>49</v>
      </c>
      <c r="AC20" s="1" t="s">
        <v>50</v>
      </c>
      <c r="AF20" s="1" t="s">
        <v>51</v>
      </c>
      <c r="AG20" s="1" t="s">
        <v>52</v>
      </c>
      <c r="AH20" s="1" t="s">
        <v>547</v>
      </c>
      <c r="AI20" s="1" t="s">
        <v>548</v>
      </c>
    </row>
    <row r="21" spans="1:35" x14ac:dyDescent="0.3">
      <c r="A21" s="1" t="str">
        <f>HYPERLINK("https://hsdes.intel.com/resource/14013186327","14013186327")</f>
        <v>14013186327</v>
      </c>
      <c r="B21" s="1" t="s">
        <v>147</v>
      </c>
      <c r="C21" s="3" t="s">
        <v>567</v>
      </c>
      <c r="D21" s="1" t="s">
        <v>566</v>
      </c>
      <c r="F21" s="1" t="s">
        <v>31</v>
      </c>
      <c r="G21" s="1" t="s">
        <v>32</v>
      </c>
      <c r="H21" s="1" t="s">
        <v>33</v>
      </c>
      <c r="I21" s="1" t="s">
        <v>148</v>
      </c>
      <c r="J21" s="1" t="s">
        <v>149</v>
      </c>
      <c r="K21" s="1" t="s">
        <v>150</v>
      </c>
      <c r="L21" s="1" t="s">
        <v>151</v>
      </c>
      <c r="M21" s="1" t="s">
        <v>152</v>
      </c>
      <c r="N21" s="1" t="s">
        <v>153</v>
      </c>
      <c r="O21" s="1" t="s">
        <v>149</v>
      </c>
      <c r="P21" s="1" t="s">
        <v>40</v>
      </c>
      <c r="R21" s="1" t="s">
        <v>84</v>
      </c>
      <c r="S21" s="1" t="s">
        <v>154</v>
      </c>
      <c r="T21" s="1" t="s">
        <v>43</v>
      </c>
      <c r="U21" s="1" t="s">
        <v>44</v>
      </c>
      <c r="V21" s="1" t="s">
        <v>87</v>
      </c>
      <c r="W21" s="1" t="s">
        <v>88</v>
      </c>
      <c r="Y21" s="1" t="s">
        <v>47</v>
      </c>
      <c r="Z21" s="1" t="s">
        <v>48</v>
      </c>
      <c r="AB21" s="1" t="s">
        <v>49</v>
      </c>
      <c r="AC21" s="1" t="s">
        <v>155</v>
      </c>
      <c r="AF21" s="1" t="s">
        <v>156</v>
      </c>
      <c r="AG21" s="1" t="s">
        <v>52</v>
      </c>
      <c r="AH21" s="1" t="s">
        <v>157</v>
      </c>
      <c r="AI21" s="1" t="s">
        <v>158</v>
      </c>
    </row>
    <row r="22" spans="1:35" x14ac:dyDescent="0.3">
      <c r="A22" s="1" t="str">
        <f>HYPERLINK("https://hsdes.intel.com/resource/14013187695","14013187695")</f>
        <v>14013187695</v>
      </c>
      <c r="B22" s="1" t="s">
        <v>480</v>
      </c>
      <c r="C22" s="3" t="s">
        <v>567</v>
      </c>
      <c r="D22" s="1" t="s">
        <v>566</v>
      </c>
      <c r="F22" s="1" t="s">
        <v>31</v>
      </c>
      <c r="G22" s="1" t="s">
        <v>32</v>
      </c>
      <c r="H22" s="1" t="s">
        <v>33</v>
      </c>
      <c r="I22" s="1" t="s">
        <v>148</v>
      </c>
      <c r="J22" s="1" t="s">
        <v>481</v>
      </c>
      <c r="K22" s="1" t="s">
        <v>150</v>
      </c>
      <c r="L22" s="1" t="s">
        <v>482</v>
      </c>
      <c r="M22" s="1" t="s">
        <v>483</v>
      </c>
      <c r="N22" s="1" t="s">
        <v>484</v>
      </c>
      <c r="O22" s="1" t="s">
        <v>481</v>
      </c>
      <c r="P22" s="1" t="s">
        <v>40</v>
      </c>
      <c r="R22" s="1" t="s">
        <v>84</v>
      </c>
      <c r="S22" s="1" t="s">
        <v>485</v>
      </c>
      <c r="T22" s="1" t="s">
        <v>43</v>
      </c>
      <c r="U22" s="1" t="s">
        <v>199</v>
      </c>
      <c r="V22" s="1" t="s">
        <v>87</v>
      </c>
      <c r="W22" s="1" t="s">
        <v>88</v>
      </c>
      <c r="Y22" s="1" t="s">
        <v>47</v>
      </c>
      <c r="Z22" s="1" t="s">
        <v>48</v>
      </c>
      <c r="AB22" s="1" t="s">
        <v>49</v>
      </c>
      <c r="AC22" s="1" t="s">
        <v>50</v>
      </c>
      <c r="AF22" s="1" t="s">
        <v>156</v>
      </c>
      <c r="AG22" s="1" t="s">
        <v>52</v>
      </c>
      <c r="AH22" s="1" t="s">
        <v>486</v>
      </c>
      <c r="AI22" s="1" t="s">
        <v>487</v>
      </c>
    </row>
    <row r="23" spans="1:35" x14ac:dyDescent="0.3">
      <c r="A23" s="1" t="str">
        <f>HYPERLINK("https://hsdes.intel.com/resource/14013186332","14013186332")</f>
        <v>14013186332</v>
      </c>
      <c r="B23" s="1" t="s">
        <v>159</v>
      </c>
      <c r="C23" s="3" t="s">
        <v>567</v>
      </c>
      <c r="D23" s="1" t="s">
        <v>566</v>
      </c>
      <c r="F23" s="1" t="s">
        <v>31</v>
      </c>
      <c r="G23" s="1" t="s">
        <v>32</v>
      </c>
      <c r="H23" s="1" t="s">
        <v>33</v>
      </c>
      <c r="I23" s="1" t="s">
        <v>148</v>
      </c>
      <c r="J23" s="1" t="s">
        <v>160</v>
      </c>
      <c r="K23" s="1" t="s">
        <v>150</v>
      </c>
      <c r="L23" s="1" t="s">
        <v>161</v>
      </c>
      <c r="M23" s="1" t="s">
        <v>152</v>
      </c>
      <c r="N23" s="1" t="s">
        <v>162</v>
      </c>
      <c r="O23" s="1" t="s">
        <v>160</v>
      </c>
      <c r="P23" s="1" t="s">
        <v>40</v>
      </c>
      <c r="R23" s="1" t="s">
        <v>84</v>
      </c>
      <c r="S23" s="1" t="s">
        <v>163</v>
      </c>
      <c r="T23" s="1" t="s">
        <v>43</v>
      </c>
      <c r="U23" s="1" t="s">
        <v>44</v>
      </c>
      <c r="V23" s="1" t="s">
        <v>87</v>
      </c>
      <c r="W23" s="1" t="s">
        <v>88</v>
      </c>
      <c r="Y23" s="1" t="s">
        <v>47</v>
      </c>
      <c r="Z23" s="1" t="s">
        <v>48</v>
      </c>
      <c r="AB23" s="1" t="s">
        <v>49</v>
      </c>
      <c r="AC23" s="1" t="s">
        <v>155</v>
      </c>
      <c r="AF23" s="1" t="s">
        <v>156</v>
      </c>
      <c r="AG23" s="1" t="s">
        <v>52</v>
      </c>
      <c r="AH23" s="1" t="s">
        <v>164</v>
      </c>
      <c r="AI23" s="1" t="s">
        <v>165</v>
      </c>
    </row>
    <row r="24" spans="1:35" x14ac:dyDescent="0.3">
      <c r="A24" s="1" t="str">
        <f>HYPERLINK("https://hsdes.intel.com/resource/14013187697","14013187697")</f>
        <v>14013187697</v>
      </c>
      <c r="B24" s="1" t="s">
        <v>488</v>
      </c>
      <c r="C24" s="3" t="s">
        <v>567</v>
      </c>
      <c r="D24" s="1" t="s">
        <v>566</v>
      </c>
      <c r="F24" s="1" t="s">
        <v>31</v>
      </c>
      <c r="G24" s="1" t="s">
        <v>32</v>
      </c>
      <c r="H24" s="1" t="s">
        <v>33</v>
      </c>
      <c r="I24" s="1" t="s">
        <v>148</v>
      </c>
      <c r="J24" s="1" t="s">
        <v>489</v>
      </c>
      <c r="K24" s="1" t="s">
        <v>150</v>
      </c>
      <c r="L24" s="1" t="s">
        <v>490</v>
      </c>
      <c r="M24" s="1" t="s">
        <v>152</v>
      </c>
      <c r="N24" s="1" t="s">
        <v>491</v>
      </c>
      <c r="O24" s="1" t="s">
        <v>489</v>
      </c>
      <c r="P24" s="1" t="s">
        <v>40</v>
      </c>
      <c r="R24" s="1" t="s">
        <v>84</v>
      </c>
      <c r="S24" s="1" t="s">
        <v>492</v>
      </c>
      <c r="T24" s="1" t="s">
        <v>43</v>
      </c>
      <c r="U24" s="1" t="s">
        <v>199</v>
      </c>
      <c r="V24" s="1" t="s">
        <v>87</v>
      </c>
      <c r="W24" s="1" t="s">
        <v>88</v>
      </c>
      <c r="Y24" s="1" t="s">
        <v>47</v>
      </c>
      <c r="Z24" s="1" t="s">
        <v>48</v>
      </c>
      <c r="AB24" s="1" t="s">
        <v>49</v>
      </c>
      <c r="AC24" s="1" t="s">
        <v>50</v>
      </c>
      <c r="AF24" s="1" t="s">
        <v>156</v>
      </c>
      <c r="AG24" s="1" t="s">
        <v>52</v>
      </c>
      <c r="AH24" s="1" t="s">
        <v>493</v>
      </c>
      <c r="AI24" s="1" t="s">
        <v>494</v>
      </c>
    </row>
    <row r="25" spans="1:35" x14ac:dyDescent="0.3">
      <c r="A25" s="1" t="str">
        <f>HYPERLINK("https://hsdes.intel.com/resource/14013187699","14013187699")</f>
        <v>14013187699</v>
      </c>
      <c r="B25" s="1" t="s">
        <v>495</v>
      </c>
      <c r="C25" s="3" t="s">
        <v>567</v>
      </c>
      <c r="D25" s="1" t="s">
        <v>566</v>
      </c>
      <c r="F25" s="1" t="s">
        <v>31</v>
      </c>
      <c r="G25" s="1" t="s">
        <v>32</v>
      </c>
      <c r="H25" s="1" t="s">
        <v>33</v>
      </c>
      <c r="I25" s="1" t="s">
        <v>148</v>
      </c>
      <c r="J25" s="1" t="s">
        <v>496</v>
      </c>
      <c r="K25" s="1" t="s">
        <v>150</v>
      </c>
      <c r="L25" s="1" t="s">
        <v>497</v>
      </c>
      <c r="M25" s="1" t="s">
        <v>152</v>
      </c>
      <c r="N25" s="1" t="s">
        <v>498</v>
      </c>
      <c r="O25" s="1" t="s">
        <v>496</v>
      </c>
      <c r="P25" s="1" t="s">
        <v>40</v>
      </c>
      <c r="R25" s="1" t="s">
        <v>84</v>
      </c>
      <c r="S25" s="1" t="s">
        <v>499</v>
      </c>
      <c r="T25" s="1" t="s">
        <v>43</v>
      </c>
      <c r="U25" s="1" t="s">
        <v>199</v>
      </c>
      <c r="V25" s="1" t="s">
        <v>87</v>
      </c>
      <c r="W25" s="1" t="s">
        <v>88</v>
      </c>
      <c r="Y25" s="1" t="s">
        <v>47</v>
      </c>
      <c r="Z25" s="1" t="s">
        <v>48</v>
      </c>
      <c r="AB25" s="1" t="s">
        <v>49</v>
      </c>
      <c r="AC25" s="1" t="s">
        <v>50</v>
      </c>
      <c r="AF25" s="1" t="s">
        <v>156</v>
      </c>
      <c r="AG25" s="1" t="s">
        <v>52</v>
      </c>
      <c r="AH25" s="1" t="s">
        <v>500</v>
      </c>
      <c r="AI25" s="1" t="s">
        <v>501</v>
      </c>
    </row>
    <row r="26" spans="1:35" x14ac:dyDescent="0.3">
      <c r="A26" s="1" t="str">
        <f>HYPERLINK("https://hsdes.intel.com/resource/14013186558","14013186558")</f>
        <v>14013186558</v>
      </c>
      <c r="B26" s="1" t="s">
        <v>218</v>
      </c>
      <c r="C26" s="3" t="s">
        <v>567</v>
      </c>
      <c r="D26" s="1" t="s">
        <v>566</v>
      </c>
      <c r="F26" s="1" t="s">
        <v>31</v>
      </c>
      <c r="G26" s="1" t="s">
        <v>32</v>
      </c>
      <c r="H26" s="1" t="s">
        <v>33</v>
      </c>
      <c r="I26" s="1" t="s">
        <v>120</v>
      </c>
      <c r="J26" s="1" t="s">
        <v>219</v>
      </c>
      <c r="K26" s="1" t="s">
        <v>122</v>
      </c>
      <c r="L26" s="1" t="s">
        <v>220</v>
      </c>
      <c r="M26" s="1" t="s">
        <v>221</v>
      </c>
      <c r="N26" s="1" t="s">
        <v>222</v>
      </c>
      <c r="O26" s="1" t="s">
        <v>219</v>
      </c>
      <c r="P26" s="1" t="s">
        <v>40</v>
      </c>
      <c r="Q26" s="1" t="s">
        <v>126</v>
      </c>
      <c r="R26" s="1" t="s">
        <v>127</v>
      </c>
      <c r="S26" s="1" t="s">
        <v>223</v>
      </c>
      <c r="T26" s="1" t="s">
        <v>43</v>
      </c>
      <c r="U26" s="1" t="s">
        <v>44</v>
      </c>
      <c r="V26" s="1" t="s">
        <v>100</v>
      </c>
      <c r="W26" s="1" t="s">
        <v>88</v>
      </c>
      <c r="Y26" s="1" t="s">
        <v>47</v>
      </c>
      <c r="Z26" s="1" t="s">
        <v>48</v>
      </c>
      <c r="AB26" s="1" t="s">
        <v>49</v>
      </c>
      <c r="AC26" s="1" t="s">
        <v>50</v>
      </c>
      <c r="AF26" s="1" t="s">
        <v>51</v>
      </c>
      <c r="AG26" s="1" t="s">
        <v>52</v>
      </c>
      <c r="AH26" s="1" t="s">
        <v>224</v>
      </c>
      <c r="AI26" s="1" t="s">
        <v>225</v>
      </c>
    </row>
    <row r="27" spans="1:35" x14ac:dyDescent="0.3">
      <c r="A27" s="1" t="str">
        <f>HYPERLINK("https://hsdes.intel.com/resource/14013187125","14013187125")</f>
        <v>14013187125</v>
      </c>
      <c r="B27" s="1" t="s">
        <v>335</v>
      </c>
      <c r="C27" s="3" t="s">
        <v>567</v>
      </c>
      <c r="D27" s="1" t="s">
        <v>566</v>
      </c>
      <c r="F27" s="1" t="s">
        <v>31</v>
      </c>
      <c r="G27" s="1" t="s">
        <v>32</v>
      </c>
      <c r="H27" s="1" t="s">
        <v>33</v>
      </c>
      <c r="I27" s="1" t="s">
        <v>92</v>
      </c>
      <c r="J27" s="1" t="s">
        <v>336</v>
      </c>
      <c r="K27" s="1" t="s">
        <v>186</v>
      </c>
      <c r="L27" s="1" t="s">
        <v>337</v>
      </c>
      <c r="M27" s="1" t="s">
        <v>338</v>
      </c>
      <c r="N27" s="1" t="s">
        <v>339</v>
      </c>
      <c r="O27" s="1" t="s">
        <v>336</v>
      </c>
      <c r="P27" s="1" t="s">
        <v>110</v>
      </c>
      <c r="Q27" s="1" t="s">
        <v>111</v>
      </c>
      <c r="R27" s="1" t="s">
        <v>98</v>
      </c>
      <c r="S27" s="1" t="s">
        <v>340</v>
      </c>
      <c r="T27" s="1" t="s">
        <v>43</v>
      </c>
      <c r="U27" s="1" t="s">
        <v>44</v>
      </c>
      <c r="V27" s="1" t="s">
        <v>100</v>
      </c>
      <c r="W27" s="1" t="s">
        <v>88</v>
      </c>
      <c r="Y27" s="1" t="s">
        <v>47</v>
      </c>
      <c r="Z27" s="1" t="s">
        <v>48</v>
      </c>
      <c r="AB27" s="1" t="s">
        <v>49</v>
      </c>
      <c r="AC27" s="1" t="s">
        <v>50</v>
      </c>
      <c r="AF27" s="1" t="s">
        <v>51</v>
      </c>
      <c r="AG27" s="1" t="s">
        <v>52</v>
      </c>
      <c r="AH27" s="1" t="s">
        <v>341</v>
      </c>
      <c r="AI27" s="1" t="s">
        <v>342</v>
      </c>
    </row>
    <row r="28" spans="1:35" x14ac:dyDescent="0.3">
      <c r="A28" s="1" t="str">
        <f>HYPERLINK("https://hsdes.intel.com/resource/14013187184","14013187184")</f>
        <v>14013187184</v>
      </c>
      <c r="B28" s="1" t="s">
        <v>343</v>
      </c>
      <c r="C28" s="3" t="s">
        <v>567</v>
      </c>
      <c r="D28" s="1" t="s">
        <v>566</v>
      </c>
      <c r="F28" s="1" t="s">
        <v>31</v>
      </c>
      <c r="G28" s="1" t="s">
        <v>32</v>
      </c>
      <c r="H28" s="1" t="s">
        <v>33</v>
      </c>
      <c r="I28" s="1" t="s">
        <v>78</v>
      </c>
      <c r="J28" s="1" t="s">
        <v>344</v>
      </c>
      <c r="K28" s="1" t="s">
        <v>186</v>
      </c>
      <c r="L28" s="1" t="s">
        <v>345</v>
      </c>
      <c r="M28" s="1" t="s">
        <v>346</v>
      </c>
      <c r="N28" s="1" t="s">
        <v>347</v>
      </c>
      <c r="O28" s="1" t="s">
        <v>344</v>
      </c>
      <c r="P28" s="1" t="s">
        <v>110</v>
      </c>
      <c r="Q28" s="1" t="s">
        <v>111</v>
      </c>
      <c r="R28" s="1" t="s">
        <v>98</v>
      </c>
      <c r="S28" s="1" t="s">
        <v>348</v>
      </c>
      <c r="T28" s="1" t="s">
        <v>43</v>
      </c>
      <c r="U28" s="1" t="s">
        <v>199</v>
      </c>
      <c r="V28" s="1" t="s">
        <v>349</v>
      </c>
      <c r="W28" s="1" t="s">
        <v>217</v>
      </c>
      <c r="Y28" s="1" t="s">
        <v>47</v>
      </c>
      <c r="Z28" s="1" t="s">
        <v>48</v>
      </c>
      <c r="AB28" s="1" t="s">
        <v>49</v>
      </c>
      <c r="AC28" s="1" t="s">
        <v>50</v>
      </c>
      <c r="AF28" s="1" t="s">
        <v>51</v>
      </c>
      <c r="AG28" s="1" t="s">
        <v>52</v>
      </c>
      <c r="AH28" s="1" t="s">
        <v>350</v>
      </c>
      <c r="AI28" s="1" t="s">
        <v>351</v>
      </c>
    </row>
    <row r="29" spans="1:35" x14ac:dyDescent="0.3">
      <c r="A29" s="2" t="str">
        <f>HYPERLINK("https://hsdes.intel.com/resource/14013186930","14013186930")</f>
        <v>14013186930</v>
      </c>
      <c r="B29" s="1" t="s">
        <v>264</v>
      </c>
      <c r="C29" s="5" t="s">
        <v>568</v>
      </c>
      <c r="D29" s="1" t="s">
        <v>566</v>
      </c>
      <c r="E29" s="1" t="s">
        <v>565</v>
      </c>
      <c r="F29" s="1" t="s">
        <v>56</v>
      </c>
      <c r="G29" s="1" t="s">
        <v>32</v>
      </c>
      <c r="H29" s="1" t="s">
        <v>33</v>
      </c>
      <c r="I29" s="1" t="s">
        <v>265</v>
      </c>
      <c r="J29" s="1" t="s">
        <v>266</v>
      </c>
      <c r="K29" s="1" t="s">
        <v>80</v>
      </c>
      <c r="L29" s="1" t="s">
        <v>267</v>
      </c>
      <c r="M29" s="1" t="s">
        <v>268</v>
      </c>
      <c r="N29" s="1" t="s">
        <v>269</v>
      </c>
      <c r="O29" s="1" t="s">
        <v>266</v>
      </c>
      <c r="P29" s="1" t="s">
        <v>110</v>
      </c>
      <c r="R29" s="1" t="s">
        <v>112</v>
      </c>
      <c r="S29" s="1" t="s">
        <v>270</v>
      </c>
      <c r="T29" s="1" t="s">
        <v>43</v>
      </c>
      <c r="U29" s="1" t="s">
        <v>199</v>
      </c>
      <c r="V29" s="1" t="s">
        <v>100</v>
      </c>
      <c r="W29" s="1" t="s">
        <v>87</v>
      </c>
      <c r="Y29" s="1" t="s">
        <v>47</v>
      </c>
      <c r="Z29" s="1" t="s">
        <v>65</v>
      </c>
      <c r="AB29" s="1" t="s">
        <v>66</v>
      </c>
      <c r="AC29" s="1" t="s">
        <v>50</v>
      </c>
      <c r="AF29" s="1" t="s">
        <v>51</v>
      </c>
      <c r="AG29" s="1" t="s">
        <v>271</v>
      </c>
      <c r="AH29" s="1" t="s">
        <v>272</v>
      </c>
      <c r="AI29" s="1" t="s">
        <v>273</v>
      </c>
    </row>
    <row r="30" spans="1:35" x14ac:dyDescent="0.3">
      <c r="A30" s="1" t="str">
        <f>HYPERLINK("https://hsdes.intel.com/resource/14013187711","14013187711")</f>
        <v>14013187711</v>
      </c>
      <c r="B30" s="1" t="s">
        <v>502</v>
      </c>
      <c r="C30" s="3" t="s">
        <v>567</v>
      </c>
      <c r="D30" s="1" t="s">
        <v>566</v>
      </c>
      <c r="F30" s="1" t="s">
        <v>56</v>
      </c>
      <c r="G30" s="1" t="s">
        <v>32</v>
      </c>
      <c r="H30" s="1" t="s">
        <v>33</v>
      </c>
      <c r="I30" s="1" t="s">
        <v>92</v>
      </c>
      <c r="J30" s="1" t="s">
        <v>503</v>
      </c>
      <c r="K30" s="1" t="s">
        <v>94</v>
      </c>
      <c r="L30" s="1" t="s">
        <v>504</v>
      </c>
      <c r="M30" s="1" t="s">
        <v>96</v>
      </c>
      <c r="N30" s="1" t="s">
        <v>505</v>
      </c>
      <c r="O30" s="1" t="s">
        <v>503</v>
      </c>
      <c r="P30" s="1" t="s">
        <v>40</v>
      </c>
      <c r="R30" s="1" t="s">
        <v>98</v>
      </c>
      <c r="S30" s="1" t="s">
        <v>506</v>
      </c>
      <c r="T30" s="1" t="s">
        <v>43</v>
      </c>
      <c r="U30" s="1" t="s">
        <v>199</v>
      </c>
      <c r="V30" s="1" t="s">
        <v>100</v>
      </c>
      <c r="W30" s="1" t="s">
        <v>88</v>
      </c>
      <c r="Y30" s="1" t="s">
        <v>47</v>
      </c>
      <c r="Z30" s="1" t="s">
        <v>65</v>
      </c>
      <c r="AB30" s="1" t="s">
        <v>49</v>
      </c>
      <c r="AC30" s="1" t="s">
        <v>50</v>
      </c>
      <c r="AF30" s="1" t="s">
        <v>51</v>
      </c>
      <c r="AG30" s="1" t="s">
        <v>52</v>
      </c>
      <c r="AH30" s="1" t="s">
        <v>507</v>
      </c>
      <c r="AI30" s="1" t="s">
        <v>508</v>
      </c>
    </row>
    <row r="31" spans="1:35" x14ac:dyDescent="0.3">
      <c r="A31" s="1" t="str">
        <f>HYPERLINK("https://hsdes.intel.com/resource/14013187457","14013187457")</f>
        <v>14013187457</v>
      </c>
      <c r="B31" s="1" t="s">
        <v>473</v>
      </c>
      <c r="C31" s="3" t="s">
        <v>567</v>
      </c>
      <c r="D31" s="1" t="s">
        <v>566</v>
      </c>
      <c r="F31" s="1" t="s">
        <v>31</v>
      </c>
      <c r="G31" s="1" t="s">
        <v>32</v>
      </c>
      <c r="H31" s="1" t="s">
        <v>33</v>
      </c>
      <c r="I31" s="1" t="s">
        <v>194</v>
      </c>
      <c r="J31" s="1" t="s">
        <v>474</v>
      </c>
      <c r="K31" s="1" t="s">
        <v>106</v>
      </c>
      <c r="L31" s="1" t="s">
        <v>475</v>
      </c>
      <c r="M31" s="1" t="s">
        <v>108</v>
      </c>
      <c r="N31" s="1" t="s">
        <v>476</v>
      </c>
      <c r="O31" s="1" t="s">
        <v>474</v>
      </c>
      <c r="P31" s="1" t="s">
        <v>110</v>
      </c>
      <c r="Q31" s="1" t="s">
        <v>111</v>
      </c>
      <c r="R31" s="1" t="s">
        <v>112</v>
      </c>
      <c r="S31" s="1" t="s">
        <v>477</v>
      </c>
      <c r="T31" s="1" t="s">
        <v>43</v>
      </c>
      <c r="U31" s="1" t="s">
        <v>199</v>
      </c>
      <c r="V31" s="1" t="s">
        <v>216</v>
      </c>
      <c r="W31" s="1" t="s">
        <v>217</v>
      </c>
      <c r="Y31" s="1" t="s">
        <v>47</v>
      </c>
      <c r="Z31" s="1" t="s">
        <v>48</v>
      </c>
      <c r="AB31" s="1" t="s">
        <v>49</v>
      </c>
      <c r="AC31" s="1" t="s">
        <v>50</v>
      </c>
      <c r="AF31" s="1" t="s">
        <v>51</v>
      </c>
      <c r="AG31" s="1" t="s">
        <v>116</v>
      </c>
      <c r="AH31" s="1" t="s">
        <v>478</v>
      </c>
      <c r="AI31" s="1" t="s">
        <v>479</v>
      </c>
    </row>
    <row r="32" spans="1:35" x14ac:dyDescent="0.3">
      <c r="A32" s="1" t="str">
        <f>HYPERLINK("https://hsdes.intel.com/resource/14013185938","14013185938")</f>
        <v>14013185938</v>
      </c>
      <c r="B32" s="1" t="s">
        <v>55</v>
      </c>
      <c r="C32" s="3" t="s">
        <v>567</v>
      </c>
      <c r="D32" s="1" t="s">
        <v>566</v>
      </c>
      <c r="F32" s="1" t="s">
        <v>56</v>
      </c>
      <c r="G32" s="1" t="s">
        <v>32</v>
      </c>
      <c r="H32" s="1" t="s">
        <v>33</v>
      </c>
      <c r="I32" s="1" t="s">
        <v>57</v>
      </c>
      <c r="J32" s="1" t="s">
        <v>58</v>
      </c>
      <c r="K32" s="1" t="s">
        <v>36</v>
      </c>
      <c r="L32" s="1" t="s">
        <v>59</v>
      </c>
      <c r="M32" s="1" t="s">
        <v>60</v>
      </c>
      <c r="N32" s="1" t="s">
        <v>61</v>
      </c>
      <c r="O32" s="1" t="s">
        <v>58</v>
      </c>
      <c r="P32" s="1" t="s">
        <v>40</v>
      </c>
      <c r="R32" s="1" t="s">
        <v>41</v>
      </c>
      <c r="S32" s="1" t="s">
        <v>62</v>
      </c>
      <c r="T32" s="1" t="s">
        <v>43</v>
      </c>
      <c r="U32" s="1" t="s">
        <v>44</v>
      </c>
      <c r="V32" s="1" t="s">
        <v>63</v>
      </c>
      <c r="W32" s="1" t="s">
        <v>64</v>
      </c>
      <c r="Y32" s="1" t="s">
        <v>47</v>
      </c>
      <c r="Z32" s="1" t="s">
        <v>65</v>
      </c>
      <c r="AB32" s="1" t="s">
        <v>66</v>
      </c>
      <c r="AC32" s="1" t="s">
        <v>50</v>
      </c>
      <c r="AF32" s="1" t="s">
        <v>51</v>
      </c>
      <c r="AG32" s="1" t="s">
        <v>52</v>
      </c>
      <c r="AH32" s="1" t="s">
        <v>67</v>
      </c>
      <c r="AI32" s="1" t="s">
        <v>68</v>
      </c>
    </row>
    <row r="33" spans="1:35" x14ac:dyDescent="0.3">
      <c r="A33" s="1" t="str">
        <f>HYPERLINK("https://hsdes.intel.com/resource/14013187787","14013187787")</f>
        <v>14013187787</v>
      </c>
      <c r="B33" s="1" t="s">
        <v>535</v>
      </c>
      <c r="C33" s="3" t="s">
        <v>567</v>
      </c>
      <c r="D33" s="1" t="s">
        <v>566</v>
      </c>
      <c r="F33" s="1" t="s">
        <v>56</v>
      </c>
      <c r="G33" s="1" t="s">
        <v>32</v>
      </c>
      <c r="H33" s="1" t="s">
        <v>33</v>
      </c>
      <c r="I33" s="1" t="s">
        <v>92</v>
      </c>
      <c r="J33" s="1" t="s">
        <v>536</v>
      </c>
      <c r="K33" s="1" t="s">
        <v>94</v>
      </c>
      <c r="L33" s="1" t="s">
        <v>537</v>
      </c>
      <c r="M33" s="1" t="s">
        <v>96</v>
      </c>
      <c r="N33" s="1" t="s">
        <v>538</v>
      </c>
      <c r="O33" s="1" t="s">
        <v>536</v>
      </c>
      <c r="P33" s="1" t="s">
        <v>110</v>
      </c>
      <c r="R33" s="1" t="s">
        <v>98</v>
      </c>
      <c r="S33" s="1" t="s">
        <v>412</v>
      </c>
      <c r="T33" s="1" t="s">
        <v>43</v>
      </c>
      <c r="U33" s="1" t="s">
        <v>44</v>
      </c>
      <c r="V33" s="1" t="s">
        <v>100</v>
      </c>
      <c r="W33" s="1" t="s">
        <v>88</v>
      </c>
      <c r="Y33" s="1" t="s">
        <v>47</v>
      </c>
      <c r="Z33" s="1" t="s">
        <v>65</v>
      </c>
      <c r="AB33" s="1" t="s">
        <v>49</v>
      </c>
      <c r="AC33" s="1" t="s">
        <v>50</v>
      </c>
      <c r="AF33" s="1" t="s">
        <v>51</v>
      </c>
      <c r="AG33" s="1" t="s">
        <v>52</v>
      </c>
      <c r="AH33" s="1" t="s">
        <v>539</v>
      </c>
      <c r="AI33" s="1" t="s">
        <v>540</v>
      </c>
    </row>
    <row r="34" spans="1:35" x14ac:dyDescent="0.3">
      <c r="A34" s="1" t="str">
        <f>HYPERLINK("https://hsdes.intel.com/resource/14013186387","14013186387")</f>
        <v>14013186387</v>
      </c>
      <c r="B34" s="1" t="s">
        <v>193</v>
      </c>
      <c r="C34" s="3" t="s">
        <v>567</v>
      </c>
      <c r="D34" s="1" t="s">
        <v>566</v>
      </c>
      <c r="F34" s="1" t="s">
        <v>31</v>
      </c>
      <c r="G34" s="1" t="s">
        <v>32</v>
      </c>
      <c r="H34" s="1" t="s">
        <v>33</v>
      </c>
      <c r="I34" s="1" t="s">
        <v>194</v>
      </c>
      <c r="J34" s="1" t="s">
        <v>195</v>
      </c>
      <c r="K34" s="1" t="s">
        <v>106</v>
      </c>
      <c r="L34" s="1" t="s">
        <v>196</v>
      </c>
      <c r="M34" s="1" t="s">
        <v>108</v>
      </c>
      <c r="N34" s="1" t="s">
        <v>197</v>
      </c>
      <c r="O34" s="1" t="s">
        <v>195</v>
      </c>
      <c r="P34" s="1" t="s">
        <v>110</v>
      </c>
      <c r="Q34" s="1" t="s">
        <v>111</v>
      </c>
      <c r="R34" s="1" t="s">
        <v>112</v>
      </c>
      <c r="S34" s="1" t="s">
        <v>198</v>
      </c>
      <c r="T34" s="1" t="s">
        <v>43</v>
      </c>
      <c r="U34" s="1" t="s">
        <v>199</v>
      </c>
      <c r="V34" s="1" t="s">
        <v>200</v>
      </c>
      <c r="W34" s="1" t="s">
        <v>201</v>
      </c>
      <c r="Y34" s="1" t="s">
        <v>47</v>
      </c>
      <c r="Z34" s="1" t="s">
        <v>48</v>
      </c>
      <c r="AB34" s="1" t="s">
        <v>49</v>
      </c>
      <c r="AC34" s="1" t="s">
        <v>50</v>
      </c>
      <c r="AF34" s="1" t="s">
        <v>51</v>
      </c>
      <c r="AG34" s="1" t="s">
        <v>116</v>
      </c>
      <c r="AH34" s="1" t="s">
        <v>202</v>
      </c>
      <c r="AI34" s="1" t="s">
        <v>203</v>
      </c>
    </row>
    <row r="35" spans="1:35" x14ac:dyDescent="0.3">
      <c r="A35" s="1" t="str">
        <f>HYPERLINK("https://hsdes.intel.com/resource/14013187267","14013187267")</f>
        <v>14013187267</v>
      </c>
      <c r="B35" s="1" t="s">
        <v>379</v>
      </c>
      <c r="C35" s="3" t="s">
        <v>567</v>
      </c>
      <c r="D35" s="1" t="s">
        <v>566</v>
      </c>
      <c r="F35" s="1" t="s">
        <v>31</v>
      </c>
      <c r="G35" s="1" t="s">
        <v>32</v>
      </c>
      <c r="H35" s="1" t="s">
        <v>33</v>
      </c>
      <c r="I35" s="1" t="s">
        <v>194</v>
      </c>
      <c r="J35" s="1" t="s">
        <v>380</v>
      </c>
      <c r="K35" s="1" t="s">
        <v>106</v>
      </c>
      <c r="L35" s="1" t="s">
        <v>381</v>
      </c>
      <c r="M35" s="1" t="s">
        <v>108</v>
      </c>
      <c r="N35" s="1" t="s">
        <v>382</v>
      </c>
      <c r="O35" s="1" t="s">
        <v>380</v>
      </c>
      <c r="P35" s="1" t="s">
        <v>110</v>
      </c>
      <c r="Q35" s="1" t="s">
        <v>111</v>
      </c>
      <c r="R35" s="1" t="s">
        <v>112</v>
      </c>
      <c r="S35" s="1" t="s">
        <v>383</v>
      </c>
      <c r="T35" s="1" t="s">
        <v>43</v>
      </c>
      <c r="U35" s="1" t="s">
        <v>199</v>
      </c>
      <c r="V35" s="1" t="s">
        <v>216</v>
      </c>
      <c r="W35" s="1" t="s">
        <v>216</v>
      </c>
      <c r="Y35" s="1" t="s">
        <v>47</v>
      </c>
      <c r="Z35" s="1" t="s">
        <v>48</v>
      </c>
      <c r="AB35" s="1" t="s">
        <v>49</v>
      </c>
      <c r="AC35" s="1" t="s">
        <v>50</v>
      </c>
      <c r="AF35" s="1" t="s">
        <v>51</v>
      </c>
      <c r="AG35" s="1" t="s">
        <v>116</v>
      </c>
      <c r="AH35" s="1" t="s">
        <v>384</v>
      </c>
      <c r="AI35" s="1" t="s">
        <v>385</v>
      </c>
    </row>
    <row r="36" spans="1:35" x14ac:dyDescent="0.3">
      <c r="A36" s="1" t="str">
        <f>HYPERLINK("https://hsdes.intel.com/resource/14013186090","14013186090")</f>
        <v>14013186090</v>
      </c>
      <c r="B36" s="1" t="s">
        <v>103</v>
      </c>
      <c r="C36" s="3" t="s">
        <v>567</v>
      </c>
      <c r="D36" s="1" t="s">
        <v>566</v>
      </c>
      <c r="F36" s="1" t="s">
        <v>31</v>
      </c>
      <c r="G36" s="1" t="s">
        <v>32</v>
      </c>
      <c r="H36" s="1" t="s">
        <v>33</v>
      </c>
      <c r="I36" s="1" t="s">
        <v>104</v>
      </c>
      <c r="J36" s="1" t="s">
        <v>105</v>
      </c>
      <c r="K36" s="1" t="s">
        <v>106</v>
      </c>
      <c r="L36" s="1" t="s">
        <v>107</v>
      </c>
      <c r="M36" s="1" t="s">
        <v>108</v>
      </c>
      <c r="N36" s="1" t="s">
        <v>109</v>
      </c>
      <c r="O36" s="1" t="s">
        <v>105</v>
      </c>
      <c r="P36" s="1" t="s">
        <v>110</v>
      </c>
      <c r="Q36" s="1" t="s">
        <v>111</v>
      </c>
      <c r="R36" s="1" t="s">
        <v>112</v>
      </c>
      <c r="S36" s="1" t="s">
        <v>113</v>
      </c>
      <c r="T36" s="1" t="s">
        <v>43</v>
      </c>
      <c r="U36" s="1" t="s">
        <v>44</v>
      </c>
      <c r="V36" s="1" t="s">
        <v>114</v>
      </c>
      <c r="W36" s="1" t="s">
        <v>115</v>
      </c>
      <c r="Y36" s="1" t="s">
        <v>47</v>
      </c>
      <c r="Z36" s="1" t="s">
        <v>48</v>
      </c>
      <c r="AB36" s="1" t="s">
        <v>66</v>
      </c>
      <c r="AC36" s="1" t="s">
        <v>50</v>
      </c>
      <c r="AF36" s="1" t="s">
        <v>51</v>
      </c>
      <c r="AG36" s="1" t="s">
        <v>116</v>
      </c>
      <c r="AH36" s="1" t="s">
        <v>117</v>
      </c>
      <c r="AI36" s="1" t="s">
        <v>118</v>
      </c>
    </row>
    <row r="37" spans="1:35" x14ac:dyDescent="0.3">
      <c r="A37" s="1" t="str">
        <f>HYPERLINK("https://hsdes.intel.com/resource/14013187061","14013187061")</f>
        <v>14013187061</v>
      </c>
      <c r="B37" s="1" t="s">
        <v>311</v>
      </c>
      <c r="C37" s="3" t="s">
        <v>567</v>
      </c>
      <c r="D37" s="1" t="s">
        <v>566</v>
      </c>
      <c r="F37" s="1" t="s">
        <v>56</v>
      </c>
      <c r="G37" s="1" t="s">
        <v>32</v>
      </c>
      <c r="H37" s="1" t="s">
        <v>33</v>
      </c>
      <c r="I37" s="1" t="s">
        <v>92</v>
      </c>
      <c r="J37" s="1" t="s">
        <v>312</v>
      </c>
      <c r="K37" s="1" t="s">
        <v>94</v>
      </c>
      <c r="L37" s="1" t="s">
        <v>313</v>
      </c>
      <c r="M37" s="1" t="s">
        <v>96</v>
      </c>
      <c r="N37" s="1" t="s">
        <v>314</v>
      </c>
      <c r="O37" s="1" t="s">
        <v>312</v>
      </c>
      <c r="P37" s="1" t="s">
        <v>40</v>
      </c>
      <c r="R37" s="1" t="s">
        <v>98</v>
      </c>
      <c r="S37" s="1" t="s">
        <v>315</v>
      </c>
      <c r="T37" s="1" t="s">
        <v>43</v>
      </c>
      <c r="U37" s="1" t="s">
        <v>44</v>
      </c>
      <c r="V37" s="1" t="s">
        <v>100</v>
      </c>
      <c r="W37" s="1" t="s">
        <v>88</v>
      </c>
      <c r="Y37" s="1" t="s">
        <v>47</v>
      </c>
      <c r="Z37" s="1" t="s">
        <v>65</v>
      </c>
      <c r="AB37" s="1" t="s">
        <v>49</v>
      </c>
      <c r="AC37" s="1" t="s">
        <v>155</v>
      </c>
      <c r="AF37" s="1" t="s">
        <v>51</v>
      </c>
      <c r="AG37" s="1" t="s">
        <v>52</v>
      </c>
      <c r="AH37" s="1" t="s">
        <v>316</v>
      </c>
      <c r="AI37" s="1" t="s">
        <v>317</v>
      </c>
    </row>
    <row r="38" spans="1:35" x14ac:dyDescent="0.3">
      <c r="A38" s="1" t="str">
        <f>HYPERLINK("https://hsdes.intel.com/resource/14013185870","14013185870")</f>
        <v>14013185870</v>
      </c>
      <c r="B38" s="1" t="s">
        <v>30</v>
      </c>
      <c r="C38" s="3" t="s">
        <v>567</v>
      </c>
      <c r="D38" s="1" t="s">
        <v>566</v>
      </c>
      <c r="F38" s="1" t="s">
        <v>31</v>
      </c>
      <c r="G38" s="1" t="s">
        <v>32</v>
      </c>
      <c r="H38" s="1" t="s">
        <v>33</v>
      </c>
      <c r="I38" s="1" t="s">
        <v>34</v>
      </c>
      <c r="J38" s="1" t="s">
        <v>35</v>
      </c>
      <c r="K38" s="1" t="s">
        <v>36</v>
      </c>
      <c r="L38" s="1" t="s">
        <v>37</v>
      </c>
      <c r="M38" s="1" t="s">
        <v>38</v>
      </c>
      <c r="N38" s="1" t="s">
        <v>39</v>
      </c>
      <c r="O38" s="1" t="s">
        <v>35</v>
      </c>
      <c r="P38" s="1" t="s">
        <v>40</v>
      </c>
      <c r="R38" s="1" t="s">
        <v>41</v>
      </c>
      <c r="S38" s="1" t="s">
        <v>42</v>
      </c>
      <c r="T38" s="1" t="s">
        <v>43</v>
      </c>
      <c r="U38" s="1" t="s">
        <v>44</v>
      </c>
      <c r="V38" s="1" t="s">
        <v>45</v>
      </c>
      <c r="W38" s="1" t="s">
        <v>46</v>
      </c>
      <c r="Y38" s="1" t="s">
        <v>47</v>
      </c>
      <c r="Z38" s="1" t="s">
        <v>48</v>
      </c>
      <c r="AB38" s="1" t="s">
        <v>49</v>
      </c>
      <c r="AC38" s="1" t="s">
        <v>50</v>
      </c>
      <c r="AF38" s="1" t="s">
        <v>51</v>
      </c>
      <c r="AG38" s="1" t="s">
        <v>52</v>
      </c>
      <c r="AH38" s="1" t="s">
        <v>53</v>
      </c>
      <c r="AI38" s="1" t="s">
        <v>54</v>
      </c>
    </row>
    <row r="39" spans="1:35" x14ac:dyDescent="0.3">
      <c r="A39" s="1" t="str">
        <f>HYPERLINK("https://hsdes.intel.com/resource/14013186763","14013186763")</f>
        <v>14013186763</v>
      </c>
      <c r="B39" s="1" t="s">
        <v>240</v>
      </c>
      <c r="C39" s="3" t="s">
        <v>567</v>
      </c>
      <c r="D39" s="1" t="s">
        <v>566</v>
      </c>
      <c r="F39" s="1" t="s">
        <v>56</v>
      </c>
      <c r="G39" s="1" t="s">
        <v>32</v>
      </c>
      <c r="H39" s="1" t="s">
        <v>33</v>
      </c>
      <c r="I39" s="1" t="s">
        <v>92</v>
      </c>
      <c r="J39" s="1" t="s">
        <v>241</v>
      </c>
      <c r="K39" s="1" t="s">
        <v>94</v>
      </c>
      <c r="L39" s="1" t="s">
        <v>242</v>
      </c>
      <c r="M39" s="1" t="s">
        <v>96</v>
      </c>
      <c r="N39" s="1" t="s">
        <v>243</v>
      </c>
      <c r="O39" s="1" t="s">
        <v>241</v>
      </c>
      <c r="P39" s="1" t="s">
        <v>40</v>
      </c>
      <c r="R39" s="1" t="s">
        <v>98</v>
      </c>
      <c r="S39" s="1" t="s">
        <v>244</v>
      </c>
      <c r="T39" s="1" t="s">
        <v>43</v>
      </c>
      <c r="U39" s="1" t="s">
        <v>44</v>
      </c>
      <c r="V39" s="1" t="s">
        <v>100</v>
      </c>
      <c r="W39" s="1" t="s">
        <v>88</v>
      </c>
      <c r="Y39" s="1" t="s">
        <v>47</v>
      </c>
      <c r="Z39" s="1" t="s">
        <v>65</v>
      </c>
      <c r="AB39" s="1" t="s">
        <v>49</v>
      </c>
      <c r="AC39" s="1" t="s">
        <v>50</v>
      </c>
      <c r="AF39" s="1" t="s">
        <v>51</v>
      </c>
      <c r="AG39" s="1" t="s">
        <v>52</v>
      </c>
      <c r="AH39" s="1" t="s">
        <v>245</v>
      </c>
      <c r="AI39" s="1" t="s">
        <v>246</v>
      </c>
    </row>
    <row r="40" spans="1:35" x14ac:dyDescent="0.3">
      <c r="A40" s="1" t="str">
        <f>HYPERLINK("https://hsdes.intel.com/resource/14013186349","14013186349")</f>
        <v>14013186349</v>
      </c>
      <c r="B40" s="1" t="s">
        <v>174</v>
      </c>
      <c r="C40" s="3" t="s">
        <v>567</v>
      </c>
      <c r="D40" s="1" t="s">
        <v>566</v>
      </c>
      <c r="F40" s="1" t="s">
        <v>56</v>
      </c>
      <c r="G40" s="1" t="s">
        <v>32</v>
      </c>
      <c r="H40" s="1" t="s">
        <v>33</v>
      </c>
      <c r="I40" s="1" t="s">
        <v>92</v>
      </c>
      <c r="J40" s="1" t="s">
        <v>175</v>
      </c>
      <c r="K40" s="1" t="s">
        <v>122</v>
      </c>
      <c r="L40" s="1" t="s">
        <v>176</v>
      </c>
      <c r="M40" s="1" t="s">
        <v>177</v>
      </c>
      <c r="N40" s="1" t="s">
        <v>178</v>
      </c>
      <c r="O40" s="1" t="s">
        <v>175</v>
      </c>
      <c r="P40" s="1" t="s">
        <v>40</v>
      </c>
      <c r="R40" s="1" t="s">
        <v>98</v>
      </c>
      <c r="S40" s="1" t="s">
        <v>179</v>
      </c>
      <c r="T40" s="1" t="s">
        <v>43</v>
      </c>
      <c r="U40" s="1" t="s">
        <v>44</v>
      </c>
      <c r="V40" s="1" t="s">
        <v>100</v>
      </c>
      <c r="W40" s="1" t="s">
        <v>180</v>
      </c>
      <c r="Y40" s="1" t="s">
        <v>47</v>
      </c>
      <c r="Z40" s="1" t="s">
        <v>65</v>
      </c>
      <c r="AB40" s="1" t="s">
        <v>49</v>
      </c>
      <c r="AC40" s="1" t="s">
        <v>50</v>
      </c>
      <c r="AF40" s="1" t="s">
        <v>51</v>
      </c>
      <c r="AG40" s="1" t="s">
        <v>52</v>
      </c>
      <c r="AH40" s="1" t="s">
        <v>181</v>
      </c>
      <c r="AI40" s="1" t="s">
        <v>182</v>
      </c>
    </row>
    <row r="41" spans="1:35" x14ac:dyDescent="0.3">
      <c r="A41" s="1" t="str">
        <f>HYPERLINK("https://hsdes.intel.com/resource/14013186078","14013186078")</f>
        <v>14013186078</v>
      </c>
      <c r="B41" s="1" t="s">
        <v>91</v>
      </c>
      <c r="C41" s="3" t="s">
        <v>567</v>
      </c>
      <c r="D41" s="1" t="s">
        <v>566</v>
      </c>
      <c r="F41" s="1" t="s">
        <v>56</v>
      </c>
      <c r="G41" s="1" t="s">
        <v>32</v>
      </c>
      <c r="H41" s="1" t="s">
        <v>33</v>
      </c>
      <c r="I41" s="1" t="s">
        <v>92</v>
      </c>
      <c r="J41" s="1" t="s">
        <v>93</v>
      </c>
      <c r="K41" s="1" t="s">
        <v>94</v>
      </c>
      <c r="L41" s="1" t="s">
        <v>95</v>
      </c>
      <c r="M41" s="1" t="s">
        <v>96</v>
      </c>
      <c r="N41" s="1" t="s">
        <v>97</v>
      </c>
      <c r="O41" s="1" t="s">
        <v>93</v>
      </c>
      <c r="P41" s="1" t="s">
        <v>40</v>
      </c>
      <c r="R41" s="1" t="s">
        <v>98</v>
      </c>
      <c r="S41" s="1" t="s">
        <v>99</v>
      </c>
      <c r="T41" s="1" t="s">
        <v>43</v>
      </c>
      <c r="U41" s="1" t="s">
        <v>44</v>
      </c>
      <c r="V41" s="1" t="s">
        <v>100</v>
      </c>
      <c r="W41" s="1" t="s">
        <v>88</v>
      </c>
      <c r="Y41" s="1" t="s">
        <v>47</v>
      </c>
      <c r="Z41" s="1" t="s">
        <v>65</v>
      </c>
      <c r="AB41" s="1" t="s">
        <v>49</v>
      </c>
      <c r="AC41" s="1" t="s">
        <v>50</v>
      </c>
      <c r="AF41" s="1" t="s">
        <v>51</v>
      </c>
      <c r="AG41" s="1" t="s">
        <v>52</v>
      </c>
      <c r="AH41" s="1" t="s">
        <v>101</v>
      </c>
      <c r="AI41" s="1" t="s">
        <v>102</v>
      </c>
    </row>
    <row r="42" spans="1:35" x14ac:dyDescent="0.3">
      <c r="A42" s="1" t="str">
        <f>HYPERLINK("https://hsdes.intel.com/resource/14013186810","14013186810")</f>
        <v>14013186810</v>
      </c>
      <c r="B42" s="1" t="s">
        <v>256</v>
      </c>
      <c r="C42" s="3" t="s">
        <v>567</v>
      </c>
      <c r="D42" s="1" t="s">
        <v>566</v>
      </c>
      <c r="F42" s="1" t="s">
        <v>31</v>
      </c>
      <c r="G42" s="1" t="s">
        <v>32</v>
      </c>
      <c r="H42" s="1" t="s">
        <v>33</v>
      </c>
      <c r="I42" s="1" t="s">
        <v>34</v>
      </c>
      <c r="J42" s="1" t="s">
        <v>257</v>
      </c>
      <c r="K42" s="1" t="s">
        <v>36</v>
      </c>
      <c r="L42" s="1" t="s">
        <v>258</v>
      </c>
      <c r="M42" s="1" t="s">
        <v>259</v>
      </c>
      <c r="N42" s="1" t="s">
        <v>260</v>
      </c>
      <c r="O42" s="1" t="s">
        <v>257</v>
      </c>
      <c r="P42" s="1" t="s">
        <v>40</v>
      </c>
      <c r="R42" s="1" t="s">
        <v>41</v>
      </c>
      <c r="S42" s="1" t="s">
        <v>261</v>
      </c>
      <c r="T42" s="1" t="s">
        <v>43</v>
      </c>
      <c r="U42" s="1" t="s">
        <v>44</v>
      </c>
      <c r="V42" s="1" t="s">
        <v>45</v>
      </c>
      <c r="W42" s="1" t="s">
        <v>46</v>
      </c>
      <c r="Y42" s="1" t="s">
        <v>47</v>
      </c>
      <c r="Z42" s="1" t="s">
        <v>48</v>
      </c>
      <c r="AB42" s="1" t="s">
        <v>49</v>
      </c>
      <c r="AC42" s="1" t="s">
        <v>50</v>
      </c>
      <c r="AF42" s="1" t="s">
        <v>51</v>
      </c>
      <c r="AG42" s="1" t="s">
        <v>52</v>
      </c>
      <c r="AH42" s="1" t="s">
        <v>262</v>
      </c>
      <c r="AI42" s="1" t="s">
        <v>263</v>
      </c>
    </row>
    <row r="43" spans="1:35" x14ac:dyDescent="0.3">
      <c r="A43" s="1" t="str">
        <f>HYPERLINK("https://hsdes.intel.com/resource/14013186561","14013186561")</f>
        <v>14013186561</v>
      </c>
      <c r="B43" s="1" t="s">
        <v>226</v>
      </c>
      <c r="C43" s="3" t="s">
        <v>567</v>
      </c>
      <c r="D43" s="1" t="s">
        <v>566</v>
      </c>
      <c r="F43" s="1" t="s">
        <v>31</v>
      </c>
      <c r="G43" s="1" t="s">
        <v>32</v>
      </c>
      <c r="H43" s="1" t="s">
        <v>33</v>
      </c>
      <c r="I43" s="1" t="s">
        <v>120</v>
      </c>
      <c r="J43" s="1" t="s">
        <v>227</v>
      </c>
      <c r="K43" s="1" t="s">
        <v>122</v>
      </c>
      <c r="L43" s="1" t="s">
        <v>228</v>
      </c>
      <c r="M43" s="1" t="s">
        <v>169</v>
      </c>
      <c r="N43" s="1" t="s">
        <v>229</v>
      </c>
      <c r="O43" s="1" t="s">
        <v>227</v>
      </c>
      <c r="P43" s="1" t="s">
        <v>40</v>
      </c>
      <c r="Q43" s="1" t="s">
        <v>126</v>
      </c>
      <c r="R43" s="1" t="s">
        <v>127</v>
      </c>
      <c r="S43" s="1" t="s">
        <v>230</v>
      </c>
      <c r="T43" s="1" t="s">
        <v>43</v>
      </c>
      <c r="U43" s="1" t="s">
        <v>44</v>
      </c>
      <c r="V43" s="1" t="s">
        <v>100</v>
      </c>
      <c r="W43" s="1" t="s">
        <v>88</v>
      </c>
      <c r="Y43" s="1" t="s">
        <v>47</v>
      </c>
      <c r="Z43" s="1" t="s">
        <v>48</v>
      </c>
      <c r="AB43" s="1" t="s">
        <v>49</v>
      </c>
      <c r="AC43" s="1" t="s">
        <v>50</v>
      </c>
      <c r="AF43" s="1" t="s">
        <v>51</v>
      </c>
      <c r="AG43" s="1" t="s">
        <v>52</v>
      </c>
      <c r="AH43" s="1" t="s">
        <v>231</v>
      </c>
      <c r="AI43" s="1" t="s">
        <v>232</v>
      </c>
    </row>
    <row r="44" spans="1:35" x14ac:dyDescent="0.3">
      <c r="A44" s="1" t="str">
        <f>HYPERLINK("https://hsdes.intel.com/resource/14013186338","14013186338")</f>
        <v>14013186338</v>
      </c>
      <c r="B44" s="1" t="s">
        <v>166</v>
      </c>
      <c r="C44" s="3" t="s">
        <v>567</v>
      </c>
      <c r="D44" s="1" t="s">
        <v>566</v>
      </c>
      <c r="F44" s="1" t="s">
        <v>31</v>
      </c>
      <c r="G44" s="1" t="s">
        <v>32</v>
      </c>
      <c r="H44" s="1" t="s">
        <v>33</v>
      </c>
      <c r="I44" s="1" t="s">
        <v>120</v>
      </c>
      <c r="J44" s="1" t="s">
        <v>167</v>
      </c>
      <c r="K44" s="1" t="s">
        <v>122</v>
      </c>
      <c r="L44" s="1" t="s">
        <v>168</v>
      </c>
      <c r="M44" s="1" t="s">
        <v>169</v>
      </c>
      <c r="N44" s="1" t="s">
        <v>170</v>
      </c>
      <c r="O44" s="1" t="s">
        <v>167</v>
      </c>
      <c r="P44" s="1" t="s">
        <v>40</v>
      </c>
      <c r="Q44" s="1" t="s">
        <v>126</v>
      </c>
      <c r="R44" s="1" t="s">
        <v>127</v>
      </c>
      <c r="S44" s="1" t="s">
        <v>171</v>
      </c>
      <c r="T44" s="1" t="s">
        <v>43</v>
      </c>
      <c r="U44" s="1" t="s">
        <v>44</v>
      </c>
      <c r="V44" s="1" t="s">
        <v>100</v>
      </c>
      <c r="W44" s="1" t="s">
        <v>88</v>
      </c>
      <c r="Y44" s="1" t="s">
        <v>47</v>
      </c>
      <c r="Z44" s="1" t="s">
        <v>48</v>
      </c>
      <c r="AB44" s="1" t="s">
        <v>49</v>
      </c>
      <c r="AC44" s="1" t="s">
        <v>50</v>
      </c>
      <c r="AF44" s="1" t="s">
        <v>51</v>
      </c>
      <c r="AG44" s="1" t="s">
        <v>52</v>
      </c>
      <c r="AH44" s="1" t="s">
        <v>172</v>
      </c>
      <c r="AI44" s="1" t="s">
        <v>173</v>
      </c>
    </row>
    <row r="45" spans="1:35" x14ac:dyDescent="0.3">
      <c r="A45" s="1" t="str">
        <f>HYPERLINK("https://hsdes.intel.com/resource/14013187758","14013187758")</f>
        <v>14013187758</v>
      </c>
      <c r="B45" s="1" t="s">
        <v>521</v>
      </c>
      <c r="C45" s="3" t="s">
        <v>567</v>
      </c>
      <c r="D45" s="1" t="s">
        <v>566</v>
      </c>
      <c r="F45" s="1" t="s">
        <v>31</v>
      </c>
      <c r="G45" s="1" t="s">
        <v>32</v>
      </c>
      <c r="H45" s="1" t="s">
        <v>33</v>
      </c>
      <c r="I45" s="1" t="s">
        <v>120</v>
      </c>
      <c r="J45" s="1" t="s">
        <v>522</v>
      </c>
      <c r="K45" s="1" t="s">
        <v>122</v>
      </c>
      <c r="L45" s="1" t="s">
        <v>523</v>
      </c>
      <c r="M45" s="1" t="s">
        <v>298</v>
      </c>
      <c r="N45" s="1" t="s">
        <v>524</v>
      </c>
      <c r="O45" s="1" t="s">
        <v>522</v>
      </c>
      <c r="P45" s="1" t="s">
        <v>40</v>
      </c>
      <c r="Q45" s="1" t="s">
        <v>126</v>
      </c>
      <c r="R45" s="1" t="s">
        <v>127</v>
      </c>
      <c r="S45" s="1" t="s">
        <v>525</v>
      </c>
      <c r="T45" s="1" t="s">
        <v>43</v>
      </c>
      <c r="U45" s="1" t="s">
        <v>44</v>
      </c>
      <c r="V45" s="1" t="s">
        <v>100</v>
      </c>
      <c r="W45" s="1" t="s">
        <v>88</v>
      </c>
      <c r="Y45" s="1" t="s">
        <v>47</v>
      </c>
      <c r="Z45" s="1" t="s">
        <v>48</v>
      </c>
      <c r="AB45" s="1" t="s">
        <v>49</v>
      </c>
      <c r="AC45" s="1" t="s">
        <v>155</v>
      </c>
      <c r="AF45" s="1" t="s">
        <v>51</v>
      </c>
      <c r="AG45" s="1" t="s">
        <v>52</v>
      </c>
      <c r="AH45" s="1" t="s">
        <v>526</v>
      </c>
      <c r="AI45" s="1" t="s">
        <v>527</v>
      </c>
    </row>
    <row r="46" spans="1:35" x14ac:dyDescent="0.3">
      <c r="A46" s="1" t="str">
        <f>HYPERLINK("https://hsdes.intel.com/resource/14013187049","14013187049")</f>
        <v>14013187049</v>
      </c>
      <c r="B46" s="1" t="s">
        <v>295</v>
      </c>
      <c r="C46" s="3" t="s">
        <v>567</v>
      </c>
      <c r="D46" s="1" t="s">
        <v>566</v>
      </c>
      <c r="F46" s="1" t="s">
        <v>31</v>
      </c>
      <c r="G46" s="1" t="s">
        <v>32</v>
      </c>
      <c r="H46" s="1" t="s">
        <v>33</v>
      </c>
      <c r="I46" s="1" t="s">
        <v>120</v>
      </c>
      <c r="J46" s="1" t="s">
        <v>296</v>
      </c>
      <c r="K46" s="1" t="s">
        <v>122</v>
      </c>
      <c r="L46" s="1" t="s">
        <v>297</v>
      </c>
      <c r="M46" s="1" t="s">
        <v>298</v>
      </c>
      <c r="N46" s="1" t="s">
        <v>299</v>
      </c>
      <c r="O46" s="1" t="s">
        <v>296</v>
      </c>
      <c r="P46" s="1" t="s">
        <v>40</v>
      </c>
      <c r="Q46" s="1" t="s">
        <v>126</v>
      </c>
      <c r="R46" s="1" t="s">
        <v>127</v>
      </c>
      <c r="S46" s="1" t="s">
        <v>300</v>
      </c>
      <c r="T46" s="1" t="s">
        <v>43</v>
      </c>
      <c r="U46" s="1" t="s">
        <v>44</v>
      </c>
      <c r="V46" s="1" t="s">
        <v>100</v>
      </c>
      <c r="W46" s="1" t="s">
        <v>88</v>
      </c>
      <c r="Y46" s="1" t="s">
        <v>47</v>
      </c>
      <c r="Z46" s="1" t="s">
        <v>48</v>
      </c>
      <c r="AB46" s="1" t="s">
        <v>49</v>
      </c>
      <c r="AC46" s="1" t="s">
        <v>155</v>
      </c>
      <c r="AF46" s="1" t="s">
        <v>51</v>
      </c>
      <c r="AG46" s="1" t="s">
        <v>52</v>
      </c>
      <c r="AH46" s="1" t="s">
        <v>301</v>
      </c>
      <c r="AI46" s="1" t="s">
        <v>302</v>
      </c>
    </row>
    <row r="47" spans="1:35" x14ac:dyDescent="0.3">
      <c r="A47" s="1" t="str">
        <f>HYPERLINK("https://hsdes.intel.com/resource/14013187386","14013187386")</f>
        <v>14013187386</v>
      </c>
      <c r="B47" s="1" t="s">
        <v>451</v>
      </c>
      <c r="C47" s="3" t="s">
        <v>567</v>
      </c>
      <c r="D47" s="1" t="s">
        <v>566</v>
      </c>
      <c r="F47" s="1" t="s">
        <v>31</v>
      </c>
      <c r="G47" s="1" t="s">
        <v>32</v>
      </c>
      <c r="H47" s="1" t="s">
        <v>33</v>
      </c>
      <c r="I47" s="1" t="s">
        <v>120</v>
      </c>
      <c r="J47" s="1" t="s">
        <v>452</v>
      </c>
      <c r="K47" s="1" t="s">
        <v>122</v>
      </c>
      <c r="L47" s="1" t="s">
        <v>453</v>
      </c>
      <c r="M47" s="1" t="s">
        <v>298</v>
      </c>
      <c r="N47" s="1" t="s">
        <v>454</v>
      </c>
      <c r="O47" s="1" t="s">
        <v>452</v>
      </c>
      <c r="P47" s="1" t="s">
        <v>40</v>
      </c>
      <c r="Q47" s="1" t="s">
        <v>126</v>
      </c>
      <c r="R47" s="1" t="s">
        <v>127</v>
      </c>
      <c r="S47" s="1" t="s">
        <v>455</v>
      </c>
      <c r="T47" s="1" t="s">
        <v>43</v>
      </c>
      <c r="U47" s="1" t="s">
        <v>44</v>
      </c>
      <c r="V47" s="1" t="s">
        <v>456</v>
      </c>
      <c r="W47" s="1" t="s">
        <v>46</v>
      </c>
      <c r="Y47" s="1" t="s">
        <v>47</v>
      </c>
      <c r="Z47" s="1" t="s">
        <v>48</v>
      </c>
      <c r="AB47" s="1" t="s">
        <v>49</v>
      </c>
      <c r="AC47" s="1" t="s">
        <v>50</v>
      </c>
      <c r="AF47" s="1" t="s">
        <v>51</v>
      </c>
      <c r="AG47" s="1" t="s">
        <v>52</v>
      </c>
      <c r="AH47" s="1" t="s">
        <v>457</v>
      </c>
      <c r="AI47" s="1" t="s">
        <v>458</v>
      </c>
    </row>
    <row r="48" spans="1:35" x14ac:dyDescent="0.3">
      <c r="A48" s="1" t="str">
        <f>HYPERLINK("https://hsdes.intel.com/resource/14013187390","14013187390")</f>
        <v>14013187390</v>
      </c>
      <c r="B48" s="1" t="s">
        <v>459</v>
      </c>
      <c r="C48" s="3" t="s">
        <v>567</v>
      </c>
      <c r="D48" s="1" t="s">
        <v>566</v>
      </c>
      <c r="F48" s="1" t="s">
        <v>31</v>
      </c>
      <c r="G48" s="1" t="s">
        <v>32</v>
      </c>
      <c r="H48" s="1" t="s">
        <v>33</v>
      </c>
      <c r="I48" s="1" t="s">
        <v>120</v>
      </c>
      <c r="J48" s="1" t="s">
        <v>460</v>
      </c>
      <c r="K48" s="1" t="s">
        <v>122</v>
      </c>
      <c r="L48" s="1" t="s">
        <v>461</v>
      </c>
      <c r="M48" s="1" t="s">
        <v>298</v>
      </c>
      <c r="N48" s="1" t="s">
        <v>462</v>
      </c>
      <c r="O48" s="1" t="s">
        <v>460</v>
      </c>
      <c r="P48" s="1" t="s">
        <v>40</v>
      </c>
      <c r="Q48" s="1" t="s">
        <v>126</v>
      </c>
      <c r="R48" s="1" t="s">
        <v>127</v>
      </c>
      <c r="S48" s="1" t="s">
        <v>463</v>
      </c>
      <c r="T48" s="1" t="s">
        <v>43</v>
      </c>
      <c r="U48" s="1" t="s">
        <v>44</v>
      </c>
      <c r="V48" s="1" t="s">
        <v>100</v>
      </c>
      <c r="W48" s="1" t="s">
        <v>88</v>
      </c>
      <c r="Y48" s="1" t="s">
        <v>47</v>
      </c>
      <c r="Z48" s="1" t="s">
        <v>48</v>
      </c>
      <c r="AB48" s="1" t="s">
        <v>49</v>
      </c>
      <c r="AC48" s="1" t="s">
        <v>50</v>
      </c>
      <c r="AF48" s="1" t="s">
        <v>51</v>
      </c>
      <c r="AG48" s="1" t="s">
        <v>52</v>
      </c>
      <c r="AH48" s="1" t="s">
        <v>464</v>
      </c>
      <c r="AI48" s="1" t="s">
        <v>465</v>
      </c>
    </row>
    <row r="49" spans="1:35" x14ac:dyDescent="0.3">
      <c r="A49" s="1" t="str">
        <f>HYPERLINK("https://hsdes.intel.com/resource/14013187360","14013187360")</f>
        <v>14013187360</v>
      </c>
      <c r="B49" s="1" t="s">
        <v>444</v>
      </c>
      <c r="C49" s="3" t="s">
        <v>567</v>
      </c>
      <c r="D49" s="1" t="s">
        <v>566</v>
      </c>
      <c r="F49" s="1" t="s">
        <v>31</v>
      </c>
      <c r="G49" s="1" t="s">
        <v>32</v>
      </c>
      <c r="H49" s="1" t="s">
        <v>33</v>
      </c>
      <c r="I49" s="1" t="s">
        <v>120</v>
      </c>
      <c r="J49" s="1" t="s">
        <v>445</v>
      </c>
      <c r="K49" s="1" t="s">
        <v>122</v>
      </c>
      <c r="L49" s="1" t="s">
        <v>446</v>
      </c>
      <c r="M49" s="1" t="s">
        <v>298</v>
      </c>
      <c r="N49" s="1" t="s">
        <v>447</v>
      </c>
      <c r="O49" s="1" t="s">
        <v>445</v>
      </c>
      <c r="P49" s="1" t="s">
        <v>40</v>
      </c>
      <c r="Q49" s="1" t="s">
        <v>126</v>
      </c>
      <c r="R49" s="1" t="s">
        <v>127</v>
      </c>
      <c r="S49" s="1" t="s">
        <v>448</v>
      </c>
      <c r="T49" s="1" t="s">
        <v>43</v>
      </c>
      <c r="U49" s="1" t="s">
        <v>44</v>
      </c>
      <c r="V49" s="1" t="s">
        <v>100</v>
      </c>
      <c r="W49" s="1" t="s">
        <v>180</v>
      </c>
      <c r="Y49" s="1" t="s">
        <v>47</v>
      </c>
      <c r="Z49" s="1" t="s">
        <v>48</v>
      </c>
      <c r="AB49" s="1" t="s">
        <v>49</v>
      </c>
      <c r="AC49" s="1" t="s">
        <v>50</v>
      </c>
      <c r="AF49" s="1" t="s">
        <v>51</v>
      </c>
      <c r="AG49" s="1" t="s">
        <v>52</v>
      </c>
      <c r="AH49" s="1" t="s">
        <v>449</v>
      </c>
      <c r="AI49" s="1" t="s">
        <v>450</v>
      </c>
    </row>
    <row r="50" spans="1:35" x14ac:dyDescent="0.3">
      <c r="A50" s="1" t="str">
        <f>HYPERLINK("https://hsdes.intel.com/resource/14013187345","14013187345")</f>
        <v>14013187345</v>
      </c>
      <c r="B50" s="1" t="s">
        <v>394</v>
      </c>
      <c r="C50" s="3" t="s">
        <v>567</v>
      </c>
      <c r="D50" s="1" t="s">
        <v>566</v>
      </c>
      <c r="F50" s="1" t="s">
        <v>31</v>
      </c>
      <c r="G50" s="1" t="s">
        <v>32</v>
      </c>
      <c r="H50" s="1" t="s">
        <v>33</v>
      </c>
      <c r="I50" s="1" t="s">
        <v>120</v>
      </c>
      <c r="J50" s="1" t="s">
        <v>395</v>
      </c>
      <c r="K50" s="1" t="s">
        <v>122</v>
      </c>
      <c r="L50" s="1" t="s">
        <v>396</v>
      </c>
      <c r="M50" s="1" t="s">
        <v>298</v>
      </c>
      <c r="N50" s="1" t="s">
        <v>397</v>
      </c>
      <c r="O50" s="1" t="s">
        <v>395</v>
      </c>
      <c r="P50" s="1" t="s">
        <v>40</v>
      </c>
      <c r="Q50" s="1" t="s">
        <v>126</v>
      </c>
      <c r="R50" s="1" t="s">
        <v>127</v>
      </c>
      <c r="S50" s="1" t="s">
        <v>398</v>
      </c>
      <c r="T50" s="1" t="s">
        <v>43</v>
      </c>
      <c r="U50" s="1" t="s">
        <v>44</v>
      </c>
      <c r="V50" s="1" t="s">
        <v>100</v>
      </c>
      <c r="W50" s="1" t="s">
        <v>88</v>
      </c>
      <c r="Y50" s="1" t="s">
        <v>47</v>
      </c>
      <c r="Z50" s="1" t="s">
        <v>48</v>
      </c>
      <c r="AB50" s="1" t="s">
        <v>49</v>
      </c>
      <c r="AC50" s="1" t="s">
        <v>155</v>
      </c>
      <c r="AF50" s="1" t="s">
        <v>51</v>
      </c>
      <c r="AG50" s="1" t="s">
        <v>52</v>
      </c>
      <c r="AH50" s="1" t="s">
        <v>399</v>
      </c>
      <c r="AI50" s="1" t="s">
        <v>400</v>
      </c>
    </row>
    <row r="51" spans="1:35" x14ac:dyDescent="0.3">
      <c r="A51" s="1" t="str">
        <f>HYPERLINK("https://hsdes.intel.com/resource/14013187793","14013187793")</f>
        <v>14013187793</v>
      </c>
      <c r="B51" s="1" t="s">
        <v>549</v>
      </c>
      <c r="C51" s="3" t="s">
        <v>567</v>
      </c>
      <c r="D51" s="1" t="s">
        <v>566</v>
      </c>
      <c r="F51" s="1" t="s">
        <v>56</v>
      </c>
      <c r="G51" s="1" t="s">
        <v>32</v>
      </c>
      <c r="H51" s="1" t="s">
        <v>33</v>
      </c>
      <c r="I51" s="1" t="s">
        <v>92</v>
      </c>
      <c r="J51" s="1" t="s">
        <v>550</v>
      </c>
      <c r="K51" s="1" t="s">
        <v>133</v>
      </c>
      <c r="L51" s="1" t="s">
        <v>551</v>
      </c>
      <c r="M51" s="1" t="s">
        <v>96</v>
      </c>
      <c r="N51" s="1" t="s">
        <v>552</v>
      </c>
      <c r="O51" s="1" t="s">
        <v>550</v>
      </c>
      <c r="P51" s="1" t="s">
        <v>40</v>
      </c>
      <c r="R51" s="1" t="s">
        <v>98</v>
      </c>
      <c r="S51" s="1" t="s">
        <v>553</v>
      </c>
      <c r="T51" s="1" t="s">
        <v>43</v>
      </c>
      <c r="U51" s="1" t="s">
        <v>199</v>
      </c>
      <c r="V51" s="1" t="s">
        <v>100</v>
      </c>
      <c r="W51" s="1" t="s">
        <v>88</v>
      </c>
      <c r="Y51" s="1" t="s">
        <v>47</v>
      </c>
      <c r="Z51" s="1" t="s">
        <v>65</v>
      </c>
      <c r="AB51" s="1" t="s">
        <v>49</v>
      </c>
      <c r="AC51" s="1" t="s">
        <v>50</v>
      </c>
      <c r="AF51" s="1" t="s">
        <v>51</v>
      </c>
      <c r="AG51" s="1" t="s">
        <v>52</v>
      </c>
      <c r="AH51" s="1" t="s">
        <v>554</v>
      </c>
      <c r="AI51" s="1" t="s">
        <v>555</v>
      </c>
    </row>
    <row r="52" spans="1:35" x14ac:dyDescent="0.3">
      <c r="A52" s="1" t="str">
        <f>HYPERLINK("https://hsdes.intel.com/resource/14013187719","14013187719")</f>
        <v>14013187719</v>
      </c>
      <c r="B52" s="1" t="s">
        <v>514</v>
      </c>
      <c r="C52" s="3" t="s">
        <v>567</v>
      </c>
      <c r="D52" s="1" t="s">
        <v>566</v>
      </c>
      <c r="F52" s="1" t="s">
        <v>56</v>
      </c>
      <c r="G52" s="1" t="s">
        <v>32</v>
      </c>
      <c r="H52" s="1" t="s">
        <v>33</v>
      </c>
      <c r="I52" s="1" t="s">
        <v>265</v>
      </c>
      <c r="J52" s="1" t="s">
        <v>515</v>
      </c>
      <c r="K52" s="1" t="s">
        <v>80</v>
      </c>
      <c r="L52" s="1" t="s">
        <v>516</v>
      </c>
      <c r="M52" s="1" t="s">
        <v>208</v>
      </c>
      <c r="N52" s="1" t="s">
        <v>517</v>
      </c>
      <c r="O52" s="1" t="s">
        <v>515</v>
      </c>
      <c r="P52" s="1" t="s">
        <v>110</v>
      </c>
      <c r="R52" s="1" t="s">
        <v>112</v>
      </c>
      <c r="S52" s="1" t="s">
        <v>518</v>
      </c>
      <c r="T52" s="1" t="s">
        <v>43</v>
      </c>
      <c r="U52" s="1" t="s">
        <v>44</v>
      </c>
      <c r="V52" s="1" t="s">
        <v>100</v>
      </c>
      <c r="W52" s="1" t="s">
        <v>87</v>
      </c>
      <c r="Y52" s="1" t="s">
        <v>47</v>
      </c>
      <c r="Z52" s="1" t="s">
        <v>65</v>
      </c>
      <c r="AB52" s="1" t="s">
        <v>49</v>
      </c>
      <c r="AC52" s="1" t="s">
        <v>50</v>
      </c>
      <c r="AF52" s="1" t="s">
        <v>51</v>
      </c>
      <c r="AG52" s="1" t="s">
        <v>213</v>
      </c>
      <c r="AH52" s="1" t="s">
        <v>519</v>
      </c>
      <c r="AI52" s="1" t="s">
        <v>520</v>
      </c>
    </row>
    <row r="53" spans="1:35" x14ac:dyDescent="0.3">
      <c r="A53" s="1" t="str">
        <f>HYPERLINK("https://hsdes.intel.com/resource/14013187053","14013187053")</f>
        <v>14013187053</v>
      </c>
      <c r="B53" s="1" t="s">
        <v>303</v>
      </c>
      <c r="C53" s="3" t="s">
        <v>567</v>
      </c>
      <c r="D53" s="1" t="s">
        <v>566</v>
      </c>
      <c r="F53" s="1" t="s">
        <v>31</v>
      </c>
      <c r="G53" s="1" t="s">
        <v>32</v>
      </c>
      <c r="H53" s="1" t="s">
        <v>33</v>
      </c>
      <c r="I53" s="1" t="s">
        <v>34</v>
      </c>
      <c r="J53" s="1" t="s">
        <v>304</v>
      </c>
      <c r="K53" s="1" t="s">
        <v>36</v>
      </c>
      <c r="L53" s="1" t="s">
        <v>305</v>
      </c>
      <c r="M53" s="1" t="s">
        <v>306</v>
      </c>
      <c r="N53" s="1" t="s">
        <v>307</v>
      </c>
      <c r="O53" s="1" t="s">
        <v>304</v>
      </c>
      <c r="P53" s="1" t="s">
        <v>40</v>
      </c>
      <c r="R53" s="1" t="s">
        <v>41</v>
      </c>
      <c r="S53" s="1" t="s">
        <v>308</v>
      </c>
      <c r="T53" s="1" t="s">
        <v>43</v>
      </c>
      <c r="U53" s="1" t="s">
        <v>44</v>
      </c>
      <c r="V53" s="1" t="s">
        <v>45</v>
      </c>
      <c r="W53" s="1" t="s">
        <v>46</v>
      </c>
      <c r="Y53" s="1" t="s">
        <v>47</v>
      </c>
      <c r="Z53" s="1" t="s">
        <v>48</v>
      </c>
      <c r="AB53" s="1" t="s">
        <v>49</v>
      </c>
      <c r="AC53" s="1" t="s">
        <v>155</v>
      </c>
      <c r="AF53" s="1" t="s">
        <v>51</v>
      </c>
      <c r="AG53" s="1" t="s">
        <v>52</v>
      </c>
      <c r="AH53" s="1" t="s">
        <v>309</v>
      </c>
      <c r="AI53" s="1" t="s">
        <v>310</v>
      </c>
    </row>
    <row r="54" spans="1:35" x14ac:dyDescent="0.3">
      <c r="A54" s="1" t="str">
        <f>HYPERLINK("https://hsdes.intel.com/resource/14013187038","14013187038")</f>
        <v>14013187038</v>
      </c>
      <c r="B54" s="1" t="s">
        <v>288</v>
      </c>
      <c r="C54" s="3" t="s">
        <v>567</v>
      </c>
      <c r="D54" s="1" t="s">
        <v>566</v>
      </c>
      <c r="F54" s="1" t="s">
        <v>56</v>
      </c>
      <c r="G54" s="1" t="s">
        <v>32</v>
      </c>
      <c r="H54" s="1" t="s">
        <v>33</v>
      </c>
      <c r="I54" s="1" t="s">
        <v>92</v>
      </c>
      <c r="J54" s="1" t="s">
        <v>289</v>
      </c>
      <c r="K54" s="1" t="s">
        <v>94</v>
      </c>
      <c r="L54" s="1" t="s">
        <v>290</v>
      </c>
      <c r="M54" s="1" t="s">
        <v>96</v>
      </c>
      <c r="N54" s="1" t="s">
        <v>291</v>
      </c>
      <c r="O54" s="1" t="s">
        <v>289</v>
      </c>
      <c r="P54" s="1" t="s">
        <v>40</v>
      </c>
      <c r="R54" s="1" t="s">
        <v>98</v>
      </c>
      <c r="S54" s="1" t="s">
        <v>292</v>
      </c>
      <c r="T54" s="1" t="s">
        <v>43</v>
      </c>
      <c r="U54" s="1" t="s">
        <v>44</v>
      </c>
      <c r="V54" s="1" t="s">
        <v>100</v>
      </c>
      <c r="W54" s="1" t="s">
        <v>88</v>
      </c>
      <c r="Y54" s="1" t="s">
        <v>47</v>
      </c>
      <c r="Z54" s="1" t="s">
        <v>65</v>
      </c>
      <c r="AB54" s="1" t="s">
        <v>49</v>
      </c>
      <c r="AC54" s="1" t="s">
        <v>155</v>
      </c>
      <c r="AF54" s="1" t="s">
        <v>51</v>
      </c>
      <c r="AG54" s="1" t="s">
        <v>52</v>
      </c>
      <c r="AH54" s="1" t="s">
        <v>293</v>
      </c>
      <c r="AI54" s="1" t="s">
        <v>294</v>
      </c>
    </row>
    <row r="55" spans="1:35" x14ac:dyDescent="0.3">
      <c r="A55" s="1" t="str">
        <f>HYPERLINK("https://hsdes.intel.com/resource/14013186238","14013186238")</f>
        <v>14013186238</v>
      </c>
      <c r="B55" s="1" t="s">
        <v>119</v>
      </c>
      <c r="C55" s="3" t="s">
        <v>567</v>
      </c>
      <c r="D55" s="1" t="s">
        <v>566</v>
      </c>
      <c r="F55" s="1" t="s">
        <v>31</v>
      </c>
      <c r="G55" s="1" t="s">
        <v>32</v>
      </c>
      <c r="H55" s="1" t="s">
        <v>33</v>
      </c>
      <c r="I55" s="1" t="s">
        <v>120</v>
      </c>
      <c r="J55" s="1" t="s">
        <v>121</v>
      </c>
      <c r="K55" s="1" t="s">
        <v>122</v>
      </c>
      <c r="L55" s="1" t="s">
        <v>123</v>
      </c>
      <c r="M55" s="1" t="s">
        <v>124</v>
      </c>
      <c r="N55" s="1" t="s">
        <v>125</v>
      </c>
      <c r="O55" s="1" t="s">
        <v>121</v>
      </c>
      <c r="P55" s="1" t="s">
        <v>110</v>
      </c>
      <c r="Q55" s="1" t="s">
        <v>126</v>
      </c>
      <c r="R55" s="1" t="s">
        <v>127</v>
      </c>
      <c r="S55" s="1" t="s">
        <v>128</v>
      </c>
      <c r="T55" s="1" t="s">
        <v>43</v>
      </c>
      <c r="U55" s="1" t="s">
        <v>44</v>
      </c>
      <c r="V55" s="1" t="s">
        <v>100</v>
      </c>
      <c r="W55" s="1" t="s">
        <v>88</v>
      </c>
      <c r="Y55" s="1" t="s">
        <v>47</v>
      </c>
      <c r="Z55" s="1" t="s">
        <v>48</v>
      </c>
      <c r="AB55" s="1" t="s">
        <v>49</v>
      </c>
      <c r="AC55" s="1" t="s">
        <v>50</v>
      </c>
      <c r="AF55" s="1" t="s">
        <v>51</v>
      </c>
      <c r="AG55" s="1" t="s">
        <v>52</v>
      </c>
      <c r="AH55" s="1" t="s">
        <v>129</v>
      </c>
      <c r="AI55" s="1" t="s">
        <v>130</v>
      </c>
    </row>
    <row r="56" spans="1:35" x14ac:dyDescent="0.3">
      <c r="A56" s="1" t="str">
        <f>HYPERLINK("https://hsdes.intel.com/resource/14013187033","14013187033")</f>
        <v>14013187033</v>
      </c>
      <c r="B56" s="1" t="s">
        <v>281</v>
      </c>
      <c r="C56" s="3" t="s">
        <v>567</v>
      </c>
      <c r="D56" s="1" t="s">
        <v>566</v>
      </c>
      <c r="F56" s="1" t="s">
        <v>56</v>
      </c>
      <c r="G56" s="1" t="s">
        <v>32</v>
      </c>
      <c r="H56" s="1" t="s">
        <v>33</v>
      </c>
      <c r="I56" s="1" t="s">
        <v>92</v>
      </c>
      <c r="J56" s="1" t="s">
        <v>282</v>
      </c>
      <c r="K56" s="1" t="s">
        <v>94</v>
      </c>
      <c r="L56" s="1" t="s">
        <v>283</v>
      </c>
      <c r="M56" s="1" t="s">
        <v>96</v>
      </c>
      <c r="N56" s="1" t="s">
        <v>284</v>
      </c>
      <c r="O56" s="1" t="s">
        <v>282</v>
      </c>
      <c r="P56" s="1" t="s">
        <v>40</v>
      </c>
      <c r="R56" s="1" t="s">
        <v>98</v>
      </c>
      <c r="S56" s="1" t="s">
        <v>285</v>
      </c>
      <c r="T56" s="1" t="s">
        <v>43</v>
      </c>
      <c r="U56" s="1" t="s">
        <v>44</v>
      </c>
      <c r="V56" s="1" t="s">
        <v>100</v>
      </c>
      <c r="W56" s="1" t="s">
        <v>88</v>
      </c>
      <c r="Y56" s="1" t="s">
        <v>47</v>
      </c>
      <c r="Z56" s="1" t="s">
        <v>65</v>
      </c>
      <c r="AB56" s="1" t="s">
        <v>49</v>
      </c>
      <c r="AC56" s="1" t="s">
        <v>155</v>
      </c>
      <c r="AF56" s="1" t="s">
        <v>51</v>
      </c>
      <c r="AG56" s="1" t="s">
        <v>52</v>
      </c>
      <c r="AH56" s="1" t="s">
        <v>286</v>
      </c>
      <c r="AI56" s="1" t="s">
        <v>287</v>
      </c>
    </row>
    <row r="57" spans="1:35" x14ac:dyDescent="0.3">
      <c r="A57" s="1" t="str">
        <f>HYPERLINK("https://hsdes.intel.com/resource/14013185941","14013185941")</f>
        <v>14013185941</v>
      </c>
      <c r="B57" s="1" t="s">
        <v>69</v>
      </c>
      <c r="C57" s="3" t="s">
        <v>567</v>
      </c>
      <c r="D57" s="1" t="s">
        <v>566</v>
      </c>
      <c r="F57" s="1" t="s">
        <v>31</v>
      </c>
      <c r="G57" s="1" t="s">
        <v>32</v>
      </c>
      <c r="H57" s="1" t="s">
        <v>33</v>
      </c>
      <c r="I57" s="1" t="s">
        <v>34</v>
      </c>
      <c r="J57" s="1" t="s">
        <v>70</v>
      </c>
      <c r="K57" s="1" t="s">
        <v>36</v>
      </c>
      <c r="L57" s="1" t="s">
        <v>71</v>
      </c>
      <c r="M57" s="1" t="s">
        <v>72</v>
      </c>
      <c r="N57" s="1" t="s">
        <v>73</v>
      </c>
      <c r="O57" s="1" t="s">
        <v>70</v>
      </c>
      <c r="P57" s="1" t="s">
        <v>40</v>
      </c>
      <c r="R57" s="1" t="s">
        <v>41</v>
      </c>
      <c r="S57" s="1" t="s">
        <v>74</v>
      </c>
      <c r="T57" s="1" t="s">
        <v>43</v>
      </c>
      <c r="U57" s="1" t="s">
        <v>44</v>
      </c>
      <c r="V57" s="1" t="s">
        <v>45</v>
      </c>
      <c r="W57" s="1" t="s">
        <v>46</v>
      </c>
      <c r="Y57" s="1" t="s">
        <v>47</v>
      </c>
      <c r="Z57" s="1" t="s">
        <v>48</v>
      </c>
      <c r="AB57" s="1" t="s">
        <v>49</v>
      </c>
      <c r="AC57" s="1" t="s">
        <v>50</v>
      </c>
      <c r="AF57" s="1" t="s">
        <v>51</v>
      </c>
      <c r="AG57" s="1" t="s">
        <v>52</v>
      </c>
      <c r="AH57" s="1" t="s">
        <v>75</v>
      </c>
      <c r="AI57" s="1" t="s">
        <v>76</v>
      </c>
    </row>
    <row r="58" spans="1:35" x14ac:dyDescent="0.3">
      <c r="A58" s="1" t="str">
        <f>HYPERLINK("https://hsdes.intel.com/resource/14013187357","14013187357")</f>
        <v>14013187357</v>
      </c>
      <c r="B58" s="1" t="s">
        <v>433</v>
      </c>
      <c r="C58" s="3" t="s">
        <v>567</v>
      </c>
      <c r="D58" s="1" t="s">
        <v>566</v>
      </c>
      <c r="F58" s="1" t="s">
        <v>56</v>
      </c>
      <c r="G58" s="1" t="s">
        <v>434</v>
      </c>
      <c r="H58" s="1" t="s">
        <v>33</v>
      </c>
      <c r="I58" s="1" t="s">
        <v>104</v>
      </c>
      <c r="J58" s="1" t="s">
        <v>435</v>
      </c>
      <c r="K58" s="1" t="s">
        <v>106</v>
      </c>
      <c r="L58" s="1" t="s">
        <v>436</v>
      </c>
      <c r="M58" s="1" t="s">
        <v>437</v>
      </c>
      <c r="N58" s="1" t="s">
        <v>438</v>
      </c>
      <c r="O58" s="1" t="s">
        <v>435</v>
      </c>
      <c r="P58" s="1" t="s">
        <v>110</v>
      </c>
      <c r="Q58" s="1" t="s">
        <v>111</v>
      </c>
      <c r="R58" s="1" t="s">
        <v>112</v>
      </c>
      <c r="S58" s="1" t="s">
        <v>439</v>
      </c>
      <c r="T58" s="1" t="s">
        <v>43</v>
      </c>
      <c r="U58" s="1" t="s">
        <v>44</v>
      </c>
      <c r="V58" s="1" t="s">
        <v>440</v>
      </c>
      <c r="W58" s="1" t="s">
        <v>441</v>
      </c>
      <c r="Y58" s="1" t="s">
        <v>47</v>
      </c>
      <c r="Z58" s="1" t="s">
        <v>65</v>
      </c>
      <c r="AB58" s="1" t="s">
        <v>49</v>
      </c>
      <c r="AC58" s="1" t="s">
        <v>50</v>
      </c>
      <c r="AF58" s="1" t="s">
        <v>51</v>
      </c>
      <c r="AG58" s="1" t="s">
        <v>52</v>
      </c>
      <c r="AH58" s="1" t="s">
        <v>442</v>
      </c>
      <c r="AI58" s="1" t="s">
        <v>443</v>
      </c>
    </row>
    <row r="59" spans="1:35" x14ac:dyDescent="0.3">
      <c r="A59" s="1" t="str">
        <f>HYPERLINK("https://hsdes.intel.com/resource/14013187094","14013187094")</f>
        <v>14013187094</v>
      </c>
      <c r="B59" s="1" t="s">
        <v>328</v>
      </c>
      <c r="C59" s="3" t="s">
        <v>567</v>
      </c>
      <c r="D59" s="1" t="s">
        <v>566</v>
      </c>
      <c r="F59" s="1" t="s">
        <v>31</v>
      </c>
      <c r="G59" s="1" t="s">
        <v>32</v>
      </c>
      <c r="H59" s="1" t="s">
        <v>33</v>
      </c>
      <c r="I59" s="1" t="s">
        <v>148</v>
      </c>
      <c r="J59" s="1" t="s">
        <v>329</v>
      </c>
      <c r="K59" s="1" t="s">
        <v>320</v>
      </c>
      <c r="L59" s="1" t="s">
        <v>330</v>
      </c>
      <c r="M59" s="1" t="s">
        <v>322</v>
      </c>
      <c r="N59" s="1" t="s">
        <v>331</v>
      </c>
      <c r="O59" s="1" t="s">
        <v>329</v>
      </c>
      <c r="P59" s="1" t="s">
        <v>40</v>
      </c>
      <c r="R59" s="1" t="s">
        <v>324</v>
      </c>
      <c r="S59" s="1" t="s">
        <v>332</v>
      </c>
      <c r="T59" s="1" t="s">
        <v>43</v>
      </c>
      <c r="U59" s="1" t="s">
        <v>199</v>
      </c>
      <c r="V59" s="1" t="s">
        <v>100</v>
      </c>
      <c r="W59" s="1" t="s">
        <v>88</v>
      </c>
      <c r="Y59" s="1" t="s">
        <v>47</v>
      </c>
      <c r="Z59" s="1" t="s">
        <v>48</v>
      </c>
      <c r="AB59" s="1" t="s">
        <v>49</v>
      </c>
      <c r="AC59" s="1" t="s">
        <v>50</v>
      </c>
      <c r="AF59" s="1" t="s">
        <v>51</v>
      </c>
      <c r="AG59" s="1" t="s">
        <v>52</v>
      </c>
      <c r="AH59" s="1" t="s">
        <v>333</v>
      </c>
      <c r="AI59" s="1" t="s">
        <v>334</v>
      </c>
    </row>
    <row r="60" spans="1:35" x14ac:dyDescent="0.3">
      <c r="A60" s="1" t="str">
        <f>HYPERLINK("https://hsdes.intel.com/resource/14013187325","14013187325")</f>
        <v>14013187325</v>
      </c>
      <c r="B60" s="1" t="s">
        <v>386</v>
      </c>
      <c r="C60" s="3" t="s">
        <v>567</v>
      </c>
      <c r="D60" s="1" t="s">
        <v>566</v>
      </c>
      <c r="F60" s="1" t="s">
        <v>31</v>
      </c>
      <c r="G60" s="1" t="s">
        <v>32</v>
      </c>
      <c r="H60" s="1" t="s">
        <v>33</v>
      </c>
      <c r="I60" s="1" t="s">
        <v>78</v>
      </c>
      <c r="J60" s="1" t="s">
        <v>387</v>
      </c>
      <c r="K60" s="1" t="s">
        <v>186</v>
      </c>
      <c r="L60" s="1" t="s">
        <v>388</v>
      </c>
      <c r="M60" s="1" t="s">
        <v>389</v>
      </c>
      <c r="N60" s="1" t="s">
        <v>390</v>
      </c>
      <c r="O60" s="1" t="s">
        <v>387</v>
      </c>
      <c r="P60" s="1" t="s">
        <v>110</v>
      </c>
      <c r="Q60" s="1" t="s">
        <v>111</v>
      </c>
      <c r="R60" s="1" t="s">
        <v>98</v>
      </c>
      <c r="S60" s="1" t="s">
        <v>391</v>
      </c>
      <c r="T60" s="1" t="s">
        <v>43</v>
      </c>
      <c r="U60" s="1" t="s">
        <v>44</v>
      </c>
      <c r="V60" s="1" t="s">
        <v>100</v>
      </c>
      <c r="W60" s="1" t="s">
        <v>88</v>
      </c>
      <c r="Y60" s="1" t="s">
        <v>47</v>
      </c>
      <c r="Z60" s="1" t="s">
        <v>48</v>
      </c>
      <c r="AB60" s="1" t="s">
        <v>49</v>
      </c>
      <c r="AC60" s="1" t="s">
        <v>50</v>
      </c>
      <c r="AF60" s="1" t="s">
        <v>51</v>
      </c>
      <c r="AG60" s="1" t="s">
        <v>52</v>
      </c>
      <c r="AH60" s="1" t="s">
        <v>392</v>
      </c>
      <c r="AI60" s="1" t="s">
        <v>393</v>
      </c>
    </row>
    <row r="61" spans="1:35" x14ac:dyDescent="0.3">
      <c r="A61" s="1" t="str">
        <f>HYPERLINK("https://hsdes.intel.com/resource/14013187712","14013187712")</f>
        <v>14013187712</v>
      </c>
      <c r="B61" s="1" t="s">
        <v>509</v>
      </c>
      <c r="C61" s="3" t="s">
        <v>567</v>
      </c>
      <c r="D61" s="1" t="s">
        <v>566</v>
      </c>
      <c r="F61" s="1" t="s">
        <v>56</v>
      </c>
      <c r="G61" s="1" t="s">
        <v>32</v>
      </c>
      <c r="H61" s="1" t="s">
        <v>33</v>
      </c>
      <c r="I61" s="1" t="s">
        <v>92</v>
      </c>
      <c r="J61" s="1" t="s">
        <v>510</v>
      </c>
      <c r="K61" s="1" t="s">
        <v>133</v>
      </c>
      <c r="L61" s="1" t="s">
        <v>235</v>
      </c>
      <c r="M61" s="1" t="s">
        <v>96</v>
      </c>
      <c r="N61" s="1" t="s">
        <v>236</v>
      </c>
      <c r="O61" s="1" t="s">
        <v>510</v>
      </c>
      <c r="P61" s="1" t="s">
        <v>40</v>
      </c>
      <c r="R61" s="1" t="s">
        <v>98</v>
      </c>
      <c r="S61" s="1" t="s">
        <v>511</v>
      </c>
      <c r="T61" s="1" t="s">
        <v>43</v>
      </c>
      <c r="U61" s="1" t="s">
        <v>44</v>
      </c>
      <c r="V61" s="1" t="s">
        <v>100</v>
      </c>
      <c r="W61" s="1" t="s">
        <v>88</v>
      </c>
      <c r="Y61" s="1" t="s">
        <v>47</v>
      </c>
      <c r="Z61" s="1" t="s">
        <v>65</v>
      </c>
      <c r="AB61" s="1" t="s">
        <v>49</v>
      </c>
      <c r="AC61" s="1" t="s">
        <v>50</v>
      </c>
      <c r="AF61" s="1" t="s">
        <v>51</v>
      </c>
      <c r="AG61" s="1" t="s">
        <v>52</v>
      </c>
      <c r="AH61" s="1" t="s">
        <v>512</v>
      </c>
      <c r="AI61" s="1" t="s">
        <v>513</v>
      </c>
    </row>
    <row r="62" spans="1:35" x14ac:dyDescent="0.3">
      <c r="A62" s="1" t="str">
        <f>HYPERLINK("https://hsdes.intel.com/resource/14013186707","14013186707")</f>
        <v>14013186707</v>
      </c>
      <c r="B62" s="1" t="s">
        <v>233</v>
      </c>
      <c r="C62" s="3" t="s">
        <v>567</v>
      </c>
      <c r="D62" s="1" t="s">
        <v>566</v>
      </c>
      <c r="F62" s="1" t="s">
        <v>56</v>
      </c>
      <c r="G62" s="1" t="s">
        <v>32</v>
      </c>
      <c r="H62" s="1" t="s">
        <v>33</v>
      </c>
      <c r="I62" s="1" t="s">
        <v>92</v>
      </c>
      <c r="J62" s="1" t="s">
        <v>234</v>
      </c>
      <c r="K62" s="1" t="s">
        <v>133</v>
      </c>
      <c r="L62" s="1" t="s">
        <v>235</v>
      </c>
      <c r="M62" s="1" t="s">
        <v>96</v>
      </c>
      <c r="N62" s="1" t="s">
        <v>236</v>
      </c>
      <c r="O62" s="1" t="s">
        <v>234</v>
      </c>
      <c r="P62" s="1" t="s">
        <v>40</v>
      </c>
      <c r="R62" s="1" t="s">
        <v>98</v>
      </c>
      <c r="S62" s="1" t="s">
        <v>237</v>
      </c>
      <c r="T62" s="1" t="s">
        <v>43</v>
      </c>
      <c r="U62" s="1" t="s">
        <v>44</v>
      </c>
      <c r="V62" s="1" t="s">
        <v>100</v>
      </c>
      <c r="W62" s="1" t="s">
        <v>88</v>
      </c>
      <c r="Y62" s="1" t="s">
        <v>47</v>
      </c>
      <c r="Z62" s="1" t="s">
        <v>65</v>
      </c>
      <c r="AB62" s="1" t="s">
        <v>49</v>
      </c>
      <c r="AC62" s="1" t="s">
        <v>50</v>
      </c>
      <c r="AF62" s="1" t="s">
        <v>51</v>
      </c>
      <c r="AG62" s="1" t="s">
        <v>52</v>
      </c>
      <c r="AH62" s="1" t="s">
        <v>238</v>
      </c>
      <c r="AI62" s="1" t="s">
        <v>239</v>
      </c>
    </row>
    <row r="63" spans="1:35" x14ac:dyDescent="0.3">
      <c r="C63" s="4"/>
    </row>
    <row r="66" spans="2:3" x14ac:dyDescent="0.3">
      <c r="C66" s="4"/>
    </row>
    <row r="67" spans="2:3" x14ac:dyDescent="0.3">
      <c r="B67"/>
    </row>
    <row r="68" spans="2:3" x14ac:dyDescent="0.3">
      <c r="B68"/>
    </row>
    <row r="69" spans="2:3" x14ac:dyDescent="0.3">
      <c r="B69"/>
    </row>
    <row r="70" spans="2:3" x14ac:dyDescent="0.3">
      <c r="B70"/>
    </row>
    <row r="71" spans="2:3" x14ac:dyDescent="0.3">
      <c r="B71"/>
    </row>
    <row r="72" spans="2:3" x14ac:dyDescent="0.3">
      <c r="B72"/>
    </row>
    <row r="73" spans="2:3" x14ac:dyDescent="0.3">
      <c r="B73"/>
    </row>
    <row r="74" spans="2:3" x14ac:dyDescent="0.3">
      <c r="B74"/>
    </row>
    <row r="75" spans="2:3" x14ac:dyDescent="0.3">
      <c r="B75"/>
    </row>
    <row r="76" spans="2:3" x14ac:dyDescent="0.3">
      <c r="B76"/>
    </row>
    <row r="77" spans="2:3" x14ac:dyDescent="0.3">
      <c r="B77"/>
    </row>
    <row r="78" spans="2:3" x14ac:dyDescent="0.3">
      <c r="B78"/>
    </row>
    <row r="79" spans="2:3" x14ac:dyDescent="0.3">
      <c r="B79"/>
    </row>
    <row r="80" spans="2:3"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sheetData>
  <autoFilter ref="A1:AI62" xr:uid="{00000000-0001-0000-0000-000000000000}">
    <sortState xmlns:xlrd2="http://schemas.microsoft.com/office/spreadsheetml/2017/richdata2" ref="A2:AI62">
      <sortCondition ref="B1:B62"/>
    </sortState>
  </autoFilter>
  <conditionalFormatting sqref="B1:B65 B67: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ADL_N_IFWI_GC_Focused Blue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2022-06-22T11:52:38Z</dcterms:created>
  <dcterms:modified xsi:type="dcterms:W3CDTF">2023-01-05T07:03:49Z</dcterms:modified>
</cp:coreProperties>
</file>