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1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65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9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S BIOS Reports\EXT-BAT\"/>
    </mc:Choice>
  </mc:AlternateContent>
  <xr:revisionPtr revIDLastSave="0" documentId="13_ncr:81_{D9C5DFE9-0A69-4E7F-8771-0C90D178E1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</sheets>
  <definedNames>
    <definedName name="_xlnm._FilterDatabase" localSheetId="1" hidden="1">Test_Config!$A$1:$A$1</definedName>
    <definedName name="_xlnm._FilterDatabase" localSheetId="0" hidden="1">Test_Data!$A$1:$R$437</definedName>
    <definedName name="Z_01494FC6_3AFF_4E92_83C2_39B858F9D1CD_.wvu.FilterData" localSheetId="0" hidden="1">Test_Data!$B$1:$R$437</definedName>
    <definedName name="Z_04841A83_0336_4149_83EC_44ECF062C133_.wvu.FilterData" localSheetId="0" hidden="1">Test_Data!$A$1:$T$437</definedName>
    <definedName name="Z_04B5B596_7CFE_4EE8_B93E_DA5545D82952_.wvu.FilterData" localSheetId="0" hidden="1">Test_Data!$A$1:$R$437</definedName>
    <definedName name="Z_04BE483C_48FA_4802_B2B8_2667319D4985_.wvu.FilterData" localSheetId="0" hidden="1">Test_Data!$A$1:$R$437</definedName>
    <definedName name="Z_072B30E5_9E94_40B3_AA49_135643219721_.wvu.FilterData" localSheetId="0" hidden="1">Test_Data!$A$1:$T$437</definedName>
    <definedName name="Z_0B27AE76_1431_4A06_B602_678CEE33B4B3_.wvu.FilterData" localSheetId="1" hidden="1">Test_Config!$A$1</definedName>
    <definedName name="Z_0B27AE76_1431_4A06_B602_678CEE33B4B3_.wvu.FilterData" localSheetId="0" hidden="1">Test_Data!$A$1:$R$437</definedName>
    <definedName name="Z_0C336865_6976_4202_A53B_D7E880D13F34_.wvu.FilterData" localSheetId="0" hidden="1">Test_Data!$A$1:$T$437</definedName>
    <definedName name="Z_0EF43D59_6669_41E5_8633_EAE09C40633F_.wvu.FilterData" localSheetId="0" hidden="1">Test_Data!$A$1:$R$437</definedName>
    <definedName name="Z_0F627F93_B1BE_4ECC_8703_4DF11D737B73_.wvu.FilterData" localSheetId="0" hidden="1">Test_Data!$A$1:$T$438</definedName>
    <definedName name="Z_10CC14BF_5F2C_4255_ADC6_93305CCB7A7A_.wvu.FilterData" localSheetId="0" hidden="1">Test_Data!$A$1:$T$438</definedName>
    <definedName name="Z_10D310CC_E6EF_4F85_98A5_F0D6B50F024B_.wvu.FilterData" localSheetId="0" hidden="1">Test_Data!$A$1:$R$437</definedName>
    <definedName name="Z_13BBD04A_2033_46E2_8BA3_22DF5A5CCEBA_.wvu.FilterData" localSheetId="0" hidden="1">Test_Data!$A$1:$R$437</definedName>
    <definedName name="Z_1452CE3A_0E5D_4E5C_9B15_F3517FBAE90D_.wvu.FilterData" localSheetId="1" hidden="1">Test_Config!$A$1</definedName>
    <definedName name="Z_1452CE3A_0E5D_4E5C_9B15_F3517FBAE90D_.wvu.FilterData" localSheetId="0" hidden="1">Test_Data!$A$1:$T$438</definedName>
    <definedName name="Z_154FE1AF_7334_4C24_A306_3760FB0E1FF0_.wvu.FilterData" localSheetId="0" hidden="1">Test_Data!$A$1:$R$437</definedName>
    <definedName name="Z_157CE406_6CAE_4219_B98C_4070E22EEB6C_.wvu.FilterData" localSheetId="0" hidden="1">Test_Data!$A$1:$T$437</definedName>
    <definedName name="Z_16AA13BE_BD60_4C2B_9ED4_F86C0A429AED_.wvu.FilterData" localSheetId="0" hidden="1">Test_Data!$A$1:$R$437</definedName>
    <definedName name="Z_16CD74A4_657A_479C_AAEE_979A27197287_.wvu.FilterData" localSheetId="0" hidden="1">Test_Data!$A$1:$R$437</definedName>
    <definedName name="Z_18830DBD_C8C1_47DD_A570_23CC12162A06_.wvu.FilterData" localSheetId="0" hidden="1">Test_Data!$B$1:$R$437</definedName>
    <definedName name="Z_193F9D6B_1AB5_4F5C_8F4A_5CB773E52BC1_.wvu.FilterData" localSheetId="0" hidden="1">Test_Data!$A$1:$T$437</definedName>
    <definedName name="Z_1A6B81F4_5AAF_4FB6_99E6_B252CFE1B966_.wvu.FilterData" localSheetId="0" hidden="1">Test_Data!$A$1:$T$437</definedName>
    <definedName name="Z_20DAAB1F_8684_4CBE_8CDD_7920C16E92CF_.wvu.FilterData" localSheetId="0" hidden="1">Test_Data!$A$1:$R$437</definedName>
    <definedName name="Z_2278D7E1_6CAF_4B19_A559_C4E9C6643964_.wvu.FilterData" localSheetId="0" hidden="1">Test_Data!$A$1:$T$438</definedName>
    <definedName name="Z_2286340A_F27E_4FD4_9A7A_C6F18F1E32DE_.wvu.FilterData" localSheetId="0" hidden="1">Test_Data!$B$1:$R$437</definedName>
    <definedName name="Z_23320142_FBBD_4912_9882_CC2663B532E4_.wvu.FilterData" localSheetId="0" hidden="1">Test_Data!$A$1:$R$437</definedName>
    <definedName name="Z_23540F36_5041_494E_B2CB_09F343CB443D_.wvu.FilterData" localSheetId="0" hidden="1">Test_Data!$A$1:$T$437</definedName>
    <definedName name="Z_24F3EDC4_027B_4DCC_85E0_4B94E62F3556_.wvu.FilterData" localSheetId="0" hidden="1">Test_Data!$A$1:$R$437</definedName>
    <definedName name="Z_26107F59_F6F8_426F_992C_BCCFA3923B0E_.wvu.FilterData" localSheetId="0" hidden="1">Test_Data!$A$1:$T$437</definedName>
    <definedName name="Z_268BF095_3C3F_4ECE_B16C_B7F0E9990E2C_.wvu.FilterData" localSheetId="0" hidden="1">Test_Data!$A$1:$R$437</definedName>
    <definedName name="Z_26EF79C9_2294_4116_9361_8AB3B767D12D_.wvu.FilterData" localSheetId="0" hidden="1">Test_Data!$A$1:$T$437</definedName>
    <definedName name="Z_274A140F_B588_4FD4_ABBE_17C861D784D4_.wvu.FilterData" localSheetId="0" hidden="1">Test_Data!$A$1:$T$438</definedName>
    <definedName name="Z_28FCCAF5_9D3C_4FC1_8C52_688AA2AD9A10_.wvu.FilterData" localSheetId="0" hidden="1">Test_Data!$A$1:$T$438</definedName>
    <definedName name="Z_2991544D_7CC4_457D_9202_B40E95FEF173_.wvu.FilterData" localSheetId="0" hidden="1">Test_Data!$A$1:$T$438</definedName>
    <definedName name="Z_2AC2D43F_57E4_4B24_9451_DADDEFCEDA7D_.wvu.FilterData" localSheetId="0" hidden="1">Test_Data!$A$1:$R$437</definedName>
    <definedName name="Z_2C21A660_5870_48E9_8502_1CA1E0DFB44C_.wvu.FilterData" localSheetId="0" hidden="1">Test_Data!$A$1:$R$437</definedName>
    <definedName name="Z_2C7055F4_6149_46CB_B956_947B4CCCB0DE_.wvu.FilterData" localSheetId="0" hidden="1">Test_Data!$A$1:$T$438</definedName>
    <definedName name="Z_2C9357E9_73C4_4078_9AA9_22C36F648174_.wvu.FilterData" localSheetId="0" hidden="1">Test_Data!$A$1:$R$437</definedName>
    <definedName name="Z_2D3D6191_FDB2_4598_A427_59FFD64F0DC9_.wvu.FilterData" localSheetId="0" hidden="1">Test_Data!$A$1:$T$437</definedName>
    <definedName name="Z_2F7A150A_7719_41DC_8EF0_EC8E4483D70E_.wvu.FilterData" localSheetId="0" hidden="1">Test_Data!$A$1:$T$437</definedName>
    <definedName name="Z_30D44A6F_6F1E_4244_9761_3FD92CCD943D_.wvu.FilterData" localSheetId="0" hidden="1">Test_Data!$A$1:$R$437</definedName>
    <definedName name="Z_30DC0C58_6F08_4A6B_804A_F1C915739484_.wvu.FilterData" localSheetId="0" hidden="1">Test_Data!$A$1:$R$437</definedName>
    <definedName name="Z_31358C0B_9A9D_4294_A9CD_FBEA37BA1C3D_.wvu.FilterData" localSheetId="0" hidden="1">Test_Data!$A$1:$R$437</definedName>
    <definedName name="Z_32F43133_8FEA_459B_B0C3_FFFAF170F1BB_.wvu.FilterData" localSheetId="0" hidden="1">Test_Data!$A$1:$T$438</definedName>
    <definedName name="Z_354880B9_413F_4B8A_AF9D_DC4887471713_.wvu.FilterData" localSheetId="0" hidden="1">Test_Data!$A$1:$T$437</definedName>
    <definedName name="Z_37DD3689_5558_4F15_A224_E003812F89D3_.wvu.FilterData" localSheetId="0" hidden="1">Test_Data!$B$1:$R$437</definedName>
    <definedName name="Z_383EDC5F_364B_4A2F_B612_ACCE514A3140_.wvu.FilterData" localSheetId="0" hidden="1">Test_Data!$A$1:$T$437</definedName>
    <definedName name="Z_394A119E_4E25_4B58_B66A_E52060C21ED1_.wvu.FilterData" localSheetId="0" hidden="1">Test_Data!$A$1:$T$437</definedName>
    <definedName name="Z_3A663B06_0FEF_4127_A0A0_79B84090A502_.wvu.FilterData" localSheetId="0" hidden="1">Test_Data!$A$1:$T$437</definedName>
    <definedName name="Z_3A8D923E_F0F8_460D_BF48_A6C9654140EF_.wvu.FilterData" localSheetId="0" hidden="1">Test_Data!$A$1:$T$437</definedName>
    <definedName name="Z_3C36BA2B_2956_4FCA_B709_F774988AA504_.wvu.FilterData" localSheetId="0" hidden="1">Test_Data!$A$1:$T$437</definedName>
    <definedName name="Z_3C3812F1_6555_49E8_AED1_2735E1031968_.wvu.FilterData" localSheetId="0" hidden="1">Test_Data!$A$1:$T$437</definedName>
    <definedName name="Z_3D35D6B4_027C_4B90_ACA1_39FFE2B39A53_.wvu.FilterData" localSheetId="0" hidden="1">Test_Data!$A$1:$T$437</definedName>
    <definedName name="Z_3D562E5C_79F1_4AC5_8CC5_FDD24A732F98_.wvu.FilterData" localSheetId="0" hidden="1">Test_Data!$A$1:$R$437</definedName>
    <definedName name="Z_3D9D14C4_B3B1_4B1B_8FEF_F95ADB3B4C7C_.wvu.FilterData" localSheetId="1" hidden="1">Test_Config!$A$1</definedName>
    <definedName name="Z_3D9D14C4_B3B1_4B1B_8FEF_F95ADB3B4C7C_.wvu.FilterData" localSheetId="0" hidden="1">Test_Data!$A$1:$T$437</definedName>
    <definedName name="Z_3E2B59C8_9681_4B13_BA02_DD5A60D0C698_.wvu.FilterData" localSheetId="0" hidden="1">Test_Data!$A$1:$T$437</definedName>
    <definedName name="Z_3E9DD2C6_2AF8_4816_A882_3B03C90B8D3E_.wvu.FilterData" localSheetId="0" hidden="1">Test_Data!$A$1:$T$437</definedName>
    <definedName name="Z_40E8F269_7760_4CCA_ABC9_E6E63CB79A25_.wvu.FilterData" localSheetId="0" hidden="1">Test_Data!$A$1:$T$437</definedName>
    <definedName name="Z_434088BE_D3A1_459F_82CD_551091F17FEF_.wvu.FilterData" localSheetId="0" hidden="1">Test_Data!$A$1:$R$437</definedName>
    <definedName name="Z_452D2189_7E35_490B_86C3_E1649E7A9343_.wvu.FilterData" localSheetId="1" hidden="1">Test_Config!$A$1</definedName>
    <definedName name="Z_452D2189_7E35_490B_86C3_E1649E7A9343_.wvu.FilterData" localSheetId="0" hidden="1">Test_Data!$A$1:$R$437</definedName>
    <definedName name="Z_456ACA79_AC04_4863_8A92_27D6233690E0_.wvu.FilterData" localSheetId="0" hidden="1">Test_Data!$A$1:$R$437</definedName>
    <definedName name="Z_4633E411_32E3_4140_81BB_A12DA849F616_.wvu.FilterData" localSheetId="0" hidden="1">Test_Data!$A$1:$R$437</definedName>
    <definedName name="Z_48373B15_E659_4603_A17E_8A82B98331B5_.wvu.FilterData" localSheetId="0" hidden="1">Test_Data!$A$1:$T$437</definedName>
    <definedName name="Z_49427F5B_5865_4002_8318_0899295CD2F1_.wvu.FilterData" localSheetId="0" hidden="1">Test_Data!$A$1:$T$438</definedName>
    <definedName name="Z_49470B35_6E09_4A4C_8256_DA1E3018DBA7_.wvu.FilterData" localSheetId="0" hidden="1">Test_Data!$A$1:$T$437</definedName>
    <definedName name="Z_4A490437_1A6B_4D6B_A757_B14C8A7B875A_.wvu.FilterData" localSheetId="0" hidden="1">Test_Data!$A$1:$T$437</definedName>
    <definedName name="Z_4B83C537_34E3_4EC4_9B4F_014D6A4A3819_.wvu.FilterData" localSheetId="0" hidden="1">Test_Data!$A$1:$R$437</definedName>
    <definedName name="Z_4EA198DF_0571_4CC1_AB44_3CBE6357B19A_.wvu.FilterData" localSheetId="0" hidden="1">Test_Data!$A$1:$T$437</definedName>
    <definedName name="Z_4F9BB320_4131_4F8D_AD0C_F60E9DC50803_.wvu.FilterData" localSheetId="0" hidden="1">Test_Data!$A$1:$R$437</definedName>
    <definedName name="Z_4FBF8E4C_5012_4C60_B55D_2FF787A082CC_.wvu.FilterData" localSheetId="0" hidden="1">Test_Data!$A$1:$T$437</definedName>
    <definedName name="Z_4FE9367A_842F_4F58_83E6_04CC1243D604_.wvu.FilterData" localSheetId="0" hidden="1">Test_Data!$A$1:$T$437</definedName>
    <definedName name="Z_500DAD58_3ED1_462F_8D88_AA0520ABC0C9_.wvu.FilterData" localSheetId="0" hidden="1">Test_Data!$A$1:$T$437</definedName>
    <definedName name="Z_501ADA46_1887_4A17_B66F_AE8C89BF1015_.wvu.FilterData" localSheetId="0" hidden="1">Test_Data!$B$1:$R$437</definedName>
    <definedName name="Z_50E8D642_5D30_42BC_8D87_16293983072E_.wvu.FilterData" localSheetId="0" hidden="1">Test_Data!$A$1:$T$438</definedName>
    <definedName name="Z_50EFFD7A_03D5_4B6B_A8F4_7F7544284857_.wvu.FilterData" localSheetId="0" hidden="1">Test_Data!$A$1:$R$437</definedName>
    <definedName name="Z_51E7D7DB_2491_46A6_A60E_EAC4029F0F2F_.wvu.FilterData" localSheetId="0" hidden="1">Test_Data!$A$1:$T$437</definedName>
    <definedName name="Z_528A46E0_4F54_4E8F_9773_AF94179AB580_.wvu.FilterData" localSheetId="0" hidden="1">Test_Data!$A$1:$T$437</definedName>
    <definedName name="Z_545EB005_56E9_4FC0_9D75_38F56FC5FEAB_.wvu.FilterData" localSheetId="0" hidden="1">Test_Data!$A$1:$T$437</definedName>
    <definedName name="Z_5579D22E_755A_4E0D_A977_6DB5DB67A016_.wvu.FilterData" localSheetId="1" hidden="1">Test_Config!$A$1</definedName>
    <definedName name="Z_5579D22E_755A_4E0D_A977_6DB5DB67A016_.wvu.FilterData" localSheetId="0" hidden="1">Test_Data!$A$1:$T$439</definedName>
    <definedName name="Z_55F2D1F2_7319_4618_89C6_B9BAC559B991_.wvu.FilterData" localSheetId="1" hidden="1">Test_Config!$A$1</definedName>
    <definedName name="Z_55F2D1F2_7319_4618_89C6_B9BAC559B991_.wvu.FilterData" localSheetId="0" hidden="1">Test_Data!$A$1:$T$437</definedName>
    <definedName name="Z_5711B96F_3C22_4695_A629_87D40EF1EB67_.wvu.FilterData" localSheetId="0" hidden="1">Test_Data!$A$1:$T$438</definedName>
    <definedName name="Z_57C1B5E5_CC10_4A40_AEEC_8F80E328F2CB_.wvu.FilterData" localSheetId="0" hidden="1">Test_Data!$A$1:$T$438</definedName>
    <definedName name="Z_58CDEB6D_5993_4F29_B6CD_07CB84D21F7F_.wvu.FilterData" localSheetId="0" hidden="1">Test_Data!$A$1:$T$437</definedName>
    <definedName name="Z_58F47CD0_6DB3_4B78_A3B7_955F21369308_.wvu.FilterData" localSheetId="0" hidden="1">Test_Data!$B$1:$R$437</definedName>
    <definedName name="Z_58FB48B8_4F02_4204_ABA5_9F393206E808_.wvu.FilterData" localSheetId="0" hidden="1">Test_Data!$A$1:$T$437</definedName>
    <definedName name="Z_59388434_B977_4D04_820B_C0079DE38CFF_.wvu.FilterData" localSheetId="1" hidden="1">Test_Config!$A$1</definedName>
    <definedName name="Z_59388434_B977_4D04_820B_C0079DE38CFF_.wvu.FilterData" localSheetId="0" hidden="1">Test_Data!$A$1:$R$437</definedName>
    <definedName name="Z_5A63BBD2_71AC_481C_8EAA_4F087F38EDAB_.wvu.FilterData" localSheetId="0" hidden="1">Test_Data!$A$1:$T$437</definedName>
    <definedName name="Z_5AB22E13_B2AE_462D_8F42_B4F368BE0427_.wvu.FilterData" localSheetId="0" hidden="1">Test_Data!$A$1:$T$437</definedName>
    <definedName name="Z_5C1A3C7F_FC47_40BB_B431_E391BF20F3DD_.wvu.FilterData" localSheetId="0" hidden="1">Test_Data!$A$1:$R$437</definedName>
    <definedName name="Z_5C447ACC_5234_4AE5_B860_2F1E45FBDDEB_.wvu.FilterData" localSheetId="0" hidden="1">Test_Data!$A$1:$R$437</definedName>
    <definedName name="Z_5DF23361_A820_458B_9AAD_A84589CD4731_.wvu.FilterData" localSheetId="0" hidden="1">Test_Data!$A$1:$T$437</definedName>
    <definedName name="Z_5EBB8F49_DED7_42F5_B485_5DDE997F768D_.wvu.FilterData" localSheetId="0" hidden="1">Test_Data!$A$1:$T$437</definedName>
    <definedName name="Z_5FE10A96_01F8_44F7_BED0_0B9FA10FE888_.wvu.FilterData" localSheetId="0" hidden="1">Test_Data!$A$1:$T$437</definedName>
    <definedName name="Z_64CDE1B4_BCE7_4AA4_A315_5FC4A9EAA65B_.wvu.FilterData" localSheetId="0" hidden="1">Test_Data!$A$1:$T$438</definedName>
    <definedName name="Z_65EDB443_48C8_453D_9459_7C0B5D91F870_.wvu.FilterData" localSheetId="0" hidden="1">Test_Data!$A$1:$T$437</definedName>
    <definedName name="Z_6ED54BBD_B03F_4C7D_A46D_4C56BC38AB31_.wvu.FilterData" localSheetId="0" hidden="1">Test_Data!$B$1:$R$437</definedName>
    <definedName name="Z_7172CF48_049F_4C76_BEF4_CE5B4D80AFAB_.wvu.FilterData" localSheetId="0" hidden="1">Test_Data!$A$1:$T$437</definedName>
    <definedName name="Z_7204EEF5_A115_4B8B_A346_B27711F1FD06_.wvu.FilterData" localSheetId="0" hidden="1">Test_Data!$B$1:$R$437</definedName>
    <definedName name="Z_72BBA96C_5F0E_4759_A2A7_0F31120302A5_.wvu.FilterData" localSheetId="0" hidden="1">Test_Data!$A$1:$T$437</definedName>
    <definedName name="Z_7384116A_A108_4663_A454_627080C9D65D_.wvu.FilterData" localSheetId="1" hidden="1">Test_Config!$A$1</definedName>
    <definedName name="Z_7384116A_A108_4663_A454_627080C9D65D_.wvu.FilterData" localSheetId="0" hidden="1">Test_Data!$A$1:$R$437</definedName>
    <definedName name="Z_738A2F14_11E8_43FB_AA6A_3FFCE35C3C0E_.wvu.FilterData" localSheetId="0" hidden="1">Test_Data!$A$1:$R$437</definedName>
    <definedName name="Z_74A7BF69_5FF0_4EBB_B259_14D3B75F95AF_.wvu.FilterData" localSheetId="0" hidden="1">Test_Data!$A$1:$T$437</definedName>
    <definedName name="Z_75268499_B9F0_4A3E_BAD3_068D65762F8B_.wvu.FilterData" localSheetId="0" hidden="1">Test_Data!$A$1:$R$437</definedName>
    <definedName name="Z_766B4322_264F_4062_89F5_81C781D37909_.wvu.FilterData" localSheetId="1" hidden="1">Test_Config!$A$1</definedName>
    <definedName name="Z_766B4322_264F_4062_89F5_81C781D37909_.wvu.FilterData" localSheetId="0" hidden="1">Test_Data!$A$1:$R$437</definedName>
    <definedName name="Z_775D1956_7127_4C19_BE4C_3B8143286308_.wvu.FilterData" localSheetId="0" hidden="1">Test_Data!$A$1:$R$437</definedName>
    <definedName name="Z_7788C8B0_4FF2_4983_8D92_9819F4538345_.wvu.FilterData" localSheetId="0" hidden="1">Test_Data!$A$1:$T$437</definedName>
    <definedName name="Z_77DE0F33_3BE3_41C2_AA36_03EBF3425971_.wvu.FilterData" localSheetId="0" hidden="1">Test_Data!$B$1:$R$437</definedName>
    <definedName name="Z_7C06727B_DF33_4C1E_8508_DA520DF10A9E_.wvu.FilterData" localSheetId="0" hidden="1">Test_Data!$A$1:$T$437</definedName>
    <definedName name="Z_7E14248A_7A63_4EB9_B99B_2086816C440D_.wvu.FilterData" localSheetId="1" hidden="1">Test_Config!$A$1</definedName>
    <definedName name="Z_7E14248A_7A63_4EB9_B99B_2086816C440D_.wvu.FilterData" localSheetId="0" hidden="1">Test_Data!$A$1:$R$437</definedName>
    <definedName name="Z_82CC478D_BAA2_40AB_AF92_84DF3937B073_.wvu.FilterData" localSheetId="0" hidden="1">Test_Data!$A$1:$T$437</definedName>
    <definedName name="Z_82EC10A0_CEC6_421F_8C9C_769CBB3B1FEF_.wvu.FilterData" localSheetId="0" hidden="1">Test_Data!$A$1:$T$437</definedName>
    <definedName name="Z_83D8BC2E_C957_4785_A147_8FF531638882_.wvu.FilterData" localSheetId="0" hidden="1">Test_Data!$A$1:$T$438</definedName>
    <definedName name="Z_841FE50A_63B7_4CC7_9461_FBFC630C5C8F_.wvu.FilterData" localSheetId="0" hidden="1">Test_Data!$A$1:$T$438</definedName>
    <definedName name="Z_845E471F_98BC_48CB_9D7A_39CB56CE2120_.wvu.FilterData" localSheetId="0" hidden="1">Test_Data!$A$1:$T$438</definedName>
    <definedName name="Z_872F2F52_AD9E_47BF_B64F_A5D901DD5DA2_.wvu.FilterData" localSheetId="0" hidden="1">Test_Data!$B$1:$R$437</definedName>
    <definedName name="Z_882834B4_442B_490A_9279_E9C80FBDCEEF_.wvu.FilterData" localSheetId="0" hidden="1">Test_Data!$A$1:$T$437</definedName>
    <definedName name="Z_8A4D6997_5783_4D5A_970A_87022CE4BEAE_.wvu.FilterData" localSheetId="0" hidden="1">Test_Data!$A$1:$T$437</definedName>
    <definedName name="Z_8AE82639_A4E3_4C11_AE0C_0351B78C8D44_.wvu.FilterData" localSheetId="0" hidden="1">Test_Data!$A$1:$R$437</definedName>
    <definedName name="Z_8BBB8BB1_7FE0_4CED_BD2C_E0362E19DCBF_.wvu.FilterData" localSheetId="0" hidden="1">Test_Data!$A$1:$T$438</definedName>
    <definedName name="Z_8CD847D1_1BDC_4DE5_B78F_82C82D6CF10C_.wvu.FilterData" localSheetId="0" hidden="1">Test_Data!$B$1:$R$437</definedName>
    <definedName name="Z_8E225CE5_7F09_43F8_A8CF_723B1176AF1D_.wvu.FilterData" localSheetId="0" hidden="1">Test_Data!$A$1:$R$437</definedName>
    <definedName name="Z_8F4F6683_DE9D_421B_B730_9E501B1E386C_.wvu.FilterData" localSheetId="0" hidden="1">Test_Data!$A$1:$R$437</definedName>
    <definedName name="Z_915A0905_816D_4EF7_8A48_EF6B573E18A5_.wvu.FilterData" localSheetId="0" hidden="1">Test_Data!$A$1:$R$437</definedName>
    <definedName name="Z_9389D883_CC00_4AB6_A8AF_9418B8FCB42E_.wvu.FilterData" localSheetId="0" hidden="1">Test_Data!$A$1:$R$437</definedName>
    <definedName name="Z_9409D79F_BF81_4CE2_9716_10B94CA92E1C_.wvu.FilterData" localSheetId="0" hidden="1">Test_Data!$B$1:$R$437</definedName>
    <definedName name="Z_95DC4063_D2A1_4FAC_879C_A443089DE3BA_.wvu.FilterData" localSheetId="0" hidden="1">Test_Data!$A$1:$T$437</definedName>
    <definedName name="Z_99C558CF_60EE_4806_8A54_D8B26184D8A7_.wvu.FilterData" localSheetId="0" hidden="1">Test_Data!$A$1:$R$437</definedName>
    <definedName name="Z_99C6E37E_A2B7_4DD0_95C1_E8CB30B8504D_.wvu.FilterData" localSheetId="0" hidden="1">Test_Data!$A$1:$T$437</definedName>
    <definedName name="Z_9BA81A2A_8BB1_4364_886B_87A56C09EF20_.wvu.FilterData" localSheetId="0" hidden="1">Test_Data!$A$1:$T$438</definedName>
    <definedName name="Z_9D11CE49_C700_4114_8699_F9A4A0E6FA35_.wvu.FilterData" localSheetId="0" hidden="1">Test_Data!$A$1:$T$438</definedName>
    <definedName name="Z_9D35B380_6F2A_4CF5_BD0E_6D1A0C2095F5_.wvu.FilterData" localSheetId="0" hidden="1">Test_Data!$A$1:$T$437</definedName>
    <definedName name="Z_9E5AEB8B_B84C_469F_B89B_7928086B2475_.wvu.FilterData" localSheetId="0" hidden="1">Test_Data!$A$1:$T$437</definedName>
    <definedName name="Z_9E66E9AA_B0AE_4C0E_B5B7_8B9F722FF665_.wvu.FilterData" localSheetId="0" hidden="1">Test_Data!$A$1:$R$437</definedName>
    <definedName name="Z_9F08A250_56CA_4D71_B67B_70E5E17E95A9_.wvu.FilterData" localSheetId="0" hidden="1">Test_Data!$A$1:$T$437</definedName>
    <definedName name="Z_9F9DD3CF_374B_4C64_839F_5625523EAA3B_.wvu.FilterData" localSheetId="0" hidden="1">Test_Data!$A$1:$T$437</definedName>
    <definedName name="Z_A1E94959_EEA1_49EA_BBA5_534B9FCBCD91_.wvu.FilterData" localSheetId="0" hidden="1">Test_Data!$A$1:$T$437</definedName>
    <definedName name="Z_A2AE2341_EC51_401F_A3B5_F4DB3F7D9736_.wvu.FilterData" localSheetId="0" hidden="1">Test_Data!$A$1:$T$438</definedName>
    <definedName name="Z_A491C742_BC12_4E8D_B6B2_CF29265649D3_.wvu.FilterData" localSheetId="0" hidden="1">Test_Data!$A$1:$T$437</definedName>
    <definedName name="Z_A6EE34CE_6992_41CC_BCAA_9F61006C0A59_.wvu.FilterData" localSheetId="1" hidden="1">Test_Config!$A$1</definedName>
    <definedName name="Z_A6EE34CE_6992_41CC_BCAA_9F61006C0A59_.wvu.FilterData" localSheetId="0" hidden="1">Test_Data!$A$1:$R$437</definedName>
    <definedName name="Z_A7AE9C77_A1D0_4634_84DF_6D4B1433A504_.wvu.FilterData" localSheetId="0" hidden="1">Test_Data!$B$1:$R$437</definedName>
    <definedName name="Z_AB541EC9_0065_4751_8EA4_6B3A951AD4D8_.wvu.FilterData" localSheetId="0" hidden="1">Test_Data!$A$1:$T$437</definedName>
    <definedName name="Z_AB93C3A6_952E_4544_923C_1032989A2DB9_.wvu.FilterData" localSheetId="0" hidden="1">Test_Data!$B$1:$R$437</definedName>
    <definedName name="Z_ABE83FAC_4D32_49A5_AB30_79A3D234BAA7_.wvu.FilterData" localSheetId="0" hidden="1">Test_Data!$A$1:$T$438</definedName>
    <definedName name="Z_ADE1474C_7A3D_44FA_89AE_1FBDEAA4D63E_.wvu.FilterData" localSheetId="1" hidden="1">Test_Config!$A$1</definedName>
    <definedName name="Z_ADE1474C_7A3D_44FA_89AE_1FBDEAA4D63E_.wvu.FilterData" localSheetId="0" hidden="1">Test_Data!$A$1:$R$437</definedName>
    <definedName name="Z_ADF3AAC3_316F_4CFD_B6C3_F64CE966A46C_.wvu.FilterData" localSheetId="0" hidden="1">Test_Data!$A$1:$T$438</definedName>
    <definedName name="Z_AE41A58B_1C25_4ED1_923C_889D0D652AE4_.wvu.FilterData" localSheetId="0" hidden="1">Test_Data!$A$1:$T$438</definedName>
    <definedName name="Z_AF045930_F6CD_4BF7_B8A9_DE1F9790BF9B_.wvu.FilterData" localSheetId="1" hidden="1">Test_Config!$A$1</definedName>
    <definedName name="Z_AF045930_F6CD_4BF7_B8A9_DE1F9790BF9B_.wvu.FilterData" localSheetId="0" hidden="1">Test_Data!$A$1:$T$438</definedName>
    <definedName name="Z_AF94AF34_DE87_41E6_91D8_8A570F90A5D3_.wvu.FilterData" localSheetId="0" hidden="1">Test_Data!$A$1:$T$438</definedName>
    <definedName name="Z_AF952CFC_32DC_4CD3_9A6F_388DA82EFE8A_.wvu.FilterData" localSheetId="0" hidden="1">Test_Data!$A$1:$R$437</definedName>
    <definedName name="Z_B085DB48_1A5F_403E_8462_067BC4BFEACC_.wvu.FilterData" localSheetId="0" hidden="1">Test_Data!$A$1:$T$437</definedName>
    <definedName name="Z_B158CD56_33AD_4FC7_9B87_84EB91149DEB_.wvu.FilterData" localSheetId="0" hidden="1">Test_Data!$A$1:$T$438</definedName>
    <definedName name="Z_B1A8E995_4B1D_4791_A281_09F7E13278DA_.wvu.FilterData" localSheetId="0" hidden="1">Test_Data!$A$1:$R$437</definedName>
    <definedName name="Z_B330E0A8_1C15_4977_AFA4_3213FA7C3378_.wvu.FilterData" localSheetId="0" hidden="1">Test_Data!$A$1:$R$437</definedName>
    <definedName name="Z_B340B1C7_935F_476B_A938_DB38B9CF8792_.wvu.FilterData" localSheetId="0" hidden="1">Test_Data!$A$1:$R$437</definedName>
    <definedName name="Z_B390C952_F0B6_4930_9FFF_0AB8A880271B_.wvu.FilterData" localSheetId="0" hidden="1">Test_Data!$A$1:$T$437</definedName>
    <definedName name="Z_B53CAE79_6379_4B59_9E9A_8F3384BD7EC3_.wvu.FilterData" localSheetId="0" hidden="1">Test_Data!$A$1:$R$437</definedName>
    <definedName name="Z_B6E2381C_A942_4DD7_896B_98DA956ABE3A_.wvu.FilterData" localSheetId="1" hidden="1">Test_Config!$A$1</definedName>
    <definedName name="Z_B6E2381C_A942_4DD7_896B_98DA956ABE3A_.wvu.FilterData" localSheetId="0" hidden="1">Test_Data!$A$1:$T$437</definedName>
    <definedName name="Z_B7142FD6_93F6_44D5_9CD7_BE763DC21555_.wvu.FilterData" localSheetId="0" hidden="1">Test_Data!$A$1:$T$437</definedName>
    <definedName name="Z_B7B32A7E_2D71_4021_9AAC_4840A71457B1_.wvu.FilterData" localSheetId="1" hidden="1">Test_Config!$A$1</definedName>
    <definedName name="Z_B7B32A7E_2D71_4021_9AAC_4840A71457B1_.wvu.FilterData" localSheetId="0" hidden="1">Test_Data!$A$1:$R$437</definedName>
    <definedName name="Z_B8B94908_270B_45EB_B60B_491E0670BB76_.wvu.FilterData" localSheetId="0" hidden="1">Test_Data!$A$1:$T$437</definedName>
    <definedName name="Z_BA69E2C7_5823_4984_8A4F_E7DE93EBD403_.wvu.FilterData" localSheetId="0" hidden="1">Test_Data!$A$1:$T$437</definedName>
    <definedName name="Z_BBD5E222_922B_4874_BE29_6DE76096D8FB_.wvu.FilterData" localSheetId="0" hidden="1">Test_Data!$A$1:$T$437</definedName>
    <definedName name="Z_BCC8EFA0_9E66_4051_A075_48E17B0C7838_.wvu.FilterData" localSheetId="0" hidden="1">Test_Data!$A$1:$T$437</definedName>
    <definedName name="Z_BDD6E757_C30A_461A_85EF_34A1307D6C2D_.wvu.FilterData" localSheetId="0" hidden="1">Test_Data!$A$1:$R$437</definedName>
    <definedName name="Z_BE54FBCE_A938_4803_BE27_1A665AF94A6D_.wvu.FilterData" localSheetId="0" hidden="1">Test_Data!$A$1:$T$437</definedName>
    <definedName name="Z_BEDB725F_348E_405E_9BEF_441200032C3A_.wvu.FilterData" localSheetId="0" hidden="1">Test_Data!$A$1:$T$438</definedName>
    <definedName name="Z_C041901A_3819_438B_8346_325C1D0264B3_.wvu.FilterData" localSheetId="0" hidden="1">Test_Data!$A$1:$T$437</definedName>
    <definedName name="Z_C12D071D_C467_4D28_999A_E371CDA68825_.wvu.FilterData" localSheetId="0" hidden="1">Test_Data!$A$1:$T$437</definedName>
    <definedName name="Z_C1CF04F9_A432_402D_971F_AE364D076759_.wvu.FilterData" localSheetId="0" hidden="1">Test_Data!$A$1:$T$437</definedName>
    <definedName name="Z_C24B0ABA_C251_4B66_84C6_8CC97A14EA20_.wvu.FilterData" localSheetId="0" hidden="1">Test_Data!$A$1:$T$438</definedName>
    <definedName name="Z_C448C177_61B6_46EA_9396_856A0BABBDA4_.wvu.FilterData" localSheetId="0" hidden="1">Test_Data!$A$1:$T$437</definedName>
    <definedName name="Z_C58ACA1F_7554_46EB_96A9_0A2AA12D3A2E_.wvu.FilterData" localSheetId="0" hidden="1">Test_Data!$A$1:$R$437</definedName>
    <definedName name="Z_C61E8A21_4B56_4604_9CB5_C7C7CB42B311_.wvu.FilterData" localSheetId="0" hidden="1">Test_Data!$A$1:$T$438</definedName>
    <definedName name="Z_C763A0AF_F101_427A_ACD9_3BD1E4C621EC_.wvu.FilterData" localSheetId="0" hidden="1">Test_Data!$A$1:$T$437</definedName>
    <definedName name="Z_C83B9C37_5B7C_4952_BDEC_8E3885C3E86A_.wvu.FilterData" localSheetId="0" hidden="1">Test_Data!$A$1:$T$437</definedName>
    <definedName name="Z_C9C800E8_4D47_4423_A96B_60203ADC8774_.wvu.FilterData" localSheetId="0" hidden="1">Test_Data!$A$1:$R$437</definedName>
    <definedName name="Z_CB80DA20_592A_42A9_87D6_310D59CF9729_.wvu.FilterData" localSheetId="0" hidden="1">Test_Data!$A$1:$R$437</definedName>
    <definedName name="Z_CC4A68B5_07DF_44EE_B9B5_B1622BB6272E_.wvu.FilterData" localSheetId="0" hidden="1">Test_Data!$A$1:$T$438</definedName>
    <definedName name="Z_CCC4AD03_C026_4370_B1A3_DC3618EBB5D8_.wvu.FilterData" localSheetId="0" hidden="1">Test_Data!$A$1:$T$437</definedName>
    <definedName name="Z_CCF919DA_3ACE_4277_A417_24556D8197A0_.wvu.FilterData" localSheetId="0" hidden="1">Test_Data!$A$1:$T$437</definedName>
    <definedName name="Z_CD675AD0_AD57_4E96_9045_C3A968F81E22_.wvu.FilterData" localSheetId="0" hidden="1">Test_Data!$A$1:$T$437</definedName>
    <definedName name="Z_CDABA4D6_B9A5_4D86_86DC_2D095095DC55_.wvu.FilterData" localSheetId="0" hidden="1">Test_Data!$A$1:$T$437</definedName>
    <definedName name="Z_CEDAC53C_652E_4D1F_8D90_F55672C31B3C_.wvu.FilterData" localSheetId="0" hidden="1">Test_Data!$A$1:$T$437</definedName>
    <definedName name="Z_CF079F38_B115_4EDE_8062_D9FAFCFC502E_.wvu.FilterData" localSheetId="0" hidden="1">Test_Data!$A$1:$R$437</definedName>
    <definedName name="Z_D03F3362_684E_442A_AB2F_EFC1DED5FAE7_.wvu.FilterData" localSheetId="0" hidden="1">Test_Data!$A$1:$T$438</definedName>
    <definedName name="Z_D1733112_F055_4F9D_A1E7_E0DB18F34A89_.wvu.FilterData" localSheetId="0" hidden="1">Test_Data!$A$1:$R$437</definedName>
    <definedName name="Z_D1C64FCF_A393_4996_9480_25DC38B9C4F1_.wvu.FilterData" localSheetId="0" hidden="1">Test_Data!$B$1:$R$437</definedName>
    <definedName name="Z_D1DF7471_BC15_4298_9256_9CE1F998678B_.wvu.FilterData" localSheetId="0" hidden="1">Test_Data!$A$1:$R$437</definedName>
    <definedName name="Z_D2F72DC4_43FE_43E1_93B6_14BFA829CAA9_.wvu.FilterData" localSheetId="0" hidden="1">Test_Data!$A$1:$R$437</definedName>
    <definedName name="Z_D694D114_B763_4A4E_856C_F761C0B57F95_.wvu.FilterData" localSheetId="0" hidden="1">Test_Data!$A$1:$T$437</definedName>
    <definedName name="Z_D8EE7207_6CE7_41E4_9377_3536EB0EE3FE_.wvu.FilterData" localSheetId="0" hidden="1">Test_Data!$A$1:$R$437</definedName>
    <definedName name="Z_D9237239_7C40_45D1_B704_180364F92349_.wvu.FilterData" localSheetId="0" hidden="1">Test_Data!$A$1:$T$437</definedName>
    <definedName name="Z_D943C113_EBCD_463D_9009_2263660F1D64_.wvu.FilterData" localSheetId="0" hidden="1">Test_Data!$A$1:$T$437</definedName>
    <definedName name="Z_DA1CB577_FFEC_47D0_953A_5A1FAE29C7F0_.wvu.FilterData" localSheetId="0" hidden="1">Test_Data!$A$1:$T$438</definedName>
    <definedName name="Z_DADD340D_609E_45DF_94D7_50396F4637CD_.wvu.FilterData" localSheetId="0" hidden="1">Test_Data!$A$1:$R$437</definedName>
    <definedName name="Z_DB2CB3B7_2899_4703_A51F_47F9D0F4224A_.wvu.FilterData" localSheetId="0" hidden="1">Test_Data!$A$1:$T$437</definedName>
    <definedName name="Z_DCDA47E8_A607_4F26_9874_65C7226924B7_.wvu.FilterData" localSheetId="0" hidden="1">Test_Data!$A$1:$T$438</definedName>
    <definedName name="Z_DCF08C2E_F42E_48CF_B81A_4E6D74A0ED4D_.wvu.FilterData" localSheetId="0" hidden="1">Test_Data!$A$1:$T$438</definedName>
    <definedName name="Z_DD8A049E_32D4_4E61_BA7A_E4F486E72CB9_.wvu.FilterData" localSheetId="0" hidden="1">Test_Data!$A$1:$T$437</definedName>
    <definedName name="Z_DE63D2FB_CEFF_42CE_B936_C3B01DA598B1_.wvu.FilterData" localSheetId="0" hidden="1">Test_Data!$A$1:$T$437</definedName>
    <definedName name="Z_DF5AB1AB_4141_4CB7_888E_9B357DD26B08_.wvu.FilterData" localSheetId="0" hidden="1">Test_Data!$A$1:$T$438</definedName>
    <definedName name="Z_E0C45456_FB9E_4FCA_959D_AC0CBBD1862C_.wvu.FilterData" localSheetId="0" hidden="1">Test_Data!$B$1:$R$437</definedName>
    <definedName name="Z_E66028A0_FD96_4755_A106_F66FD3803DB3_.wvu.FilterData" localSheetId="0" hidden="1">Test_Data!$A$1:$T$438</definedName>
    <definedName name="Z_E89EEE03_07C6_427D_A52B_319EC1521FD6_.wvu.FilterData" localSheetId="0" hidden="1">Test_Data!$A$1:$T$438</definedName>
    <definedName name="Z_EB5B7D1E_99FF_472D_B51D_5A03E6DA7F86_.wvu.FilterData" localSheetId="0" hidden="1">Test_Data!$A$1:$T$437</definedName>
    <definedName name="Z_EB935371_CC2F_4F2D_BEBC_BF580BC0DD01_.wvu.FilterData" localSheetId="0" hidden="1">Test_Data!$A$1:$T$437</definedName>
    <definedName name="Z_EDEC8E71_C06D_490F_B213_5A2AABEE11B5_.wvu.FilterData" localSheetId="0" hidden="1">Test_Data!$B$1:$R$437</definedName>
    <definedName name="Z_EFDE2FB6_8C8E_4EF4_B5C1_9EBF1A9B8B00_.wvu.FilterData" localSheetId="0" hidden="1">Test_Data!$A$1:$T$437</definedName>
    <definedName name="Z_F0B18984_C8E2_4220_BB6F_41D8C16A347B_.wvu.FilterData" localSheetId="0" hidden="1">Test_Data!$A$1:$T$437</definedName>
    <definedName name="Z_F3622C3C_46D7_4588_A576_971699DCCB49_.wvu.FilterData" localSheetId="0" hidden="1">Test_Data!$A$1:$T$437</definedName>
    <definedName name="Z_F4D5067B_FF9D_4901_9579_ED14E01FACE2_.wvu.FilterData" localSheetId="0" hidden="1">Test_Data!$A$1:$T$437</definedName>
    <definedName name="Z_F4F0F4BA_1872_4C66_A3D3_D4EEC0B11534_.wvu.FilterData" localSheetId="0" hidden="1">Test_Data!$A$1:$T$438</definedName>
    <definedName name="Z_F55830BF_8990_435D_83CB_73DA0E9FE78C_.wvu.FilterData" localSheetId="0" hidden="1">Test_Data!$A$1:$T$437</definedName>
    <definedName name="Z_F69BB53D_5FBF_4483_9A5D_0A1CF51F8129_.wvu.FilterData" localSheetId="0" hidden="1">Test_Data!$A$1:$T$438</definedName>
    <definedName name="Z_F803E06A_483F_45D9_93D9_1A9071728BF7_.wvu.FilterData" localSheetId="1" hidden="1">Test_Config!$A$1</definedName>
    <definedName name="Z_F803E06A_483F_45D9_93D9_1A9071728BF7_.wvu.FilterData" localSheetId="0" hidden="1">Test_Data!$A$1:$R$437</definedName>
    <definedName name="Z_F8463BB5_640E_43A1_B6BA_62CB8377ADDF_.wvu.FilterData" localSheetId="0" hidden="1">Test_Data!$A$1:$T$437</definedName>
    <definedName name="Z_F87A53EF_1FEB_47C7_9E77_12EA9A10E0F3_.wvu.FilterData" localSheetId="0" hidden="1">Test_Data!$A$1:$T$437</definedName>
    <definedName name="Z_F88A5EBD_5741_4803_9BE1_4A082A34B39B_.wvu.FilterData" localSheetId="1" hidden="1">Test_Config!$A$1</definedName>
    <definedName name="Z_F88A5EBD_5741_4803_9BE1_4A082A34B39B_.wvu.FilterData" localSheetId="0" hidden="1">Test_Data!$A$1:$R$437</definedName>
    <definedName name="Z_F8A6BCDA_5FB3_47D4_9BF1_22584D3866B3_.wvu.FilterData" localSheetId="0" hidden="1">Test_Data!$A$1:$T$438</definedName>
    <definedName name="Z_FA1974E2_15A5_4C72_8599_DE62DB1A7233_.wvu.FilterData" localSheetId="0" hidden="1">Test_Data!$A$1:$T$438</definedName>
    <definedName name="Z_FBC9F6C0_32BC_4CB7_9589_9C725D46F046_.wvu.FilterData" localSheetId="0" hidden="1">Test_Data!$A$1:$R$437</definedName>
    <definedName name="Z_FDA0E3BF_E26C_4CA9_95CE_711BBAC55B0C_.wvu.FilterData" localSheetId="0" hidden="1">Test_Data!$A$1:$R$437</definedName>
  </definedNames>
  <calcPr calcId="191029"/>
  <customWorkbookViews>
    <customWorkbookView name="Agarwal, Naman - Personal View" guid="{0B27AE76-1431-4A06-B602-678CEE33B4B3}" mergeInterval="0" personalView="1" maximized="1" xWindow="-9" yWindow="-9" windowWidth="1938" windowHeight="1048" activeSheetId="1"/>
    <customWorkbookView name="Nanjundaswamy, HarshithaX - Personal View" guid="{F88A5EBD-5741-4803-9BE1-4A082A34B39B}" mergeInterval="0" personalView="1" maximized="1" xWindow="-9" yWindow="-9" windowWidth="1938" windowHeight="1048" activeSheetId="1"/>
    <customWorkbookView name="As, VijayX - Personal View" guid="{5579D22E-755A-4E0D-A977-6DB5DB67A016}" mergeInterval="0" personalView="1" maximized="1" xWindow="-9" yWindow="-9" windowWidth="1938" windowHeight="1048" activeSheetId="1"/>
    <customWorkbookView name="Pm, KalyaniX - Personal View" guid="{A6EE34CE-6992-41CC-BCAA-9F61006C0A59}" mergeInterval="0" personalView="1" maximized="1" xWindow="-9" yWindow="-9" windowWidth="1938" windowHeight="1048" activeSheetId="1"/>
    <customWorkbookView name="Sha, MuhammedX C S - Personal View" guid="{ADE1474C-7A3D-44FA-89AE-1FBDEAA4D63E}" mergeInterval="0" personalView="1" maximized="1" xWindow="-9" yWindow="-9" windowWidth="1938" windowHeight="1048" activeSheetId="1"/>
    <customWorkbookView name="Pandyala, JijinaX Nellyatt - Personal View" guid="{AF045930-F6CD-4BF7-B8A9-DE1F9790BF9B}" mergeInterval="0" personalView="1" maximized="1" xWindow="-9" yWindow="-9" windowWidth="1938" windowHeight="1048" activeSheetId="1"/>
    <customWorkbookView name="Suresh, AryaX - Personal View" guid="{B7B32A7E-2D71-4021-9AAC-4840A71457B1}" mergeInterval="0" personalView="1" maximized="1" xWindow="-9" yWindow="-9" windowWidth="1938" windowHeight="1048" activeSheetId="1"/>
    <customWorkbookView name="Biju, BeethuX - Personal View" guid="{B6E2381C-A942-4DD7-896B-98DA956ABE3A}" mergeInterval="0" personalView="1" maximized="1" xWindow="-9" yWindow="-9" windowWidth="1938" windowHeight="1048" activeSheetId="1"/>
    <customWorkbookView name="Hasagavalli somashekhar, ManasaX - Personal View" guid="{55F2D1F2-7319-4618-89C6-B9BAC559B991}" mergeInterval="0" personalView="1" maximized="1" xWindow="-9" yWindow="-9" windowWidth="1938" windowHeight="1048" activeSheetId="1"/>
    <customWorkbookView name="Ahammad, SohelX - Personal View" guid="{3D9D14C4-B3B1-4B1B-8FEF-F95ADB3B4C7C}" mergeInterval="0" personalView="1" maximized="1" xWindow="-9" yWindow="-9" windowWidth="1938" windowHeight="1048" activeSheetId="1"/>
    <customWorkbookView name="N, SurakshaX - Personal View" guid="{F803E06A-483F-45D9-93D9-1A9071728BF7}" mergeInterval="0" personalView="1" maximized="1" xWindow="-9" yWindow="-9" windowWidth="1938" windowHeight="1048" activeSheetId="1"/>
    <customWorkbookView name="Vs, AnanthareshmaX - Personal View" guid="{1452CE3A-0E5D-4E5C-9B15-F3517FBAE90D}" mergeInterval="0" personalView="1" maximized="1" xWindow="-9" yWindow="-9" windowWidth="1938" windowHeight="1048" activeSheetId="1"/>
    <customWorkbookView name="Yamini, ChittepuX - Personal View" guid="{452D2189-7E35-490B-86C3-E1649E7A9343}" mergeInterval="0" personalView="1" minimized="1" windowWidth="0" windowHeight="0" activeSheetId="1"/>
    <customWorkbookView name="Hussain, MohammedX - Personal View" guid="{766B4322-264F-4062-89F5-81C781D37909}" mergeInterval="0" personalView="1" maximized="1" xWindow="-11" yWindow="-11" windowWidth="1942" windowHeight="1042" activeSheetId="1"/>
    <customWorkbookView name="D, ShwethaX - Personal View" guid="{59388434-B977-4D04-820B-C0079DE38CFF}" mergeInterval="0" personalView="1" maximized="1" xWindow="-9" yWindow="-9" windowWidth="1938" windowHeight="1048" activeSheetId="1"/>
    <customWorkbookView name="U, SavithaX B - Personal View" guid="{7384116A-A108-4663-A454-627080C9D65D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0" i="1" l="1"/>
  <c r="A360" i="1"/>
  <c r="A138" i="1"/>
  <c r="A411" i="1"/>
  <c r="A77" i="1"/>
  <c r="A19" i="1" l="1"/>
  <c r="A16" i="1"/>
  <c r="A10" i="1" l="1"/>
  <c r="A141" i="1" l="1"/>
  <c r="A394" i="1"/>
  <c r="A135" i="1"/>
  <c r="A187" i="1"/>
  <c r="A28" i="1"/>
  <c r="A330" i="1"/>
  <c r="A144" i="1"/>
  <c r="A225" i="1"/>
  <c r="A316" i="1" l="1"/>
  <c r="A281" i="1"/>
  <c r="A408" i="1" l="1"/>
  <c r="A357" i="1"/>
  <c r="A228" i="1"/>
  <c r="A395" i="1"/>
  <c r="A2" i="1" l="1"/>
  <c r="A3" i="1"/>
  <c r="A4" i="1"/>
  <c r="A5" i="1"/>
  <c r="A6" i="1"/>
  <c r="A7" i="1"/>
  <c r="A8" i="1"/>
  <c r="A9" i="1"/>
  <c r="A11" i="1"/>
  <c r="A12" i="1"/>
  <c r="A13" i="1"/>
  <c r="A14" i="1"/>
  <c r="A15" i="1"/>
  <c r="A17" i="1"/>
  <c r="A18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6" i="1"/>
  <c r="A137" i="1"/>
  <c r="A139" i="1"/>
  <c r="A140" i="1"/>
  <c r="A142" i="1"/>
  <c r="A143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6" i="1"/>
  <c r="A227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1" i="1"/>
  <c r="A312" i="1"/>
  <c r="A313" i="1"/>
  <c r="A314" i="1"/>
  <c r="A315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8" i="1"/>
  <c r="A359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9" i="1"/>
  <c r="A410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</calcChain>
</file>

<file path=xl/sharedStrings.xml><?xml version="1.0" encoding="utf-8"?>
<sst xmlns="http://schemas.openxmlformats.org/spreadsheetml/2006/main" count="5744" uniqueCount="1260">
  <si>
    <t>me_sku</t>
  </si>
  <si>
    <t>component_affected</t>
  </si>
  <si>
    <t>jama_platform_feature_and_capability</t>
  </si>
  <si>
    <t>platform_features</t>
  </si>
  <si>
    <t>jama_id</t>
  </si>
  <si>
    <t>Low</t>
  </si>
  <si>
    <t>msalaudx</t>
  </si>
  <si>
    <t>Consumer,Corporate_vPro,Slim</t>
  </si>
  <si>
    <t>bios.cpu_pm</t>
  </si>
  <si>
    <t>Thermal Management</t>
  </si>
  <si>
    <t>Fan Control</t>
  </si>
  <si>
    <t>CSS-IVE-50897</t>
  </si>
  <si>
    <t>Verify System wakes from C-MoS using USB device connected to USB Type-C port</t>
  </si>
  <si>
    <t>bios.platform,bios.sa</t>
  </si>
  <si>
    <t>TCSS</t>
  </si>
  <si>
    <t>MoS(Modern Standby),USB 3.0</t>
  </si>
  <si>
    <t>CSS-IVE-50921</t>
  </si>
  <si>
    <t>Verify bootable USB devices connected over USB Type-A port can set as first Boot device in BIOS</t>
  </si>
  <si>
    <t>anaray5x</t>
  </si>
  <si>
    <t>bios.pch</t>
  </si>
  <si>
    <t>Internal and External Storage</t>
  </si>
  <si>
    <t>USB 2.0,USB 3.0</t>
  </si>
  <si>
    <t>CSS-IVE-50969</t>
  </si>
  <si>
    <t>Verify system stability after S4 and S5 cycles via power button</t>
  </si>
  <si>
    <t>reddyv5x</t>
  </si>
  <si>
    <t>bios.platform</t>
  </si>
  <si>
    <t>Power Management</t>
  </si>
  <si>
    <t>S-states</t>
  </si>
  <si>
    <t>CSS-IVE-50984</t>
  </si>
  <si>
    <t>Validate USB2.0/3.0 device enumeration and functionality in EFI shell and OS on cold-plug over USB Type-A port</t>
  </si>
  <si>
    <t>High</t>
  </si>
  <si>
    <t>USB 2.0,USB 3.0,USB/XHCI ports</t>
  </si>
  <si>
    <t>CSS-IVE-50987</t>
  </si>
  <si>
    <t>Verify Options available in the USB configuration page of BIOS Setup (AIO/DT/HALO)</t>
  </si>
  <si>
    <t>Medium</t>
  </si>
  <si>
    <t>CSS-IVE-51253</t>
  </si>
  <si>
    <t>Verify BIOS reports correct SMBIOS table structure</t>
  </si>
  <si>
    <t>vhebbarx</t>
  </si>
  <si>
    <t>Industry Specs and Open source initiatives</t>
  </si>
  <si>
    <t>SMBIOS</t>
  </si>
  <si>
    <t>CSS-IVE-52386</t>
  </si>
  <si>
    <t>Verifying PCIe-USB add-on card support</t>
  </si>
  <si>
    <t>USB-OTG,USB/XHCI ports</t>
  </si>
  <si>
    <t>CSS-IVE-52708</t>
  </si>
  <si>
    <t>Verify if offline Crash Dump created during system on crash</t>
  </si>
  <si>
    <t>chassanx</t>
  </si>
  <si>
    <t>Debug Interfaces and Traces</t>
  </si>
  <si>
    <t>debug interfaces</t>
  </si>
  <si>
    <t>CSS-IVE-52768</t>
  </si>
  <si>
    <t>Validate warm reboot cycle from EFI Shell using USB keyboard connected over USB Type-A port</t>
  </si>
  <si>
    <t>bios.pch,fw.ifwi.pchc</t>
  </si>
  <si>
    <t>UEFI,USB/XHCI ports</t>
  </si>
  <si>
    <t>CSS-IVE-54028</t>
  </si>
  <si>
    <t>Verify that BIOS presents options to change the Boot Order</t>
  </si>
  <si>
    <t>Platform Config and Board BOM</t>
  </si>
  <si>
    <t>BIOS-Boot-Flows</t>
  </si>
  <si>
    <t>CSS-IVE-54154</t>
  </si>
  <si>
    <t>Verify CPU frequency transitions based on Turbo status</t>
  </si>
  <si>
    <t>Turbo</t>
  </si>
  <si>
    <t>CSS-IVE-54199</t>
  </si>
  <si>
    <t>Verify system stability post Warm reboot cycles</t>
  </si>
  <si>
    <t>fw.ifwi.pmc</t>
  </si>
  <si>
    <t>CSS-IVE-54316</t>
  </si>
  <si>
    <t>Verify system exit from Connected Modern standby / S0i3 state via USB mouse</t>
  </si>
  <si>
    <t>MoS(Modern Standby),S0ix-states,USB 3.0</t>
  </si>
  <si>
    <t>CSS-IVE-59243</t>
  </si>
  <si>
    <t>Validate digital audio functionality over Type-C port</t>
  </si>
  <si>
    <t>bios.platform,bios.sa,fw.ifwi.MGPhy,fw.ifwi.dekelPhy,fw.ifwi.iom,fw.ifwi.nphy,fw.ifwi.pmc,fw.ifwi.sam,fw.ifwi.sphy,fw.ifwi.tbt</t>
  </si>
  <si>
    <t>S-states,TCSS,USB-TypeC</t>
  </si>
  <si>
    <t>CSS-IVE-61677</t>
  </si>
  <si>
    <t>Verify SUT Entry and Exit in CS Low Power Mode</t>
  </si>
  <si>
    <t>Power Btn/HID,S0ix-states</t>
  </si>
  <si>
    <t>CSS-IVE-61820</t>
  </si>
  <si>
    <t>Verify DMIC basic functionality test over I2S Audio Codec, pre and post CMS cycles</t>
  </si>
  <si>
    <t>vkanandx</t>
  </si>
  <si>
    <t>Consumer,Corporate_vPro</t>
  </si>
  <si>
    <t>Display, Graphics, Video and Audio</t>
  </si>
  <si>
    <t>MoS(Modern Standby),S0ix-states,audio codecs</t>
  </si>
  <si>
    <t>CSS-IVE-145711</t>
  </si>
  <si>
    <t>Verify DMIC basic functionality test over I2S Audio Codec, pre and post S4, S5 and warm and cold reset cycles</t>
  </si>
  <si>
    <t>S-states,audio codecs</t>
  </si>
  <si>
    <t>CSS-IVE-145713</t>
  </si>
  <si>
    <t>Verify System Boot with  "Dual Tau Boost" option Enabled /Disabled Post Sx</t>
  </si>
  <si>
    <t>Dual_Tau,cTDP</t>
  </si>
  <si>
    <t>CSS-IVE-133571</t>
  </si>
  <si>
    <t>Verify System Boot with  "Dual Tau Boost" option Enabled /disabled</t>
  </si>
  <si>
    <t>CSS-IVE-133570</t>
  </si>
  <si>
    <t>BIOS should update the changes for SMBIOS type 7</t>
  </si>
  <si>
    <t>bios.pch,bios.platform</t>
  </si>
  <si>
    <t>CSS-IVE-50533</t>
  </si>
  <si>
    <t>Verify Processor reaches all P-states irrespective of C-states</t>
  </si>
  <si>
    <t>C-States,HWP-Speedshift,P-States</t>
  </si>
  <si>
    <t>CSS-IVE-50806</t>
  </si>
  <si>
    <t>Verify flex ratio can be set between HFM and LFM ratio</t>
  </si>
  <si>
    <t>CPU-Straps</t>
  </si>
  <si>
    <t>CSS-IVE-50834</t>
  </si>
  <si>
    <t>Verify CPU switches between all P-states when Number of P states set to 0</t>
  </si>
  <si>
    <t>bios.cpu_pm,fw.ifwi.others,fw.ifwi.pmc</t>
  </si>
  <si>
    <t>HWP-Speedshift,P-States</t>
  </si>
  <si>
    <t>CSS-IVE-50711</t>
  </si>
  <si>
    <t>Verify Bios gives an option to configure Intel Processor Trace Feature(RTIT)</t>
  </si>
  <si>
    <t>RTIT</t>
  </si>
  <si>
    <t>CSS-IVE-50714</t>
  </si>
  <si>
    <t>BIOS should update the changes for SMBIOS type 4 [Processor Information]</t>
  </si>
  <si>
    <t>CSS-IVE-50532</t>
  </si>
  <si>
    <t>Verify Platform PL1 and PL2 Bios options</t>
  </si>
  <si>
    <t>PL1</t>
  </si>
  <si>
    <t>CSS-IVE-70972</t>
  </si>
  <si>
    <t>Verify that BIOS gives an option to change Tcc Activation Offset</t>
  </si>
  <si>
    <t>Thermal throttling,Trip points</t>
  </si>
  <si>
    <t>CSS-IVE-80988</t>
  </si>
  <si>
    <t>Verify C-state residencies during Connected Modern Standby/S0i3 with system in AC mode</t>
  </si>
  <si>
    <t>MoS(Modern Standby)</t>
  </si>
  <si>
    <t>CSS-IVE-101382</t>
  </si>
  <si>
    <t>Verify if Intel SelfTest completes successfully</t>
  </si>
  <si>
    <t>bios.platform,fw.ifwi.bios</t>
  </si>
  <si>
    <t>ACPI,COM,Serial,UART,debug interfaces</t>
  </si>
  <si>
    <t>CSS-IVE-101752</t>
  </si>
  <si>
    <t>Verify Chipset information displayed in BIOS</t>
  </si>
  <si>
    <t>BIOS Information</t>
  </si>
  <si>
    <t>CSS-IVE-86458</t>
  </si>
  <si>
    <t>Validate system residency for SLP_S0 post audio playback in Connected MOS/S0i3 mode</t>
  </si>
  <si>
    <t>SLP_S0</t>
  </si>
  <si>
    <t>CSS-IVE-102254</t>
  </si>
  <si>
    <t>Verify Intel(R) Dynamic Tuning technology support enabled in BIOS for DT SKUs</t>
  </si>
  <si>
    <t>ACPI,DPTF Inteface</t>
  </si>
  <si>
    <t>CSS-IVE-105601</t>
  </si>
  <si>
    <t>Verify CPU enters C10 state irrespective of PS_ON status</t>
  </si>
  <si>
    <t>PS_ON</t>
  </si>
  <si>
    <t>CSS-IVE-117977</t>
  </si>
  <si>
    <t>Verify platform"s Power Limit 1 and Power Limit 2 values</t>
  </si>
  <si>
    <t>Power Limit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</si>
  <si>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</si>
  <si>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</si>
  <si>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</si>
  <si>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</si>
  <si>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</si>
  <si>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</si>
  <si>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</si>
  <si>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</si>
  <si>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FIVR,S-states</t>
  </si>
  <si>
    <t>CSS-IVE-120310</t>
  </si>
  <si>
    <t>Verify Bios enters exclusive mode to initialize Elixir Spring patch and exits exclusive mode successfully</t>
  </si>
  <si>
    <t>BIOS-Boot-Flows,Elixir springs</t>
  </si>
  <si>
    <t>CSS-IVE-130035</t>
  </si>
  <si>
    <t>Verify PC10 when S0 idle condition</t>
  </si>
  <si>
    <t>bios.cpu_pm,fw.ifwi.pmc</t>
  </si>
  <si>
    <t>C-States</t>
  </si>
  <si>
    <t>CSS-IVE-130052</t>
  </si>
  <si>
    <t>Verify RAR TIMER CONFIG post MRC</t>
  </si>
  <si>
    <t>bios.mem_decode</t>
  </si>
  <si>
    <t>Memory Technologies/Topologies</t>
  </si>
  <si>
    <t>CSS-IVE-133778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</si>
  <si>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</si>
  <si>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</si>
  <si>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</si>
  <si>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</si>
  <si>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</si>
  <si>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</si>
  <si>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</si>
  <si>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BenchMark Tests,CPU-Straps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</si>
  <si>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</si>
  <si>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</si>
  <si>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</si>
  <si>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</si>
  <si>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</si>
  <si>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and All core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</si>
  <si>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</si>
  <si>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</si>
  <si>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</si>
  <si>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</si>
  <si>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</si>
  <si>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Verify Core and Threads in BIOS when 1 to 8 cores are enabled in Octa Core SKUs</t>
  </si>
  <si>
    <t>CSS-IVE-145255</t>
  </si>
  <si>
    <t>Verify PMC static function disable configuration locking</t>
  </si>
  <si>
    <t>bios.sa</t>
  </si>
  <si>
    <t>PMC</t>
  </si>
  <si>
    <t>CSS-IVE-134010</t>
  </si>
  <si>
    <t>Verify CNVi BT/ WiFi enumeration in the device manager when BT/WiFI core enabled and disabled in the setup</t>
  </si>
  <si>
    <t>Networking and Connectivity</t>
  </si>
  <si>
    <t>CNVi,discrete WiFi/BT</t>
  </si>
  <si>
    <t>CSS-IVE-147222</t>
  </si>
  <si>
    <t>Verify no errors or failures get registered as part of event viewer log post Sx cycles</t>
  </si>
  <si>
    <t>Power Btn/HID,S-states</t>
  </si>
  <si>
    <t>CSS-IVE-65922</t>
  </si>
  <si>
    <t>Verify 4K Display Monitor functionality over USB type-C port</t>
  </si>
  <si>
    <t>bios.platform,bios.sa,fw.ifwi.MGPhy,fw.ifwi.dekelPhy,fw.ifwi.iom,fw.ifwi.pmc,fw.ifwi.sam,fw.ifwi.tbt</t>
  </si>
  <si>
    <t>Display Panels,TCSS,USB-TypeC</t>
  </si>
  <si>
    <t>CSS-IVE-66098</t>
  </si>
  <si>
    <t>Verify audio switching between On-board, 3.5mm jack and HDMI speakers</t>
  </si>
  <si>
    <t>audio codecs</t>
  </si>
  <si>
    <t>CSS-IVE-69089</t>
  </si>
  <si>
    <t>Verify system stability post applying workload on CPU</t>
  </si>
  <si>
    <t>CSS-IVE-69090</t>
  </si>
  <si>
    <t>Validate Low Power Audio (LPA) test with 3.5mm Jack speaker</t>
  </si>
  <si>
    <t>CSS-IVE-69905</t>
  </si>
  <si>
    <t>Verify the functionality of Bluetooth device[Mouse,Keyboard,Headset]</t>
  </si>
  <si>
    <t>CSS-IVE-70025</t>
  </si>
  <si>
    <t>Verify Legacy USB devices (Pendrive, Mouse and Keyboard) functionality over TBT port after S3 ,S4 and S5 Cycles</t>
  </si>
  <si>
    <t>USB-TypeC,USB3.1</t>
  </si>
  <si>
    <t>CSS-IVE-70874</t>
  </si>
  <si>
    <t>Verify TBT Boot to OS functionality using Thunderbolt 3 SSD</t>
  </si>
  <si>
    <t>TBT,TCSS,iTBT</t>
  </si>
  <si>
    <t>CSS-IVE-71016</t>
  </si>
  <si>
    <t>Verify System entry to Sx states via command line</t>
  </si>
  <si>
    <t>CSS-IVE-72703</t>
  </si>
  <si>
    <t>Verify ACPI table for S0ix Support</t>
  </si>
  <si>
    <t>bios.cpu_pm,bios.sa</t>
  </si>
  <si>
    <t>ACPI,S0ix-states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</si>
  <si>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</si>
  <si>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</si>
  <si>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</si>
  <si>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</si>
  <si>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DP-Display,Pre-OS display,USB-TypeC</t>
  </si>
  <si>
    <t>CSS-IVE-86260</t>
  </si>
  <si>
    <t>Verify system state post flashing IFWI on an eSPI enabled system</t>
  </si>
  <si>
    <t>System Firmware Builds and bringup</t>
  </si>
  <si>
    <t>eSPI</t>
  </si>
  <si>
    <t>CSS-IVE-86215</t>
  </si>
  <si>
    <t>Verify Post Codes for Connected Standby entry and exit</t>
  </si>
  <si>
    <t>MoS(Modern Standby),Power Btn/HID</t>
  </si>
  <si>
    <t>CSS-IVE-80326</t>
  </si>
  <si>
    <t>Verify BIOS passes all PEP Constraints using WOS PEP BIOS Checker tool</t>
  </si>
  <si>
    <t>CSS-IVE-92262</t>
  </si>
  <si>
    <t>Validate system residency for SLP_S0 in CMS with system in AC mode</t>
  </si>
  <si>
    <t>CSS-IVE-92269</t>
  </si>
  <si>
    <t>Validate Type-C USB3.0 Host Mode (Type-C to A) functionality after Deep S4, Cable connected at Deep S4 State</t>
  </si>
  <si>
    <t>bios.platform,bios.sa,fw.ifwi.MGPhy,fw.ifwi.dekelPhy,fw.ifwi.iom,fw.ifwi.pmc,fw.ifwi.tbt</t>
  </si>
  <si>
    <t>DeepSx,USB 3.0</t>
  </si>
  <si>
    <t>CSS-IVE-92313</t>
  </si>
  <si>
    <t>Verify TBT Hot-Plug device functionality after CMS cycling</t>
  </si>
  <si>
    <t>MoS(Modern Standby),RTD3,TBT,iTBT</t>
  </si>
  <si>
    <t>CSS-IVE-118728</t>
  </si>
  <si>
    <t>Validate PEP constraints and Hardware low power residency is achieved using sleepstudy command</t>
  </si>
  <si>
    <t>CSS-IVE-92272</t>
  </si>
  <si>
    <t>Verify USB3.1 gen2 device functionality in pre and post OS</t>
  </si>
  <si>
    <t>TCSS,USB 3.2 2x1,USB-TypeC,USB3.1</t>
  </si>
  <si>
    <t>CSS-IVE-94313</t>
  </si>
  <si>
    <t>Validate Type-C USB3.2 gen2x1 host mode functionality on hot insert and removal over Type-C port</t>
  </si>
  <si>
    <t>CSS-IVE-94314</t>
  </si>
  <si>
    <t>Verify RTD3 flow support for Type-C USB3.1 device</t>
  </si>
  <si>
    <t>RTD3,TCSS,USB 3.2 2x1,USB-TypeC</t>
  </si>
  <si>
    <t>CSS-IVE-94319</t>
  </si>
  <si>
    <t>Verify System wont wake from Connected-MoS when HDMI display "hot plug-in" and "hot plug-out"</t>
  </si>
  <si>
    <t>Display Panels,MoS(Modern Standby)</t>
  </si>
  <si>
    <t>CSS-IVE-99212</t>
  </si>
  <si>
    <t>Verify C-state low power audio residency on system entry and exit to low power state with audio playback</t>
  </si>
  <si>
    <t>C-States,MoS(Modern Standby),S0ix-states,audio codecs</t>
  </si>
  <si>
    <t>CSS-IVE-99448</t>
  </si>
  <si>
    <t>Verify USB device functionality at EFI shell connected over Type-C port</t>
  </si>
  <si>
    <t>USB 3.1 Gen 1,USB-TypeC</t>
  </si>
  <si>
    <t>CSS-IVE-99695</t>
  </si>
  <si>
    <t>[TBT] Verify SUT wake from S3/S4 using TBT-Dock connected over TBT port</t>
  </si>
  <si>
    <t>Docking support</t>
  </si>
  <si>
    <t>CSS-IVE-99961</t>
  </si>
  <si>
    <t>[TBT] Verify SUT wake from S3/S4 using Type-C dock connected over TBT port</t>
  </si>
  <si>
    <t>ACPI cyclings,Docking support</t>
  </si>
  <si>
    <t>CSS-IVE-99962</t>
  </si>
  <si>
    <t>Verify CNVi WLAN ON-OFF-ON functionality in OS</t>
  </si>
  <si>
    <t>CNVi</t>
  </si>
  <si>
    <t>CSS-IVE-99944</t>
  </si>
  <si>
    <t>Verify system enters Sleep (S3) using "ALT+F4"</t>
  </si>
  <si>
    <t>CSS-IVE-99978</t>
  </si>
  <si>
    <t>Verify system enters Sleep (S3) using  OS start Menu</t>
  </si>
  <si>
    <t>bios.platform,fw.ifwi.pmc</t>
  </si>
  <si>
    <t>CSS-IVE-99982</t>
  </si>
  <si>
    <t>Verify system can be shutdown from EDK shell</t>
  </si>
  <si>
    <t>CSS-IVE-100024</t>
  </si>
  <si>
    <t>Verify TBT3 enumeration of storage and display devices on hot plug and connector reversibility</t>
  </si>
  <si>
    <t>TBT,iTBT</t>
  </si>
  <si>
    <t>CSS-IVE-84579</t>
  </si>
  <si>
    <t>Verify USB 3.1 Gen1 (Type-C) Device functionality in Host Router before/after Sx Cycles</t>
  </si>
  <si>
    <t>USB 3.1 Gen 1</t>
  </si>
  <si>
    <t>CSS-IVE-84736</t>
  </si>
  <si>
    <t>Verify TBT device functionality before/after CMS cycling</t>
  </si>
  <si>
    <t>bios.platform,bios.sa,fw.ifwi.iom,fw.ifwi.pmc,fw.ifwi.tbt</t>
  </si>
  <si>
    <t>MoS(Modern Standby),TBT,iTBT</t>
  </si>
  <si>
    <t>CSS-IVE-84761</t>
  </si>
  <si>
    <t>[TBT] Verify SUT wake from S3/S4 using USB Lan Adapter over TBT connector</t>
  </si>
  <si>
    <t>LAN,TBT</t>
  </si>
  <si>
    <t>CSS-IVE-84623</t>
  </si>
  <si>
    <t>[TBT] Verify USB 2.0 Device functionality in Host Router before/after Sx cycles</t>
  </si>
  <si>
    <t>USB 2.0</t>
  </si>
  <si>
    <t>CSS-IVE-84628</t>
  </si>
  <si>
    <t>[TBT] Verify DP display functionality on hot-plug and after Sx states over TBT port</t>
  </si>
  <si>
    <t>DP-Display,TBT,iTBT</t>
  </si>
  <si>
    <t>CSS-IVE-100027</t>
  </si>
  <si>
    <t>Verify Type-C Concurrent x4 DP, High Speed Device Functionality on Clod-plug</t>
  </si>
  <si>
    <t>Display Panels,Real Battery Management,TCSS,USB-TypeC</t>
  </si>
  <si>
    <t>CSS-IVE-101082</t>
  </si>
  <si>
    <t>Verify S0ix/CS LED Status</t>
  </si>
  <si>
    <t>MoS(Modern Standby),S0ix-states</t>
  </si>
  <si>
    <t>CSS-IVE-101352</t>
  </si>
  <si>
    <t>Verify USB2 DbC Functionality</t>
  </si>
  <si>
    <t>bios.platform,fw.ifwi.pchc</t>
  </si>
  <si>
    <t>NPK,debug interfaces</t>
  </si>
  <si>
    <t>CSS-IVE-101316</t>
  </si>
  <si>
    <t>Validate BIOS passes all PEP Constraints for DMS</t>
  </si>
  <si>
    <t>bios.cpu_pm,bios.platform</t>
  </si>
  <si>
    <t>MoS(Modern Standby),PMC</t>
  </si>
  <si>
    <t>CSS-IVE-101522</t>
  </si>
  <si>
    <t>Verify CNVi Mode BIOS Options</t>
  </si>
  <si>
    <t>CSS-IVE-101555</t>
  </si>
  <si>
    <t>ME FW response and version check in EFI Shell</t>
  </si>
  <si>
    <t>sumith2x</t>
  </si>
  <si>
    <t>bios.me,fw.ifwi.csme</t>
  </si>
  <si>
    <t>Manageability Support</t>
  </si>
  <si>
    <t>AMT,BIOS_PSIRT_QSR_Coverage</t>
  </si>
  <si>
    <t>CSS-IVE-101576</t>
  </si>
  <si>
    <t>Verify DCI Enable BIOS policy/options</t>
  </si>
  <si>
    <t>CSS-IVE-102154</t>
  </si>
  <si>
    <t>Verify "Platform Debug Consent" BIOS option/policy</t>
  </si>
  <si>
    <t>CSS-IVE-102155</t>
  </si>
  <si>
    <t>Verify different power state changes on Modern standby enabled system</t>
  </si>
  <si>
    <t>MoS(Modern Standby),S-states,S0ix-states</t>
  </si>
  <si>
    <t>CSS-IVE-102168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</si>
  <si>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</si>
  <si>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</si>
  <si>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</si>
  <si>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</si>
  <si>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HDCP 2.2 functionality over TBT port</t>
  </si>
  <si>
    <t>HDCP,TBT</t>
  </si>
  <si>
    <t>CSS-IVE-102299</t>
  </si>
  <si>
    <t>Verify HDCP 2.2 functionality over TBT port after Sx and warm reboot cycles</t>
  </si>
  <si>
    <t>HDCP,S-states,TBT</t>
  </si>
  <si>
    <t>CSS-IVE-102300</t>
  </si>
  <si>
    <t>Verify Booting over Wi-Fi using UEFI PXEv4 Boot</t>
  </si>
  <si>
    <t>CNVi,UEFI,discrete WiFi/BT</t>
  </si>
  <si>
    <t>CSS-IVE-102472</t>
  </si>
  <si>
    <t>Verify Bluetooth BLE Devices scan in BIOS</t>
  </si>
  <si>
    <t>CSS-IVE-102475</t>
  </si>
  <si>
    <t>Verify Booting over Wi-Fi using UEFI HTTPv4 Boot</t>
  </si>
  <si>
    <t>CSS-IVE-102473</t>
  </si>
  <si>
    <t>Validate Wi-Fi Network Connectivity by self and External ping</t>
  </si>
  <si>
    <t>CSS-IVE-102612</t>
  </si>
  <si>
    <t>Verify CNVi WLAN Enumeration in OS before / after Connected Standby (CMS) cycle</t>
  </si>
  <si>
    <t>CNVi,MoS(Modern Standby)</t>
  </si>
  <si>
    <t>CSS-IVE-105407</t>
  </si>
  <si>
    <t>Verify SMBUS Initialization/Enumeration</t>
  </si>
  <si>
    <t>BIOS Build</t>
  </si>
  <si>
    <t>CSS-IVE-105567</t>
  </si>
  <si>
    <t>Validate data transfer functionality between USB drives connected over Type-C port</t>
  </si>
  <si>
    <t>USB-TypeC</t>
  </si>
  <si>
    <t>CSS-IVE-105628</t>
  </si>
  <si>
    <t>Verify SLP_S0 residency when system connected to Wi-Fi Network</t>
  </si>
  <si>
    <t>CNVi,SLP_S0,discrete WiFi/BT</t>
  </si>
  <si>
    <t>CSS-IVE-105840</t>
  </si>
  <si>
    <t>Verify SUT wake from S3, S4 using PCIE LAN devices (WOL)</t>
  </si>
  <si>
    <t>PCIE LAN,S-states</t>
  </si>
  <si>
    <t>CSS-IVE-63272</t>
  </si>
  <si>
    <t>Verify USB devices information are displayed in F7 boot menu, connected over Type-C port</t>
  </si>
  <si>
    <t>BIOS Information,USB-TypeC</t>
  </si>
  <si>
    <t>CSS-IVE-113592</t>
  </si>
  <si>
    <t>Verify SoC crash dump and crash logging</t>
  </si>
  <si>
    <t>CSS-IVE-111675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</si>
  <si>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</si>
  <si>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</si>
  <si>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</si>
  <si>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</si>
  <si>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</si>
  <si>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G3-State,audio codecs</t>
  </si>
  <si>
    <t>CSS-IVE-113849</t>
  </si>
  <si>
    <t>Verify system completes S4 Resume Cycles using "ResumeOK.efi" tool</t>
  </si>
  <si>
    <t>RTC,S-states</t>
  </si>
  <si>
    <t>CSS-IVE-114359</t>
  </si>
  <si>
    <t>Verify Booting over LAN using UEFI PXEv6 Network</t>
  </si>
  <si>
    <t>bios.pch,fw.ifwi.gbe,fw.ifwi.pchc</t>
  </si>
  <si>
    <t>GbE,LAN,UEFI</t>
  </si>
  <si>
    <t>CSS-IVE-114715</t>
  </si>
  <si>
    <t>Verify Booting with UEFI HTTPv6 network support availability in BIOS</t>
  </si>
  <si>
    <t>CSS-IVE-114716</t>
  </si>
  <si>
    <t>Verify Booting over LAN using UEFI PXEv4 network</t>
  </si>
  <si>
    <t>CSS-IVE-114717</t>
  </si>
  <si>
    <t>Verify Booting with UEFI HTTPv4 network support availability in BIOS</t>
  </si>
  <si>
    <t>CSS-IVE-114718</t>
  </si>
  <si>
    <t>Validate Network functionality over USB3.0 Type-A port</t>
  </si>
  <si>
    <t>LAN,USB 3.0</t>
  </si>
  <si>
    <t>CSS-IVE-114801</t>
  </si>
  <si>
    <t>Validate Network functionality over USB Type-C port</t>
  </si>
  <si>
    <t>CSS-IVE-114802</t>
  </si>
  <si>
    <t>Verify PPIN feature support using Processor Utility tool</t>
  </si>
  <si>
    <t>CSS-IVE-114973</t>
  </si>
  <si>
    <t>Verify PPIN Feature when SUT is in EOM mode</t>
  </si>
  <si>
    <t>CSS-IVE-114980</t>
  </si>
  <si>
    <t>Verify Connected MoS entry/exit using power button/Timer option</t>
  </si>
  <si>
    <t>CSS-IVE-115018</t>
  </si>
  <si>
    <t>Verify System auto wakes from hibernate via RTC with system in AC mode</t>
  </si>
  <si>
    <t>CSS-IVE-115591</t>
  </si>
  <si>
    <t>Verify independent BIOS setup option to Enable/Disable INT3400 Device and Processor thermal device participants</t>
  </si>
  <si>
    <t>DPTF Inteface</t>
  </si>
  <si>
    <t>CSS-IVE-116722</t>
  </si>
  <si>
    <t>Validate system residency for SLP_S0 in CMS post Sx</t>
  </si>
  <si>
    <t>CSS-IVE-116741</t>
  </si>
  <si>
    <t>Verify BIOS shall provide the support to publish the CNVi WIFI and BT UEFI variables with connectivity platform configurations</t>
  </si>
  <si>
    <t>CNVi,UEFI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</si>
  <si>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</si>
  <si>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</si>
  <si>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</si>
  <si>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</si>
  <si>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ACPI,CNVi</t>
  </si>
  <si>
    <t>CSS-IVE-117073</t>
  </si>
  <si>
    <t>Verify Bluetooth BLE supported HID device Functionality in OS</t>
  </si>
  <si>
    <t>CSS-IVE-117339</t>
  </si>
  <si>
    <t>Validate system residency for SLP_S0 after audio playback in Connected MOS/S0i3 using BT-Headset</t>
  </si>
  <si>
    <t>CNVi,Low Power Audio,MoS(Modern Standby),SLP_S0,discrete WiFi/BT</t>
  </si>
  <si>
    <t>CSS-IVE-117678</t>
  </si>
  <si>
    <t>Verify Wi-Fi and Bluetooth functionality after Sx(S3, S4, S5) and reboot cycles with RTD3 option enabled in BIOS</t>
  </si>
  <si>
    <t>CNVi,RTD3,S-states,S0ix-states,discrete WiFi/BT</t>
  </si>
  <si>
    <t>CSS-IVE-117680</t>
  </si>
  <si>
    <t>Verify RTD3 flow support for TBT SSD device</t>
  </si>
  <si>
    <t>RTD3,TBT,iTBT</t>
  </si>
  <si>
    <t>CSS-IVE-117850</t>
  </si>
  <si>
    <t>Verify Xml Cli support for External Bios</t>
  </si>
  <si>
    <t>BIOS Conf &amp; XMLCLI support</t>
  </si>
  <si>
    <t>CSS-IVE-117937</t>
  </si>
  <si>
    <t>Verify CPU frequency throttles when core temperature exceeds passive trip point with DTS SMM enabled and DTT disabled</t>
  </si>
  <si>
    <t>Thermal throttling</t>
  </si>
  <si>
    <t>CSS-IVE-117969</t>
  </si>
  <si>
    <t>Verify CPU FAN rotate when core temperature exceeds Active trip point with DTS SMM enabled and DTT disabled in BIOS</t>
  </si>
  <si>
    <t>CSS-IVE-117982</t>
  </si>
  <si>
    <t>Verify System shutdown when core temperature exceeds Critical trip point with DTS SMM enabled and DTT disabled in BIOS</t>
  </si>
  <si>
    <t>CSS-IVE-117984</t>
  </si>
  <si>
    <t>Verify Per Platform Antenna Gain support in BIOS</t>
  </si>
  <si>
    <t>ACPI,CNVi,discrete WiFi/BT</t>
  </si>
  <si>
    <t>CSS-IVE-118409</t>
  </si>
  <si>
    <t>Verify stability of Wi-Fi and BT functionality with PPAG (Per Platform Antenna Gain) option enabled in BIOS</t>
  </si>
  <si>
    <t>CSS-IVE-118410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</si>
  <si>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</si>
  <si>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</si>
  <si>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</si>
  <si>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</si>
  <si>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</si>
  <si>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</si>
  <si>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</si>
  <si>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</si>
  <si>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CSME change from MKHI agent to MCHI agent</t>
  </si>
  <si>
    <t>bios.me</t>
  </si>
  <si>
    <t>CSE-BIOS HECI</t>
  </si>
  <si>
    <t>CSS-IVE-118745</t>
  </si>
  <si>
    <t>Verify TBT device(Display and SSD) functionality after S3 ,S4 and S5 Cycles</t>
  </si>
  <si>
    <t>S-states,TBT,iTBT</t>
  </si>
  <si>
    <t>CSS-IVE-70883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</si>
  <si>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</si>
  <si>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</si>
  <si>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</si>
  <si>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MoS(Modern Standby),S0ix-states,stability</t>
  </si>
  <si>
    <t>CSS-IVE-120328</t>
  </si>
  <si>
    <t>Verify USB4 storage functionality after S4,S5, warm and cold boot cycles</t>
  </si>
  <si>
    <t>bios.platform,bios.sa,fw.ifwi.dekelPhy,fw.ifwi.iom,fw.ifwi.pmc,fw.ifwi.sam,fw.ifwi.tbt</t>
  </si>
  <si>
    <t>TBT,USB 4</t>
  </si>
  <si>
    <t>CSS-IVE-122123</t>
  </si>
  <si>
    <t>Verify GPE event triggered in ACPI during ACPI wake alarm test in hibernate</t>
  </si>
  <si>
    <t>CSS-IVE-122129</t>
  </si>
  <si>
    <t>Validate the CPU ID information is captured in Debug logs</t>
  </si>
  <si>
    <t>CSS-IVE-119128</t>
  </si>
  <si>
    <t>Verify CPU enters C10 after removal of USB disk used as source for Music playback in Modern Standby</t>
  </si>
  <si>
    <t>Low Power Audio,MoS(Modern Standby)</t>
  </si>
  <si>
    <t>CSS-IVE-130049</t>
  </si>
  <si>
    <t>Verify PC10 with TBT Dock Hotplug/unplug after S4</t>
  </si>
  <si>
    <t>Docking support,TBT,TCSS,iTBT</t>
  </si>
  <si>
    <t>CSS-IVE-130050</t>
  </si>
  <si>
    <t>Verify Bus0 Devices with function disabled in bios setup using PEP bios checker tool</t>
  </si>
  <si>
    <t>CSS-IVE-132607</t>
  </si>
  <si>
    <t>Verify TBT-External Graphics hot-plug functionality with Integrated graphics</t>
  </si>
  <si>
    <t>TBT,TBT Ext GFX,iTBT</t>
  </si>
  <si>
    <t>CSS-IVE-86989</t>
  </si>
  <si>
    <t>Validate GOP-VBT Merge tool functionality by comparing VBT dump file from EDK shell with modified VBT file</t>
  </si>
  <si>
    <t>CSS-IVE-132907</t>
  </si>
  <si>
    <t>Verify display plug/unplug using Type-C Dock when SUT in CMS</t>
  </si>
  <si>
    <t>Docking support,MoS(Modern Standby),TCSS,USB-TypeC</t>
  </si>
  <si>
    <t>CSS-IVE-133011</t>
  </si>
  <si>
    <t>Verify all Type-C port functionality with debug settings disabled</t>
  </si>
  <si>
    <t>TCSS,USB-TypeC,USB3.1</t>
  </si>
  <si>
    <t>CSS-IVE-133069</t>
  </si>
  <si>
    <t>Verify TBT Device functionality with TCSS D3 Cold support enabled</t>
  </si>
  <si>
    <t>CSS-IVE-133080</t>
  </si>
  <si>
    <t>Verify USB4 storage functionality on cold plug</t>
  </si>
  <si>
    <t>bios.platform,bios.sa,fw.ifwi.iom,fw.ifwi.nphy,fw.ifwi.pmc,fw.ifwi.sam,fw.ifwi.sphy,fw.ifwi.tbt</t>
  </si>
  <si>
    <t>CSS-IVE-122095</t>
  </si>
  <si>
    <t>Verify system stability on performing 5 cycles of Hybrid Sleep</t>
  </si>
  <si>
    <t>CSS-IVE-133121</t>
  </si>
  <si>
    <t>Validate USB4 Hub Device functionality on hot insert and removal</t>
  </si>
  <si>
    <t>TBT,USB 4,USB-TypeC,iTBT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</si>
  <si>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</si>
  <si>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</si>
  <si>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</si>
  <si>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</si>
  <si>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</si>
  <si>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</si>
  <si>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</si>
  <si>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</si>
  <si>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</si>
  <si>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</si>
  <si>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TBT,TCSS,USB 4,iTBT</t>
  </si>
  <si>
    <t>CSS-IVE-133230</t>
  </si>
  <si>
    <t>Validate USB4 Dock Device functionality hot plug during S4, S5 cycles</t>
  </si>
  <si>
    <t>TBT,USB 4,iTBT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</si>
  <si>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</si>
  <si>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</si>
  <si>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</si>
  <si>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</si>
  <si>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Pre-OS display,USB 4,iTBT</t>
  </si>
  <si>
    <t>CSS-IVE-133293</t>
  </si>
  <si>
    <t>Verify USB4 Storage connection swap during S4, S5 cycle</t>
  </si>
  <si>
    <t>USB 4,iTBT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</si>
  <si>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</si>
  <si>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</si>
  <si>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</si>
  <si>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</si>
  <si>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USB 4</t>
  </si>
  <si>
    <t>CSS-IVE-133299</t>
  </si>
  <si>
    <t>Verify PCH DFx Trace hub support</t>
  </si>
  <si>
    <t>EC-Lite,NPK,debug interfaces</t>
  </si>
  <si>
    <t>CSS-IVE-133123</t>
  </si>
  <si>
    <t>Verify  System Boot and respective MMIO register value with  "Dual Tau Boost" option Enabled</t>
  </si>
  <si>
    <t>CSS-IVE-133572</t>
  </si>
  <si>
    <t>Verify 40 Gbps Link speed for TBT3 device on hot plug</t>
  </si>
  <si>
    <t>CSS-IVE-133736</t>
  </si>
  <si>
    <t>Verify CNVi WLAN Enumeration in OS before / after warm reset cycle</t>
  </si>
  <si>
    <t>CSS-IVE-135472</t>
  </si>
  <si>
    <t>Verify 40 Gbps CIO Link speed for USB4 Storage</t>
  </si>
  <si>
    <t>CSS-IVE-135589</t>
  </si>
  <si>
    <t>Verify platform supports corresponding option in BIOS to enable/disable GPRs in Crash Log data</t>
  </si>
  <si>
    <t>CSS-IVE-129646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</si>
  <si>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</si>
  <si>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</si>
  <si>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</si>
  <si>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</si>
  <si>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BIOS to update post codes on punit register</t>
  </si>
  <si>
    <t>BIOS-Boot-Flows,PMC</t>
  </si>
  <si>
    <t>CSS-IVE-135714</t>
  </si>
  <si>
    <t>Verify multiple global reset functionality cycles check in SUT with Debug BIOS</t>
  </si>
  <si>
    <t>CSS-IVE-144719</t>
  </si>
  <si>
    <t>Verify Concurrent Type-C Display functionality on hot plug over Type-C port and Connector reversibility</t>
  </si>
  <si>
    <t>Display Panels,USB-TypeC</t>
  </si>
  <si>
    <t>CSS-IVE-144827</t>
  </si>
  <si>
    <t>Verify Concurrent Type-C Display functionality on cold plug over Type-C port</t>
  </si>
  <si>
    <t>Display Panels,Pre-OS display,USB-TypeC</t>
  </si>
  <si>
    <t>CSS-IVE-144828</t>
  </si>
  <si>
    <t>Verify USB4 Storage enumeration in  EFI shell and BIOS setup</t>
  </si>
  <si>
    <t>CSS-IVE-133656</t>
  </si>
  <si>
    <t>Verify Xml Cli support to enable/disable Test Menu options without flashing Test Menu enabled BIOS</t>
  </si>
  <si>
    <t>BIOS Conf &amp; XMLCLI support,BIOS_PSIRT_QSR_Coverage</t>
  </si>
  <si>
    <t>CSS-IVE-145008</t>
  </si>
  <si>
    <t>Verify Concurrent DP Display functionality on hot plug over Type-C port</t>
  </si>
  <si>
    <t>DP-Display,USB-TypeC</t>
  </si>
  <si>
    <t>CSS-IVE-145124</t>
  </si>
  <si>
    <t>Verify Concurrent HDMI Display functionality on hot plug over Type-C port and Connector reversibility</t>
  </si>
  <si>
    <t>HDMI,USB-TypeC</t>
  </si>
  <si>
    <t>CSS-IVE-145127</t>
  </si>
  <si>
    <t>DP-Display,Display Panels,USB-TypeC</t>
  </si>
  <si>
    <t>CSS-IVE-145130</t>
  </si>
  <si>
    <t>Verify Concurrent Type-C Display and HDMI Display functionality on hot plug over Type-C port and connector revresibility</t>
  </si>
  <si>
    <t>Display Panels,HDMI,USB-TypeC</t>
  </si>
  <si>
    <t>CSS-IVE-145133</t>
  </si>
  <si>
    <t>Verify Concurrent Type-C Display and Type-C Dock with DP Display functionality on hot plug over Type-C port and Connector reversibility</t>
  </si>
  <si>
    <t>DP-Display,Display Panels,Docking support,USB-TypeC</t>
  </si>
  <si>
    <t>CSS-IVE-145139</t>
  </si>
  <si>
    <t>Verify Concurrent Type-C Display and Type-C Dock with HDMI Display functionality on hot plug over Type-C port and Connector reversibility</t>
  </si>
  <si>
    <t>Display Panels,Docking support,HDMI,USB-TypeC</t>
  </si>
  <si>
    <t>CSS-IVE-145142</t>
  </si>
  <si>
    <t>Verify Concurrent TBT3 Display and Type-C Dock with DP Display functionality on hot plug over Type-C port and Connector reversibility</t>
  </si>
  <si>
    <t>DP-Display,Display Panels,Docking support,TBT,iTBT</t>
  </si>
  <si>
    <t>CSS-IVE-145149</t>
  </si>
  <si>
    <t>Verify Concurrent TBT3 Display and Type-C Dock with HDMI Display functionality on hot plug over Type-C port and connector reversibility</t>
  </si>
  <si>
    <t>Display Panels,Docking support,HDMI,TBT,iTBT</t>
  </si>
  <si>
    <t>CSS-IVE-145152</t>
  </si>
  <si>
    <t>Verify Concurrent USB3.1-Gen2-SSD and TBT3 Display functionality on hot plug over Type-C port and Connector reversibility</t>
  </si>
  <si>
    <t>Display Panels,TBT,USB 3.1 Gen 2,USB-TypeC,iTBT</t>
  </si>
  <si>
    <t>CSS-IVE-145156</t>
  </si>
  <si>
    <t>Verify SLPS_S0 assertion before and after warm reboot cycle</t>
  </si>
  <si>
    <t>MoS(Modern Standby),Real Battery Management,SLP_S0</t>
  </si>
  <si>
    <t>CSS-IVE-139109</t>
  </si>
  <si>
    <t>Verify MEBx Menu should not Present in BIOS on Consumer SKU IFWI</t>
  </si>
  <si>
    <t>Consumer</t>
  </si>
  <si>
    <t>AMT,MEBx</t>
  </si>
  <si>
    <t>CSS-IVE-145632</t>
  </si>
  <si>
    <t>Validate GOP-VBT Merge tool functionality with Release and Debug image</t>
  </si>
  <si>
    <t>BIOS Build,BIOS-Boot-Flows,iGfx</t>
  </si>
  <si>
    <t>CSS-IVE-145232</t>
  </si>
  <si>
    <t>Verify HD Display Audio enumeration and functionality using Type-C to DP display by hot-plugging/unplugging display during and before/after S3/S4 cycles</t>
  </si>
  <si>
    <t>HDMI-Audio,USB-TypeC</t>
  </si>
  <si>
    <t>CSS-IVE-145983</t>
  </si>
  <si>
    <t>[Hybrid] Verify system stability post Connected Modern Standby when only Atom or BIG cores are  individually enabled</t>
  </si>
  <si>
    <t>CSS-IVE-147000</t>
  </si>
  <si>
    <t>Verify default values set for Memory ratio and Memory reference clock as part of Setup</t>
  </si>
  <si>
    <t>Performance Tuning and overclocking</t>
  </si>
  <si>
    <t>Over-Clocking</t>
  </si>
  <si>
    <t>CSS-IVE-115047</t>
  </si>
  <si>
    <t>Verify Bios gives user an option to switch between Internal BCLK and External BCLK</t>
  </si>
  <si>
    <t>Over-Clocking,S-states</t>
  </si>
  <si>
    <t>CSS-IVE-120137</t>
  </si>
  <si>
    <t>Verify Bios does not display DVSF for the fabric domain</t>
  </si>
  <si>
    <t>CSS-IVE-120316</t>
  </si>
  <si>
    <t>Verify if system boots in Fast Boot mode with Peg Bifurcation card pre and post S4 cycle</t>
  </si>
  <si>
    <t>Performance and Responsiveness</t>
  </si>
  <si>
    <t>S-states,debug interfaces,fastboot</t>
  </si>
  <si>
    <t>CSS-IVE-145245</t>
  </si>
  <si>
    <t>Verify System Memory Details in BIOS (UDIMM)</t>
  </si>
  <si>
    <t>Memory Technologies and Topologies</t>
  </si>
  <si>
    <t>Memory Technologies/Topologies,fastboot</t>
  </si>
  <si>
    <t>CSS-IVE-118276</t>
  </si>
  <si>
    <t>Verify System Memory Details in OS System Scope tool (SODIMM)</t>
  </si>
  <si>
    <t>RST,S-states,SATA Gen3 Direct AHCI</t>
  </si>
  <si>
    <t>CSS-IVE-118287</t>
  </si>
  <si>
    <t>Verify stability of system memory after DeepSX Cycle</t>
  </si>
  <si>
    <t>DeepSx,Memory Technologies/Topologies</t>
  </si>
  <si>
    <t>CSS-IVE-118292</t>
  </si>
  <si>
    <t>Verify System memory using Windows Memory Diagnostics tool (Basic)</t>
  </si>
  <si>
    <t>bios.mem_decode,fw.ifwi.others</t>
  </si>
  <si>
    <t>CSS-IVE-99732</t>
  </si>
  <si>
    <t>Verify SUT boots with 2xRefresh/Hardware RHP Enabled/Disabled</t>
  </si>
  <si>
    <t>bios.mrc_client</t>
  </si>
  <si>
    <t>BIOS_PSIRT_QSR_Coverage,Memory Technologies/Topologies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</si>
  <si>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</si>
  <si>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</si>
  <si>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</si>
  <si>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</si>
  <si>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</si>
  <si>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Power Button press can shutdown and power up the system</t>
  </si>
  <si>
    <t>bios.pch,fw.ifwi.bios,fw.ifwi.ec,fw.ifwi.pchc</t>
  </si>
  <si>
    <t>Embedded controller and Power sources</t>
  </si>
  <si>
    <t>Power Btn/HID</t>
  </si>
  <si>
    <t>CSS-IVE-92236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</si>
  <si>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</si>
  <si>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</si>
  <si>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</si>
  <si>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</si>
  <si>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Verify USB Type-C device Connector reversibility functionality when SUT is in Sx (S3,S4,S5)_x000D_
 state</t>
  </si>
  <si>
    <t>TBT,TCSS,USB-TypeC,iTBT</t>
  </si>
  <si>
    <t>CSS-IVE-99710</t>
  </si>
  <si>
    <t>Verify Type-C Connector reversibility functionality for Display over Type-C port</t>
  </si>
  <si>
    <t>CSS-IVE-99711</t>
  </si>
  <si>
    <t>Verify CPU fan is on during system boot</t>
  </si>
  <si>
    <t>BIOS-Boot-Flows,Fan Control</t>
  </si>
  <si>
    <t>CSS-IVE-71406</t>
  </si>
  <si>
    <t>Verify CPU Fan speed can be set/read through commands in EFI mode</t>
  </si>
  <si>
    <t>CSS-IVE-72687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</si>
  <si>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</si>
  <si>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</si>
  <si>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</si>
  <si>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</si>
  <si>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</si>
  <si>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bios.platform,fw.ifwi.others,fw.ifwi.pmc</t>
  </si>
  <si>
    <t>CSS-IVE-145405</t>
  </si>
  <si>
    <t>Verify Hibernate, Shutdown entry and exit via power button</t>
  </si>
  <si>
    <t>CSS-IVE-145406</t>
  </si>
  <si>
    <t>Verify system can be cold reset and warm reset from EDK shell</t>
  </si>
  <si>
    <t>G3-State,S-states,UEFI</t>
  </si>
  <si>
    <t>CSS-IVE-145410</t>
  </si>
  <si>
    <t>Verify system Shutdown, Hibernate and Restart from OS via command Line</t>
  </si>
  <si>
    <t>CSS-IVE-145412</t>
  </si>
  <si>
    <t>Verify system entry and exit to Deep S4 and Deep S5 modes with system in AC mode</t>
  </si>
  <si>
    <t>DeepSx</t>
  </si>
  <si>
    <t>CSS-IVE-145414</t>
  </si>
  <si>
    <t>Verify CPU turbo boost functionality  pre and post S4 , S5 , warm and cold reboot cycles</t>
  </si>
  <si>
    <t>G3-State,S-states,Turbo</t>
  </si>
  <si>
    <t>CSS-IVE-145415</t>
  </si>
  <si>
    <t>Verify system stability on waking from idle state pre and post S4,S5 ,warm and cold reboot cycles</t>
  </si>
  <si>
    <t>G3-State,S-states</t>
  </si>
  <si>
    <t>CSS-IVE-145416</t>
  </si>
  <si>
    <t>Verify post code functionality across Sx cycles</t>
  </si>
  <si>
    <t>BIOS-Boot-Flows,Port 80</t>
  </si>
  <si>
    <t>CSS-IVE-118169</t>
  </si>
  <si>
    <t>[FSP2.0]: Verify FSP_INFO_HEADER Information</t>
  </si>
  <si>
    <t>bios.cpu_pm,bios.me,bios.platform,bios.sa</t>
  </si>
  <si>
    <t>FSP,UEFI</t>
  </si>
  <si>
    <t>CSS-IVE-78895</t>
  </si>
  <si>
    <t>[FSP] Verify FSP Header File(.fd) and boot setting file(.bsf) loads correctly into BCT tool</t>
  </si>
  <si>
    <t>FSP</t>
  </si>
  <si>
    <t>CSS-IVE-80420</t>
  </si>
  <si>
    <t>[FSP2.0]: Verify GUID of SMBIOS HOB"s (Memory, Processor and Cache)</t>
  </si>
  <si>
    <t>bios.fsp,bios.pch,bios.platform</t>
  </si>
  <si>
    <t>CSS-IVE-86540</t>
  </si>
  <si>
    <t>[FSP] Verify FSP BIOS Boot Flow</t>
  </si>
  <si>
    <t>bios.cpu_pm,bios.platform,fw.ifwi.bios</t>
  </si>
  <si>
    <t>CSS-IVE-78905</t>
  </si>
  <si>
    <t>[FSP] Verify FSP BIOS Dispatch mode Boot Flow</t>
  </si>
  <si>
    <t>CSS-IVE-118658</t>
  </si>
  <si>
    <t>[FSP2.1]: Verify FSP_SMBIOS_EFI_PEI_GRAPHICS_DEVICE_INFO_HOB table</t>
  </si>
  <si>
    <t>CSS-IVE-122365</t>
  </si>
  <si>
    <t>Verify Audio playback and recording from Bluetooth Headset</t>
  </si>
  <si>
    <t>audio codecs,discrete WiFi/BT</t>
  </si>
  <si>
    <t>CSS-IVE-69879</t>
  </si>
  <si>
    <t>Check DMI is enabled by default in BIOS for Halo/ DT boards</t>
  </si>
  <si>
    <t>Flex I/O and Internal Buses</t>
  </si>
  <si>
    <t>DMI/fDMI</t>
  </si>
  <si>
    <t>CSS-IVE-70915</t>
  </si>
  <si>
    <t>Verify FHD USB camera is functioning properly for capturing images &amp; video</t>
  </si>
  <si>
    <t>USB 2.0,USB 3.0,USB-Camera</t>
  </si>
  <si>
    <t>CSS-IVE-86896</t>
  </si>
  <si>
    <t>Verify Display detection in EFI shell with 5K display panel</t>
  </si>
  <si>
    <t>DP-Display,Display Panels,UEFI</t>
  </si>
  <si>
    <t>CSS-IVE-98890</t>
  </si>
  <si>
    <t>Verification of resolution for 5K display panel in Pre-OS</t>
  </si>
  <si>
    <t>5K Display</t>
  </si>
  <si>
    <t>CSS-IVE-99449</t>
  </si>
  <si>
    <t>Verify Audio play back and recording on 3.5mm-Jack-Headset (via Soundwire)</t>
  </si>
  <si>
    <t>bios.pch,fw.ifwi.bios,fw.ifwi.pchc</t>
  </si>
  <si>
    <t>CSS-IVE-99977</t>
  </si>
  <si>
    <t>Verification of resolution for 8K display panel in Pre-OS</t>
  </si>
  <si>
    <t>8K Display</t>
  </si>
  <si>
    <t>CSS-IVE-100090</t>
  </si>
  <si>
    <t>Verification of resolution for 8K display panel in Post OS</t>
  </si>
  <si>
    <t>CSS-IVE-100091</t>
  </si>
  <si>
    <t>Verify Audio Play back on USB-Headset post S3 cycle</t>
  </si>
  <si>
    <t>bios.pch,fw.ifwi.pchc,fw.ifwi.pmc</t>
  </si>
  <si>
    <t>S-states,USB 2.0,USB 3.0,audio codecs</t>
  </si>
  <si>
    <t>CSS-IVE-114636</t>
  </si>
  <si>
    <t>Verify Audio Play back on USB-Headset pre and post S0i3(Modern Standby) cycle</t>
  </si>
  <si>
    <t>MoS(Modern Standby),S0ix-states,USB 2.0,USB 3.0</t>
  </si>
  <si>
    <t>CSS-IVE-114639</t>
  </si>
  <si>
    <t>Verify Audio Play back on 8K DP Monitor</t>
  </si>
  <si>
    <t>CSS-IVE-102052</t>
  </si>
  <si>
    <t>Verify the Dual Display functionality (onboard eDP+DP) in BIOS setup, EFI and OS</t>
  </si>
  <si>
    <t>DP-Display,Display Panels,Pre-OS display,UEFI</t>
  </si>
  <si>
    <t>CSS-IVE-145254</t>
  </si>
  <si>
    <t>Verify correct CPU details displayed in BIOS Setup page</t>
  </si>
  <si>
    <t>Tiano Core (BP/RP)</t>
  </si>
  <si>
    <t>CSS-IVE-62681</t>
  </si>
  <si>
    <t>Verify that the BIOS shall display the Memory details on BIOS Setup System Information page</t>
  </si>
  <si>
    <t>CSS-IVE-46998</t>
  </si>
  <si>
    <t>Validate presence of computer systems/components information as per Intel standards</t>
  </si>
  <si>
    <t>CSS-IVE-44411</t>
  </si>
  <si>
    <t>Verify that Platform firmware Information is correctly displayed in BIOS setup</t>
  </si>
  <si>
    <t>CSS-IVE-44402</t>
  </si>
  <si>
    <t>Verify Hiding NVMe interface on PCIe bus</t>
  </si>
  <si>
    <t>M.2 PCIe Gen3x2 &amp; gen 3x4 NVMe</t>
  </si>
  <si>
    <t>CSS-IVE-62159</t>
  </si>
  <si>
    <t>Verification of SPI Initialization</t>
  </si>
  <si>
    <t>BIOS-Boot-Flows,PCH-Straps,SPI Flash Layout,SPI bus</t>
  </si>
  <si>
    <t>CSS-IVE-62160</t>
  </si>
  <si>
    <t>Verify plug &amp; unplug USB hub over USB Type-A port</t>
  </si>
  <si>
    <t>CSS-IVE-69910</t>
  </si>
  <si>
    <t>Validate USB 3.0 mass storage device enumeration and functionality over all USB3.0 Type-A ports</t>
  </si>
  <si>
    <t>USB/XHCI ports,USB3.1</t>
  </si>
  <si>
    <t>CSS-IVE-70947</t>
  </si>
  <si>
    <t>Verify Trace hub initialization in debug BIOS</t>
  </si>
  <si>
    <t>CSS-IVE-71061</t>
  </si>
  <si>
    <t>ACPI entry for GPIO controller</t>
  </si>
  <si>
    <t>GPIO</t>
  </si>
  <si>
    <t>CSS-IVE-80015</t>
  </si>
  <si>
    <t>Verify Audio device is enumerated as PCI device</t>
  </si>
  <si>
    <t>UEFI,audio codecs</t>
  </si>
  <si>
    <t>CSS-IVE-86457</t>
  </si>
  <si>
    <t>Verify SUT wake from Sx states (S3, S4, S5) using LAN</t>
  </si>
  <si>
    <t>GbE,LAN,S-states</t>
  </si>
  <si>
    <t>CSS-IVE-76033</t>
  </si>
  <si>
    <t>Verify BIOS should provide UEFI support for onboard LAN</t>
  </si>
  <si>
    <t>UEFI</t>
  </si>
  <si>
    <t>CSS-IVE-85706</t>
  </si>
  <si>
    <t>Verify "PCH Trace Hub Enable Mode" BIOS policy/option for NPK Support</t>
  </si>
  <si>
    <t>CSS-IVE-84935</t>
  </si>
  <si>
    <t>Verify BIOS detects Gen 1 compatible PCI Express LAN Cards</t>
  </si>
  <si>
    <t>PCIE LAN</t>
  </si>
  <si>
    <t>CSS-IVE-93983</t>
  </si>
  <si>
    <t>Verify "CPU Trace Hub Enable Mode" BIOS policy/option for NPK Support</t>
  </si>
  <si>
    <t>CSS-IVE-99217</t>
  </si>
  <si>
    <t>Verify "CPU TH Mem Buffer Size 1" BIOS option/policy for NPK Support</t>
  </si>
  <si>
    <t>CSS-IVE-99218</t>
  </si>
  <si>
    <t>Verify "CPU TH Mem Buffer Size 0" BIOS option/policy for NPK Support</t>
  </si>
  <si>
    <t>CSS-IVE-99334</t>
  </si>
  <si>
    <t>Verify SUT support Debug Trace log capture - Route traces to BSSB in low power mode</t>
  </si>
  <si>
    <t>bios.platform,fw.ifwi.others,fw.ifwi.pchc</t>
  </si>
  <si>
    <t>CSS-IVE-99698</t>
  </si>
  <si>
    <t>Verify LAN PHY revision from BIOS setup</t>
  </si>
  <si>
    <t>BIOS Information,LAN,Mphy/HSIO</t>
  </si>
  <si>
    <t>CSS-IVE-101314</t>
  </si>
  <si>
    <t>Verify GPIO driver and device entry in device Manager</t>
  </si>
  <si>
    <t>ACPI,GPIO</t>
  </si>
  <si>
    <t>CSS-IVE-101599</t>
  </si>
  <si>
    <t>Verify BIOS display an option to set Detect timeout value on Root port links</t>
  </si>
  <si>
    <t>M.2 PCIe Gen3x2 &amp; gen 3x4 NVMe,SATA/PCIe combo ports</t>
  </si>
  <si>
    <t>CSS-IVE-101628</t>
  </si>
  <si>
    <t>Verify NPK memory configuration is done only after IMR allocations (DID ack)</t>
  </si>
  <si>
    <t>CSS-IVE-105473</t>
  </si>
  <si>
    <t>Verify Bios shall support enable/disable PCIE ports options</t>
  </si>
  <si>
    <t>PCH-Straps</t>
  </si>
  <si>
    <t>CSS-IVE-105494</t>
  </si>
  <si>
    <t>Verify device initialization and respective register configuration don"t have failures in Self test tool</t>
  </si>
  <si>
    <t>LPC</t>
  </si>
  <si>
    <t>CSS-IVE-105545</t>
  </si>
  <si>
    <t>Verify BIOS set up option to enable/Disable GPIO Pad</t>
  </si>
  <si>
    <t>bios.pch,bios.platform,fw.ifwi.bios</t>
  </si>
  <si>
    <t>CSS-IVE-105563</t>
  </si>
  <si>
    <t>Verify setting Detect timeout value in BIOS and ensure no halt message in debug log with device connected</t>
  </si>
  <si>
    <t>M.2 PCIe Gen3x2 &amp; gen 3x4 NVMe,SATA/PCIe combo ports,debug interfaces</t>
  </si>
  <si>
    <t>CSS-IVE-105635</t>
  </si>
  <si>
    <t>Verify setting Detect timeout value in BIOS and respective system halt with device not connected</t>
  </si>
  <si>
    <t>CSS-IVE-105636</t>
  </si>
  <si>
    <t>Check Dekel FW Version from BIOS</t>
  </si>
  <si>
    <t>bios.sa,fw.ifwi.bios</t>
  </si>
  <si>
    <t>Dekel Phy</t>
  </si>
  <si>
    <t>CSS-IVE-114775</t>
  </si>
  <si>
    <t>Check bios Provide an option to set the SA Root Port Preset values</t>
  </si>
  <si>
    <t>CSS-IVE-114937</t>
  </si>
  <si>
    <t>Verify Bios support for I3C and UART RTD3</t>
  </si>
  <si>
    <t>RTD3,UART</t>
  </si>
  <si>
    <t>CSS-IVE-115722</t>
  </si>
  <si>
    <t>Verify Bios support for SPI RTD3</t>
  </si>
  <si>
    <t>RTD3,SPI bus</t>
  </si>
  <si>
    <t>CSS-IVE-115727</t>
  </si>
  <si>
    <t>Verify GPIO initialization and respective values don"t have failures in GPIO configuration tool</t>
  </si>
  <si>
    <t>bios.mem_decode,bios.pch,bios.platform,fw.ifwi.bios</t>
  </si>
  <si>
    <t>GPIO,Internal Tools</t>
  </si>
  <si>
    <t>CSS-IVE-115843</t>
  </si>
  <si>
    <t>Verify Bios have option to Enable/Disable On-board Components</t>
  </si>
  <si>
    <t>BIOS Information,M.2 PCIe Gen3x2 &amp; gen 3x4 NVMe,PCI-Gen4</t>
  </si>
  <si>
    <t>CSS-IVE-116761</t>
  </si>
  <si>
    <t>Verify PCIe SD Card 4.0 plug and play during CMS</t>
  </si>
  <si>
    <t>S-states,SDIO,SDXC</t>
  </si>
  <si>
    <t>CSS-IVE-117849</t>
  </si>
  <si>
    <t>Verify HID driver event filter driver from BIOS menu for non-mobile platforms</t>
  </si>
  <si>
    <t>BIOS Information,Power Btn/HID</t>
  </si>
  <si>
    <t>CSS-IVE-117935</t>
  </si>
  <si>
    <t>Verify Bios locks TCO_BASE by writing to specific TCO_BASE_LOCK</t>
  </si>
  <si>
    <t>SATA/PCIe combo ports,UEFI Security</t>
  </si>
  <si>
    <t>CSS-IVE-118000</t>
  </si>
  <si>
    <t>Verify VTd support for PCIe ports</t>
  </si>
  <si>
    <t>M.2 PCIe Gen3x2 &amp; gen 3x4 NVMe,PCIe-RST,SATA/PCIe combo ports</t>
  </si>
  <si>
    <t>CSS-IVE-118313</t>
  </si>
  <si>
    <t>Verify Gen1 to Gen4 speed check with PCIe Gen3 NVMe SSD connected over PCIe M.2 Gen4 slot</t>
  </si>
  <si>
    <t>CSS-IVE-119075</t>
  </si>
  <si>
    <t>Verify Secured registers are locked for PCIE Gen4</t>
  </si>
  <si>
    <t>bios.pch,bios.sa</t>
  </si>
  <si>
    <t>CSS-IVE-120324</t>
  </si>
  <si>
    <t>Verify CPU &amp; SMPS FAN are in off condition with "PS_ON" enabled in Setup during Modern Standby</t>
  </si>
  <si>
    <t>C-States,PS_ON</t>
  </si>
  <si>
    <t>CSS-IVE-129059</t>
  </si>
  <si>
    <t>Verify package C10 with PCIe NVMe SSD connected over PCIe Gen4 NVME Slot with VMD port disabled</t>
  </si>
  <si>
    <t>PCI-Gen4,RST</t>
  </si>
  <si>
    <t>CSS-IVE-129733</t>
  </si>
  <si>
    <t>Verify package C10 with PCIe NVMe SSD connected over PCH M.2 Slot with VMD port disabled</t>
  </si>
  <si>
    <t>PCI-Gen4,RST,VMD</t>
  </si>
  <si>
    <t>CSS-IVE-129734</t>
  </si>
  <si>
    <t>Verify Optane with SATA HDD and Optane memory (SB2) connected over CPU attached M.2 slot</t>
  </si>
  <si>
    <t>CSS-IVE-129739</t>
  </si>
  <si>
    <t>Verify M.2 SATA achieve SLP_S0 with VMD enabled</t>
  </si>
  <si>
    <t>M.2 SATA,VMD</t>
  </si>
  <si>
    <t>CSS-IVE-129939</t>
  </si>
  <si>
    <t>Verify NVMe-SSD achieve SLP_S0 and PC10 Residency with VMD enabled</t>
  </si>
  <si>
    <t>M.2 PCIe Gen3x2 &amp; gen 3x4 NVMe,RST,VMD</t>
  </si>
  <si>
    <t>CSS-IVE-129945</t>
  </si>
  <si>
    <t>Verify Booting over LAN using UEFI PXEv4 Network with TBT + native security (VT-d) + IOMMU enabled in BIOS</t>
  </si>
  <si>
    <t>LAN</t>
  </si>
  <si>
    <t>CSS-IVE-129935</t>
  </si>
  <si>
    <t>Verify BIOS updates the PCIe register for PEG60</t>
  </si>
  <si>
    <t>PCI-Gen4</t>
  </si>
  <si>
    <t>CSS-IVE-132602</t>
  </si>
  <si>
    <t>Verify Audio playback over DP monitor</t>
  </si>
  <si>
    <t>HDMI-Audio,audio codecs</t>
  </si>
  <si>
    <t>CSS-IVE-132875</t>
  </si>
  <si>
    <t>Verify Audio DRM playback over 3.5mm-Jack-Headsets (via HD-A)</t>
  </si>
  <si>
    <t>bios.pch,fw.ifwi.bios</t>
  </si>
  <si>
    <t>DRM,audio codecs</t>
  </si>
  <si>
    <t>CSS-IVE-132948</t>
  </si>
  <si>
    <t>Verify NVMe-SSD detection in Bios connected to CPU M.2 Gen4 slot.</t>
  </si>
  <si>
    <t>CSS-IVE-133022</t>
  </si>
  <si>
    <t>Verify SX cycles with NVMe connected to M.2 Gen4 slot</t>
  </si>
  <si>
    <t>PCI-Gen4,S-states</t>
  </si>
  <si>
    <t>CSS-IVE-133023</t>
  </si>
  <si>
    <t>Verify SX cycles with M.2 NVMe-SSD connected to Add-on-card connected over PCIe-X4 Slot</t>
  </si>
  <si>
    <t>bios.pch,fw.ifwi.pmc</t>
  </si>
  <si>
    <t>CSS-IVE-133030</t>
  </si>
  <si>
    <t>Verify VMD RTD3 support with NVMe connected During Sx cycles</t>
  </si>
  <si>
    <t>M.2 PCIe Gen3x2 &amp; gen 3x4 NVMe,RTD3,S-states</t>
  </si>
  <si>
    <t>CSS-IVE-133649</t>
  </si>
  <si>
    <t>Verify SLP_S0 , Package C states &amp; S0I3.4 with M.2 NVMe connected.</t>
  </si>
  <si>
    <t>M.2 PCIe Gen3x2 &amp; gen 3x4 NVMe,S-states,SLP_S0</t>
  </si>
  <si>
    <t>CSS-IVE-133703</t>
  </si>
  <si>
    <t>Verify SLP_S0 , Package C states &amp; S0I3.4 with M.2 NVMe connected to x4 slot.</t>
  </si>
  <si>
    <t>CSS-IVE-133704</t>
  </si>
  <si>
    <t>Verify Dual Tau Feature writing MMIO values With cTDp &amp; Non- cTDP  Part</t>
  </si>
  <si>
    <t>CSS-IVE-133743</t>
  </si>
  <si>
    <t>Verify functionalities of Western digital black NVMe connected to CPU M.2 Gen4 slot</t>
  </si>
  <si>
    <t>CSS-IVE-135397</t>
  </si>
  <si>
    <t>Verify PS_ON Residency with TypeC device connected to dTBT USBC port</t>
  </si>
  <si>
    <t>PS_ON,USB-TypeC</t>
  </si>
  <si>
    <t>CSS-IVE-135709</t>
  </si>
  <si>
    <t>Boot to OS from NVMe connected to CPU M.2 Gen4 slot</t>
  </si>
  <si>
    <t>CSS-IVE-135881</t>
  </si>
  <si>
    <t>Boot to OS from M.2 NVMe-SSD connected to Add-on-card connected over PCIe-X4 Slot</t>
  </si>
  <si>
    <t>CSS-IVE-135882</t>
  </si>
  <si>
    <t>Verify Gen4 speed check with PCIe Gen4 NVMe SSD connected over PCIe M.2 Gen4 slot</t>
  </si>
  <si>
    <t>CSS-IVE-136298</t>
  </si>
  <si>
    <t>Verify Gen1 to Gen5 speed check with PCIe Gen3 NVMe SSD connected over PCIe Gen5 supported X16 slot</t>
  </si>
  <si>
    <t>PCIe-RST</t>
  </si>
  <si>
    <t>CSS-IVE-144399</t>
  </si>
  <si>
    <t>Verify Gen1 to Gen5 speed check with PCIe Gen4 NVMe SSD connected over PCIe Gen5 supported X16 slot</t>
  </si>
  <si>
    <t>CSS-IVE-144400</t>
  </si>
  <si>
    <t>Verify RAID support with NVMe SSD  Through VMD</t>
  </si>
  <si>
    <t>M.2 PCIe Gen3x2 &amp; gen 3x4 NVMe,RAID</t>
  </si>
  <si>
    <t>CSS-IVE-144594</t>
  </si>
  <si>
    <t>Verify System boot with two Hybrid Optane connected to M.2 slots Through VMD</t>
  </si>
  <si>
    <t>Hybrid-Optane,Optane,VMD</t>
  </si>
  <si>
    <t>CSS-IVE-144598</t>
  </si>
  <si>
    <t>Verify DMIC basic functionality test with Soundwire Codec</t>
  </si>
  <si>
    <t>CSS-IVE-145488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</si>
  <si>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</si>
  <si>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</si>
  <si>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</si>
  <si>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</si>
  <si>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DMIC basic functionality test over I2S Audio Codec</t>
  </si>
  <si>
    <t>CSS-IVE-145698</t>
  </si>
  <si>
    <t>Verify Device Manager for yellow bang and USB storage re-enumeration status during Sx cycle</t>
  </si>
  <si>
    <t>USB 3.0,USB3.1</t>
  </si>
  <si>
    <t>CSS-IVE-145655</t>
  </si>
  <si>
    <t>Verify package C10 with CPU attached M.2 NVMe storage Through VMD</t>
  </si>
  <si>
    <t>PCI-Gen4,VMD</t>
  </si>
  <si>
    <t>CSS-IVE-145693</t>
  </si>
  <si>
    <t>Verify USB devices information are displayed correctly in BIOS Setup and F7 Boot menu</t>
  </si>
  <si>
    <t>CSS-IVE-145019</t>
  </si>
  <si>
    <t>Verify DP/mini DP panel display in BIOS Setup, EFI and OS</t>
  </si>
  <si>
    <t>CSS-IVE-145253</t>
  </si>
  <si>
    <t>Verify CNVi Bluetooth Enumeration in OS before and after warm and cold  reset</t>
  </si>
  <si>
    <t>CNVi,G3-State,S-states</t>
  </si>
  <si>
    <t>CSS-IVE-145028</t>
  </si>
  <si>
    <t>Verify CNVi WLAN Enumeration in OS pre and post S4 , S5 , warm and cold reboot cycles</t>
  </si>
  <si>
    <t>CSS-IVE-145036</t>
  </si>
  <si>
    <t>Verify Audio Play back on USB-Headset pre and post S4 and S5 cycle</t>
  </si>
  <si>
    <t>bios.pch,fw.ifwi.bios,fw.ifwi.pmc</t>
  </si>
  <si>
    <t>S-states,USB 2.0,USB 3.0</t>
  </si>
  <si>
    <t>CSS-IVE-145188</t>
  </si>
  <si>
    <t>Verify RTD3 support for HD Audio Controller with and without Audio playback</t>
  </si>
  <si>
    <t>D-States,RTD3,audio codecs</t>
  </si>
  <si>
    <t>CSS-IVE-145226</t>
  </si>
  <si>
    <t>Verify 3.5mm jack Wired headphones/headset detection on Pre and Post S4, S5, warm and reboot cycles</t>
  </si>
  <si>
    <t>CSS-IVE-145228</t>
  </si>
  <si>
    <t>Verify Audio recording and Playback over 3.5mm-Jack-Headsets (via HD-A) pre and post S4, S5, warm and cold reboot cycles</t>
  </si>
  <si>
    <t>CSS-IVE-145257</t>
  </si>
  <si>
    <t>Verify Intel HD Audio functionality over 3.5mm Jack Speakers  pre and post S4, S5, warm and cold reboot cycles</t>
  </si>
  <si>
    <t>CSS-IVE-145394</t>
  </si>
  <si>
    <t>Verify basic boot check with different IFWI (Release, Performance and Debug)</t>
  </si>
  <si>
    <t>SPI bus</t>
  </si>
  <si>
    <t>CSS-IVE-64401</t>
  </si>
  <si>
    <t>Validate hot-plug USB keyboard, mouse over USB Type-A port when SUT is in BIOS, EFI and OS level</t>
  </si>
  <si>
    <t>BIOS-Boot-Flows,UEFI,USB/XHCI ports</t>
  </si>
  <si>
    <t>CSS-IVE-64111</t>
  </si>
  <si>
    <t>Verify that Debug Messages are sent over on Serial port with Debug BIOS</t>
  </si>
  <si>
    <t>COM,Serial,UART,debug interfaces</t>
  </si>
  <si>
    <t>CSS-IVE-65453</t>
  </si>
  <si>
    <t>Verify that Debug Messages are not sent over in Serial port with Release BIOS</t>
  </si>
  <si>
    <t>CSS-IVE-65454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</si>
  <si>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</si>
  <si>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</si>
  <si>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</si>
  <si>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</si>
  <si>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</si>
  <si>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</si>
  <si>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</si>
  <si>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</si>
  <si>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Verify Booting over Wi-Fi using UEFI PXEv6 Boot</t>
  </si>
  <si>
    <t>CSS-IVE-113974</t>
  </si>
  <si>
    <t>Verify Booting over LAN using UEFI PXEv6 Boot with TPM enabled in BIOS</t>
  </si>
  <si>
    <t>CSS-IVE-113980</t>
  </si>
  <si>
    <t>Verify Booting with UEFI HTTPv6 network support availability with TPM enabled in BIOS</t>
  </si>
  <si>
    <t>CSS-IVE-113981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</si>
  <si>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</si>
  <si>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</si>
  <si>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</si>
  <si>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</si>
  <si>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Verify C10 package state support</t>
  </si>
  <si>
    <t>C-States,MoS(Modern Standby),S-states,S0ix-states</t>
  </si>
  <si>
    <t>CSS-IVE-63683</t>
  </si>
  <si>
    <t>BIOS shall hide the Intel MEI #2(HECI 2) prior to OS boot.</t>
  </si>
  <si>
    <t>CSS-IVE-80347</t>
  </si>
  <si>
    <t>Verify the MEBx features with Non-vPRO sku</t>
  </si>
  <si>
    <t>MEBx</t>
  </si>
  <si>
    <t>CSS-IVE-73243</t>
  </si>
  <si>
    <t>Verify BIOS shall display ME,BIOS,KSC version in Bios setup page</t>
  </si>
  <si>
    <t>BIOS Build,BIOS Information,CSE-BIOS HECI,EC-BIOS interface</t>
  </si>
  <si>
    <t>CSS-IVE-73249</t>
  </si>
  <si>
    <t>Verify IFR Update option is removed from PCH-FW Configuration page in BIOS setup</t>
  </si>
  <si>
    <t>CSS-IVE-73250</t>
  </si>
  <si>
    <t>Verify SUT boot from USB2.0 device</t>
  </si>
  <si>
    <t>BIOS-Boot-Flows,USB 2.0,USB/XHCI ports</t>
  </si>
  <si>
    <t>CSS-IVE-75930</t>
  </si>
  <si>
    <t>Verify booting support through USB 3.2 Gen2 (SS+ mass storage) connected over USB Type-C port</t>
  </si>
  <si>
    <t>USB 3.2 2x1</t>
  </si>
  <si>
    <t>CSS-IVE-75931</t>
  </si>
  <si>
    <t>Verify SUT should be able to boot from USB2.0 Pendrive over Type-C port</t>
  </si>
  <si>
    <t>TCSS,USB-TypeC</t>
  </si>
  <si>
    <t>CSS-IVE-75934</t>
  </si>
  <si>
    <t>Verify SUT should be able to boot from USB 3.0 disk over Type-C port</t>
  </si>
  <si>
    <t>USB 3.0,USB-TypeC</t>
  </si>
  <si>
    <t>CSS-IVE-75935</t>
  </si>
  <si>
    <t>Verify that system boots to EDK shell</t>
  </si>
  <si>
    <t>CSS-IVE-75945</t>
  </si>
  <si>
    <t>Verify system stability post Sx  and Deep S4 cycling with RTD3 option enabled in BIOS</t>
  </si>
  <si>
    <t>DeepSx,RTD3,S-states</t>
  </si>
  <si>
    <t>CSS-IVE-75958</t>
  </si>
  <si>
    <t>Verify system completes disconnected modern standby cycling successfully</t>
  </si>
  <si>
    <t>CSS-IVE-76121</t>
  </si>
  <si>
    <t>Validate USB Keyboard Functionality check over USB Type-A port post S3/S0i3 cycle</t>
  </si>
  <si>
    <t>S-states,S0ix-states,USB/XHCI ports</t>
  </si>
  <si>
    <t>CSS-IVE-76140</t>
  </si>
  <si>
    <t>Validate USB Mouse enumeration and functionality over USB Type-A port after S3/S0i3 cycle</t>
  </si>
  <si>
    <t>CSS-IVE-76141</t>
  </si>
  <si>
    <t>DPTF devices enumeration pre and post S3 cycle</t>
  </si>
  <si>
    <t>DPTF Inteface,S-states</t>
  </si>
  <si>
    <t>CSS-IVE-76197</t>
  </si>
  <si>
    <t>Verify CPU turbo boost functionality post S3 cycle</t>
  </si>
  <si>
    <t>S-states,S0ix-states,Turbo</t>
  </si>
  <si>
    <t>CSS-IVE-76216</t>
  </si>
  <si>
    <t>Verify system stability on waking from idle state pre and post Disconnected Modern Standby cycle</t>
  </si>
  <si>
    <t>CSS-IVE-76219</t>
  </si>
  <si>
    <t>Verify PCIe SD Card detection after plug and unplug in OS</t>
  </si>
  <si>
    <t>USB/XHCI ports</t>
  </si>
  <si>
    <t>CSS-IVE-76230</t>
  </si>
  <si>
    <t>Verify CPU "C-state C7 "support</t>
  </si>
  <si>
    <t>CSS-IVE-76250</t>
  </si>
  <si>
    <t>Verify Audio recording and Playback over 3.5mm-Jack-Headset (via HD-A), pre and post S3 cycles</t>
  </si>
  <si>
    <t>CSS-IVE-76257</t>
  </si>
  <si>
    <t>Validate USB 2.0 device enumeration when hot plug device pre and post S3 cycle over USB Type-A port</t>
  </si>
  <si>
    <t>ACPI,USB 2.0,USB/XHCI ports</t>
  </si>
  <si>
    <t>CSS-IVE-76262</t>
  </si>
  <si>
    <t>Validate USB 3.0 device enumeration when hot plug device pre and post S3/S0i3 cycle over USB Type-A port</t>
  </si>
  <si>
    <t>S-states,S0ix-states,USB 3.0,USB/XHCI ports</t>
  </si>
  <si>
    <t>CSS-IVE-76263</t>
  </si>
  <si>
    <t>Validate USB 2.0 devices functionality over USB Type-A port with pre and post S3 cycle</t>
  </si>
  <si>
    <t>S-states,USB 2.0,USB/XHCI ports</t>
  </si>
  <si>
    <t>CSS-IVE-76323</t>
  </si>
  <si>
    <t>Validate USB 3.0 devices functionality over USB Type-A port with pre and post S3 cycle</t>
  </si>
  <si>
    <t>S-states,USB 3.0,USB/XHCI ports</t>
  </si>
  <si>
    <t>CSS-IVE-76327</t>
  </si>
  <si>
    <t>Validate USB3.0 HUB Functionality check in OS over USB Type-A port</t>
  </si>
  <si>
    <t>USB 3.0,USB/XHCI ports</t>
  </si>
  <si>
    <t>CSS-IVE-76348</t>
  </si>
  <si>
    <t>Validate USB2.0/3.0 HUB Functionality check in OS post S3/S0i3 cycle over USB Type-A port</t>
  </si>
  <si>
    <t>ACPI,USB 3.0,USB/XHCI ports</t>
  </si>
  <si>
    <t>CSS-IVE-76574</t>
  </si>
  <si>
    <t>Verify Intel HD Audio functionality over 3.5mm Jack Speakers post S3/S0i3 cycle</t>
  </si>
  <si>
    <t>CSS-IVE-77314</t>
  </si>
  <si>
    <t>[TBT] Verify Thunderbolt Enumeration in device manager</t>
  </si>
  <si>
    <t>TBT</t>
  </si>
  <si>
    <t>CSS-IVE-76603</t>
  </si>
  <si>
    <t>[TBT] Verify Thunderbolt -TBT device Data transfer functionality</t>
  </si>
  <si>
    <t>CSS-IVE-77133</t>
  </si>
  <si>
    <t>Validate system achieves more than 80% S0i3(CMS) residency</t>
  </si>
  <si>
    <t>MoS(Modern Standby),Power Btn/HID,S0ix-states</t>
  </si>
  <si>
    <t>CSS-IVE-63691</t>
  </si>
  <si>
    <t>Verification of hot keys (F2 &amp; F7) functionality check while BOOT</t>
  </si>
  <si>
    <t>CSS-IVE-78670</t>
  </si>
  <si>
    <t>Verify ucode firmware load/version check pre and post S3 cycle</t>
  </si>
  <si>
    <t>bios.cpu_pm,fw.ifwi.unknown</t>
  </si>
  <si>
    <t>S0ix-states</t>
  </si>
  <si>
    <t>CSS-IVE-78725</t>
  </si>
  <si>
    <t>Validate POST Code Progress for IA during Booting on 7 seg Display.</t>
  </si>
  <si>
    <t>CSS-IVE-63287</t>
  </si>
  <si>
    <t>Verify system wakes up from S0i3( Disconnected Modern standby) with RTD3 option enabled in BIOS</t>
  </si>
  <si>
    <t>MoS(Modern Standby),RTC,RTD3</t>
  </si>
  <si>
    <t>CSS-IVE-90441</t>
  </si>
  <si>
    <t>Validate USB Keyboard Functionality check over USB Type-A port after DMS cycle</t>
  </si>
  <si>
    <t>SDIO,SDXC</t>
  </si>
  <si>
    <t>CSS-IVE-90556</t>
  </si>
  <si>
    <t>Validate USB Mouse enumeration and functionality over USB Type-A port after S0i3/Connected-MOS cycle</t>
  </si>
  <si>
    <t>MoS(Modern Standby),S0ix-states,USB/XHCI ports</t>
  </si>
  <si>
    <t>CSS-IVE-90557</t>
  </si>
  <si>
    <t>Verify CPU turbo boost functionality post CMS/S0i3 cycle</t>
  </si>
  <si>
    <t>MoS(Modern Standby),S0ix-states,Turbo</t>
  </si>
  <si>
    <t>CSS-IVE-90932</t>
  </si>
  <si>
    <t>Verify PCIe SD Card data transfer post Disconnected Modern Standby cycle</t>
  </si>
  <si>
    <t>MoS(Modern Standby),SDIO,SDXC</t>
  </si>
  <si>
    <t>CSS-IVE-90939</t>
  </si>
  <si>
    <t>Verify Audio recording and Playback over 3.5mm-Jack-Headset (via HD-A) pre and post S0i3(Modern Standby) cycle</t>
  </si>
  <si>
    <t>CSS-IVE-90942</t>
  </si>
  <si>
    <t>Validate USB 2.0 device enumeration when hot plug device pre and post Disconnected-MOS cycle over USB Type-A port</t>
  </si>
  <si>
    <t>CSS-IVE-90943</t>
  </si>
  <si>
    <t>Validate USB 3.0 device enumeration when hot plug device pre and post Disconnected-MOS cycle over USB Type-A port</t>
  </si>
  <si>
    <t>MoS(Modern Standby),USB 3.0,USB/XHCI ports</t>
  </si>
  <si>
    <t>CSS-IVE-90944</t>
  </si>
  <si>
    <t>Validate USB 2.0 devices functionality over USB Type-A port with pre and post Disconnected-MOS cycle</t>
  </si>
  <si>
    <t>MoS(Modern Standby),USB 2.0,USB/XHCI ports</t>
  </si>
  <si>
    <t>CSS-IVE-90949</t>
  </si>
  <si>
    <t>Validate USB 3.0 devices functionality over USB Type-A port with pre and post Disconnected-MOS cycle</t>
  </si>
  <si>
    <t>CSS-IVE-90950</t>
  </si>
  <si>
    <t>Validate USB2.0/3.0 HUB Functionality check in OS pre and post disconnected-MOS cycle over USB Type-A port</t>
  </si>
  <si>
    <t>MoS(Modern Standby),USB 2.0,USB 3.0,USB/XHCI ports</t>
  </si>
  <si>
    <t>CSS-IVE-90953</t>
  </si>
  <si>
    <t>Validate USB devices hot plug check pre and post S0i3(Disconnected Modern Standby) cycle with devices connected on Type-C port</t>
  </si>
  <si>
    <t>bios.platform,bios.sa,fw.ifwi.MGPhy,fw.ifwi.dekelPhy,fw.ifwi.iom,fw.ifwi.nphy,fw.ifwi.pmc,fw.ifwi.sphy,fw.ifwi.tbt</t>
  </si>
  <si>
    <t>HDD,MoS(Modern Standby),USB-TypeC</t>
  </si>
  <si>
    <t>CSS-IVE-90955</t>
  </si>
  <si>
    <t>Verify Intel HD Audio functionality over 3.5mm Jack Speakers pre and post S0i3(Modern Standby) cycle</t>
  </si>
  <si>
    <t>CSS-IVE-90975</t>
  </si>
  <si>
    <t>Verify ucode firmware loads pre and post S0i3 (Modern Standby) cycle</t>
  </si>
  <si>
    <t>CSS-IVE-90980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</si>
  <si>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</si>
  <si>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</si>
  <si>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</si>
  <si>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</si>
  <si>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Verify CNVi WLAN Enumeration in OS before/after S3 cycle</t>
  </si>
  <si>
    <t>CNVi,S-states</t>
  </si>
  <si>
    <t>CSS-IVE-95489</t>
  </si>
  <si>
    <t>Verify CNVi WLAN Enumeration in OS before/after disconnected MoS cycle</t>
  </si>
  <si>
    <t>CSS-IVE-95492</t>
  </si>
  <si>
    <t>Verify CNVi Bluetooth Enumeration in OS before/after S3 cycle</t>
  </si>
  <si>
    <t>CSS-IVE-95494</t>
  </si>
  <si>
    <t>Verify CNVi Bluetooth Enumeration in OS before/after disconnected MoS cycle</t>
  </si>
  <si>
    <t>CSS-IVE-95497</t>
  </si>
  <si>
    <t>Validate USB2.0 HUB Functionality check in BIOS over USB Type-A port</t>
  </si>
  <si>
    <t>CSS-IVE-101589</t>
  </si>
  <si>
    <t>Validate USB2.0 HUB Functionality check in EFI over USB Type-A port</t>
  </si>
  <si>
    <t>UEFI,USB 2.0,USB 3.0,USB/XHCI ports</t>
  </si>
  <si>
    <t>CSS-IVE-101590</t>
  </si>
  <si>
    <t>Validate USB2.0 HUB Functionality check in OS over USB Type-A port</t>
  </si>
  <si>
    <t>USB 2.0,USB/XHCI ports</t>
  </si>
  <si>
    <t>CSS-IVE-101591</t>
  </si>
  <si>
    <t>Validate Type-C USB3.1 gen1 Host Mode functionality on hot insert and removal over Type-C port</t>
  </si>
  <si>
    <t>CSS-IVE-105845</t>
  </si>
  <si>
    <t>Verify No device yellow bangs post S0i3.2 cycle with all device connected as per config planned ( Golden, delta, 5, 4, 3 STAR )</t>
  </si>
  <si>
    <t>CSS-IVE-135393</t>
  </si>
  <si>
    <t>Validate hot-plug USB keyboard functionality check in OS over USB Type-A port pre and post S4 , S5 , warm and cold reboot cycles</t>
  </si>
  <si>
    <t>G3-State,S-states,USB/XHCI ports</t>
  </si>
  <si>
    <t>CSS-IVE-145024</t>
  </si>
  <si>
    <t>Verify USB mouse enumeration and functionality on hot-plug over USB Type-A port pre and post S4 , S5 , warm and cold reboot cycles</t>
  </si>
  <si>
    <t>CSS-IVE-145025</t>
  </si>
  <si>
    <t>Verify SD Card plug and play connected to PCIe slot  pre and post S4 , S5 , warm and cold reboot cycles</t>
  </si>
  <si>
    <t>G3-State,S-states,SDIO,SDXC</t>
  </si>
  <si>
    <t>CSS-IVE-145027</t>
  </si>
  <si>
    <t>Validate USB2.0/3.0 HUB Functionality check in OS  pre and post S4 , S5 , warm and cold reboot cycles over USB Type-A port</t>
  </si>
  <si>
    <t>CSS-IVE-145029</t>
  </si>
  <si>
    <t>Validate USB 3.0 devices hot-plug functionality over USB3.0 Type-A port  pre and post S4 , S5 , warm and cold reboot cycles</t>
  </si>
  <si>
    <t>USB 3.0</t>
  </si>
  <si>
    <t>CSS-IVE-145031</t>
  </si>
  <si>
    <t>Validate USB 2.0 device hot-plug functionality over USB3.0 Type-A port pre and post S4 , S5 , warm and cold reboot cycles</t>
  </si>
  <si>
    <t>CSS-IVE-145034</t>
  </si>
  <si>
    <t>Validate USB 2.0 device hot-plug functionality over USB2.0 Type-A port pre and post S4 , S5 , warm and cold reboot cycles</t>
  </si>
  <si>
    <t>G3-State,S-states,USB 2.0,USB/XHCI ports</t>
  </si>
  <si>
    <t>CSS-IVE-145035</t>
  </si>
  <si>
    <t>Verify PCIe SD Card data transfer  pre and post S4 , S5 , warm and cold reboot cycles</t>
  </si>
  <si>
    <t>CSS-IVE-145039</t>
  </si>
  <si>
    <t>Verify multiple global reset functionality cycles check in SUT</t>
  </si>
  <si>
    <t>CSS-IVE-145269</t>
  </si>
  <si>
    <t>Verify Touch function test using Touch Panel  pre and post S4 , S5 , warm and cold reboot cycles</t>
  </si>
  <si>
    <t>Touch &amp; Sensing</t>
  </si>
  <si>
    <t>ISH,P-States,S-states,touch panel</t>
  </si>
  <si>
    <t>CSS-IVE-145247</t>
  </si>
  <si>
    <t>Verify SD Card plug and play connected to PCIe slot post S3 cycle</t>
  </si>
  <si>
    <t>CSS-IVE-76231</t>
  </si>
  <si>
    <t>Verify Wi-Fi connectivity across warm and cold reboot cycles in pre-OS environment</t>
  </si>
  <si>
    <t>P-States,WLAN</t>
  </si>
  <si>
    <t>CSS-IVE-102476</t>
  </si>
  <si>
    <t>Verify S0I3.2 entry in D0/D3 flow with SATA Device Connected</t>
  </si>
  <si>
    <t>M.2 SATA,S0ix-states</t>
  </si>
  <si>
    <t>Verify Display Functionality over USB4 Dock Device when SUT is in BIOS, EFI and OS level as Primary Display</t>
  </si>
  <si>
    <t>Docking support,Pre-OS display,USB 4</t>
  </si>
  <si>
    <t>Verify USB4 Storage connection swap during S3 cycle</t>
  </si>
  <si>
    <t>Validate USB4 Dock Device functionality hot plug during S3 cycles</t>
  </si>
  <si>
    <t>Verify 8K Display Panel enumeration in Device Manager with CMS cycles</t>
  </si>
  <si>
    <t>8K Display,MoS(Modern Standby)</t>
  </si>
  <si>
    <t>CSS-IVE-116766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</si>
  <si>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</si>
  <si>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</si>
  <si>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</si>
  <si>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</si>
  <si>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TBT Storage device enumeration with VMD settings enabled</t>
  </si>
  <si>
    <t>TCSS,USB-TypeC,VMD</t>
  </si>
  <si>
    <t>Verify TBT device functionality before/after CMS cycling with PS_ON Enabled (dTBT)</t>
  </si>
  <si>
    <t>MoS(Modern Standby),TBT</t>
  </si>
  <si>
    <t>Verify USB &amp; USBC device functionality before/after CMS cycling with PS_ON Enabled (dTBT)</t>
  </si>
  <si>
    <t>Verify Type-C to Type-C and DP device functionality before/after CMS cycling with PS_ON Enabled (dTBT)</t>
  </si>
  <si>
    <t>Verify if RPE feature is not available on Consumer SKU</t>
  </si>
  <si>
    <t>Platform Protection and SysFW Security</t>
  </si>
  <si>
    <t>RSE</t>
  </si>
  <si>
    <t>CSS-IVE-146007</t>
  </si>
  <si>
    <t>[TBT] Verify SUT wake from S3 using Type-C dock connected over TBT port with a USB keyboard or mouse</t>
  </si>
  <si>
    <t>CSS-IVE-118819</t>
  </si>
  <si>
    <t>Verify USB 3.2 Gen 2x2 device functionality in pre and post OS</t>
  </si>
  <si>
    <t>USB 3.2 2x2,USB-TypeC</t>
  </si>
  <si>
    <t>CSS-IVE-113756</t>
  </si>
  <si>
    <t>Verify GPE event triggered in ACPI during ACPI wake alarm test in sleep state</t>
  </si>
  <si>
    <t>CSS-IVE-120105</t>
  </si>
  <si>
    <t>Verify system stability on performing Sleep cycle on freshly preloaded OS post flashing Release BIOS</t>
  </si>
  <si>
    <t>S-states,stability</t>
  </si>
  <si>
    <t>CSS-IVE-120325</t>
  </si>
  <si>
    <t>Verify system stability on performing Hibernate cycle on freshly preloaded OS post flashing Release BIOS</t>
  </si>
  <si>
    <t>rohith2x</t>
  </si>
  <si>
    <t>CSS-IVE-120326</t>
  </si>
  <si>
    <t>Verify system stability on performing reboot cycle on freshly preloaded OS post flashing Release BIOS</t>
  </si>
  <si>
    <t>CSS-IVE-120327</t>
  </si>
  <si>
    <t>Validate USB3.0 HUB Functionality check in BIOS over USB Type-A port</t>
  </si>
  <si>
    <t>BIOS-Boot-Flows,USB 2.0,USB 3.0,USB/XHCI ports</t>
  </si>
  <si>
    <t>CSS-IVE-76346</t>
  </si>
  <si>
    <t>Status</t>
  </si>
  <si>
    <t>Automation</t>
  </si>
  <si>
    <t>Vijay</t>
  </si>
  <si>
    <t>c-TDP Supported qdf not avilable</t>
  </si>
  <si>
    <t>Comments</t>
  </si>
  <si>
    <t>Bifurcation card not available</t>
  </si>
  <si>
    <t>Type-c headset not available</t>
  </si>
  <si>
    <t>TBT-egrfx not Availabe</t>
  </si>
  <si>
    <t>SODIMM is not Applicable</t>
  </si>
  <si>
    <t>https://hsdes.intel.com/appstore/article/#/16014411134</t>
  </si>
  <si>
    <t>PXE boot over wifi Not enabled</t>
  </si>
  <si>
    <t>Verified without TPM(Verified till winimager page)</t>
  </si>
  <si>
    <t>Intel(Verified with CPU BCLK because CPU BCLK is only BCLK Source for ADL)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</si>
  <si>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</si>
  <si>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</si>
  <si>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ADL-S</t>
  </si>
  <si>
    <r>
      <t>TEST_TYPE</t>
    </r>
    <r>
      <rPr>
        <b/>
        <sz val="10"/>
        <color rgb="FFFF0000"/>
        <rFont val="Calibri"/>
        <family val="2"/>
      </rPr>
      <t>*</t>
    </r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</si>
  <si>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</si>
  <si>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</si>
  <si>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</si>
  <si>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</si>
  <si>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</si>
  <si>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</si>
  <si>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</si>
  <si>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{"CPU":"C1", "MEMORY":"DDR5 1 DPC"}</t>
  </si>
  <si>
    <t>IFWI_Short_Name</t>
  </si>
  <si>
    <t>IFWI_Full_Name</t>
  </si>
  <si>
    <t>IFWI_Ingredient</t>
  </si>
  <si>
    <t>Is_Auto</t>
  </si>
  <si>
    <t>Y</t>
  </si>
  <si>
    <t>N</t>
  </si>
  <si>
    <t>FSP Release</t>
  </si>
  <si>
    <t>Complexity</t>
  </si>
  <si>
    <t>Active atom cores verified till 3 cores</t>
  </si>
  <si>
    <t>touch pannel NA</t>
  </si>
  <si>
    <t>https://hsdes.intel.com/appstore/article/#/16013356515</t>
  </si>
  <si>
    <t>Verified with H20 Module</t>
  </si>
  <si>
    <t>check 00 0E 00</t>
  </si>
  <si>
    <t>Testcase NA for ADL-S</t>
  </si>
  <si>
    <t>Assignee</t>
  </si>
  <si>
    <t>HSD ID</t>
  </si>
  <si>
    <t>Verify Fan rotation speed at the time of temperature crosses active trip point during OS hung condition</t>
  </si>
  <si>
    <t>NA For adl-s</t>
  </si>
  <si>
    <t>NA for ADL-S</t>
  </si>
  <si>
    <t>NA for adl-s</t>
  </si>
  <si>
    <t>AIC card not available</t>
  </si>
  <si>
    <t>BIOS Ext BAT</t>
  </si>
  <si>
    <t>Intel</t>
  </si>
  <si>
    <t>intel</t>
  </si>
  <si>
    <t>Verified with Keyboard</t>
  </si>
  <si>
    <t>Verified with on board M.2 slots</t>
  </si>
  <si>
    <t>Verify Concurrent Type-C Display and DP Display functionality on hot plug over Type-C port and connector reversibility</t>
  </si>
  <si>
    <t>NA</t>
  </si>
  <si>
    <t>D3 hot 90.67 observed</t>
  </si>
  <si>
    <t>Hussain</t>
  </si>
  <si>
    <t>Passed</t>
  </si>
  <si>
    <t>skip step2 &amp; Verified</t>
  </si>
  <si>
    <t>without battery</t>
  </si>
  <si>
    <t>SUT taking 2min &amp; 1min</t>
  </si>
  <si>
    <t>Shwetha</t>
  </si>
  <si>
    <t>Savitha</t>
  </si>
  <si>
    <t>cheched with consumer ifwi</t>
  </si>
  <si>
    <t>https://hsdes.intel.com/appstore/article/#/22012125183(Verfied for non zero values as per the HSD as mentioned in notes) 8/12/2022</t>
  </si>
  <si>
    <t xml:space="preserve">Verified with PCI-X4 slot </t>
  </si>
  <si>
    <t xml:space="preserve">skip step6 &amp; Verified </t>
  </si>
  <si>
    <t>vijay</t>
  </si>
  <si>
    <t>verified with selftest version 136  :8/16/2022</t>
  </si>
  <si>
    <t>verified with selftest version 136; 8/16/2022</t>
  </si>
  <si>
    <t>failed</t>
  </si>
  <si>
    <t>passed</t>
  </si>
  <si>
    <t>verified with debug Bios</t>
  </si>
  <si>
    <t>ADL_SR06_C2B1-ADPSXF2_CPSF_SEP5_01580510_2022WW32.3.0.bin</t>
  </si>
  <si>
    <t xml:space="preserve">ADL-S-ADP-S-COBALT-CONS-22.24.5.184A </t>
  </si>
  <si>
    <t>V3323_00_318_Cobalt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</si>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</sst>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Segoe UI"/>
      <family val="2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"/>
      <color rgb="FF0000FF"/>
      <name val="Intel Clear"/>
      <family val="2"/>
    </font>
    <font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27" fillId="0" borderId="0" xfId="0" applyFont="1"/>
    <xf numFmtId="0" fontId="21" fillId="33" borderId="10" xfId="0" applyFont="1" applyFill="1" applyBorder="1" applyAlignment="1">
      <alignment horizontal="left" vertical="center"/>
    </xf>
    <xf numFmtId="0" fontId="24" fillId="34" borderId="10" xfId="0" applyFont="1" applyFill="1" applyBorder="1" applyAlignment="1">
      <alignment horizontal="left" vertical="top"/>
    </xf>
    <xf numFmtId="0" fontId="25" fillId="35" borderId="10" xfId="0" applyFont="1" applyFill="1" applyBorder="1" applyAlignment="1">
      <alignment horizontal="left" vertical="top"/>
    </xf>
    <xf numFmtId="0" fontId="26" fillId="0" borderId="10" xfId="0" applyFont="1" applyBorder="1" applyAlignment="1">
      <alignment horizontal="left" vertical="top"/>
    </xf>
    <xf numFmtId="0" fontId="0" fillId="0" borderId="0" xfId="0" applyFont="1" applyFill="1"/>
    <xf numFmtId="0" fontId="30" fillId="0" borderId="0" xfId="0" applyFont="1" applyFill="1"/>
    <xf numFmtId="0" fontId="0" fillId="0" borderId="0" xfId="0" applyFont="1" applyFill="1" applyAlignment="1"/>
    <xf numFmtId="0" fontId="18" fillId="0" borderId="0" xfId="0" applyFont="1" applyFill="1"/>
    <xf numFmtId="0" fontId="0" fillId="0" borderId="0" xfId="0" applyFill="1"/>
    <xf numFmtId="0" fontId="28" fillId="0" borderId="0" xfId="0" applyFont="1" applyFill="1" applyBorder="1" applyAlignment="1">
      <alignment horizontal="left" vertical="top"/>
    </xf>
    <xf numFmtId="0" fontId="20" fillId="0" borderId="0" xfId="0" applyFont="1" applyFill="1"/>
    <xf numFmtId="0" fontId="0" fillId="0" borderId="0" xfId="0" applyFill="1" applyAlignment="1"/>
    <xf numFmtId="0" fontId="29" fillId="0" borderId="0" xfId="0" applyFont="1" applyFill="1"/>
    <xf numFmtId="0" fontId="13" fillId="36" borderId="0" xfId="0" applyFont="1" applyFill="1"/>
    <xf numFmtId="0" fontId="19" fillId="36" borderId="11" xfId="0" applyFont="1" applyFill="1" applyBorder="1" applyAlignment="1">
      <alignment horizontal="left" vertical="top"/>
    </xf>
    <xf numFmtId="0" fontId="19" fillId="36" borderId="10" xfId="0" applyFont="1" applyFill="1" applyBorder="1" applyAlignment="1">
      <alignment horizontal="left" vertical="top"/>
    </xf>
    <xf numFmtId="0" fontId="16" fillId="0" borderId="0" xfId="0" applyFont="1" applyFill="1"/>
    <xf numFmtId="0" fontId="0" fillId="0" borderId="0" xfId="0" applyFill="1" applyAlignment="1">
      <alignment wrapText="1"/>
    </xf>
    <xf numFmtId="0" fontId="0" fillId="0" borderId="0" xfId="0" applyFill="1" applyBorder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357" Type="http://schemas.openxmlformats.org/officeDocument/2006/relationships/revisionLog" Target="revisionLog165.xml"/><Relationship Id="rId1399" Type="http://schemas.openxmlformats.org/officeDocument/2006/relationships/revisionLog" Target="revisionLog207.xml"/><Relationship Id="rId1522" Type="http://schemas.openxmlformats.org/officeDocument/2006/relationships/revisionLog" Target="revisionLog292.xml"/><Relationship Id="rId1378" Type="http://schemas.openxmlformats.org/officeDocument/2006/relationships/revisionLog" Target="revisionLog186.xml"/><Relationship Id="rId1336" Type="http://schemas.openxmlformats.org/officeDocument/2006/relationships/revisionLog" Target="revisionLog144.xml"/><Relationship Id="rId1259" Type="http://schemas.openxmlformats.org/officeDocument/2006/relationships/revisionLog" Target="revisionLog67.xml"/><Relationship Id="rId1424" Type="http://schemas.openxmlformats.org/officeDocument/2006/relationships/revisionLog" Target="revisionLog1.xml"/><Relationship Id="rId1466" Type="http://schemas.openxmlformats.org/officeDocument/2006/relationships/revisionLog" Target="revisionLog236.xml"/><Relationship Id="rId1403" Type="http://schemas.openxmlformats.org/officeDocument/2006/relationships/revisionLog" Target="revisionLog211.xml"/><Relationship Id="rId1238" Type="http://schemas.openxmlformats.org/officeDocument/2006/relationships/revisionLog" Target="revisionLog46.xml"/><Relationship Id="rId1445" Type="http://schemas.openxmlformats.org/officeDocument/2006/relationships/revisionLog" Target="revisionLog22.xml"/><Relationship Id="rId1270" Type="http://schemas.openxmlformats.org/officeDocument/2006/relationships/revisionLog" Target="revisionLog78.xml"/><Relationship Id="rId1305" Type="http://schemas.openxmlformats.org/officeDocument/2006/relationships/revisionLog" Target="revisionLog113.xml"/><Relationship Id="rId1487" Type="http://schemas.openxmlformats.org/officeDocument/2006/relationships/revisionLog" Target="revisionLog257.xml"/><Relationship Id="rId1326" Type="http://schemas.openxmlformats.org/officeDocument/2006/relationships/revisionLog" Target="revisionLog134.xml"/><Relationship Id="rId1368" Type="http://schemas.openxmlformats.org/officeDocument/2006/relationships/revisionLog" Target="revisionLog176.xml"/><Relationship Id="rId1533" Type="http://schemas.openxmlformats.org/officeDocument/2006/relationships/revisionLog" Target="revisionLog303.xml"/><Relationship Id="rId1291" Type="http://schemas.openxmlformats.org/officeDocument/2006/relationships/revisionLog" Target="revisionLog99.xml"/><Relationship Id="rId1347" Type="http://schemas.openxmlformats.org/officeDocument/2006/relationships/revisionLog" Target="revisionLog155.xml"/><Relationship Id="rId1389" Type="http://schemas.openxmlformats.org/officeDocument/2006/relationships/revisionLog" Target="revisionLog197.xml"/><Relationship Id="rId1512" Type="http://schemas.openxmlformats.org/officeDocument/2006/relationships/revisionLog" Target="revisionLog282.xml"/><Relationship Id="rId1435" Type="http://schemas.openxmlformats.org/officeDocument/2006/relationships/revisionLog" Target="revisionLog12.xml"/><Relationship Id="rId1249" Type="http://schemas.openxmlformats.org/officeDocument/2006/relationships/revisionLog" Target="revisionLog57.xml"/><Relationship Id="rId1414" Type="http://schemas.openxmlformats.org/officeDocument/2006/relationships/revisionLog" Target="revisionLog222.xml"/><Relationship Id="rId1477" Type="http://schemas.openxmlformats.org/officeDocument/2006/relationships/revisionLog" Target="revisionLog247.xml"/><Relationship Id="rId1260" Type="http://schemas.openxmlformats.org/officeDocument/2006/relationships/revisionLog" Target="revisionLog68.xml"/><Relationship Id="rId1456" Type="http://schemas.openxmlformats.org/officeDocument/2006/relationships/revisionLog" Target="revisionLog33.xml"/><Relationship Id="rId1498" Type="http://schemas.openxmlformats.org/officeDocument/2006/relationships/revisionLog" Target="revisionLog268.xml"/><Relationship Id="rId1281" Type="http://schemas.openxmlformats.org/officeDocument/2006/relationships/revisionLog" Target="revisionLog89.xml"/><Relationship Id="rId1337" Type="http://schemas.openxmlformats.org/officeDocument/2006/relationships/revisionLog" Target="revisionLog145.xml"/><Relationship Id="rId1379" Type="http://schemas.openxmlformats.org/officeDocument/2006/relationships/revisionLog" Target="revisionLog187.xml"/><Relationship Id="rId1502" Type="http://schemas.openxmlformats.org/officeDocument/2006/relationships/revisionLog" Target="revisionLog272.xml"/><Relationship Id="rId1358" Type="http://schemas.openxmlformats.org/officeDocument/2006/relationships/revisionLog" Target="revisionLog166.xml"/><Relationship Id="rId1316" Type="http://schemas.openxmlformats.org/officeDocument/2006/relationships/revisionLog" Target="revisionLog124.xml"/><Relationship Id="rId1523" Type="http://schemas.openxmlformats.org/officeDocument/2006/relationships/revisionLog" Target="revisionLog293.xml"/><Relationship Id="rId1390" Type="http://schemas.openxmlformats.org/officeDocument/2006/relationships/revisionLog" Target="revisionLog198.xml"/><Relationship Id="rId1404" Type="http://schemas.openxmlformats.org/officeDocument/2006/relationships/revisionLog" Target="revisionLog212.xml"/><Relationship Id="rId1239" Type="http://schemas.openxmlformats.org/officeDocument/2006/relationships/revisionLog" Target="revisionLog47.xml"/><Relationship Id="rId1425" Type="http://schemas.openxmlformats.org/officeDocument/2006/relationships/revisionLog" Target="revisionLog2.xml"/><Relationship Id="rId1446" Type="http://schemas.openxmlformats.org/officeDocument/2006/relationships/revisionLog" Target="revisionLog23.xml"/><Relationship Id="rId1488" Type="http://schemas.openxmlformats.org/officeDocument/2006/relationships/revisionLog" Target="revisionLog258.xml"/><Relationship Id="rId1467" Type="http://schemas.openxmlformats.org/officeDocument/2006/relationships/revisionLog" Target="revisionLog237.xml"/><Relationship Id="rId1250" Type="http://schemas.openxmlformats.org/officeDocument/2006/relationships/revisionLog" Target="revisionLog58.xml"/><Relationship Id="rId1292" Type="http://schemas.openxmlformats.org/officeDocument/2006/relationships/revisionLog" Target="revisionLog100.xml"/><Relationship Id="rId1306" Type="http://schemas.openxmlformats.org/officeDocument/2006/relationships/revisionLog" Target="revisionLog114.xml"/><Relationship Id="rId1348" Type="http://schemas.openxmlformats.org/officeDocument/2006/relationships/revisionLog" Target="revisionLog156.xml"/><Relationship Id="rId1513" Type="http://schemas.openxmlformats.org/officeDocument/2006/relationships/revisionLog" Target="revisionLog283.xml"/><Relationship Id="rId1327" Type="http://schemas.openxmlformats.org/officeDocument/2006/relationships/revisionLog" Target="revisionLog135.xml"/><Relationship Id="rId1369" Type="http://schemas.openxmlformats.org/officeDocument/2006/relationships/revisionLog" Target="revisionLog177.xml"/><Relationship Id="rId1271" Type="http://schemas.openxmlformats.org/officeDocument/2006/relationships/revisionLog" Target="revisionLog79.xml"/><Relationship Id="rId1534" Type="http://schemas.openxmlformats.org/officeDocument/2006/relationships/revisionLog" Target="revisionLog304.xml"/><Relationship Id="rId1415" Type="http://schemas.openxmlformats.org/officeDocument/2006/relationships/revisionLog" Target="revisionLog223.xml"/><Relationship Id="rId1380" Type="http://schemas.openxmlformats.org/officeDocument/2006/relationships/revisionLog" Target="revisionLog188.xml"/><Relationship Id="rId1457" Type="http://schemas.openxmlformats.org/officeDocument/2006/relationships/revisionLog" Target="revisionLog34.xml"/><Relationship Id="rId1499" Type="http://schemas.openxmlformats.org/officeDocument/2006/relationships/revisionLog" Target="revisionLog269.xml"/><Relationship Id="rId1436" Type="http://schemas.openxmlformats.org/officeDocument/2006/relationships/revisionLog" Target="revisionLog13.xml"/><Relationship Id="rId1478" Type="http://schemas.openxmlformats.org/officeDocument/2006/relationships/revisionLog" Target="revisionLog248.xml"/><Relationship Id="rId1317" Type="http://schemas.openxmlformats.org/officeDocument/2006/relationships/revisionLog" Target="revisionLog125.xml"/><Relationship Id="rId1359" Type="http://schemas.openxmlformats.org/officeDocument/2006/relationships/revisionLog" Target="revisionLog167.xml"/><Relationship Id="rId1261" Type="http://schemas.openxmlformats.org/officeDocument/2006/relationships/revisionLog" Target="revisionLog69.xml"/><Relationship Id="rId1524" Type="http://schemas.openxmlformats.org/officeDocument/2006/relationships/revisionLog" Target="revisionLog294.xml"/><Relationship Id="rId1240" Type="http://schemas.openxmlformats.org/officeDocument/2006/relationships/revisionLog" Target="revisionLog48.xml"/><Relationship Id="rId1338" Type="http://schemas.openxmlformats.org/officeDocument/2006/relationships/revisionLog" Target="revisionLog146.xml"/><Relationship Id="rId1282" Type="http://schemas.openxmlformats.org/officeDocument/2006/relationships/revisionLog" Target="revisionLog90.xml"/><Relationship Id="rId1503" Type="http://schemas.openxmlformats.org/officeDocument/2006/relationships/revisionLog" Target="revisionLog273.xml"/><Relationship Id="rId1370" Type="http://schemas.openxmlformats.org/officeDocument/2006/relationships/revisionLog" Target="revisionLog178.xml"/><Relationship Id="rId1405" Type="http://schemas.openxmlformats.org/officeDocument/2006/relationships/revisionLog" Target="revisionLog213.xml"/><Relationship Id="rId1391" Type="http://schemas.openxmlformats.org/officeDocument/2006/relationships/revisionLog" Target="revisionLog199.xml"/><Relationship Id="rId1426" Type="http://schemas.openxmlformats.org/officeDocument/2006/relationships/revisionLog" Target="revisionLog3.xml"/><Relationship Id="rId1447" Type="http://schemas.openxmlformats.org/officeDocument/2006/relationships/revisionLog" Target="revisionLog24.xml"/><Relationship Id="rId1468" Type="http://schemas.openxmlformats.org/officeDocument/2006/relationships/revisionLog" Target="revisionLog238.xml"/><Relationship Id="rId1489" Type="http://schemas.openxmlformats.org/officeDocument/2006/relationships/revisionLog" Target="revisionLog259.xml"/><Relationship Id="rId1328" Type="http://schemas.openxmlformats.org/officeDocument/2006/relationships/revisionLog" Target="revisionLog136.xml"/><Relationship Id="rId1307" Type="http://schemas.openxmlformats.org/officeDocument/2006/relationships/revisionLog" Target="revisionLog115.xml"/><Relationship Id="rId1349" Type="http://schemas.openxmlformats.org/officeDocument/2006/relationships/revisionLog" Target="revisionLog157.xml"/><Relationship Id="rId1251" Type="http://schemas.openxmlformats.org/officeDocument/2006/relationships/revisionLog" Target="revisionLog59.xml"/><Relationship Id="rId1272" Type="http://schemas.openxmlformats.org/officeDocument/2006/relationships/revisionLog" Target="revisionLog80.xml"/><Relationship Id="rId1293" Type="http://schemas.openxmlformats.org/officeDocument/2006/relationships/revisionLog" Target="revisionLog101.xml"/><Relationship Id="rId1514" Type="http://schemas.openxmlformats.org/officeDocument/2006/relationships/revisionLog" Target="revisionLog284.xml"/><Relationship Id="rId1535" Type="http://schemas.openxmlformats.org/officeDocument/2006/relationships/revisionLog" Target="revisionLog305.xml"/><Relationship Id="rId1381" Type="http://schemas.openxmlformats.org/officeDocument/2006/relationships/revisionLog" Target="revisionLog189.xml"/><Relationship Id="rId1416" Type="http://schemas.openxmlformats.org/officeDocument/2006/relationships/revisionLog" Target="revisionLog224.xml"/><Relationship Id="rId1360" Type="http://schemas.openxmlformats.org/officeDocument/2006/relationships/revisionLog" Target="revisionLog168.xml"/><Relationship Id="rId1437" Type="http://schemas.openxmlformats.org/officeDocument/2006/relationships/revisionLog" Target="revisionLog14.xml"/><Relationship Id="rId1458" Type="http://schemas.openxmlformats.org/officeDocument/2006/relationships/revisionLog" Target="revisionLog35.xml"/><Relationship Id="rId1479" Type="http://schemas.openxmlformats.org/officeDocument/2006/relationships/revisionLog" Target="revisionLog249.xml"/><Relationship Id="rId1283" Type="http://schemas.openxmlformats.org/officeDocument/2006/relationships/revisionLog" Target="revisionLog91.xml"/><Relationship Id="rId1339" Type="http://schemas.openxmlformats.org/officeDocument/2006/relationships/revisionLog" Target="revisionLog147.xml"/><Relationship Id="rId1241" Type="http://schemas.openxmlformats.org/officeDocument/2006/relationships/revisionLog" Target="revisionLog49.xml"/><Relationship Id="rId1262" Type="http://schemas.openxmlformats.org/officeDocument/2006/relationships/revisionLog" Target="revisionLog70.xml"/><Relationship Id="rId1318" Type="http://schemas.openxmlformats.org/officeDocument/2006/relationships/revisionLog" Target="revisionLog126.xml"/><Relationship Id="rId1490" Type="http://schemas.openxmlformats.org/officeDocument/2006/relationships/revisionLog" Target="revisionLog260.xml"/><Relationship Id="rId1504" Type="http://schemas.openxmlformats.org/officeDocument/2006/relationships/revisionLog" Target="revisionLog274.xml"/><Relationship Id="rId1525" Type="http://schemas.openxmlformats.org/officeDocument/2006/relationships/revisionLog" Target="revisionLog295.xml"/><Relationship Id="rId1406" Type="http://schemas.openxmlformats.org/officeDocument/2006/relationships/revisionLog" Target="revisionLog214.xml"/><Relationship Id="rId1350" Type="http://schemas.openxmlformats.org/officeDocument/2006/relationships/revisionLog" Target="revisionLog158.xml"/><Relationship Id="rId1371" Type="http://schemas.openxmlformats.org/officeDocument/2006/relationships/revisionLog" Target="revisionLog179.xml"/><Relationship Id="rId1392" Type="http://schemas.openxmlformats.org/officeDocument/2006/relationships/revisionLog" Target="revisionLog200.xml"/><Relationship Id="rId1427" Type="http://schemas.openxmlformats.org/officeDocument/2006/relationships/revisionLog" Target="revisionLog4.xml"/><Relationship Id="rId1448" Type="http://schemas.openxmlformats.org/officeDocument/2006/relationships/revisionLog" Target="revisionLog25.xml"/><Relationship Id="rId1469" Type="http://schemas.openxmlformats.org/officeDocument/2006/relationships/revisionLog" Target="revisionLog239.xml"/><Relationship Id="rId1422" Type="http://schemas.openxmlformats.org/officeDocument/2006/relationships/revisionLog" Target="revisionLog230.xml"/><Relationship Id="rId1401" Type="http://schemas.openxmlformats.org/officeDocument/2006/relationships/revisionLog" Target="revisionLog209.xml"/><Relationship Id="rId1236" Type="http://schemas.openxmlformats.org/officeDocument/2006/relationships/revisionLog" Target="revisionLog44.xml"/><Relationship Id="rId1294" Type="http://schemas.openxmlformats.org/officeDocument/2006/relationships/revisionLog" Target="revisionLog102.xml"/><Relationship Id="rId1273" Type="http://schemas.openxmlformats.org/officeDocument/2006/relationships/revisionLog" Target="revisionLog81.xml"/><Relationship Id="rId1308" Type="http://schemas.openxmlformats.org/officeDocument/2006/relationships/revisionLog" Target="revisionLog116.xml"/><Relationship Id="rId1252" Type="http://schemas.openxmlformats.org/officeDocument/2006/relationships/revisionLog" Target="revisionLog60.xml"/><Relationship Id="rId1231" Type="http://schemas.openxmlformats.org/officeDocument/2006/relationships/revisionLog" Target="revisionLog39.xml"/><Relationship Id="rId1480" Type="http://schemas.openxmlformats.org/officeDocument/2006/relationships/revisionLog" Target="revisionLog250.xml"/><Relationship Id="rId1278" Type="http://schemas.openxmlformats.org/officeDocument/2006/relationships/revisionLog" Target="revisionLog86.xml"/><Relationship Id="rId1257" Type="http://schemas.openxmlformats.org/officeDocument/2006/relationships/revisionLog" Target="revisionLog65.xml"/><Relationship Id="rId1299" Type="http://schemas.openxmlformats.org/officeDocument/2006/relationships/revisionLog" Target="revisionLog107.xml"/><Relationship Id="rId1443" Type="http://schemas.openxmlformats.org/officeDocument/2006/relationships/revisionLog" Target="revisionLog20.xml"/><Relationship Id="rId1464" Type="http://schemas.openxmlformats.org/officeDocument/2006/relationships/revisionLog" Target="revisionLog234.xml"/><Relationship Id="rId1485" Type="http://schemas.openxmlformats.org/officeDocument/2006/relationships/revisionLog" Target="revisionLog255.xml"/><Relationship Id="rId1329" Type="http://schemas.openxmlformats.org/officeDocument/2006/relationships/revisionLog" Target="revisionLog137.xml"/><Relationship Id="rId1515" Type="http://schemas.openxmlformats.org/officeDocument/2006/relationships/revisionLog" Target="revisionLog285.xml"/><Relationship Id="rId1536" Type="http://schemas.openxmlformats.org/officeDocument/2006/relationships/revisionLog" Target="revisionLog306.xml"/><Relationship Id="rId1303" Type="http://schemas.openxmlformats.org/officeDocument/2006/relationships/revisionLog" Target="revisionLog111.xml"/><Relationship Id="rId1366" Type="http://schemas.openxmlformats.org/officeDocument/2006/relationships/revisionLog" Target="revisionLog174.xml"/><Relationship Id="rId1345" Type="http://schemas.openxmlformats.org/officeDocument/2006/relationships/revisionLog" Target="revisionLog153.xml"/><Relationship Id="rId1324" Type="http://schemas.openxmlformats.org/officeDocument/2006/relationships/revisionLog" Target="revisionLog132.xml"/><Relationship Id="rId1510" Type="http://schemas.openxmlformats.org/officeDocument/2006/relationships/revisionLog" Target="revisionLog280.xml"/><Relationship Id="rId1531" Type="http://schemas.openxmlformats.org/officeDocument/2006/relationships/revisionLog" Target="revisionLog301.xml"/><Relationship Id="rId1382" Type="http://schemas.openxmlformats.org/officeDocument/2006/relationships/revisionLog" Target="revisionLog190.xml"/><Relationship Id="rId1417" Type="http://schemas.openxmlformats.org/officeDocument/2006/relationships/revisionLog" Target="revisionLog225.xml"/><Relationship Id="rId1340" Type="http://schemas.openxmlformats.org/officeDocument/2006/relationships/revisionLog" Target="revisionLog148.xml"/><Relationship Id="rId1361" Type="http://schemas.openxmlformats.org/officeDocument/2006/relationships/revisionLog" Target="revisionLog169.xml"/><Relationship Id="rId1438" Type="http://schemas.openxmlformats.org/officeDocument/2006/relationships/revisionLog" Target="revisionLog15.xml"/><Relationship Id="rId1459" Type="http://schemas.openxmlformats.org/officeDocument/2006/relationships/revisionLog" Target="revisionLog36.xml"/><Relationship Id="rId1387" Type="http://schemas.openxmlformats.org/officeDocument/2006/relationships/revisionLog" Target="revisionLog195.xml"/><Relationship Id="rId1263" Type="http://schemas.openxmlformats.org/officeDocument/2006/relationships/revisionLog" Target="revisionLog71.xml"/><Relationship Id="rId1242" Type="http://schemas.openxmlformats.org/officeDocument/2006/relationships/revisionLog" Target="revisionLog50.xml"/><Relationship Id="rId1289" Type="http://schemas.openxmlformats.org/officeDocument/2006/relationships/revisionLog" Target="revisionLog97.xml"/><Relationship Id="rId1268" Type="http://schemas.openxmlformats.org/officeDocument/2006/relationships/revisionLog" Target="revisionLog76.xml"/><Relationship Id="rId1247" Type="http://schemas.openxmlformats.org/officeDocument/2006/relationships/revisionLog" Target="revisionLog55.xml"/><Relationship Id="rId1412" Type="http://schemas.openxmlformats.org/officeDocument/2006/relationships/revisionLog" Target="revisionLog220.xml"/><Relationship Id="rId1433" Type="http://schemas.openxmlformats.org/officeDocument/2006/relationships/revisionLog" Target="revisionLog10.xml"/><Relationship Id="rId1454" Type="http://schemas.openxmlformats.org/officeDocument/2006/relationships/revisionLog" Target="revisionLog31.xml"/><Relationship Id="rId1475" Type="http://schemas.openxmlformats.org/officeDocument/2006/relationships/revisionLog" Target="revisionLog245.xml"/><Relationship Id="rId1496" Type="http://schemas.openxmlformats.org/officeDocument/2006/relationships/revisionLog" Target="revisionLog266.xml"/><Relationship Id="rId1284" Type="http://schemas.openxmlformats.org/officeDocument/2006/relationships/revisionLog" Target="revisionLog92.xml"/><Relationship Id="rId1319" Type="http://schemas.openxmlformats.org/officeDocument/2006/relationships/revisionLog" Target="revisionLog127.xml"/><Relationship Id="rId1470" Type="http://schemas.openxmlformats.org/officeDocument/2006/relationships/revisionLog" Target="revisionLog240.xml"/><Relationship Id="rId1491" Type="http://schemas.openxmlformats.org/officeDocument/2006/relationships/revisionLog" Target="revisionLog261.xml"/><Relationship Id="rId1505" Type="http://schemas.openxmlformats.org/officeDocument/2006/relationships/revisionLog" Target="revisionLog275.xml"/><Relationship Id="rId1526" Type="http://schemas.openxmlformats.org/officeDocument/2006/relationships/revisionLog" Target="revisionLog296.xml"/><Relationship Id="rId1314" Type="http://schemas.openxmlformats.org/officeDocument/2006/relationships/revisionLog" Target="revisionLog122.xml"/><Relationship Id="rId1356" Type="http://schemas.openxmlformats.org/officeDocument/2006/relationships/revisionLog" Target="revisionLog164.xml"/><Relationship Id="rId1335" Type="http://schemas.openxmlformats.org/officeDocument/2006/relationships/revisionLog" Target="revisionLog143.xml"/><Relationship Id="rId1500" Type="http://schemas.openxmlformats.org/officeDocument/2006/relationships/revisionLog" Target="revisionLog270.xml"/><Relationship Id="rId1521" Type="http://schemas.openxmlformats.org/officeDocument/2006/relationships/revisionLog" Target="revisionLog291.xml"/><Relationship Id="rId1407" Type="http://schemas.openxmlformats.org/officeDocument/2006/relationships/revisionLog" Target="revisionLog215.xml"/><Relationship Id="rId1393" Type="http://schemas.openxmlformats.org/officeDocument/2006/relationships/revisionLog" Target="revisionLog201.xml"/><Relationship Id="rId1330" Type="http://schemas.openxmlformats.org/officeDocument/2006/relationships/revisionLog" Target="revisionLog138.xml"/><Relationship Id="rId1351" Type="http://schemas.openxmlformats.org/officeDocument/2006/relationships/revisionLog" Target="revisionLog159.xml"/><Relationship Id="rId1372" Type="http://schemas.openxmlformats.org/officeDocument/2006/relationships/revisionLog" Target="revisionLog180.xml"/><Relationship Id="rId1428" Type="http://schemas.openxmlformats.org/officeDocument/2006/relationships/revisionLog" Target="revisionLog5.xml"/><Relationship Id="rId1449" Type="http://schemas.openxmlformats.org/officeDocument/2006/relationships/revisionLog" Target="revisionLog26.xml"/><Relationship Id="rId1398" Type="http://schemas.openxmlformats.org/officeDocument/2006/relationships/revisionLog" Target="revisionLog206.xml"/><Relationship Id="rId1377" Type="http://schemas.openxmlformats.org/officeDocument/2006/relationships/revisionLog" Target="revisionLog185.xml"/><Relationship Id="rId1232" Type="http://schemas.openxmlformats.org/officeDocument/2006/relationships/revisionLog" Target="revisionLog40.xml"/><Relationship Id="rId1253" Type="http://schemas.openxmlformats.org/officeDocument/2006/relationships/revisionLog" Target="revisionLog61.xml"/><Relationship Id="rId1402" Type="http://schemas.openxmlformats.org/officeDocument/2006/relationships/revisionLog" Target="revisionLog210.xml"/><Relationship Id="rId1258" Type="http://schemas.openxmlformats.org/officeDocument/2006/relationships/revisionLog" Target="revisionLog66.xml"/><Relationship Id="rId1237" Type="http://schemas.openxmlformats.org/officeDocument/2006/relationships/revisionLog" Target="revisionLog45.xml"/><Relationship Id="rId1279" Type="http://schemas.openxmlformats.org/officeDocument/2006/relationships/revisionLog" Target="revisionLog87.xml"/><Relationship Id="rId1423" Type="http://schemas.openxmlformats.org/officeDocument/2006/relationships/revisionLog" Target="revisionLog231.xml"/><Relationship Id="rId1444" Type="http://schemas.openxmlformats.org/officeDocument/2006/relationships/revisionLog" Target="revisionLog21.xml"/><Relationship Id="rId1465" Type="http://schemas.openxmlformats.org/officeDocument/2006/relationships/revisionLog" Target="revisionLog235.xml"/><Relationship Id="rId1486" Type="http://schemas.openxmlformats.org/officeDocument/2006/relationships/revisionLog" Target="revisionLog256.xml"/><Relationship Id="rId1274" Type="http://schemas.openxmlformats.org/officeDocument/2006/relationships/revisionLog" Target="revisionLog82.xml"/><Relationship Id="rId1295" Type="http://schemas.openxmlformats.org/officeDocument/2006/relationships/revisionLog" Target="revisionLog103.xml"/><Relationship Id="rId1309" Type="http://schemas.openxmlformats.org/officeDocument/2006/relationships/revisionLog" Target="revisionLog117.xml"/><Relationship Id="rId1460" Type="http://schemas.openxmlformats.org/officeDocument/2006/relationships/revisionLog" Target="revisionLog37.xml"/><Relationship Id="rId1481" Type="http://schemas.openxmlformats.org/officeDocument/2006/relationships/revisionLog" Target="revisionLog251.xml"/><Relationship Id="rId1516" Type="http://schemas.openxmlformats.org/officeDocument/2006/relationships/revisionLog" Target="revisionLog286.xml"/><Relationship Id="rId1537" Type="http://schemas.openxmlformats.org/officeDocument/2006/relationships/revisionLog" Target="revisionLog307.xml"/><Relationship Id="rId1346" Type="http://schemas.openxmlformats.org/officeDocument/2006/relationships/revisionLog" Target="revisionLog154.xml"/><Relationship Id="rId1290" Type="http://schemas.openxmlformats.org/officeDocument/2006/relationships/revisionLog" Target="revisionLog98.xml"/><Relationship Id="rId1325" Type="http://schemas.openxmlformats.org/officeDocument/2006/relationships/revisionLog" Target="revisionLog133.xml"/><Relationship Id="rId1304" Type="http://schemas.openxmlformats.org/officeDocument/2006/relationships/revisionLog" Target="revisionLog112.xml"/><Relationship Id="rId1511" Type="http://schemas.openxmlformats.org/officeDocument/2006/relationships/revisionLog" Target="revisionLog281.xml"/><Relationship Id="rId1532" Type="http://schemas.openxmlformats.org/officeDocument/2006/relationships/revisionLog" Target="revisionLog302.xml"/><Relationship Id="rId1383" Type="http://schemas.openxmlformats.org/officeDocument/2006/relationships/revisionLog" Target="revisionLog191.xml"/><Relationship Id="rId1362" Type="http://schemas.openxmlformats.org/officeDocument/2006/relationships/revisionLog" Target="revisionLog170.xml"/><Relationship Id="rId1418" Type="http://schemas.openxmlformats.org/officeDocument/2006/relationships/revisionLog" Target="revisionLog226.xml"/><Relationship Id="rId1320" Type="http://schemas.openxmlformats.org/officeDocument/2006/relationships/revisionLog" Target="revisionLog128.xml"/><Relationship Id="rId1341" Type="http://schemas.openxmlformats.org/officeDocument/2006/relationships/revisionLog" Target="revisionLog149.xml"/><Relationship Id="rId1367" Type="http://schemas.openxmlformats.org/officeDocument/2006/relationships/revisionLog" Target="revisionLog175.xml"/><Relationship Id="rId1388" Type="http://schemas.openxmlformats.org/officeDocument/2006/relationships/revisionLog" Target="revisionLog196.xml"/><Relationship Id="rId1243" Type="http://schemas.openxmlformats.org/officeDocument/2006/relationships/revisionLog" Target="revisionLog51.xml"/><Relationship Id="rId1439" Type="http://schemas.openxmlformats.org/officeDocument/2006/relationships/revisionLog" Target="revisionLog16.xml"/><Relationship Id="rId1413" Type="http://schemas.openxmlformats.org/officeDocument/2006/relationships/revisionLog" Target="revisionLog221.xml"/><Relationship Id="rId1269" Type="http://schemas.openxmlformats.org/officeDocument/2006/relationships/revisionLog" Target="revisionLog77.xml"/><Relationship Id="rId1248" Type="http://schemas.openxmlformats.org/officeDocument/2006/relationships/revisionLog" Target="revisionLog56.xml"/><Relationship Id="rId1434" Type="http://schemas.openxmlformats.org/officeDocument/2006/relationships/revisionLog" Target="revisionLog11.xml"/><Relationship Id="rId1455" Type="http://schemas.openxmlformats.org/officeDocument/2006/relationships/revisionLog" Target="revisionLog32.xml"/><Relationship Id="rId1476" Type="http://schemas.openxmlformats.org/officeDocument/2006/relationships/revisionLog" Target="revisionLog246.xml"/><Relationship Id="rId1264" Type="http://schemas.openxmlformats.org/officeDocument/2006/relationships/revisionLog" Target="revisionLog72.xml"/><Relationship Id="rId1285" Type="http://schemas.openxmlformats.org/officeDocument/2006/relationships/revisionLog" Target="revisionLog93.xml"/><Relationship Id="rId1450" Type="http://schemas.openxmlformats.org/officeDocument/2006/relationships/revisionLog" Target="revisionLog27.xml"/><Relationship Id="rId1471" Type="http://schemas.openxmlformats.org/officeDocument/2006/relationships/revisionLog" Target="revisionLog241.xml"/><Relationship Id="rId1492" Type="http://schemas.openxmlformats.org/officeDocument/2006/relationships/revisionLog" Target="revisionLog262.xml"/><Relationship Id="rId1506" Type="http://schemas.openxmlformats.org/officeDocument/2006/relationships/revisionLog" Target="revisionLog276.xml"/><Relationship Id="rId1527" Type="http://schemas.openxmlformats.org/officeDocument/2006/relationships/revisionLog" Target="revisionLog297.xml"/><Relationship Id="rId1315" Type="http://schemas.openxmlformats.org/officeDocument/2006/relationships/revisionLog" Target="revisionLog123.xml"/><Relationship Id="rId1280" Type="http://schemas.openxmlformats.org/officeDocument/2006/relationships/revisionLog" Target="revisionLog88.xml"/><Relationship Id="rId1497" Type="http://schemas.openxmlformats.org/officeDocument/2006/relationships/revisionLog" Target="revisionLog267.xml"/><Relationship Id="rId1501" Type="http://schemas.openxmlformats.org/officeDocument/2006/relationships/revisionLog" Target="revisionLog271.xml"/><Relationship Id="rId1310" Type="http://schemas.openxmlformats.org/officeDocument/2006/relationships/revisionLog" Target="revisionLog118.xml"/><Relationship Id="rId1408" Type="http://schemas.openxmlformats.org/officeDocument/2006/relationships/revisionLog" Target="revisionLog216.xml"/><Relationship Id="rId1352" Type="http://schemas.openxmlformats.org/officeDocument/2006/relationships/revisionLog" Target="revisionLog160.xml"/><Relationship Id="rId1373" Type="http://schemas.openxmlformats.org/officeDocument/2006/relationships/revisionLog" Target="revisionLog181.xml"/><Relationship Id="rId1331" Type="http://schemas.openxmlformats.org/officeDocument/2006/relationships/revisionLog" Target="revisionLog139.xml"/><Relationship Id="rId1394" Type="http://schemas.openxmlformats.org/officeDocument/2006/relationships/revisionLog" Target="revisionLog202.xml"/><Relationship Id="rId1429" Type="http://schemas.openxmlformats.org/officeDocument/2006/relationships/revisionLog" Target="revisionLog6.xml"/><Relationship Id="rId1296" Type="http://schemas.openxmlformats.org/officeDocument/2006/relationships/revisionLog" Target="revisionLog104.xml"/><Relationship Id="rId1275" Type="http://schemas.openxmlformats.org/officeDocument/2006/relationships/revisionLog" Target="revisionLog83.xml"/><Relationship Id="rId1254" Type="http://schemas.openxmlformats.org/officeDocument/2006/relationships/revisionLog" Target="revisionLog62.xml"/><Relationship Id="rId1233" Type="http://schemas.openxmlformats.org/officeDocument/2006/relationships/revisionLog" Target="revisionLog41.xml"/><Relationship Id="rId1440" Type="http://schemas.openxmlformats.org/officeDocument/2006/relationships/revisionLog" Target="revisionLog17.xml"/><Relationship Id="rId1461" Type="http://schemas.openxmlformats.org/officeDocument/2006/relationships/revisionLog" Target="revisionLog38.xml"/><Relationship Id="rId1482" Type="http://schemas.openxmlformats.org/officeDocument/2006/relationships/revisionLog" Target="revisionLog252.xml"/><Relationship Id="rId1517" Type="http://schemas.openxmlformats.org/officeDocument/2006/relationships/revisionLog" Target="revisionLog287.xml"/><Relationship Id="rId1538" Type="http://schemas.openxmlformats.org/officeDocument/2006/relationships/revisionLog" Target="revisionLog308.xml"/><Relationship Id="rId1363" Type="http://schemas.openxmlformats.org/officeDocument/2006/relationships/revisionLog" Target="revisionLog171.xml"/><Relationship Id="rId1321" Type="http://schemas.openxmlformats.org/officeDocument/2006/relationships/revisionLog" Target="revisionLog129.xml"/><Relationship Id="rId1342" Type="http://schemas.openxmlformats.org/officeDocument/2006/relationships/revisionLog" Target="revisionLog150.xml"/><Relationship Id="rId1300" Type="http://schemas.openxmlformats.org/officeDocument/2006/relationships/revisionLog" Target="revisionLog108.xml"/><Relationship Id="rId1384" Type="http://schemas.openxmlformats.org/officeDocument/2006/relationships/revisionLog" Target="revisionLog192.xml"/><Relationship Id="rId1419" Type="http://schemas.openxmlformats.org/officeDocument/2006/relationships/revisionLog" Target="revisionLog227.xml"/><Relationship Id="rId1244" Type="http://schemas.openxmlformats.org/officeDocument/2006/relationships/revisionLog" Target="revisionLog52.xml"/><Relationship Id="rId1265" Type="http://schemas.openxmlformats.org/officeDocument/2006/relationships/revisionLog" Target="revisionLog73.xml"/><Relationship Id="rId1286" Type="http://schemas.openxmlformats.org/officeDocument/2006/relationships/revisionLog" Target="revisionLog94.xml"/><Relationship Id="rId1430" Type="http://schemas.openxmlformats.org/officeDocument/2006/relationships/revisionLog" Target="revisionLog7.xml"/><Relationship Id="rId1451" Type="http://schemas.openxmlformats.org/officeDocument/2006/relationships/revisionLog" Target="revisionLog28.xml"/><Relationship Id="rId1472" Type="http://schemas.openxmlformats.org/officeDocument/2006/relationships/revisionLog" Target="revisionLog242.xml"/><Relationship Id="rId1493" Type="http://schemas.openxmlformats.org/officeDocument/2006/relationships/revisionLog" Target="revisionLog263.xml"/><Relationship Id="rId1507" Type="http://schemas.openxmlformats.org/officeDocument/2006/relationships/revisionLog" Target="revisionLog277.xml"/><Relationship Id="rId1528" Type="http://schemas.openxmlformats.org/officeDocument/2006/relationships/revisionLog" Target="revisionLog298.xml"/><Relationship Id="rId1332" Type="http://schemas.openxmlformats.org/officeDocument/2006/relationships/revisionLog" Target="revisionLog140.xml"/><Relationship Id="rId1311" Type="http://schemas.openxmlformats.org/officeDocument/2006/relationships/revisionLog" Target="revisionLog119.xml"/><Relationship Id="rId1374" Type="http://schemas.openxmlformats.org/officeDocument/2006/relationships/revisionLog" Target="revisionLog182.xml"/><Relationship Id="rId1409" Type="http://schemas.openxmlformats.org/officeDocument/2006/relationships/revisionLog" Target="revisionLog217.xml"/><Relationship Id="rId1353" Type="http://schemas.openxmlformats.org/officeDocument/2006/relationships/revisionLog" Target="revisionLog161.xml"/><Relationship Id="rId1395" Type="http://schemas.openxmlformats.org/officeDocument/2006/relationships/revisionLog" Target="revisionLog203.xml"/><Relationship Id="rId1234" Type="http://schemas.openxmlformats.org/officeDocument/2006/relationships/revisionLog" Target="revisionLog42.xml"/><Relationship Id="rId1255" Type="http://schemas.openxmlformats.org/officeDocument/2006/relationships/revisionLog" Target="revisionLog63.xml"/><Relationship Id="rId1297" Type="http://schemas.openxmlformats.org/officeDocument/2006/relationships/revisionLog" Target="revisionLog105.xml"/><Relationship Id="rId1276" Type="http://schemas.openxmlformats.org/officeDocument/2006/relationships/revisionLog" Target="revisionLog84.xml"/><Relationship Id="rId1420" Type="http://schemas.openxmlformats.org/officeDocument/2006/relationships/revisionLog" Target="revisionLog228.xml"/><Relationship Id="rId1441" Type="http://schemas.openxmlformats.org/officeDocument/2006/relationships/revisionLog" Target="revisionLog18.xml"/><Relationship Id="rId1462" Type="http://schemas.openxmlformats.org/officeDocument/2006/relationships/revisionLog" Target="revisionLog232.xml"/><Relationship Id="rId1483" Type="http://schemas.openxmlformats.org/officeDocument/2006/relationships/revisionLog" Target="revisionLog253.xml"/><Relationship Id="rId1518" Type="http://schemas.openxmlformats.org/officeDocument/2006/relationships/revisionLog" Target="revisionLog288.xml"/><Relationship Id="rId1322" Type="http://schemas.openxmlformats.org/officeDocument/2006/relationships/revisionLog" Target="revisionLog130.xml"/><Relationship Id="rId1301" Type="http://schemas.openxmlformats.org/officeDocument/2006/relationships/revisionLog" Target="revisionLog109.xml"/><Relationship Id="rId1539" Type="http://schemas.openxmlformats.org/officeDocument/2006/relationships/revisionLog" Target="revisionLog309.xml"/><Relationship Id="rId1364" Type="http://schemas.openxmlformats.org/officeDocument/2006/relationships/revisionLog" Target="revisionLog172.xml"/><Relationship Id="rId1343" Type="http://schemas.openxmlformats.org/officeDocument/2006/relationships/revisionLog" Target="revisionLog151.xml"/><Relationship Id="rId1385" Type="http://schemas.openxmlformats.org/officeDocument/2006/relationships/revisionLog" Target="revisionLog193.xml"/><Relationship Id="rId1245" Type="http://schemas.openxmlformats.org/officeDocument/2006/relationships/revisionLog" Target="revisionLog53.xml"/><Relationship Id="rId1287" Type="http://schemas.openxmlformats.org/officeDocument/2006/relationships/revisionLog" Target="revisionLog95.xml"/><Relationship Id="rId1410" Type="http://schemas.openxmlformats.org/officeDocument/2006/relationships/revisionLog" Target="revisionLog218.xml"/><Relationship Id="rId1266" Type="http://schemas.openxmlformats.org/officeDocument/2006/relationships/revisionLog" Target="revisionLog74.xml"/><Relationship Id="rId1431" Type="http://schemas.openxmlformats.org/officeDocument/2006/relationships/revisionLog" Target="revisionLog8.xml"/><Relationship Id="rId1452" Type="http://schemas.openxmlformats.org/officeDocument/2006/relationships/revisionLog" Target="revisionLog29.xml"/><Relationship Id="rId1473" Type="http://schemas.openxmlformats.org/officeDocument/2006/relationships/revisionLog" Target="revisionLog243.xml"/><Relationship Id="rId1508" Type="http://schemas.openxmlformats.org/officeDocument/2006/relationships/revisionLog" Target="revisionLog278.xml"/><Relationship Id="rId1312" Type="http://schemas.openxmlformats.org/officeDocument/2006/relationships/revisionLog" Target="revisionLog120.xml"/><Relationship Id="rId1494" Type="http://schemas.openxmlformats.org/officeDocument/2006/relationships/revisionLog" Target="revisionLog264.xml"/><Relationship Id="rId1529" Type="http://schemas.openxmlformats.org/officeDocument/2006/relationships/revisionLog" Target="revisionLog299.xml"/><Relationship Id="rId1354" Type="http://schemas.openxmlformats.org/officeDocument/2006/relationships/revisionLog" Target="revisionLog162.xml"/><Relationship Id="rId1375" Type="http://schemas.openxmlformats.org/officeDocument/2006/relationships/revisionLog" Target="revisionLog183.xml"/><Relationship Id="rId1333" Type="http://schemas.openxmlformats.org/officeDocument/2006/relationships/revisionLog" Target="revisionLog141.xml"/><Relationship Id="rId1396" Type="http://schemas.openxmlformats.org/officeDocument/2006/relationships/revisionLog" Target="revisionLog204.xml"/><Relationship Id="rId1540" Type="http://schemas.openxmlformats.org/officeDocument/2006/relationships/revisionLog" Target="revisionLog310.xml"/><Relationship Id="rId1400" Type="http://schemas.openxmlformats.org/officeDocument/2006/relationships/revisionLog" Target="revisionLog208.xml"/><Relationship Id="rId1256" Type="http://schemas.openxmlformats.org/officeDocument/2006/relationships/revisionLog" Target="revisionLog64.xml"/><Relationship Id="rId1235" Type="http://schemas.openxmlformats.org/officeDocument/2006/relationships/revisionLog" Target="revisionLog43.xml"/><Relationship Id="rId1421" Type="http://schemas.openxmlformats.org/officeDocument/2006/relationships/revisionLog" Target="revisionLog229.xml"/><Relationship Id="rId1442" Type="http://schemas.openxmlformats.org/officeDocument/2006/relationships/revisionLog" Target="revisionLog19.xml"/><Relationship Id="rId1298" Type="http://schemas.openxmlformats.org/officeDocument/2006/relationships/revisionLog" Target="revisionLog106.xml"/><Relationship Id="rId1277" Type="http://schemas.openxmlformats.org/officeDocument/2006/relationships/revisionLog" Target="revisionLog85.xml"/><Relationship Id="rId1302" Type="http://schemas.openxmlformats.org/officeDocument/2006/relationships/revisionLog" Target="revisionLog110.xml"/><Relationship Id="rId1463" Type="http://schemas.openxmlformats.org/officeDocument/2006/relationships/revisionLog" Target="revisionLog233.xml"/><Relationship Id="rId1484" Type="http://schemas.openxmlformats.org/officeDocument/2006/relationships/revisionLog" Target="revisionLog254.xml"/><Relationship Id="rId1519" Type="http://schemas.openxmlformats.org/officeDocument/2006/relationships/revisionLog" Target="revisionLog289.xml"/><Relationship Id="rId1365" Type="http://schemas.openxmlformats.org/officeDocument/2006/relationships/revisionLog" Target="revisionLog173.xml"/><Relationship Id="rId1323" Type="http://schemas.openxmlformats.org/officeDocument/2006/relationships/revisionLog" Target="revisionLog131.xml"/><Relationship Id="rId1386" Type="http://schemas.openxmlformats.org/officeDocument/2006/relationships/revisionLog" Target="revisionLog194.xml"/><Relationship Id="rId1344" Type="http://schemas.openxmlformats.org/officeDocument/2006/relationships/revisionLog" Target="revisionLog152.xml"/><Relationship Id="rId1530" Type="http://schemas.openxmlformats.org/officeDocument/2006/relationships/revisionLog" Target="revisionLog300.xml"/><Relationship Id="rId1246" Type="http://schemas.openxmlformats.org/officeDocument/2006/relationships/revisionLog" Target="revisionLog54.xml"/><Relationship Id="rId1411" Type="http://schemas.openxmlformats.org/officeDocument/2006/relationships/revisionLog" Target="revisionLog219.xml"/><Relationship Id="rId1432" Type="http://schemas.openxmlformats.org/officeDocument/2006/relationships/revisionLog" Target="revisionLog9.xml"/><Relationship Id="rId1267" Type="http://schemas.openxmlformats.org/officeDocument/2006/relationships/revisionLog" Target="revisionLog75.xml"/><Relationship Id="rId1288" Type="http://schemas.openxmlformats.org/officeDocument/2006/relationships/revisionLog" Target="revisionLog96.xml"/><Relationship Id="rId1453" Type="http://schemas.openxmlformats.org/officeDocument/2006/relationships/revisionLog" Target="revisionLog30.xml"/><Relationship Id="rId1474" Type="http://schemas.openxmlformats.org/officeDocument/2006/relationships/revisionLog" Target="revisionLog244.xml"/><Relationship Id="rId1495" Type="http://schemas.openxmlformats.org/officeDocument/2006/relationships/revisionLog" Target="revisionLog265.xml"/><Relationship Id="rId1509" Type="http://schemas.openxmlformats.org/officeDocument/2006/relationships/revisionLog" Target="revisionLog279.xml"/><Relationship Id="rId1313" Type="http://schemas.openxmlformats.org/officeDocument/2006/relationships/revisionLog" Target="revisionLog121.xml"/><Relationship Id="rId1334" Type="http://schemas.openxmlformats.org/officeDocument/2006/relationships/revisionLog" Target="revisionLog142.xml"/><Relationship Id="rId1355" Type="http://schemas.openxmlformats.org/officeDocument/2006/relationships/revisionLog" Target="revisionLog163.xml"/><Relationship Id="rId1376" Type="http://schemas.openxmlformats.org/officeDocument/2006/relationships/revisionLog" Target="revisionLog184.xml"/><Relationship Id="rId1397" Type="http://schemas.openxmlformats.org/officeDocument/2006/relationships/revisionLog" Target="revisionLog205.xml"/><Relationship Id="rId1520" Type="http://schemas.openxmlformats.org/officeDocument/2006/relationships/revisionLog" Target="revisionLog29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050C055-B624-4E12-99B5-883932556083}" diskRevisions="1" revisionId="14637" version="351">
  <header guid="{5B0C32E9-04BA-4D10-9E94-9E9A962F2838}" dateTime="2022-06-21T13:29:29" maxSheetId="3" userName="Pandyala, JijinaX Nellyatt" r:id="rId1231" minRId="10010">
    <sheetIdMap count="2">
      <sheetId val="2"/>
      <sheetId val="1"/>
    </sheetIdMap>
  </header>
  <header guid="{5007AAA5-0566-4946-8600-4C5091280293}" dateTime="2022-06-21T13:40:49" maxSheetId="3" userName="D, ShwethaX" r:id="rId1232" minRId="10011" maxRId="10012">
    <sheetIdMap count="2">
      <sheetId val="2"/>
      <sheetId val="1"/>
    </sheetIdMap>
  </header>
  <header guid="{DAD1051D-0A7E-4EB3-A8FA-DB5C4F9AB623}" dateTime="2022-06-21T13:48:22" maxSheetId="3" userName="D, ShwethaX" r:id="rId1233" minRId="10013" maxRId="10014">
    <sheetIdMap count="2">
      <sheetId val="2"/>
      <sheetId val="1"/>
    </sheetIdMap>
  </header>
  <header guid="{1A87BBBC-1240-422C-881A-E860018F8CC6}" dateTime="2022-06-21T14:36:18" maxSheetId="3" userName="D, ShwethaX" r:id="rId1234" minRId="10015" maxRId="10016">
    <sheetIdMap count="2">
      <sheetId val="2"/>
      <sheetId val="1"/>
    </sheetIdMap>
  </header>
  <header guid="{6868DB47-6F0C-4CBA-81CF-01B7FB60E1CE}" dateTime="2022-06-21T15:00:16" maxSheetId="3" userName="D, ShwethaX" r:id="rId1235" minRId="10017" maxRId="10019">
    <sheetIdMap count="2">
      <sheetId val="2"/>
      <sheetId val="1"/>
    </sheetIdMap>
  </header>
  <header guid="{8315EBC6-E8AA-4A36-B537-8FA9B4035BDF}" dateTime="2022-06-21T15:19:00" maxSheetId="3" userName="Yamini, ChittepuX" r:id="rId1236" minRId="10020" maxRId="10022">
    <sheetIdMap count="2">
      <sheetId val="2"/>
      <sheetId val="1"/>
    </sheetIdMap>
  </header>
  <header guid="{8A671C04-821D-45BD-83ED-2D114BEA0256}" dateTime="2022-06-21T15:25:26" maxSheetId="3" userName="As, VijayX" r:id="rId1237" minRId="10023" maxRId="10026">
    <sheetIdMap count="2">
      <sheetId val="2"/>
      <sheetId val="1"/>
    </sheetIdMap>
  </header>
  <header guid="{4493D271-F400-4A00-861E-64E87A7B72C8}" dateTime="2022-06-21T15:27:08" maxSheetId="3" userName="Yamini, ChittepuX" r:id="rId1238" minRId="10027">
    <sheetIdMap count="2">
      <sheetId val="2"/>
      <sheetId val="1"/>
    </sheetIdMap>
  </header>
  <header guid="{245AE6AE-62AD-4C72-87D5-6F55C8ACFFA6}" dateTime="2022-06-21T15:27:33" maxSheetId="3" userName="As, VijayX" r:id="rId1239" minRId="10028" maxRId="10029">
    <sheetIdMap count="2">
      <sheetId val="2"/>
      <sheetId val="1"/>
    </sheetIdMap>
  </header>
  <header guid="{377F1916-B1BF-42E3-A8F2-35DB964EA26A}" dateTime="2022-06-21T16:11:18" maxSheetId="3" userName="D, ShwethaX" r:id="rId1240" minRId="10030" maxRId="10035">
    <sheetIdMap count="2">
      <sheetId val="2"/>
      <sheetId val="1"/>
    </sheetIdMap>
  </header>
  <header guid="{3C34252A-0E09-498E-9C79-3918B742E3F0}" dateTime="2022-06-21T16:21:49" maxSheetId="3" userName="D, ShwethaX" r:id="rId1241" minRId="10036" maxRId="10038">
    <sheetIdMap count="2">
      <sheetId val="2"/>
      <sheetId val="1"/>
    </sheetIdMap>
  </header>
  <header guid="{3BC4ADEA-1257-41CC-BD9E-966E2C49485B}" dateTime="2022-06-21T16:24:44" maxSheetId="3" userName="D, ShwethaX" r:id="rId1242" minRId="10039">
    <sheetIdMap count="2">
      <sheetId val="2"/>
      <sheetId val="1"/>
    </sheetIdMap>
  </header>
  <header guid="{247045A5-620D-4D71-A082-1A7EA6B47EE7}" dateTime="2022-06-21T16:36:52" maxSheetId="3" userName="D, ShwethaX" r:id="rId1243" minRId="10042" maxRId="10046">
    <sheetIdMap count="2">
      <sheetId val="2"/>
      <sheetId val="1"/>
    </sheetIdMap>
  </header>
  <header guid="{E3CCF982-0517-4653-9CF9-CB5A692B7737}" dateTime="2022-06-21T16:44:55" maxSheetId="3" userName="Suresh, AryaX" r:id="rId1244" minRId="10049" maxRId="10057">
    <sheetIdMap count="2">
      <sheetId val="2"/>
      <sheetId val="1"/>
    </sheetIdMap>
  </header>
  <header guid="{FF68CBBF-9AC8-4D0A-9851-5E2213A9A656}" dateTime="2022-06-21T16:45:52" maxSheetId="3" userName="Suresh, AryaX" r:id="rId1245" minRId="10058" maxRId="10059">
    <sheetIdMap count="2">
      <sheetId val="2"/>
      <sheetId val="1"/>
    </sheetIdMap>
  </header>
  <header guid="{05829211-B4B4-467E-AA28-6222BE29860E}" dateTime="2022-06-21T17:03:03" maxSheetId="3" userName="D, ShwethaX" r:id="rId1246" minRId="10062" maxRId="10064">
    <sheetIdMap count="2">
      <sheetId val="2"/>
      <sheetId val="1"/>
    </sheetIdMap>
  </header>
  <header guid="{28E33451-444F-4DC7-881E-A65A6D8B2111}" dateTime="2022-06-21T17:05:07" maxSheetId="3" userName="D, ShwethaX" r:id="rId1247" minRId="10065" maxRId="10067">
    <sheetIdMap count="2">
      <sheetId val="2"/>
      <sheetId val="1"/>
    </sheetIdMap>
  </header>
  <header guid="{EE6BAF8D-7BEF-4639-844F-A7188B88CDA4}" dateTime="2022-06-21T17:06:30" maxSheetId="3" userName="D, ShwethaX" r:id="rId1248" minRId="10070">
    <sheetIdMap count="2">
      <sheetId val="2"/>
      <sheetId val="1"/>
    </sheetIdMap>
  </header>
  <header guid="{71EBA2EA-1189-4ED7-AEFA-EAF90C76DC53}" dateTime="2022-06-22T14:21:09" maxSheetId="3" userName="U, SavithaX B" r:id="rId1249" minRId="10073" maxRId="10174">
    <sheetIdMap count="2">
      <sheetId val="2"/>
      <sheetId val="1"/>
    </sheetIdMap>
  </header>
  <header guid="{C372EAE7-7984-43F9-BA92-8AEB503B0BB5}" dateTime="2022-06-22T14:54:13" maxSheetId="3" userName="U, SavithaX B" r:id="rId1250" minRId="10175" maxRId="10196">
    <sheetIdMap count="2">
      <sheetId val="2"/>
      <sheetId val="1"/>
    </sheetIdMap>
  </header>
  <header guid="{88236302-B3CA-4617-9493-110C2C6B1DEA}" dateTime="2022-06-22T14:56:26" maxSheetId="3" userName="U, SavithaX B" r:id="rId1251" minRId="10197">
    <sheetIdMap count="2">
      <sheetId val="2"/>
      <sheetId val="1"/>
    </sheetIdMap>
  </header>
  <header guid="{7A8D58A9-3C3A-4DF9-B565-9CD1B29470EB}" dateTime="2022-06-22T14:59:33" maxSheetId="3" userName="U, SavithaX B" r:id="rId1252" minRId="10200" maxRId="10635">
    <sheetIdMap count="2">
      <sheetId val="2"/>
      <sheetId val="1"/>
    </sheetIdMap>
  </header>
  <header guid="{FF3AA5F5-6B63-4544-9465-22A2F3826793}" dateTime="2022-06-22T15:00:06" maxSheetId="3" userName="U, SavithaX B" r:id="rId1253" minRId="10638">
    <sheetIdMap count="2">
      <sheetId val="2"/>
      <sheetId val="1"/>
    </sheetIdMap>
  </header>
  <header guid="{34BDBFFD-B2BC-4F83-90DB-814455AE1DB6}" dateTime="2022-06-22T15:03:16" maxSheetId="3" userName="U, SavithaX B" r:id="rId1254" minRId="10639">
    <sheetIdMap count="2">
      <sheetId val="2"/>
      <sheetId val="1"/>
    </sheetIdMap>
  </header>
  <header guid="{1CA8937C-6EF0-4158-9358-07BEE0215870}" dateTime="2022-06-22T15:03:42" maxSheetId="3" userName="U, SavithaX B" r:id="rId1255" minRId="10640">
    <sheetIdMap count="2">
      <sheetId val="2"/>
      <sheetId val="1"/>
    </sheetIdMap>
  </header>
  <header guid="{C1F94D2E-5543-46FA-B493-C7DBCC8C1885}" dateTime="2022-06-22T15:04:01" maxSheetId="3" userName="U, SavithaX B" r:id="rId1256">
    <sheetIdMap count="2">
      <sheetId val="2"/>
      <sheetId val="1"/>
    </sheetIdMap>
  </header>
  <header guid="{04410AD8-F9A7-4E18-AA68-8E2ED8BB45C2}" dateTime="2022-06-22T15:05:25" maxSheetId="3" userName="U, SavithaX B" r:id="rId1257" minRId="10641">
    <sheetIdMap count="2">
      <sheetId val="2"/>
      <sheetId val="1"/>
    </sheetIdMap>
  </header>
  <header guid="{099508EB-88CB-48E2-8A75-6B64E77728E5}" dateTime="2022-07-01T10:55:04" maxSheetId="3" userName="D, ShwethaX" r:id="rId1258" minRId="10642" maxRId="11137">
    <sheetIdMap count="2">
      <sheetId val="2"/>
      <sheetId val="1"/>
    </sheetIdMap>
  </header>
  <header guid="{4C36E7D6-1ACF-438E-8A44-2B48D377032F}" dateTime="2022-07-01T11:02:54" maxSheetId="3" userName="D, ShwethaX" r:id="rId1259">
    <sheetIdMap count="2">
      <sheetId val="2"/>
      <sheetId val="1"/>
    </sheetIdMap>
  </header>
  <header guid="{E4431772-AF3F-473E-8DD4-BE1FAC8F9499}" dateTime="2022-07-01T14:32:39" maxSheetId="3" userName="Yamini, ChittepuX" r:id="rId1260" minRId="11140" maxRId="11148">
    <sheetIdMap count="2">
      <sheetId val="2"/>
      <sheetId val="1"/>
    </sheetIdMap>
  </header>
  <header guid="{CE83A090-C817-453F-A153-2451D4096A1F}" dateTime="2022-07-01T15:52:34" maxSheetId="3" userName="N, SurakshaX" r:id="rId1261" minRId="11151" maxRId="11154">
    <sheetIdMap count="2">
      <sheetId val="2"/>
      <sheetId val="1"/>
    </sheetIdMap>
  </header>
  <header guid="{970E2909-D98F-45E9-9637-B932E89F5503}" dateTime="2022-07-01T16:46:46" maxSheetId="3" userName="N, SurakshaX" r:id="rId1262" minRId="11157">
    <sheetIdMap count="2">
      <sheetId val="2"/>
      <sheetId val="1"/>
    </sheetIdMap>
  </header>
  <header guid="{867B7B76-BE7A-4830-8E64-254FCBEB302B}" dateTime="2022-07-04T13:13:17" maxSheetId="3" userName="As, VijayX" r:id="rId1263" minRId="11158" maxRId="11162">
    <sheetIdMap count="2">
      <sheetId val="2"/>
      <sheetId val="1"/>
    </sheetIdMap>
  </header>
  <header guid="{E36CD903-8551-41EE-9BB8-88E255491AA9}" dateTime="2022-07-04T16:35:28" maxSheetId="3" userName="As, VijayX" r:id="rId1264" minRId="11163" maxRId="11201">
    <sheetIdMap count="2">
      <sheetId val="2"/>
      <sheetId val="1"/>
    </sheetIdMap>
  </header>
  <header guid="{23B2ABD4-6B3F-4280-B74E-14FC440D8D59}" dateTime="2022-07-04T16:41:48" maxSheetId="3" userName="As, VijayX" r:id="rId1265" minRId="11204" maxRId="11206">
    <sheetIdMap count="2">
      <sheetId val="2"/>
      <sheetId val="1"/>
    </sheetIdMap>
  </header>
  <header guid="{5F218645-221E-42D6-B282-A894EF1A760D}" dateTime="2022-07-04T17:54:51" maxSheetId="3" userName="As, VijayX" r:id="rId1266" minRId="11207" maxRId="11218">
    <sheetIdMap count="2">
      <sheetId val="2"/>
      <sheetId val="1"/>
    </sheetIdMap>
  </header>
  <header guid="{AC8735E1-CEAA-4AA0-B856-AD9B90A45368}" dateTime="2022-07-04T18:05:33" maxSheetId="3" userName="As, VijayX" r:id="rId1267" minRId="11221" maxRId="11226">
    <sheetIdMap count="2">
      <sheetId val="2"/>
      <sheetId val="1"/>
    </sheetIdMap>
  </header>
  <header guid="{D694304D-2B2C-423B-ABE8-5C704E5EF6F2}" dateTime="2022-07-04T18:10:30" maxSheetId="3" userName="Vs, AnanthareshmaX" r:id="rId1268" minRId="11227" maxRId="11236">
    <sheetIdMap count="2">
      <sheetId val="2"/>
      <sheetId val="1"/>
    </sheetIdMap>
  </header>
  <header guid="{17A98978-E2B0-4023-B2E8-20F6543A74B9}" dateTime="2022-07-04T18:26:48" maxSheetId="3" userName="As, VijayX" r:id="rId1269" minRId="11237" maxRId="11239">
    <sheetIdMap count="2">
      <sheetId val="2"/>
      <sheetId val="1"/>
    </sheetIdMap>
  </header>
  <header guid="{55E7D848-85A5-44AF-B502-A503D30231B1}" dateTime="2022-07-05T09:51:52" maxSheetId="3" userName="Vs, AnanthareshmaX" r:id="rId1270">
    <sheetIdMap count="2">
      <sheetId val="2"/>
      <sheetId val="1"/>
    </sheetIdMap>
  </header>
  <header guid="{5D97A549-59B1-43EA-B752-A723D029CB54}" dateTime="2022-07-05T09:52:12" maxSheetId="3" userName="Vs, AnanthareshmaX" r:id="rId1271" minRId="11242">
    <sheetIdMap count="2">
      <sheetId val="2"/>
      <sheetId val="1"/>
    </sheetIdMap>
  </header>
  <header guid="{E505FEAB-325C-461C-B5DF-44C4862FCAD6}" dateTime="2022-07-05T09:53:11" maxSheetId="3" userName="D, ShwethaX" r:id="rId1272" minRId="11243" maxRId="11452">
    <sheetIdMap count="2">
      <sheetId val="2"/>
      <sheetId val="1"/>
    </sheetIdMap>
  </header>
  <header guid="{FA7B643E-FA22-4823-9D94-1C37B1121CE4}" dateTime="2022-07-05T09:54:59" maxSheetId="3" userName="As, VijayX" r:id="rId1273" minRId="11455" maxRId="11462">
    <sheetIdMap count="2">
      <sheetId val="2"/>
      <sheetId val="1"/>
    </sheetIdMap>
  </header>
  <header guid="{A188DC3D-32EA-4990-B567-776442187A60}" dateTime="2022-07-05T10:21:04" maxSheetId="3" userName="Vs, AnanthareshmaX" r:id="rId1274" minRId="11465">
    <sheetIdMap count="2">
      <sheetId val="2"/>
      <sheetId val="1"/>
    </sheetIdMap>
  </header>
  <header guid="{5D673076-695F-40F1-8267-6FEFD2A4D663}" dateTime="2022-07-05T10:21:32" maxSheetId="3" userName="Vs, AnanthareshmaX" r:id="rId1275" minRId="11466">
    <sheetIdMap count="2">
      <sheetId val="2"/>
      <sheetId val="1"/>
    </sheetIdMap>
  </header>
  <header guid="{2B067F12-F446-45BC-A527-98AD655C1B91}" dateTime="2022-07-05T10:22:20" maxSheetId="3" userName="Vs, AnanthareshmaX" r:id="rId1276" minRId="11467">
    <sheetIdMap count="2">
      <sheetId val="2"/>
      <sheetId val="1"/>
    </sheetIdMap>
  </header>
  <header guid="{79D37C87-837B-4223-ACAD-7F2DEB30A8F7}" dateTime="2022-07-05T10:23:43" maxSheetId="3" userName="Vs, AnanthareshmaX" r:id="rId1277" minRId="11468" maxRId="11469">
    <sheetIdMap count="2">
      <sheetId val="2"/>
      <sheetId val="1"/>
    </sheetIdMap>
  </header>
  <header guid="{33885B14-9FCC-476C-B79C-D415833882DD}" dateTime="2022-07-05T10:34:50" maxSheetId="3" userName="Vs, AnanthareshmaX" r:id="rId1278" minRId="11470">
    <sheetIdMap count="2">
      <sheetId val="2"/>
      <sheetId val="1"/>
    </sheetIdMap>
  </header>
  <header guid="{07D4C1E7-EFED-42E6-A733-8C5B3C297D0E}" dateTime="2022-07-05T10:35:40" maxSheetId="3" userName="Vs, AnanthareshmaX" r:id="rId1279" minRId="11471" maxRId="11472">
    <sheetIdMap count="2">
      <sheetId val="2"/>
      <sheetId val="1"/>
    </sheetIdMap>
  </header>
  <header guid="{2550CAEA-F50C-4B1A-8259-5DCE9882CB11}" dateTime="2022-07-05T10:39:58" maxSheetId="3" userName="Vs, AnanthareshmaX" r:id="rId1280" minRId="11473" maxRId="11474">
    <sheetIdMap count="2">
      <sheetId val="2"/>
      <sheetId val="1"/>
    </sheetIdMap>
  </header>
  <header guid="{4606641F-CA8C-4DB9-9A70-EE5F764979CF}" dateTime="2022-07-05T10:45:25" maxSheetId="3" userName="Vs, AnanthareshmaX" r:id="rId1281" minRId="11475">
    <sheetIdMap count="2">
      <sheetId val="2"/>
      <sheetId val="1"/>
    </sheetIdMap>
  </header>
  <header guid="{CE649E78-1F53-4E8C-A1E5-533920D063CD}" dateTime="2022-07-05T10:48:21" maxSheetId="3" userName="Vs, AnanthareshmaX" r:id="rId1282" minRId="11476">
    <sheetIdMap count="2">
      <sheetId val="2"/>
      <sheetId val="1"/>
    </sheetIdMap>
  </header>
  <header guid="{3F070A35-0E8F-4B89-9904-2951D434BEA1}" dateTime="2022-07-05T10:52:33" maxSheetId="3" userName="Vs, AnanthareshmaX" r:id="rId1283" minRId="11477" maxRId="11478">
    <sheetIdMap count="2">
      <sheetId val="2"/>
      <sheetId val="1"/>
    </sheetIdMap>
  </header>
  <header guid="{14DB7CCE-7640-46C9-9027-401B4E9F6328}" dateTime="2022-07-05T10:54:08" maxSheetId="3" userName="Vs, AnanthareshmaX" r:id="rId1284" minRId="11479">
    <sheetIdMap count="2">
      <sheetId val="2"/>
      <sheetId val="1"/>
    </sheetIdMap>
  </header>
  <header guid="{7B5F799A-0E83-4EFC-A3C0-FCA0C5C4CA02}" dateTime="2022-07-05T10:55:13" maxSheetId="3" userName="Vs, AnanthareshmaX" r:id="rId1285" minRId="11480">
    <sheetIdMap count="2">
      <sheetId val="2"/>
      <sheetId val="1"/>
    </sheetIdMap>
  </header>
  <header guid="{21C0A739-5B75-4D13-8526-5912979489D1}" dateTime="2022-07-05T10:57:12" maxSheetId="3" userName="Vs, AnanthareshmaX" r:id="rId1286" minRId="11481" maxRId="11482">
    <sheetIdMap count="2">
      <sheetId val="2"/>
      <sheetId val="1"/>
    </sheetIdMap>
  </header>
  <header guid="{B3BC38E8-95C0-45B8-9FBE-386500413D07}" dateTime="2022-07-05T10:57:41" maxSheetId="3" userName="Vs, AnanthareshmaX" r:id="rId1287" minRId="11483">
    <sheetIdMap count="2">
      <sheetId val="2"/>
      <sheetId val="1"/>
    </sheetIdMap>
  </header>
  <header guid="{DC5D9E8F-AABC-47CC-BAEF-BE0D64AB8527}" dateTime="2022-07-05T11:05:58" maxSheetId="3" userName="Vs, AnanthareshmaX" r:id="rId1288" minRId="11484">
    <sheetIdMap count="2">
      <sheetId val="2"/>
      <sheetId val="1"/>
    </sheetIdMap>
  </header>
  <header guid="{F1ECCDE4-2235-49F6-AD7E-A4EEB0891957}" dateTime="2022-07-05T11:07:35" maxSheetId="3" userName="Vs, AnanthareshmaX" r:id="rId1289" minRId="11485">
    <sheetIdMap count="2">
      <sheetId val="2"/>
      <sheetId val="1"/>
    </sheetIdMap>
  </header>
  <header guid="{AB01F260-6789-4881-8079-2B8DE59113B7}" dateTime="2022-07-05T11:13:01" maxSheetId="3" userName="Vs, AnanthareshmaX" r:id="rId1290" minRId="11486">
    <sheetIdMap count="2">
      <sheetId val="2"/>
      <sheetId val="1"/>
    </sheetIdMap>
  </header>
  <header guid="{E349E734-EDB5-42B8-A252-2BF0C1F3251E}" dateTime="2022-07-05T12:18:09" maxSheetId="3" userName="Vs, AnanthareshmaX" r:id="rId1291" minRId="11487">
    <sheetIdMap count="2">
      <sheetId val="2"/>
      <sheetId val="1"/>
    </sheetIdMap>
  </header>
  <header guid="{9A033571-8975-43F3-883A-83758CF951EE}" dateTime="2022-07-05T12:19:22" maxSheetId="3" userName="Vs, AnanthareshmaX" r:id="rId1292" minRId="11490">
    <sheetIdMap count="2">
      <sheetId val="2"/>
      <sheetId val="1"/>
    </sheetIdMap>
  </header>
  <header guid="{9208A1B3-752A-4428-949E-9708AC538906}" dateTime="2022-07-05T12:36:28" maxSheetId="3" userName="Vs, AnanthareshmaX" r:id="rId1293" minRId="11491">
    <sheetIdMap count="2">
      <sheetId val="2"/>
      <sheetId val="1"/>
    </sheetIdMap>
  </header>
  <header guid="{6BA704A9-D0C0-4A92-8D9C-3977A5B64F0B}" dateTime="2022-07-05T12:37:28" maxSheetId="3" userName="Vs, AnanthareshmaX" r:id="rId1294" minRId="11492">
    <sheetIdMap count="2">
      <sheetId val="2"/>
      <sheetId val="1"/>
    </sheetIdMap>
  </header>
  <header guid="{2F7A8050-E9F2-4202-9795-44D6FAF86A63}" dateTime="2022-07-05T12:48:37" maxSheetId="3" userName="Vs, AnanthareshmaX" r:id="rId1295" minRId="11493">
    <sheetIdMap count="2">
      <sheetId val="2"/>
      <sheetId val="1"/>
    </sheetIdMap>
  </header>
  <header guid="{4204ED77-9C91-4887-95C2-1336AEB7AAC3}" dateTime="2022-07-05T12:49:08" maxSheetId="3" userName="Vs, AnanthareshmaX" r:id="rId1296" minRId="11494">
    <sheetIdMap count="2">
      <sheetId val="2"/>
      <sheetId val="1"/>
    </sheetIdMap>
  </header>
  <header guid="{E3B76ACC-C52C-48AE-8B83-1993F1B59977}" dateTime="2022-07-05T13:02:35" maxSheetId="3" userName="Vs, AnanthareshmaX" r:id="rId1297" minRId="11495">
    <sheetIdMap count="2">
      <sheetId val="2"/>
      <sheetId val="1"/>
    </sheetIdMap>
  </header>
  <header guid="{5225F615-E69E-4AC3-A91F-85EF7A5AC231}" dateTime="2022-07-05T13:13:22" maxSheetId="3" userName="Vs, AnanthareshmaX" r:id="rId1298" minRId="11496">
    <sheetIdMap count="2">
      <sheetId val="2"/>
      <sheetId val="1"/>
    </sheetIdMap>
  </header>
  <header guid="{220EAD91-0145-4683-9ACF-F367F465863A}" dateTime="2022-07-05T13:20:45" maxSheetId="3" userName="D, ShwethaX" r:id="rId1299" minRId="11497" maxRId="11512">
    <sheetIdMap count="2">
      <sheetId val="2"/>
      <sheetId val="1"/>
    </sheetIdMap>
  </header>
  <header guid="{E0599717-351F-4325-A2E5-3565694BD467}" dateTime="2022-07-05T13:28:02" maxSheetId="3" userName="Vs, AnanthareshmaX" r:id="rId1300" minRId="11513">
    <sheetIdMap count="2">
      <sheetId val="2"/>
      <sheetId val="1"/>
    </sheetIdMap>
  </header>
  <header guid="{3B4917A3-439C-4368-880A-28DB006B91C8}" dateTime="2022-07-05T13:30:21" maxSheetId="3" userName="Vs, AnanthareshmaX" r:id="rId1301" minRId="11514">
    <sheetIdMap count="2">
      <sheetId val="2"/>
      <sheetId val="1"/>
    </sheetIdMap>
  </header>
  <header guid="{50AF2E73-483D-4CBE-86C1-78193CD9FBC2}" dateTime="2022-07-05T13:31:45" maxSheetId="3" userName="D, ShwethaX" r:id="rId1302" minRId="11515" maxRId="11518">
    <sheetIdMap count="2">
      <sheetId val="2"/>
      <sheetId val="1"/>
    </sheetIdMap>
  </header>
  <header guid="{90828EAA-943B-479C-BFA2-954CA76604AD}" dateTime="2022-07-05T13:52:37" maxSheetId="3" userName="Vs, AnanthareshmaX" r:id="rId1303" minRId="11519" maxRId="11520">
    <sheetIdMap count="2">
      <sheetId val="2"/>
      <sheetId val="1"/>
    </sheetIdMap>
  </header>
  <header guid="{4160F622-40DA-4324-B2EE-59FC07C40B7A}" dateTime="2022-07-05T13:59:00" maxSheetId="3" userName="Vs, AnanthareshmaX" r:id="rId1304" minRId="11521">
    <sheetIdMap count="2">
      <sheetId val="2"/>
      <sheetId val="1"/>
    </sheetIdMap>
  </header>
  <header guid="{9AE20F62-0FCE-43C7-BDAB-31B833333C90}" dateTime="2022-07-05T13:59:33" maxSheetId="3" userName="Vs, AnanthareshmaX" r:id="rId1305" minRId="11522">
    <sheetIdMap count="2">
      <sheetId val="2"/>
      <sheetId val="1"/>
    </sheetIdMap>
  </header>
  <header guid="{D072DFC7-22EF-4721-AB64-1AF975AF20A4}" dateTime="2022-07-05T14:05:10" maxSheetId="3" userName="Vs, AnanthareshmaX" r:id="rId1306" minRId="11523" maxRId="11524">
    <sheetIdMap count="2">
      <sheetId val="2"/>
      <sheetId val="1"/>
    </sheetIdMap>
  </header>
  <header guid="{ED4FBE02-50C4-47BB-9FE2-736E696C0BD1}" dateTime="2022-07-05T14:07:26" maxSheetId="3" userName="Vs, AnanthareshmaX" r:id="rId1307" minRId="11525">
    <sheetIdMap count="2">
      <sheetId val="2"/>
      <sheetId val="1"/>
    </sheetIdMap>
  </header>
  <header guid="{0A51AEA4-2F08-41CD-BBD0-35BE26307704}" dateTime="2022-07-05T14:10:43" maxSheetId="3" userName="As, VijayX" r:id="rId1308" minRId="11526" maxRId="11534">
    <sheetIdMap count="2">
      <sheetId val="2"/>
      <sheetId val="1"/>
    </sheetIdMap>
  </header>
  <header guid="{96017B7F-DBBD-4359-A15C-E4AE31AC9D26}" dateTime="2022-07-05T14:55:38" maxSheetId="3" userName="Yamini, ChittepuX" r:id="rId1309" minRId="11535" maxRId="11539">
    <sheetIdMap count="2">
      <sheetId val="2"/>
      <sheetId val="1"/>
    </sheetIdMap>
  </header>
  <header guid="{5E1B8CFA-71BD-454A-B35B-F6D6C0107E5E}" dateTime="2022-07-05T15:05:51" maxSheetId="3" userName="Pandyala, JijinaX Nellyatt" r:id="rId1310" minRId="11540" maxRId="11547">
    <sheetIdMap count="2">
      <sheetId val="2"/>
      <sheetId val="1"/>
    </sheetIdMap>
  </header>
  <header guid="{5DF66591-F8C0-477F-AE9D-8F216DCC50BA}" dateTime="2022-07-05T15:06:08" maxSheetId="3" userName="Yamini, ChittepuX" r:id="rId1311" minRId="11548" maxRId="11550">
    <sheetIdMap count="2">
      <sheetId val="2"/>
      <sheetId val="1"/>
    </sheetIdMap>
  </header>
  <header guid="{4D4BD20D-5937-4C75-B199-C480D0BD4AE2}" dateTime="2022-07-05T15:12:23" maxSheetId="3" userName="Yamini, ChittepuX" r:id="rId1312" minRId="11551" maxRId="11552">
    <sheetIdMap count="2">
      <sheetId val="2"/>
      <sheetId val="1"/>
    </sheetIdMap>
  </header>
  <header guid="{0C89ABBB-D70C-42D3-BD8F-D970651751A0}" dateTime="2022-07-05T15:13:52" maxSheetId="3" userName="Yamini, ChittepuX" r:id="rId1313" minRId="11553" maxRId="11555">
    <sheetIdMap count="2">
      <sheetId val="2"/>
      <sheetId val="1"/>
    </sheetIdMap>
  </header>
  <header guid="{ABDC5C49-A819-45B0-9E32-8AB19C8C9E79}" dateTime="2022-07-05T15:18:00" maxSheetId="3" userName="Pandyala, JijinaX Nellyatt" r:id="rId1314" minRId="11556" maxRId="11558">
    <sheetIdMap count="2">
      <sheetId val="2"/>
      <sheetId val="1"/>
    </sheetIdMap>
  </header>
  <header guid="{F4AFB61D-E8B9-4FBB-A898-559C0AA610CD}" dateTime="2022-07-05T15:19:40" maxSheetId="3" userName="Pandyala, JijinaX Nellyatt" r:id="rId1315" minRId="11559">
    <sheetIdMap count="2">
      <sheetId val="2"/>
      <sheetId val="1"/>
    </sheetIdMap>
  </header>
  <header guid="{9594862A-2A18-4EAB-91BD-FA6BE9C60099}" dateTime="2022-07-05T15:55:21" maxSheetId="3" userName="As, VijayX" r:id="rId1316" minRId="11560" maxRId="11569">
    <sheetIdMap count="2">
      <sheetId val="2"/>
      <sheetId val="1"/>
    </sheetIdMap>
  </header>
  <header guid="{B11F1F1E-987D-4F90-A1A5-6C8960549EC6}" dateTime="2022-07-05T16:16:28" maxSheetId="3" userName="Pandyala, JijinaX Nellyatt" r:id="rId1317" minRId="11570">
    <sheetIdMap count="2">
      <sheetId val="2"/>
      <sheetId val="1"/>
    </sheetIdMap>
  </header>
  <header guid="{CEB69919-D5EE-452A-AA0D-C4904ED41E8A}" dateTime="2022-07-05T16:24:11" maxSheetId="3" userName="Pandyala, JijinaX Nellyatt" r:id="rId1318" minRId="11571" maxRId="11574">
    <sheetIdMap count="2">
      <sheetId val="2"/>
      <sheetId val="1"/>
    </sheetIdMap>
  </header>
  <header guid="{DB9B6D39-8FD8-457C-B4D8-0FA541326FEC}" dateTime="2022-07-05T16:25:53" maxSheetId="3" userName="Yamini, ChittepuX" r:id="rId1319" minRId="11575" maxRId="11576">
    <sheetIdMap count="2">
      <sheetId val="2"/>
      <sheetId val="1"/>
    </sheetIdMap>
  </header>
  <header guid="{D97EB7AC-8D18-4E14-A7C9-0FE528F3488D}" dateTime="2022-07-05T16:27:02" maxSheetId="3" userName="Yamini, ChittepuX" r:id="rId1320" minRId="11577">
    <sheetIdMap count="2">
      <sheetId val="2"/>
      <sheetId val="1"/>
    </sheetIdMap>
  </header>
  <header guid="{E982AFFA-9D2C-42C6-AA35-BB09584184D3}" dateTime="2022-07-05T16:27:58" maxSheetId="3" userName="Pandyala, JijinaX Nellyatt" r:id="rId1321" minRId="11578">
    <sheetIdMap count="2">
      <sheetId val="2"/>
      <sheetId val="1"/>
    </sheetIdMap>
  </header>
  <header guid="{70AC39C4-5090-4C6F-9964-D26F38B7671B}" dateTime="2022-07-05T16:29:36" maxSheetId="3" userName="Pandyala, JijinaX Nellyatt" r:id="rId1322" minRId="11579">
    <sheetIdMap count="2">
      <sheetId val="2"/>
      <sheetId val="1"/>
    </sheetIdMap>
  </header>
  <header guid="{CE3D0C49-E275-4390-9193-8A1364AC05D9}" dateTime="2022-07-05T16:30:41" maxSheetId="3" userName="D, ShwethaX" r:id="rId1323" minRId="11580" maxRId="11593">
    <sheetIdMap count="2">
      <sheetId val="2"/>
      <sheetId val="1"/>
    </sheetIdMap>
  </header>
  <header guid="{98255C1A-C950-4C40-A8C6-154FDFAB1465}" dateTime="2022-07-05T16:41:22" maxSheetId="3" userName="Vs, AnanthareshmaX" r:id="rId1324" minRId="11594">
    <sheetIdMap count="2">
      <sheetId val="2"/>
      <sheetId val="1"/>
    </sheetIdMap>
  </header>
  <header guid="{F4A3EDCC-E645-4FA7-92DC-50CC6A859A90}" dateTime="2022-07-05T16:41:48" maxSheetId="3" userName="Vs, AnanthareshmaX" r:id="rId1325" minRId="11595">
    <sheetIdMap count="2">
      <sheetId val="2"/>
      <sheetId val="1"/>
    </sheetIdMap>
  </header>
  <header guid="{35DAE082-C60F-4546-BA48-3FA56A30C376}" dateTime="2022-07-05T16:42:14" maxSheetId="3" userName="Vs, AnanthareshmaX" r:id="rId1326" minRId="11596">
    <sheetIdMap count="2">
      <sheetId val="2"/>
      <sheetId val="1"/>
    </sheetIdMap>
  </header>
  <header guid="{386ACEF5-992E-42BB-A18B-CC22BD9623DE}" dateTime="2022-07-05T16:43:22" maxSheetId="3" userName="Vs, AnanthareshmaX" r:id="rId1327" minRId="11597">
    <sheetIdMap count="2">
      <sheetId val="2"/>
      <sheetId val="1"/>
    </sheetIdMap>
  </header>
  <header guid="{B5E89406-4874-4863-95C3-365887E03C30}" dateTime="2022-07-05T17:05:01" maxSheetId="3" userName="D, ShwethaX" r:id="rId1328" minRId="11598" maxRId="11602">
    <sheetIdMap count="2">
      <sheetId val="2"/>
      <sheetId val="1"/>
    </sheetIdMap>
  </header>
  <header guid="{8EAB568A-0BB1-46B5-92AA-3ECBB5A4189D}" dateTime="2022-07-05T17:06:38" maxSheetId="3" userName="As, VijayX" r:id="rId1329" minRId="11603" maxRId="11608">
    <sheetIdMap count="2">
      <sheetId val="2"/>
      <sheetId val="1"/>
    </sheetIdMap>
  </header>
  <header guid="{C37F59B7-DE7F-472E-800F-BA0F462FF02D}" dateTime="2022-07-05T17:07:23" maxSheetId="3" userName="D, ShwethaX" r:id="rId1330" minRId="11609" maxRId="11610">
    <sheetIdMap count="2">
      <sheetId val="2"/>
      <sheetId val="1"/>
    </sheetIdMap>
  </header>
  <header guid="{A45459EB-79A0-40AE-A5BF-3729863A8873}" dateTime="2022-07-05T17:37:42" maxSheetId="3" userName="D, ShwethaX" r:id="rId1331">
    <sheetIdMap count="2">
      <sheetId val="2"/>
      <sheetId val="1"/>
    </sheetIdMap>
  </header>
  <header guid="{6A980639-D904-40A0-91BA-CE765AF353EF}" dateTime="2022-07-05T17:41:06" maxSheetId="3" userName="Yamini, ChittepuX" r:id="rId1332" minRId="11613">
    <sheetIdMap count="2">
      <sheetId val="2"/>
      <sheetId val="1"/>
    </sheetIdMap>
  </header>
  <header guid="{3D7DDF63-B56D-44B9-B21D-A9C8D64FF937}" dateTime="2022-07-05T17:45:12" maxSheetId="3" userName="Yamini, ChittepuX" r:id="rId1333" minRId="11614" maxRId="11615">
    <sheetIdMap count="2">
      <sheetId val="2"/>
      <sheetId val="1"/>
    </sheetIdMap>
  </header>
  <header guid="{3C676852-3DDC-4BB0-88A1-7F4A0AD2B131}" dateTime="2022-07-05T17:46:39" maxSheetId="3" userName="Yamini, ChittepuX" r:id="rId1334" minRId="11616">
    <sheetIdMap count="2">
      <sheetId val="2"/>
      <sheetId val="1"/>
    </sheetIdMap>
  </header>
  <header guid="{F7D9E51B-599C-453C-909E-850AFD94C334}" dateTime="2022-07-05T17:55:05" maxSheetId="3" userName="Yamini, ChittepuX" r:id="rId1335" minRId="11617" maxRId="11618">
    <sheetIdMap count="2">
      <sheetId val="2"/>
      <sheetId val="1"/>
    </sheetIdMap>
  </header>
  <header guid="{8DC716F8-DE3A-42BA-BB6E-383C32B221AF}" dateTime="2022-07-05T17:59:25" maxSheetId="3" userName="Pandyala, JijinaX Nellyatt" r:id="rId1336" minRId="11619">
    <sheetIdMap count="2">
      <sheetId val="2"/>
      <sheetId val="1"/>
    </sheetIdMap>
  </header>
  <header guid="{21F583D1-539E-4408-9324-3D93AC32172C}" dateTime="2022-07-05T18:00:39" maxSheetId="3" userName="Yamini, ChittepuX" r:id="rId1337" minRId="11620">
    <sheetIdMap count="2">
      <sheetId val="2"/>
      <sheetId val="1"/>
    </sheetIdMap>
  </header>
  <header guid="{FF2C5A5B-B1F1-4A48-9F25-C270F3B626F4}" dateTime="2022-07-05T18:09:18" maxSheetId="3" userName="Pandyala, JijinaX Nellyatt" r:id="rId1338" minRId="11623">
    <sheetIdMap count="2">
      <sheetId val="2"/>
      <sheetId val="1"/>
    </sheetIdMap>
  </header>
  <header guid="{1C432C10-71EA-4387-83BB-9349E6CAFC01}" dateTime="2022-07-05T18:16:30" maxSheetId="3" userName="Pandyala, JijinaX Nellyatt" r:id="rId1339" minRId="11624">
    <sheetIdMap count="2">
      <sheetId val="2"/>
      <sheetId val="1"/>
    </sheetIdMap>
  </header>
  <header guid="{5193154F-B96C-48E8-96AF-96A7F3376BFA}" dateTime="2022-07-05T18:26:18" maxSheetId="3" userName="Pandyala, JijinaX Nellyatt" r:id="rId1340" minRId="11625">
    <sheetIdMap count="2">
      <sheetId val="2"/>
      <sheetId val="1"/>
    </sheetIdMap>
  </header>
  <header guid="{14AEBCE4-63B2-49B8-AF0C-99C6FFD6F279}" dateTime="2022-07-05T18:28:02" maxSheetId="3" userName="Pandyala, JijinaX Nellyatt" r:id="rId1341" minRId="11626">
    <sheetIdMap count="2">
      <sheetId val="2"/>
      <sheetId val="1"/>
    </sheetIdMap>
  </header>
  <header guid="{6E9B29B2-1FD7-473F-9162-29326D96ABF7}" dateTime="2022-07-05T18:35:21" maxSheetId="3" userName="Pandyala, JijinaX Nellyatt" r:id="rId1342" minRId="11627">
    <sheetIdMap count="2">
      <sheetId val="2"/>
      <sheetId val="1"/>
    </sheetIdMap>
  </header>
  <header guid="{3413ADF9-2BED-4079-9F07-AF22746EEE97}" dateTime="2022-07-05T18:41:04" maxSheetId="3" userName="Pandyala, JijinaX Nellyatt" r:id="rId1343" minRId="11628">
    <sheetIdMap count="2">
      <sheetId val="2"/>
      <sheetId val="1"/>
    </sheetIdMap>
  </header>
  <header guid="{3D91376B-5DCB-41E6-BC86-3F6069252467}" dateTime="2022-07-06T09:32:12" maxSheetId="3" userName="Pandyala, JijinaX Nellyatt" r:id="rId1344" minRId="11629">
    <sheetIdMap count="2">
      <sheetId val="2"/>
      <sheetId val="1"/>
    </sheetIdMap>
  </header>
  <header guid="{8C656CF9-7D4D-4066-B655-6AEB87A0A318}" dateTime="2022-07-06T09:46:22" maxSheetId="3" userName="Vs, AnanthareshmaX" r:id="rId1345">
    <sheetIdMap count="2">
      <sheetId val="2"/>
      <sheetId val="1"/>
    </sheetIdMap>
  </header>
  <header guid="{E9EFADD1-266D-45A2-88FB-132549558521}" dateTime="2022-07-06T09:50:31" maxSheetId="3" userName="Yamini, ChittepuX" r:id="rId1346" minRId="11632" maxRId="11635">
    <sheetIdMap count="2">
      <sheetId val="2"/>
      <sheetId val="1"/>
    </sheetIdMap>
  </header>
  <header guid="{CF931CF0-EE31-4D3E-8EA7-B7319EAF6CFF}" dateTime="2022-07-06T09:51:39" maxSheetId="3" userName="Vs, AnanthareshmaX" r:id="rId1347" minRId="11636">
    <sheetIdMap count="2">
      <sheetId val="2"/>
      <sheetId val="1"/>
    </sheetIdMap>
  </header>
  <header guid="{12771F68-8823-427E-818F-0D579657F22B}" dateTime="2022-07-06T09:53:57" maxSheetId="3" userName="D, ShwethaX" r:id="rId1348" minRId="11637" maxRId="11693">
    <sheetIdMap count="2">
      <sheetId val="2"/>
      <sheetId val="1"/>
    </sheetIdMap>
  </header>
  <header guid="{32C99609-FF00-463C-BC61-82E44E16B29E}" dateTime="2022-07-06T09:54:05" maxSheetId="3" userName="As, VijayX" r:id="rId1349">
    <sheetIdMap count="2">
      <sheetId val="2"/>
      <sheetId val="1"/>
    </sheetIdMap>
  </header>
  <header guid="{40FC5354-2285-4D92-9960-006351D253CE}" dateTime="2022-07-06T09:58:15" maxSheetId="3" userName="Pandyala, JijinaX Nellyatt" r:id="rId1350" minRId="11698">
    <sheetIdMap count="2">
      <sheetId val="2"/>
      <sheetId val="1"/>
    </sheetIdMap>
  </header>
  <header guid="{549F40C2-1D43-4C98-875F-C36C4CDFE563}" dateTime="2022-07-06T09:59:10" maxSheetId="3" userName="Vs, AnanthareshmaX" r:id="rId1351" minRId="11699">
    <sheetIdMap count="2">
      <sheetId val="2"/>
      <sheetId val="1"/>
    </sheetIdMap>
  </header>
  <header guid="{A63D39B9-FF45-49D3-889E-10A94BA6432D}" dateTime="2022-07-06T10:10:26" maxSheetId="3" userName="Pandyala, JijinaX Nellyatt" r:id="rId1352" minRId="11700">
    <sheetIdMap count="2">
      <sheetId val="2"/>
      <sheetId val="1"/>
    </sheetIdMap>
  </header>
  <header guid="{4FF9FF4A-43C1-4FC8-A162-E36886D8B0C0}" dateTime="2022-07-06T10:14:48" maxSheetId="3" userName="Vs, AnanthareshmaX" r:id="rId1353" minRId="11701">
    <sheetIdMap count="2">
      <sheetId val="2"/>
      <sheetId val="1"/>
    </sheetIdMap>
  </header>
  <header guid="{BA3B64BB-E4D5-409F-871C-E2470BB2EC59}" dateTime="2022-07-06T10:16:10" maxSheetId="3" userName="Pandyala, JijinaX Nellyatt" r:id="rId1354">
    <sheetIdMap count="2">
      <sheetId val="2"/>
      <sheetId val="1"/>
    </sheetIdMap>
  </header>
  <header guid="{C994DA04-0C4C-43A6-8525-B6A2B74D1676}" dateTime="2022-07-06T10:19:42" maxSheetId="3" userName="Pandyala, JijinaX Nellyatt" r:id="rId1355" minRId="11704">
    <sheetIdMap count="2">
      <sheetId val="2"/>
      <sheetId val="1"/>
    </sheetIdMap>
  </header>
  <header guid="{00558A03-8314-4220-902D-BB4A9B3DD228}" dateTime="2022-07-06T10:20:56" maxSheetId="3" userName="Pandyala, JijinaX Nellyatt" r:id="rId1356" minRId="11705">
    <sheetIdMap count="2">
      <sheetId val="2"/>
      <sheetId val="1"/>
    </sheetIdMap>
  </header>
  <header guid="{D948285E-ED48-461F-999C-61BD1CC10610}" dateTime="2022-07-06T10:29:58" maxSheetId="3" userName="Vs, AnanthareshmaX" r:id="rId1357" minRId="11706">
    <sheetIdMap count="2">
      <sheetId val="2"/>
      <sheetId val="1"/>
    </sheetIdMap>
  </header>
  <header guid="{6EF2E110-68B1-43EE-B8DC-EEFADC7E5842}" dateTime="2022-07-06T10:39:05" maxSheetId="3" userName="Vs, AnanthareshmaX" r:id="rId1358" minRId="11707">
    <sheetIdMap count="2">
      <sheetId val="2"/>
      <sheetId val="1"/>
    </sheetIdMap>
  </header>
  <header guid="{74C7CDBE-2A93-4415-B16A-3F52E9082C14}" dateTime="2022-07-06T10:39:53" maxSheetId="3" userName="Vs, AnanthareshmaX" r:id="rId1359" minRId="11708">
    <sheetIdMap count="2">
      <sheetId val="2"/>
      <sheetId val="1"/>
    </sheetIdMap>
  </header>
  <header guid="{E3A1BDE7-D2DD-40DC-9DAF-AD848988066C}" dateTime="2022-07-06T10:43:06" maxSheetId="3" userName="Vs, AnanthareshmaX" r:id="rId1360" minRId="11709">
    <sheetIdMap count="2">
      <sheetId val="2"/>
      <sheetId val="1"/>
    </sheetIdMap>
  </header>
  <header guid="{14D83A34-E5F4-4661-9381-29A375DA531F}" dateTime="2022-07-06T10:45:19" maxSheetId="3" userName="Vs, AnanthareshmaX" r:id="rId1361" minRId="11710">
    <sheetIdMap count="2">
      <sheetId val="2"/>
      <sheetId val="1"/>
    </sheetIdMap>
  </header>
  <header guid="{BB315E8D-F6B1-4B97-B9DD-53F1AA973716}" dateTime="2022-07-06T10:58:19" maxSheetId="3" userName="D, ShwethaX" r:id="rId1362" minRId="11711" maxRId="11714">
    <sheetIdMap count="2">
      <sheetId val="2"/>
      <sheetId val="1"/>
    </sheetIdMap>
  </header>
  <header guid="{DDF9E58B-2779-4DB2-AF50-EB03DCB154BD}" dateTime="2022-07-06T10:58:25" maxSheetId="3" userName="Yamini, ChittepuX" r:id="rId1363" minRId="11715" maxRId="11718">
    <sheetIdMap count="2">
      <sheetId val="2"/>
      <sheetId val="1"/>
    </sheetIdMap>
  </header>
  <header guid="{461A5946-C6E6-4856-B8A7-A266D498EA8F}" dateTime="2022-07-06T11:09:29" maxSheetId="3" userName="Vs, AnanthareshmaX" r:id="rId1364" minRId="11719">
    <sheetIdMap count="2">
      <sheetId val="2"/>
      <sheetId val="1"/>
    </sheetIdMap>
  </header>
  <header guid="{BA474822-8130-4501-B755-08AF39F437A6}" dateTime="2022-07-06T11:10:28" maxSheetId="3" userName="Vs, AnanthareshmaX" r:id="rId1365" minRId="11720">
    <sheetIdMap count="2">
      <sheetId val="2"/>
      <sheetId val="1"/>
    </sheetIdMap>
  </header>
  <header guid="{8325E1CF-BB45-4A4A-B775-35148BA4E2E2}" dateTime="2022-07-06T11:17:08" maxSheetId="3" userName="Vs, AnanthareshmaX" r:id="rId1366" minRId="11721">
    <sheetIdMap count="2">
      <sheetId val="2"/>
      <sheetId val="1"/>
    </sheetIdMap>
  </header>
  <header guid="{97792D38-E921-416D-A703-61C8637E479B}" dateTime="2022-07-06T11:20:43" maxSheetId="3" userName="D, ShwethaX" r:id="rId1367" minRId="11722">
    <sheetIdMap count="2">
      <sheetId val="2"/>
      <sheetId val="1"/>
    </sheetIdMap>
  </header>
  <header guid="{87E75992-0AC9-4BA3-89EC-40FC1EAFD8D5}" dateTime="2022-07-06T11:24:58" maxSheetId="3" userName="Vs, AnanthareshmaX" r:id="rId1368" minRId="11723" maxRId="11725">
    <sheetIdMap count="2">
      <sheetId val="2"/>
      <sheetId val="1"/>
    </sheetIdMap>
  </header>
  <header guid="{55BA10E9-197E-4011-A82E-7246398079A6}" dateTime="2022-07-06T11:26:04" maxSheetId="3" userName="Vs, AnanthareshmaX" r:id="rId1369" minRId="11726">
    <sheetIdMap count="2">
      <sheetId val="2"/>
      <sheetId val="1"/>
    </sheetIdMap>
  </header>
  <header guid="{C9BE5EA2-450F-4B05-8683-2F2A328CE07B}" dateTime="2022-07-06T11:40:52" maxSheetId="3" userName="Yamini, ChittepuX" r:id="rId1370" minRId="11727" maxRId="11728">
    <sheetIdMap count="2">
      <sheetId val="2"/>
      <sheetId val="1"/>
    </sheetIdMap>
  </header>
  <header guid="{0B21ED8E-BE62-4429-9A57-4381040C764D}" dateTime="2022-07-06T11:42:24" maxSheetId="3" userName="Vs, AnanthareshmaX" r:id="rId1371" minRId="11729">
    <sheetIdMap count="2">
      <sheetId val="2"/>
      <sheetId val="1"/>
    </sheetIdMap>
  </header>
  <header guid="{C0650862-AAAE-4D71-96BB-94E67D4C56DD}" dateTime="2022-07-06T11:45:17" maxSheetId="3" userName="Vs, AnanthareshmaX" r:id="rId1372" minRId="11730">
    <sheetIdMap count="2">
      <sheetId val="2"/>
      <sheetId val="1"/>
    </sheetIdMap>
  </header>
  <header guid="{7C8239D6-B259-4F22-95F5-2D92700F1EF8}" dateTime="2022-07-06T11:53:16" maxSheetId="3" userName="Vs, AnanthareshmaX" r:id="rId1373" minRId="11731">
    <sheetIdMap count="2">
      <sheetId val="2"/>
      <sheetId val="1"/>
    </sheetIdMap>
  </header>
  <header guid="{4E7A4731-91AE-492E-BD1B-345518838DA8}" dateTime="2022-07-06T12:46:03" maxSheetId="3" userName="Vs, AnanthareshmaX" r:id="rId1374" minRId="11732">
    <sheetIdMap count="2">
      <sheetId val="2"/>
      <sheetId val="1"/>
    </sheetIdMap>
  </header>
  <header guid="{945322FA-C2DD-4EE3-9B39-328C711AF370}" dateTime="2022-07-06T12:48:07" maxSheetId="3" userName="Pandyala, JijinaX Nellyatt" r:id="rId1375" minRId="11733">
    <sheetIdMap count="2">
      <sheetId val="2"/>
      <sheetId val="1"/>
    </sheetIdMap>
  </header>
  <header guid="{E4F0D2BF-ED7A-4E0F-8943-8465BCB45C58}" dateTime="2022-07-06T12:50:25" maxSheetId="3" userName="Pandyala, JijinaX Nellyatt" r:id="rId1376" minRId="11734" maxRId="11736">
    <sheetIdMap count="2">
      <sheetId val="2"/>
      <sheetId val="1"/>
    </sheetIdMap>
  </header>
  <header guid="{B37977EE-CA46-4981-B27B-B2B6992C3FA7}" dateTime="2022-07-06T13:09:47" maxSheetId="3" userName="Yamini, ChittepuX" r:id="rId1377" minRId="11737" maxRId="11739">
    <sheetIdMap count="2">
      <sheetId val="2"/>
      <sheetId val="1"/>
    </sheetIdMap>
  </header>
  <header guid="{1FFCA8B8-F19F-46C9-B53E-AFABDC45CED8}" dateTime="2022-07-06T13:33:53" maxSheetId="3" userName="Yamini, ChittepuX" r:id="rId1378" minRId="11742" maxRId="11746">
    <sheetIdMap count="2">
      <sheetId val="2"/>
      <sheetId val="1"/>
    </sheetIdMap>
  </header>
  <header guid="{A545A71B-3058-419E-AC7E-5751AD7D8556}" dateTime="2022-07-06T13:34:07" maxSheetId="3" userName="Pandyala, JijinaX Nellyatt" r:id="rId1379" minRId="11747">
    <sheetIdMap count="2">
      <sheetId val="2"/>
      <sheetId val="1"/>
    </sheetIdMap>
  </header>
  <header guid="{5070659C-9A59-4F5A-BC19-35889552A926}" dateTime="2022-07-06T13:37:52" maxSheetId="3" userName="As, VijayX" r:id="rId1380" minRId="11748" maxRId="11758">
    <sheetIdMap count="2">
      <sheetId val="2"/>
      <sheetId val="1"/>
    </sheetIdMap>
  </header>
  <header guid="{EBADF02D-50FC-4F36-B1BE-C5E7CCAE96A1}" dateTime="2022-07-06T13:59:13" maxSheetId="3" userName="Yamini, ChittepuX" r:id="rId1381" minRId="11759" maxRId="11760">
    <sheetIdMap count="2">
      <sheetId val="2"/>
      <sheetId val="1"/>
    </sheetIdMap>
  </header>
  <header guid="{5798A601-AFAE-4958-9403-3AB96ACA464D}" dateTime="2022-07-06T15:18:56" maxSheetId="3" userName="Vs, AnanthareshmaX" r:id="rId1382" minRId="11761">
    <sheetIdMap count="2">
      <sheetId val="2"/>
      <sheetId val="1"/>
    </sheetIdMap>
  </header>
  <header guid="{18BFC29E-03DA-4B5F-8BD7-2E0ECA5B6859}" dateTime="2022-07-06T15:21:18" maxSheetId="3" userName="Vs, AnanthareshmaX" r:id="rId1383" minRId="11762">
    <sheetIdMap count="2">
      <sheetId val="2"/>
      <sheetId val="1"/>
    </sheetIdMap>
  </header>
  <header guid="{D93D5DCD-F577-4050-AB3E-0F0C045AAC99}" dateTime="2022-07-06T15:26:12" maxSheetId="3" userName="D, ShwethaX" r:id="rId1384" minRId="11763" maxRId="11775">
    <sheetIdMap count="2">
      <sheetId val="2"/>
      <sheetId val="1"/>
    </sheetIdMap>
  </header>
  <header guid="{B8AA7179-C318-4D25-9D98-801AD0ECEAD0}" dateTime="2022-07-06T15:28:27" maxSheetId="3" userName="D, ShwethaX" r:id="rId1385" minRId="11776" maxRId="11777">
    <sheetIdMap count="2">
      <sheetId val="2"/>
      <sheetId val="1"/>
    </sheetIdMap>
  </header>
  <header guid="{7C1D1E9E-D3C4-46FB-A9A4-E0D18EF80CBB}" dateTime="2022-07-06T15:43:41" maxSheetId="3" userName="D, ShwethaX" r:id="rId1386" minRId="11778" maxRId="11779">
    <sheetIdMap count="2">
      <sheetId val="2"/>
      <sheetId val="1"/>
    </sheetIdMap>
  </header>
  <header guid="{45F56BC5-CE21-4B2F-9244-4F92484BD0AF}" dateTime="2022-07-06T15:45:02" maxSheetId="3" userName="As, VijayX" r:id="rId1387" minRId="11780" maxRId="11781">
    <sheetIdMap count="2">
      <sheetId val="2"/>
      <sheetId val="1"/>
    </sheetIdMap>
  </header>
  <header guid="{629D21EB-6C0F-4410-B05E-2D0E1DDA6118}" dateTime="2022-07-06T16:18:22" maxSheetId="3" userName="Vs, AnanthareshmaX" r:id="rId1388" minRId="11782">
    <sheetIdMap count="2">
      <sheetId val="2"/>
      <sheetId val="1"/>
    </sheetIdMap>
  </header>
  <header guid="{90006EF9-1104-4DB9-AB8E-E52846434847}" dateTime="2022-07-06T16:19:00" maxSheetId="3" userName="Vs, AnanthareshmaX" r:id="rId1389" minRId="11783">
    <sheetIdMap count="2">
      <sheetId val="2"/>
      <sheetId val="1"/>
    </sheetIdMap>
  </header>
  <header guid="{8809AE19-09DB-486D-BA8C-A1A274133C91}" dateTime="2022-07-06T16:48:34" maxSheetId="3" userName="Yamini, ChittepuX" r:id="rId1390" minRId="11784" maxRId="11786">
    <sheetIdMap count="2">
      <sheetId val="2"/>
      <sheetId val="1"/>
    </sheetIdMap>
  </header>
  <header guid="{4AFB25E3-5DE6-4490-B52A-A5F4EF3B734F}" dateTime="2022-07-06T16:52:50" maxSheetId="3" userName="D, ShwethaX" r:id="rId1391" minRId="11787">
    <sheetIdMap count="2">
      <sheetId val="2"/>
      <sheetId val="1"/>
    </sheetIdMap>
  </header>
  <header guid="{42758642-36D3-483F-8D81-0435CE38F5E2}" dateTime="2022-07-06T17:29:13" maxSheetId="3" userName="U, SavithaX B" r:id="rId1392">
    <sheetIdMap count="2">
      <sheetId val="2"/>
      <sheetId val="1"/>
    </sheetIdMap>
  </header>
  <header guid="{4949E08A-AF57-4FD8-8F97-33AFFF0FAB5A}" dateTime="2022-07-06T17:30:34" maxSheetId="3" userName="U, SavithaX B" r:id="rId1393">
    <sheetIdMap count="2">
      <sheetId val="2"/>
      <sheetId val="1"/>
    </sheetIdMap>
  </header>
  <header guid="{30B0E2F1-B82D-4125-9E65-E6B51C108847}" dateTime="2022-07-06T17:37:08" maxSheetId="3" userName="Yamini, ChittepuX" r:id="rId1394">
    <sheetIdMap count="2">
      <sheetId val="2"/>
      <sheetId val="1"/>
    </sheetIdMap>
  </header>
  <header guid="{E149D239-2D15-4121-B54E-0E54FD3C0AB6}" dateTime="2022-07-06T17:56:42" maxSheetId="3" userName="As, VijayX" r:id="rId1395" minRId="11794" maxRId="11799">
    <sheetIdMap count="2">
      <sheetId val="2"/>
      <sheetId val="1"/>
    </sheetIdMap>
  </header>
  <header guid="{483AE888-A694-49EE-909A-C5DB28664246}" dateTime="2022-07-06T17:59:07" maxSheetId="3" userName="Yamini, ChittepuX" r:id="rId1396" minRId="11800">
    <sheetIdMap count="2">
      <sheetId val="2"/>
      <sheetId val="1"/>
    </sheetIdMap>
  </header>
  <header guid="{4125C347-E401-4066-ABC4-E09BCF6C4633}" dateTime="2022-07-06T18:19:34" maxSheetId="3" userName="Vs, AnanthareshmaX" r:id="rId1397" minRId="11801" maxRId="11803">
    <sheetIdMap count="2">
      <sheetId val="2"/>
      <sheetId val="1"/>
    </sheetIdMap>
  </header>
  <header guid="{A5AF97FB-F43F-40B9-9010-A211BCEDD0D2}" dateTime="2022-07-07T09:52:06" maxSheetId="3" userName="Vs, AnanthareshmaX" r:id="rId1398">
    <sheetIdMap count="2">
      <sheetId val="2"/>
      <sheetId val="1"/>
    </sheetIdMap>
  </header>
  <header guid="{D826F60E-C639-4397-BFD1-A478F24F2A54}" dateTime="2022-07-07T10:04:26" maxSheetId="3" userName="Pandyala, JijinaX Nellyatt" r:id="rId1399" minRId="11806" maxRId="11809">
    <sheetIdMap count="2">
      <sheetId val="2"/>
      <sheetId val="1"/>
    </sheetIdMap>
  </header>
  <header guid="{7E64526A-B2AA-4BC6-AE2E-ED776FE30C55}" dateTime="2022-07-07T10:18:26" maxSheetId="3" userName="Pandyala, JijinaX Nellyatt" r:id="rId1400" minRId="11812">
    <sheetIdMap count="2">
      <sheetId val="2"/>
      <sheetId val="1"/>
    </sheetIdMap>
  </header>
  <header guid="{A987F3CF-633B-49AC-B169-B1EDFB5A7217}" dateTime="2022-07-07T10:32:41" maxSheetId="3" userName="Vs, AnanthareshmaX" r:id="rId1401" minRId="11813">
    <sheetIdMap count="2">
      <sheetId val="2"/>
      <sheetId val="1"/>
    </sheetIdMap>
  </header>
  <header guid="{2EBE1F8A-2E59-4934-AD1A-60EEA83237D4}" dateTime="2022-07-07T10:34:15" maxSheetId="3" userName="Suresh, AryaX" r:id="rId1402" minRId="11814" maxRId="11826">
    <sheetIdMap count="2">
      <sheetId val="2"/>
      <sheetId val="1"/>
    </sheetIdMap>
  </header>
  <header guid="{0B041CF7-314C-4436-A4D6-C6ADCE34861E}" dateTime="2022-07-07T10:52:01" maxSheetId="3" userName="Pandyala, JijinaX Nellyatt" r:id="rId1403" minRId="11827" maxRId="11828">
    <sheetIdMap count="2">
      <sheetId val="2"/>
      <sheetId val="1"/>
    </sheetIdMap>
  </header>
  <header guid="{FD024CB3-E760-482F-A7F9-EA0A3BE1EC4B}" dateTime="2022-07-07T10:55:40" maxSheetId="3" userName="U, SavithaX B" r:id="rId1404">
    <sheetIdMap count="2">
      <sheetId val="2"/>
      <sheetId val="1"/>
    </sheetIdMap>
  </header>
  <header guid="{AC2E24F7-EE83-46A3-9F89-FFD155C34468}" dateTime="2022-07-07T10:57:22" maxSheetId="3" userName="D, ShwethaX" r:id="rId1405" minRId="11831">
    <sheetIdMap count="2">
      <sheetId val="2"/>
      <sheetId val="1"/>
    </sheetIdMap>
  </header>
  <header guid="{0A12707E-4D49-4447-AA79-DA004152C15E}" dateTime="2022-07-07T11:03:10" maxSheetId="3" userName="U, SavithaX B" r:id="rId1406">
    <sheetIdMap count="2">
      <sheetId val="2"/>
      <sheetId val="1"/>
    </sheetIdMap>
  </header>
  <header guid="{654B8C7A-32E5-4137-8B83-424CD7EA8E8F}" dateTime="2022-07-07T11:13:39" maxSheetId="3" userName="Pandyala, JijinaX Nellyatt" r:id="rId1407" minRId="11834">
    <sheetIdMap count="2">
      <sheetId val="2"/>
      <sheetId val="1"/>
    </sheetIdMap>
  </header>
  <header guid="{CC7F8EA6-D677-40CE-94A9-A79B9C34E68C}" dateTime="2022-07-07T11:14:57" maxSheetId="3" userName="Pandyala, JijinaX Nellyatt" r:id="rId1408" minRId="11837" maxRId="11838">
    <sheetIdMap count="2">
      <sheetId val="2"/>
      <sheetId val="1"/>
    </sheetIdMap>
  </header>
  <header guid="{4E2FE040-45A8-49F0-80D4-92EB68669D20}" dateTime="2022-07-07T11:17:45" maxSheetId="3" userName="Pandyala, JijinaX Nellyatt" r:id="rId1409" minRId="11839" maxRId="11840">
    <sheetIdMap count="2">
      <sheetId val="2"/>
      <sheetId val="1"/>
    </sheetIdMap>
  </header>
  <header guid="{E969BE37-F637-4006-9D9B-51205D59C6EE}" dateTime="2022-07-07T11:33:56" maxSheetId="3" userName="Yamini, ChittepuX" r:id="rId1410" minRId="11841" maxRId="11842">
    <sheetIdMap count="2">
      <sheetId val="2"/>
      <sheetId val="1"/>
    </sheetIdMap>
  </header>
  <header guid="{CE963429-BDDC-461D-A338-3C04EE9C1934}" dateTime="2022-07-07T11:47:34" maxSheetId="3" userName="As, VijayX" r:id="rId1411" minRId="11843" maxRId="11846">
    <sheetIdMap count="2">
      <sheetId val="2"/>
      <sheetId val="1"/>
    </sheetIdMap>
  </header>
  <header guid="{C06278F5-D92F-4693-BB5C-1F5185372DE6}" dateTime="2022-07-07T12:16:16" maxSheetId="3" userName="U, SavithaX B" r:id="rId1412">
    <sheetIdMap count="2">
      <sheetId val="2"/>
      <sheetId val="1"/>
    </sheetIdMap>
  </header>
  <header guid="{7F280F60-6BD1-4290-9C81-3A7D937ECE28}" dateTime="2022-07-07T12:21:26" maxSheetId="3" userName="U, SavithaX B" r:id="rId1413" minRId="11849" maxRId="11950">
    <sheetIdMap count="2">
      <sheetId val="2"/>
      <sheetId val="1"/>
    </sheetIdMap>
  </header>
  <header guid="{B779F0D2-48CF-4468-9FB6-55F1148B2F8D}" dateTime="2022-07-07T15:17:09" maxSheetId="3" userName="U, SavithaX B" r:id="rId1414" minRId="11951" maxRId="11961">
    <sheetIdMap count="2">
      <sheetId val="2"/>
      <sheetId val="1"/>
    </sheetIdMap>
  </header>
  <header guid="{B7C69004-F4FC-4529-A811-58ED6C628588}" dateTime="2022-07-11T11:06:42" maxSheetId="3" userName="U, SavithaX B" r:id="rId1415" minRId="11962" maxRId="12397">
    <sheetIdMap count="2">
      <sheetId val="2"/>
      <sheetId val="1"/>
    </sheetIdMap>
  </header>
  <header guid="{29CA040C-AF0B-4DAC-97C5-9FC52C21F75C}" dateTime="2022-07-11T11:07:12" maxSheetId="3" userName="U, SavithaX B" r:id="rId1416" minRId="12400" maxRId="12401">
    <sheetIdMap count="2">
      <sheetId val="2"/>
      <sheetId val="1"/>
    </sheetIdMap>
  </header>
  <header guid="{271DB7DB-42E7-420E-863B-24E38FD4A4C5}" dateTime="2022-07-11T11:07:26" maxSheetId="3" userName="U, SavithaX B" r:id="rId1417">
    <sheetIdMap count="2">
      <sheetId val="2"/>
      <sheetId val="1"/>
    </sheetIdMap>
  </header>
  <header guid="{D51F38AF-426B-41FF-AAEF-D4AE4F03E69C}" dateTime="2022-07-11T11:08:06" maxSheetId="3" userName="U, SavithaX B" r:id="rId1418" minRId="12406" maxRId="12407">
    <sheetIdMap count="2">
      <sheetId val="2"/>
      <sheetId val="1"/>
    </sheetIdMap>
  </header>
  <header guid="{14035ABD-C98D-46FD-BA21-0B0829C35FD9}" dateTime="2022-07-11T11:08:34" maxSheetId="3" userName="U, SavithaX B" r:id="rId1419">
    <sheetIdMap count="2">
      <sheetId val="2"/>
      <sheetId val="1"/>
    </sheetIdMap>
  </header>
  <header guid="{9F5A9D46-A8D5-4ADF-BCC8-0B427F395FD7}" dateTime="2022-07-11T11:08:38" maxSheetId="3" userName="U, SavithaX B" r:id="rId1420">
    <sheetIdMap count="2">
      <sheetId val="2"/>
      <sheetId val="1"/>
    </sheetIdMap>
  </header>
  <header guid="{8225222C-E654-470C-8A53-75D25DDC9672}" dateTime="2022-07-11T11:13:17" maxSheetId="3" userName="U, SavithaX B" r:id="rId1421" minRId="12412">
    <sheetIdMap count="2">
      <sheetId val="2"/>
      <sheetId val="1"/>
    </sheetIdMap>
  </header>
  <header guid="{1D433576-4A41-477A-B6DF-7CA76721DCB8}" dateTime="2022-07-11T13:47:00" maxSheetId="3" userName="Yamini, ChittepuX" r:id="rId1422">
    <sheetIdMap count="2">
      <sheetId val="2"/>
      <sheetId val="1"/>
    </sheetIdMap>
  </header>
  <header guid="{BE686D07-0BD1-4620-8CE1-C14EA8E42A16}" dateTime="2022-07-21T16:50:26" maxSheetId="3" userName="Yamini, ChittepuX" r:id="rId1423">
    <sheetIdMap count="2">
      <sheetId val="2"/>
      <sheetId val="1"/>
    </sheetIdMap>
  </header>
  <header guid="{B2EBBB51-5912-4E71-8036-7599B5975F3A}" dateTime="2022-08-10T10:45:23" maxSheetId="3" userName="D, ShwethaX" r:id="rId1424" minRId="12417" maxRId="12837">
    <sheetIdMap count="2">
      <sheetId val="2"/>
      <sheetId val="1"/>
    </sheetIdMap>
  </header>
  <header guid="{124576CD-7FA5-4674-836F-2D0D368333F9}" dateTime="2022-08-10T10:47:43" maxSheetId="3" userName="D, ShwethaX" r:id="rId1425">
    <sheetIdMap count="2">
      <sheetId val="2"/>
      <sheetId val="1"/>
    </sheetIdMap>
  </header>
  <header guid="{252AE83E-499A-4214-89F2-978B231705A7}" dateTime="2022-08-10T11:24:12" maxSheetId="3" userName="D, ShwethaX" r:id="rId1426" minRId="12842" maxRId="13023">
    <sheetIdMap count="2">
      <sheetId val="2"/>
      <sheetId val="1"/>
    </sheetIdMap>
  </header>
  <header guid="{73A51EA2-78D0-404A-832F-561B168E7A0D}" dateTime="2022-08-10T11:26:04" maxSheetId="3" userName="D, ShwethaX" r:id="rId1427" minRId="13026" maxRId="13118">
    <sheetIdMap count="2">
      <sheetId val="2"/>
      <sheetId val="1"/>
    </sheetIdMap>
  </header>
  <header guid="{EBB92922-B8B6-4226-BE7E-BC4959D49069}" dateTime="2022-08-10T11:28:57" maxSheetId="3" userName="D, ShwethaX" r:id="rId1428" minRId="13121" maxRId="13139">
    <sheetIdMap count="2">
      <sheetId val="2"/>
      <sheetId val="1"/>
    </sheetIdMap>
  </header>
  <header guid="{D3BF48F1-297C-4E0C-A007-671A46CE11BB}" dateTime="2022-08-10T11:29:05" maxSheetId="3" userName="As, VijayX" r:id="rId1429">
    <sheetIdMap count="2">
      <sheetId val="2"/>
      <sheetId val="1"/>
    </sheetIdMap>
  </header>
  <header guid="{93F75E8F-AD00-4C07-9ADA-E56E1AD4DCC6}" dateTime="2022-08-10T11:29:30" maxSheetId="3" userName="Sha, MuhammedX C S" r:id="rId1430">
    <sheetIdMap count="2">
      <sheetId val="2"/>
      <sheetId val="1"/>
    </sheetIdMap>
  </header>
  <header guid="{C6396C22-FC0F-4B91-A950-BDBB925D8731}" dateTime="2022-08-10T11:35:08" maxSheetId="3" userName="As, VijayX" r:id="rId1431" minRId="13146" maxRId="13239">
    <sheetIdMap count="2">
      <sheetId val="2"/>
      <sheetId val="1"/>
    </sheetIdMap>
  </header>
  <header guid="{1FB3A0E5-ACB8-4B25-AC75-E92DC51867FD}" dateTime="2022-08-10T11:36:42" maxSheetId="3" userName="As, VijayX" r:id="rId1432" minRId="13240" maxRId="13258">
    <sheetIdMap count="2">
      <sheetId val="2"/>
      <sheetId val="1"/>
    </sheetIdMap>
  </header>
  <header guid="{96660AA4-A0FA-4ECE-8743-A35D4849BA07}" dateTime="2022-08-10T11:37:56" maxSheetId="3" userName="Pm, KalyaniX" r:id="rId1433">
    <sheetIdMap count="2">
      <sheetId val="2"/>
      <sheetId val="1"/>
    </sheetIdMap>
  </header>
  <header guid="{2747E073-4673-4D77-A9A5-B2367ADD1D06}" dateTime="2022-08-10T11:55:14" maxSheetId="3" userName="Hussain, MohammedX" r:id="rId1434">
    <sheetIdMap count="2">
      <sheetId val="2"/>
      <sheetId val="1"/>
    </sheetIdMap>
  </header>
  <header guid="{ACAF4C0C-FE6B-49DF-93E4-8297D9F4929C}" dateTime="2022-08-10T12:57:44" maxSheetId="3" userName="As, VijayX" r:id="rId1435" minRId="13265" maxRId="13271">
    <sheetIdMap count="2">
      <sheetId val="2"/>
      <sheetId val="1"/>
    </sheetIdMap>
  </header>
  <header guid="{982B0AFC-0212-445D-939F-315AF712F94D}" dateTime="2022-08-10T12:57:56" maxSheetId="3" userName="Hussain, MohammedX" r:id="rId1436" minRId="13272" maxRId="13275">
    <sheetIdMap count="2">
      <sheetId val="2"/>
      <sheetId val="1"/>
    </sheetIdMap>
  </header>
  <header guid="{D9FB8BE5-E416-4EBD-AB2B-22B7CF1BA077}" dateTime="2022-08-10T13:19:51" maxSheetId="3" userName="Hussain, MohammedX" r:id="rId1437" minRId="13276" maxRId="13277">
    <sheetIdMap count="2">
      <sheetId val="2"/>
      <sheetId val="1"/>
    </sheetIdMap>
  </header>
  <header guid="{0BC76E50-9E41-4A15-879E-9D5E2C4EECC3}" dateTime="2022-08-10T13:24:20" maxSheetId="3" userName="Hussain, MohammedX" r:id="rId1438" minRId="13278" maxRId="13280">
    <sheetIdMap count="2">
      <sheetId val="2"/>
      <sheetId val="1"/>
    </sheetIdMap>
  </header>
  <header guid="{97FD0D3F-03CB-4CA4-9ADB-985836E89C75}" dateTime="2022-08-10T14:32:39" maxSheetId="3" userName="Hussain, MohammedX" r:id="rId1439" minRId="13281" maxRId="13283">
    <sheetIdMap count="2">
      <sheetId val="2"/>
      <sheetId val="1"/>
    </sheetIdMap>
  </header>
  <header guid="{BE046061-A655-4CD5-851B-820622AC4D2E}" dateTime="2022-08-10T14:41:05" maxSheetId="3" userName="As, VijayX" r:id="rId1440" minRId="13284" maxRId="13293">
    <sheetIdMap count="2">
      <sheetId val="2"/>
      <sheetId val="1"/>
    </sheetIdMap>
  </header>
  <header guid="{E9168C64-D8B1-4C94-822B-A40CA434DDF4}" dateTime="2022-08-10T14:41:19" maxSheetId="3" userName="Hussain, MohammedX" r:id="rId1441" minRId="13294" maxRId="13297">
    <sheetIdMap count="2">
      <sheetId val="2"/>
      <sheetId val="1"/>
    </sheetIdMap>
  </header>
  <header guid="{559968E9-264D-4F05-B8E1-3C5A71F97907}" dateTime="2022-08-10T14:46:19" maxSheetId="3" userName="Hussain, MohammedX" r:id="rId1442" minRId="13298" maxRId="13299">
    <sheetIdMap count="2">
      <sheetId val="2"/>
      <sheetId val="1"/>
    </sheetIdMap>
  </header>
  <header guid="{32CBE810-6E57-4874-9737-CC11C3C006E0}" dateTime="2022-08-10T14:48:05" maxSheetId="3" userName="As, VijayX" r:id="rId1443" minRId="13300" maxRId="13303">
    <sheetIdMap count="2">
      <sheetId val="2"/>
      <sheetId val="1"/>
    </sheetIdMap>
  </header>
  <header guid="{F385EEC7-084D-4595-9823-4B4682EB7277}" dateTime="2022-08-10T15:02:40" maxSheetId="3" userName="Hussain, MohammedX" r:id="rId1444" minRId="13304" maxRId="13306">
    <sheetIdMap count="2">
      <sheetId val="2"/>
      <sheetId val="1"/>
    </sheetIdMap>
  </header>
  <header guid="{20A6708D-3F0E-46BD-80A3-28184E2EC321}" dateTime="2022-08-10T15:14:42" maxSheetId="3" userName="As, VijayX" r:id="rId1445" minRId="13309" maxRId="13320">
    <sheetIdMap count="2">
      <sheetId val="2"/>
      <sheetId val="1"/>
    </sheetIdMap>
  </header>
  <header guid="{1CB20489-4469-4916-AD02-675ED446061A}" dateTime="2022-08-10T15:22:24" maxSheetId="3" userName="Hussain, MohammedX" r:id="rId1446" minRId="13321" maxRId="13326">
    <sheetIdMap count="2">
      <sheetId val="2"/>
      <sheetId val="1"/>
    </sheetIdMap>
  </header>
  <header guid="{C9983C57-0DE8-4AFC-86CF-297807276451}" dateTime="2022-08-10T15:42:36" maxSheetId="3" userName="As, VijayX" r:id="rId1447" minRId="13327" maxRId="13328">
    <sheetIdMap count="2">
      <sheetId val="2"/>
      <sheetId val="1"/>
    </sheetIdMap>
  </header>
  <header guid="{53B2AEA0-62DD-47F5-85BC-D3A5E0F70AF1}" dateTime="2022-08-10T15:46:26" maxSheetId="3" userName="Hussain, MohammedX" r:id="rId1448" minRId="13329" maxRId="13334">
    <sheetIdMap count="2">
      <sheetId val="2"/>
      <sheetId val="1"/>
    </sheetIdMap>
  </header>
  <header guid="{A9937F9F-170A-46B8-807B-11132585766D}" dateTime="2022-08-10T16:17:31" maxSheetId="3" userName="Hussain, MohammedX" r:id="rId1449" minRId="13335" maxRId="13341">
    <sheetIdMap count="2">
      <sheetId val="2"/>
      <sheetId val="1"/>
    </sheetIdMap>
  </header>
  <header guid="{5B7A319C-ADBD-46EA-9D6F-1FE8D1133366}" dateTime="2022-08-10T16:30:33" maxSheetId="3" userName="As, VijayX" r:id="rId1450" minRId="13342" maxRId="13359">
    <sheetIdMap count="2">
      <sheetId val="2"/>
      <sheetId val="1"/>
    </sheetIdMap>
  </header>
  <header guid="{100FFEBF-0AE6-4BB0-A1BC-B2394FF478A6}" dateTime="2022-08-10T16:34:02" maxSheetId="3" userName="As, VijayX" r:id="rId1451" minRId="13362" maxRId="13363">
    <sheetIdMap count="2">
      <sheetId val="2"/>
      <sheetId val="1"/>
    </sheetIdMap>
  </header>
  <header guid="{99D020D7-AF5B-46C0-A9A1-3FD6FCE8B651}" dateTime="2022-08-10T16:44:40" maxSheetId="3" userName="Hussain, MohammedX" r:id="rId1452" minRId="13364" maxRId="13365">
    <sheetIdMap count="2">
      <sheetId val="2"/>
      <sheetId val="1"/>
    </sheetIdMap>
  </header>
  <header guid="{1432CE37-4966-4EC6-87BC-BE7B27E6F52D}" dateTime="2022-08-10T16:54:34" maxSheetId="3" userName="Hussain, MohammedX" r:id="rId1453" minRId="13368" maxRId="13369">
    <sheetIdMap count="2">
      <sheetId val="2"/>
      <sheetId val="1"/>
    </sheetIdMap>
  </header>
  <header guid="{7EB9C68D-3623-48D3-8EBD-E743B8F2847E}" dateTime="2022-08-10T17:12:23" maxSheetId="3" userName="Hussain, MohammedX" r:id="rId1454" minRId="13370" maxRId="13371">
    <sheetIdMap count="2">
      <sheetId val="2"/>
      <sheetId val="1"/>
    </sheetIdMap>
  </header>
  <header guid="{DD1707FD-137B-4277-B84D-FE0A0FE4F04F}" dateTime="2022-08-10T17:33:01" maxSheetId="3" userName="As, VijayX" r:id="rId1455" minRId="13372" maxRId="13375">
    <sheetIdMap count="2">
      <sheetId val="2"/>
      <sheetId val="1"/>
    </sheetIdMap>
  </header>
  <header guid="{51602EE3-E72E-4076-8647-9122A01C9E95}" dateTime="2022-08-10T17:42:38" maxSheetId="3" userName="Hussain, MohammedX" r:id="rId1456">
    <sheetIdMap count="2">
      <sheetId val="2"/>
      <sheetId val="1"/>
    </sheetIdMap>
  </header>
  <header guid="{CC3C9E05-371B-444A-8439-F7D31C600EA2}" dateTime="2022-08-10T18:01:36" maxSheetId="3" userName="As, VijayX" r:id="rId1457" minRId="13378">
    <sheetIdMap count="2">
      <sheetId val="2"/>
      <sheetId val="1"/>
    </sheetIdMap>
  </header>
  <header guid="{4C5A95E4-792F-4D5A-992B-01998CAC26A2}" dateTime="2022-08-11T10:28:02" maxSheetId="3" userName="Hussain, MohammedX" r:id="rId1458">
    <sheetIdMap count="2">
      <sheetId val="2"/>
      <sheetId val="1"/>
    </sheetIdMap>
  </header>
  <header guid="{CFB780F5-3116-4B18-B111-D08B2BA1797F}" dateTime="2022-08-11T11:41:54" maxSheetId="3" userName="As, VijayX" r:id="rId1459" minRId="13381" maxRId="13394">
    <sheetIdMap count="2">
      <sheetId val="2"/>
      <sheetId val="1"/>
    </sheetIdMap>
  </header>
  <header guid="{7A8EB5F3-F899-4238-BB62-EF17A1E53A7E}" dateTime="2022-08-11T11:48:30" maxSheetId="3" userName="Hussain, MohammedX" r:id="rId1460" minRId="13395" maxRId="13399">
    <sheetIdMap count="2">
      <sheetId val="2"/>
      <sheetId val="1"/>
    </sheetIdMap>
  </header>
  <header guid="{F7ECD758-BDF8-4C03-A300-13F89AC5C5FE}" dateTime="2022-08-11T11:55:57" maxSheetId="3" userName="Hussain, MohammedX" r:id="rId1461" minRId="13400" maxRId="13404">
    <sheetIdMap count="2">
      <sheetId val="2"/>
      <sheetId val="1"/>
    </sheetIdMap>
  </header>
  <header guid="{F034FC25-8C2F-4262-AF81-2DED98C7FCB6}" dateTime="2022-08-11T12:19:19" maxSheetId="3" userName="Hussain, MohammedX" r:id="rId1462" minRId="13405" maxRId="13414">
    <sheetIdMap count="2">
      <sheetId val="2"/>
      <sheetId val="1"/>
    </sheetIdMap>
  </header>
  <header guid="{2E1C7B53-1B28-45BA-98D2-4EC5B6FCAFEF}" dateTime="2022-08-11T12:37:30" maxSheetId="3" userName="Hussain, MohammedX" r:id="rId1463" minRId="13415" maxRId="13416">
    <sheetIdMap count="2">
      <sheetId val="2"/>
      <sheetId val="1"/>
    </sheetIdMap>
  </header>
  <header guid="{445D2434-7879-48DE-A4FF-76A865E0F445}" dateTime="2022-08-11T12:38:48" maxSheetId="3" userName="Hussain, MohammedX" r:id="rId1464" minRId="13419" maxRId="13420">
    <sheetIdMap count="2">
      <sheetId val="2"/>
      <sheetId val="1"/>
    </sheetIdMap>
  </header>
  <header guid="{AC47F4ED-3475-4CCC-9F6A-407C2A745D92}" dateTime="2022-08-11T12:48:54" maxSheetId="3" userName="Hussain, MohammedX" r:id="rId1465" minRId="13421" maxRId="13425">
    <sheetIdMap count="2">
      <sheetId val="2"/>
      <sheetId val="1"/>
    </sheetIdMap>
  </header>
  <header guid="{069FAC57-364F-44B7-9E85-EB440EB76538}" dateTime="2022-08-11T12:49:32" maxSheetId="3" userName="As, VijayX" r:id="rId1466" minRId="13426" maxRId="13443">
    <sheetIdMap count="2">
      <sheetId val="2"/>
      <sheetId val="1"/>
    </sheetIdMap>
  </header>
  <header guid="{4798329A-8B14-4158-984B-E11241076009}" dateTime="2022-08-11T13:07:49" maxSheetId="3" userName="Hussain, MohammedX" r:id="rId1467" minRId="13444" maxRId="13446">
    <sheetIdMap count="2">
      <sheetId val="2"/>
      <sheetId val="1"/>
    </sheetIdMap>
  </header>
  <header guid="{08393496-62B6-429E-99EC-45EA4A8FEFBD}" dateTime="2022-08-11T14:28:22" maxSheetId="3" userName="Hussain, MohammedX" r:id="rId1468" minRId="13447">
    <sheetIdMap count="2">
      <sheetId val="2"/>
      <sheetId val="1"/>
    </sheetIdMap>
  </header>
  <header guid="{E6DAE371-63B7-4F18-8461-0A86A111EEF2}" dateTime="2022-08-11T14:44:56" maxSheetId="3" userName="Hussain, MohammedX" r:id="rId1469" minRId="13448" maxRId="13451">
    <sheetIdMap count="2">
      <sheetId val="2"/>
      <sheetId val="1"/>
    </sheetIdMap>
  </header>
  <header guid="{F91105B3-C08E-448E-8D01-86EE8E58DD82}" dateTime="2022-08-11T15:45:18" maxSheetId="3" userName="As, VijayX" r:id="rId1470" minRId="13452" maxRId="13462">
    <sheetIdMap count="2">
      <sheetId val="2"/>
      <sheetId val="1"/>
    </sheetIdMap>
  </header>
  <header guid="{8798D87C-364A-4354-83A7-7B9AD7CE9C5B}" dateTime="2022-08-11T15:48:53" maxSheetId="3" userName="Hussain, MohammedX" r:id="rId1471" minRId="13463" maxRId="13484">
    <sheetIdMap count="2">
      <sheetId val="2"/>
      <sheetId val="1"/>
    </sheetIdMap>
  </header>
  <header guid="{1E8DE0A7-77EB-423D-9D6B-4531B3E4478E}" dateTime="2022-08-11T15:57:21" maxSheetId="3" userName="As, VijayX" r:id="rId1472" minRId="13485">
    <sheetIdMap count="2">
      <sheetId val="2"/>
      <sheetId val="1"/>
    </sheetIdMap>
  </header>
  <header guid="{9525B919-C856-48F8-922B-DECC8AD0FD51}" dateTime="2022-08-11T16:30:16" maxSheetId="3" userName="As, VijayX" r:id="rId1473" minRId="13486" maxRId="13489">
    <sheetIdMap count="2">
      <sheetId val="2"/>
      <sheetId val="1"/>
    </sheetIdMap>
  </header>
  <header guid="{7CDFF8C9-23B0-4370-A3D0-EE7E4C735813}" dateTime="2022-08-11T16:33:47" maxSheetId="3" userName="Hussain, MohammedX" r:id="rId1474" minRId="13490" maxRId="13497">
    <sheetIdMap count="2">
      <sheetId val="2"/>
      <sheetId val="1"/>
    </sheetIdMap>
  </header>
  <header guid="{49D6A3F9-3565-4347-B7EA-9B134920B08F}" dateTime="2022-08-11T16:55:16" maxSheetId="3" userName="Hussain, MohammedX" r:id="rId1475" minRId="13498" maxRId="13500">
    <sheetIdMap count="2">
      <sheetId val="2"/>
      <sheetId val="1"/>
    </sheetIdMap>
  </header>
  <header guid="{5E0254DD-30FD-48A7-9B96-21A00B3A9407}" dateTime="2022-08-11T17:25:01" maxSheetId="3" userName="As, VijayX" r:id="rId1476" minRId="13501" maxRId="13506">
    <sheetIdMap count="2">
      <sheetId val="2"/>
      <sheetId val="1"/>
    </sheetIdMap>
  </header>
  <header guid="{D3B31B4C-D0A1-4D8C-B6C5-60982A3D30A8}" dateTime="2022-08-12T09:39:30" maxSheetId="3" userName="Hussain, MohammedX" r:id="rId1477" minRId="13507" maxRId="13515">
    <sheetIdMap count="2">
      <sheetId val="2"/>
      <sheetId val="1"/>
    </sheetIdMap>
  </header>
  <header guid="{CEBCC09B-B3E2-446F-A28A-7408DAEA61F3}" dateTime="2022-08-12T11:03:05" maxSheetId="3" userName="As, VijayX" r:id="rId1478" minRId="13516" maxRId="13518">
    <sheetIdMap count="2">
      <sheetId val="2"/>
      <sheetId val="1"/>
    </sheetIdMap>
  </header>
  <header guid="{C4E29171-79AC-42FE-82F1-7B40935EE3E2}" dateTime="2022-08-12T11:06:08" maxSheetId="3" userName="D, ShwethaX" r:id="rId1479" minRId="13519" maxRId="13657">
    <sheetIdMap count="2">
      <sheetId val="2"/>
      <sheetId val="1"/>
    </sheetIdMap>
  </header>
  <header guid="{44CA5E0F-D052-4003-9AE4-57ECF69663E0}" dateTime="2022-08-12T11:10:19" maxSheetId="3" userName="D, ShwethaX" r:id="rId1480" minRId="13660" maxRId="13674">
    <sheetIdMap count="2">
      <sheetId val="2"/>
      <sheetId val="1"/>
    </sheetIdMap>
  </header>
  <header guid="{344331B7-41CC-4144-9697-32F6362F64F5}" dateTime="2022-08-12T11:12:03" maxSheetId="3" userName="D, ShwethaX" r:id="rId1481" minRId="13675" maxRId="13697">
    <sheetIdMap count="2">
      <sheetId val="2"/>
      <sheetId val="1"/>
    </sheetIdMap>
  </header>
  <header guid="{614E6D78-E3FF-4E03-8DD0-0AF6373BE230}" dateTime="2022-08-12T11:13:41" maxSheetId="3" userName="Hussain, MohammedX" r:id="rId1482" minRId="13698" maxRId="13703">
    <sheetIdMap count="2">
      <sheetId val="2"/>
      <sheetId val="1"/>
    </sheetIdMap>
  </header>
  <header guid="{2B67C719-F701-45A9-8A92-B05AEEBB27D8}" dateTime="2022-08-12T11:14:44" maxSheetId="3" userName="D, ShwethaX" r:id="rId1483" minRId="13704" maxRId="13744">
    <sheetIdMap count="2">
      <sheetId val="2"/>
      <sheetId val="1"/>
    </sheetIdMap>
  </header>
  <header guid="{43C508AC-78A1-4883-B760-D61D7F481A70}" dateTime="2022-08-12T11:16:09" maxSheetId="3" userName="D, ShwethaX" r:id="rId1484" minRId="13747" maxRId="13748">
    <sheetIdMap count="2">
      <sheetId val="2"/>
      <sheetId val="1"/>
    </sheetIdMap>
  </header>
  <header guid="{B532E36A-3A6B-4F6B-B11E-C2046402374F}" dateTime="2022-08-12T11:21:51" maxSheetId="3" userName="As, VijayX" r:id="rId1485">
    <sheetIdMap count="2">
      <sheetId val="2"/>
      <sheetId val="1"/>
    </sheetIdMap>
  </header>
  <header guid="{DEF71452-8E38-4235-A6E2-F5EF7A24BF07}" dateTime="2022-08-12T11:24:17" maxSheetId="3" userName="D, ShwethaX" r:id="rId1486" minRId="13751" maxRId="13755">
    <sheetIdMap count="2">
      <sheetId val="2"/>
      <sheetId val="1"/>
    </sheetIdMap>
  </header>
  <header guid="{72C1AD44-0FA7-43A5-92E2-9752651BCBC5}" dateTime="2022-08-12T11:24:50" maxSheetId="3" userName="Hussain, MohammedX" r:id="rId1487">
    <sheetIdMap count="2">
      <sheetId val="2"/>
      <sheetId val="1"/>
    </sheetIdMap>
  </header>
  <header guid="{B41CE5F8-7206-40E7-A68E-998E0C6C6882}" dateTime="2022-08-12T11:41:40" maxSheetId="3" userName="Hussain, MohammedX" r:id="rId1488" minRId="13760" maxRId="13766">
    <sheetIdMap count="2">
      <sheetId val="2"/>
      <sheetId val="1"/>
    </sheetIdMap>
  </header>
  <header guid="{E3C4BDDD-B047-477B-8AD9-F31708782DF7}" dateTime="2022-08-12T12:55:42" maxSheetId="3" userName="Hussain, MohammedX" r:id="rId1489" minRId="13767" maxRId="13782">
    <sheetIdMap count="2">
      <sheetId val="2"/>
      <sheetId val="1"/>
    </sheetIdMap>
  </header>
  <header guid="{BB6A884D-320A-44B3-AC58-02AC39F53239}" dateTime="2022-08-12T13:00:52" maxSheetId="3" userName="As, VijayX" r:id="rId1490" minRId="13783" maxRId="13792">
    <sheetIdMap count="2">
      <sheetId val="2"/>
      <sheetId val="1"/>
    </sheetIdMap>
  </header>
  <header guid="{2BAD9056-8947-4897-8201-6592CE08D434}" dateTime="2022-08-12T13:20:49" maxSheetId="3" userName="D, ShwethaX" r:id="rId1491" minRId="13793" maxRId="13811">
    <sheetIdMap count="2">
      <sheetId val="2"/>
      <sheetId val="1"/>
    </sheetIdMap>
  </header>
  <header guid="{A186ECC1-DF0C-4A23-A471-1A98532B0F68}" dateTime="2022-08-12T14:31:40" maxSheetId="3" userName="Hussain, MohammedX" r:id="rId1492" minRId="13812" maxRId="13814">
    <sheetIdMap count="2">
      <sheetId val="2"/>
      <sheetId val="1"/>
    </sheetIdMap>
  </header>
  <header guid="{49C40EA1-D3C3-4D0F-B6D7-584D44D629F0}" dateTime="2022-08-12T15:02:15" maxSheetId="3" userName="As, VijayX" r:id="rId1493" minRId="13815" maxRId="13826">
    <sheetIdMap count="2">
      <sheetId val="2"/>
      <sheetId val="1"/>
    </sheetIdMap>
  </header>
  <header guid="{6C76BF78-6A8C-4ADA-BE10-A118D9D9077F}" dateTime="2022-08-12T15:12:38" maxSheetId="3" userName="D, ShwethaX" r:id="rId1494" minRId="13827" maxRId="13837">
    <sheetIdMap count="2">
      <sheetId val="2"/>
      <sheetId val="1"/>
    </sheetIdMap>
  </header>
  <header guid="{4A13CE75-9259-404C-8437-47D29981BF62}" dateTime="2022-08-12T15:27:57" maxSheetId="3" userName="Hussain, MohammedX" r:id="rId1495" minRId="13838" maxRId="13845">
    <sheetIdMap count="2">
      <sheetId val="2"/>
      <sheetId val="1"/>
    </sheetIdMap>
  </header>
  <header guid="{A340108D-6A68-4FB3-BC2E-21068F90CEFE}" dateTime="2022-08-12T16:07:04" maxSheetId="3" userName="As, VijayX" r:id="rId1496" minRId="13846" maxRId="13853">
    <sheetIdMap count="2">
      <sheetId val="2"/>
      <sheetId val="1"/>
    </sheetIdMap>
  </header>
  <header guid="{1AFBDD44-E1E8-4D8A-902C-0B95491F2DD6}" dateTime="2022-08-12T16:08:02" maxSheetId="3" userName="D, ShwethaX" r:id="rId1497" minRId="13854" maxRId="13855">
    <sheetIdMap count="2">
      <sheetId val="2"/>
      <sheetId val="1"/>
    </sheetIdMap>
  </header>
  <header guid="{F73C6C1C-B1C9-40D8-A762-04735BE78500}" dateTime="2022-08-12T16:12:59" maxSheetId="3" userName="Hussain, MohammedX" r:id="rId1498" minRId="13856" maxRId="13858">
    <sheetIdMap count="2">
      <sheetId val="2"/>
      <sheetId val="1"/>
    </sheetIdMap>
  </header>
  <header guid="{84666A05-86F8-493D-A9D4-D7704B03DBEB}" dateTime="2022-08-12T16:36:24" maxSheetId="3" userName="Hussain, MohammedX" r:id="rId1499" minRId="13859" maxRId="13864">
    <sheetIdMap count="2">
      <sheetId val="2"/>
      <sheetId val="1"/>
    </sheetIdMap>
  </header>
  <header guid="{9AF9AC5C-3B23-4D35-B664-44036E58B50E}" dateTime="2022-08-12T16:39:02" maxSheetId="3" userName="Hussain, MohammedX" r:id="rId1500" minRId="13865">
    <sheetIdMap count="2">
      <sheetId val="2"/>
      <sheetId val="1"/>
    </sheetIdMap>
  </header>
  <header guid="{39E323FC-FADD-4B98-B8FB-45FF08EB6D30}" dateTime="2022-08-12T16:49:44" maxSheetId="3" userName="As, VijayX" r:id="rId1501" minRId="13866">
    <sheetIdMap count="2">
      <sheetId val="2"/>
      <sheetId val="1"/>
    </sheetIdMap>
  </header>
  <header guid="{B100499A-8CF9-401C-8BA3-0FBDB5A3FD70}" dateTime="2022-08-12T17:02:43" maxSheetId="3" userName="D, ShwethaX" r:id="rId1502" minRId="13867" maxRId="13874">
    <sheetIdMap count="2">
      <sheetId val="2"/>
      <sheetId val="1"/>
    </sheetIdMap>
  </header>
  <header guid="{02BD63EE-A0AE-4887-947E-BCCF77A93EF2}" dateTime="2022-08-12T17:47:14" maxSheetId="3" userName="Hussain, MohammedX" r:id="rId1503" minRId="13875" maxRId="13877">
    <sheetIdMap count="2">
      <sheetId val="2"/>
      <sheetId val="1"/>
    </sheetIdMap>
  </header>
  <header guid="{0B695CE1-2AAD-4926-A000-9BA9404F26BD}" dateTime="2022-08-12T18:18:48" maxSheetId="3" userName="Hussain, MohammedX" r:id="rId1504" minRId="13878" maxRId="13882">
    <sheetIdMap count="2">
      <sheetId val="2"/>
      <sheetId val="1"/>
    </sheetIdMap>
  </header>
  <header guid="{00460656-6BD6-4086-9FEF-3BEBE19F98EE}" dateTime="2022-08-12T18:21:26" maxSheetId="3" userName="Hussain, MohammedX" r:id="rId1505" minRId="13883" maxRId="13896">
    <sheetIdMap count="2">
      <sheetId val="2"/>
      <sheetId val="1"/>
    </sheetIdMap>
  </header>
  <header guid="{788788FC-779A-4638-90C3-A76F42B10CFE}" dateTime="2022-08-13T10:27:57" maxSheetId="3" userName="Hussain, MohammedX" r:id="rId1506" minRId="13897" maxRId="13904">
    <sheetIdMap count="2">
      <sheetId val="2"/>
      <sheetId val="1"/>
    </sheetIdMap>
  </header>
  <header guid="{01742801-E711-460A-9356-776C79BE3393}" dateTime="2022-08-13T10:28:52" maxSheetId="3" userName="Hussain, MohammedX" r:id="rId1507" minRId="13905" maxRId="13906">
    <sheetIdMap count="2">
      <sheetId val="2"/>
      <sheetId val="1"/>
    </sheetIdMap>
  </header>
  <header guid="{739E8777-55FB-4E99-9CB6-766C5C9F02F4}" dateTime="2022-08-16T09:57:18" maxSheetId="3" userName="U, SavithaX B" r:id="rId1508">
    <sheetIdMap count="2">
      <sheetId val="2"/>
      <sheetId val="1"/>
    </sheetIdMap>
  </header>
  <header guid="{6D13D49C-2B1A-40AE-AE8B-17C7E6E9BBAB}" dateTime="2022-08-16T10:24:12" maxSheetId="3" userName="As, VijayX" r:id="rId1509" minRId="13909" maxRId="13938">
    <sheetIdMap count="2">
      <sheetId val="2"/>
      <sheetId val="1"/>
    </sheetIdMap>
  </header>
  <header guid="{2B772C34-F700-4654-97A7-EA8D8F511D61}" dateTime="2022-08-16T10:32:36" maxSheetId="3" userName="As, VijayX" r:id="rId1510" minRId="13939">
    <sheetIdMap count="2">
      <sheetId val="2"/>
      <sheetId val="1"/>
    </sheetIdMap>
  </header>
  <header guid="{7E3AB7EC-1AC9-48D2-9B97-EA4A741C73D1}" dateTime="2022-08-16T10:33:08" maxSheetId="3" userName="As, VijayX" r:id="rId1511" minRId="13940">
    <sheetIdMap count="2">
      <sheetId val="2"/>
      <sheetId val="1"/>
    </sheetIdMap>
  </header>
  <header guid="{622CC69B-9383-46C2-890D-F3C14D21E399}" dateTime="2022-08-16T12:14:10" maxSheetId="3" userName="Hussain, MohammedX" r:id="rId1512" minRId="13941" maxRId="13952">
    <sheetIdMap count="2">
      <sheetId val="2"/>
      <sheetId val="1"/>
    </sheetIdMap>
  </header>
  <header guid="{DF94A732-BFED-4EB1-8E96-8D4FC93A9F28}" dateTime="2022-08-16T13:01:45" maxSheetId="3" userName="Hussain, MohammedX" r:id="rId1513" minRId="13953">
    <sheetIdMap count="2">
      <sheetId val="2"/>
      <sheetId val="1"/>
    </sheetIdMap>
  </header>
  <header guid="{C01748C1-E4DD-4B70-8942-BB867BF84F12}" dateTime="2022-08-16T13:23:18" maxSheetId="3" userName="Hussain, MohammedX" r:id="rId1514" minRId="13956" maxRId="13959">
    <sheetIdMap count="2">
      <sheetId val="2"/>
      <sheetId val="1"/>
    </sheetIdMap>
  </header>
  <header guid="{820F7E89-4B7A-4877-ABE8-884105CDE71E}" dateTime="2022-08-16T14:55:14" maxSheetId="3" userName="As, VijayX" r:id="rId1515" minRId="13960" maxRId="13969">
    <sheetIdMap count="2">
      <sheetId val="2"/>
      <sheetId val="1"/>
    </sheetIdMap>
  </header>
  <header guid="{31FCE3D8-96F2-4E9F-934A-8E0E99EB9B28}" dateTime="2022-08-16T14:55:41" maxSheetId="3" userName="As, VijayX" r:id="rId1516" minRId="13970">
    <sheetIdMap count="2">
      <sheetId val="2"/>
      <sheetId val="1"/>
    </sheetIdMap>
  </header>
  <header guid="{93FFFAFB-B25D-4DA2-BEA5-CA92F980063C}" dateTime="2022-08-16T14:56:00" maxSheetId="3" userName="D, ShwethaX" r:id="rId1517" minRId="13971" maxRId="13985">
    <sheetIdMap count="2">
      <sheetId val="2"/>
      <sheetId val="1"/>
    </sheetIdMap>
  </header>
  <header guid="{C39F94B1-72EA-4584-A007-D987E35865DD}" dateTime="2022-08-16T15:04:54" maxSheetId="3" userName="Hussain, MohammedX" r:id="rId1518" minRId="13986" maxRId="13995">
    <sheetIdMap count="2">
      <sheetId val="2"/>
      <sheetId val="1"/>
    </sheetIdMap>
  </header>
  <header guid="{5F4F3BD1-52FF-4A07-B9B5-679760D09711}" dateTime="2022-08-16T15:06:40" maxSheetId="3" userName="U, SavithaX B" r:id="rId1519" minRId="13996">
    <sheetIdMap count="2">
      <sheetId val="2"/>
      <sheetId val="1"/>
    </sheetIdMap>
  </header>
  <header guid="{E13ACC1A-B18F-4105-872B-002A8F2E2D93}" dateTime="2022-08-16T15:17:47" maxSheetId="3" userName="D, ShwethaX" r:id="rId1520" minRId="13999" maxRId="14006">
    <sheetIdMap count="2">
      <sheetId val="2"/>
      <sheetId val="1"/>
    </sheetIdMap>
  </header>
  <header guid="{4A71930D-C443-4743-80F6-3D245540945C}" dateTime="2022-08-16T15:35:53" maxSheetId="3" userName="Hussain, MohammedX" r:id="rId1521" minRId="14007" maxRId="14016">
    <sheetIdMap count="2">
      <sheetId val="2"/>
      <sheetId val="1"/>
    </sheetIdMap>
  </header>
  <header guid="{3E52A0C6-5EB6-4FD9-A84F-967BC058DDED}" dateTime="2022-08-16T16:31:36" maxSheetId="3" userName="As, VijayX" r:id="rId1522" minRId="14017">
    <sheetIdMap count="2">
      <sheetId val="2"/>
      <sheetId val="1"/>
    </sheetIdMap>
  </header>
  <header guid="{9D7A4A55-E778-43A3-9BB1-083A50AB333A}" dateTime="2022-08-16T16:38:28" maxSheetId="3" userName="As, VijayX" r:id="rId1523" minRId="14018" maxRId="14020">
    <sheetIdMap count="2">
      <sheetId val="2"/>
      <sheetId val="1"/>
    </sheetIdMap>
  </header>
  <header guid="{3732DD65-8E2F-4E55-94CF-9B06D585FF1F}" dateTime="2022-08-16T17:05:41" maxSheetId="3" userName="Hussain, MohammedX" r:id="rId1524" minRId="14021" maxRId="14024">
    <sheetIdMap count="2">
      <sheetId val="2"/>
      <sheetId val="1"/>
    </sheetIdMap>
  </header>
  <header guid="{3112CAD2-79EB-49D6-95B0-83DE64D9A599}" dateTime="2022-08-16T17:20:39" maxSheetId="3" userName="D, ShwethaX" r:id="rId1525" minRId="14025" maxRId="14029">
    <sheetIdMap count="2">
      <sheetId val="2"/>
      <sheetId val="1"/>
    </sheetIdMap>
  </header>
  <header guid="{9ACE5658-6609-4645-9414-F36F09D3453D}" dateTime="2022-08-16T17:20:57" maxSheetId="3" userName="As, VijayX" r:id="rId1526">
    <sheetIdMap count="2">
      <sheetId val="2"/>
      <sheetId val="1"/>
    </sheetIdMap>
  </header>
  <header guid="{4B1746DC-2A28-43EB-9A52-9171EC1BF9E2}" dateTime="2022-08-16T17:22:18" maxSheetId="3" userName="As, VijayX" r:id="rId1527" minRId="14032" maxRId="14034">
    <sheetIdMap count="2">
      <sheetId val="2"/>
      <sheetId val="1"/>
    </sheetIdMap>
  </header>
  <header guid="{E7034C05-3D04-45C2-BB46-2B297324FB04}" dateTime="2022-08-16T17:27:13" maxSheetId="3" userName="As, VijayX" r:id="rId1528" minRId="14035" maxRId="14038">
    <sheetIdMap count="2">
      <sheetId val="2"/>
      <sheetId val="1"/>
    </sheetIdMap>
  </header>
  <header guid="{343AA7AE-F1F1-4F72-BED0-AD001BDC98DC}" dateTime="2022-08-16T17:44:50" maxSheetId="3" userName="U, SavithaX B" r:id="rId1529">
    <sheetIdMap count="2">
      <sheetId val="2"/>
      <sheetId val="1"/>
    </sheetIdMap>
  </header>
  <header guid="{6CCB6105-CCAC-4FA9-B355-34130DA88D27}" dateTime="2022-08-16T17:45:32" maxSheetId="3" userName="U, SavithaX B" r:id="rId1530">
    <sheetIdMap count="2">
      <sheetId val="2"/>
      <sheetId val="1"/>
    </sheetIdMap>
  </header>
  <header guid="{E85F6492-E1E4-4289-95BA-DAFFC6AEA9DD}" dateTime="2022-08-16T17:45:55" maxSheetId="3" userName="U, SavithaX B" r:id="rId1531" minRId="14043" maxRId="14053">
    <sheetIdMap count="2">
      <sheetId val="2"/>
      <sheetId val="1"/>
    </sheetIdMap>
  </header>
  <header guid="{ECCFE433-8D11-4E9F-A1E0-C28C8CEB4CE6}" dateTime="2022-08-16T18:09:27" maxSheetId="3" userName="Hussain, MohammedX" r:id="rId1532" minRId="14054" maxRId="14069">
    <sheetIdMap count="2">
      <sheetId val="2"/>
      <sheetId val="1"/>
    </sheetIdMap>
  </header>
  <header guid="{C76AE1CE-76B5-4D55-8CAB-72877FE2FAA7}" dateTime="2022-08-16T18:13:04" maxSheetId="3" userName="D, ShwethaX" r:id="rId1533" minRId="14070" maxRId="14079">
    <sheetIdMap count="2">
      <sheetId val="2"/>
      <sheetId val="1"/>
    </sheetIdMap>
  </header>
  <header guid="{3E47D69D-27CF-48AF-BD0E-501895C46A79}" dateTime="2022-08-16T18:48:48" maxSheetId="3" userName="Hussain, MohammedX" r:id="rId1534" minRId="14082" maxRId="14083">
    <sheetIdMap count="2">
      <sheetId val="2"/>
      <sheetId val="1"/>
    </sheetIdMap>
  </header>
  <header guid="{84108BDE-8392-465A-98FB-7B648C5067F7}" dateTime="2022-08-16T19:16:55" maxSheetId="3" userName="U, SavithaX B" r:id="rId1535" minRId="14086" maxRId="14521">
    <sheetIdMap count="2">
      <sheetId val="2"/>
      <sheetId val="1"/>
    </sheetIdMap>
  </header>
  <header guid="{6DFBB561-A087-4FCD-B8F4-7A0D90ABEDBB}" dateTime="2022-08-16T19:17:50" maxSheetId="3" userName="U, SavithaX B" r:id="rId1536" minRId="14524" maxRId="14625">
    <sheetIdMap count="2">
      <sheetId val="2"/>
      <sheetId val="1"/>
    </sheetIdMap>
  </header>
  <header guid="{3BB64BC5-4E36-47C3-BE3C-5B47136A9A80}" dateTime="2022-08-16T19:22:55" maxSheetId="3" userName="U, SavithaX B" r:id="rId1537" minRId="14626">
    <sheetIdMap count="2">
      <sheetId val="2"/>
      <sheetId val="1"/>
    </sheetIdMap>
  </header>
  <header guid="{F212673D-F3B8-47F5-ABD7-B8A05103B8BE}" dateTime="2022-08-16T19:31:09" maxSheetId="3" userName="U, SavithaX B" r:id="rId1538" minRId="14629">
    <sheetIdMap count="2">
      <sheetId val="2"/>
      <sheetId val="1"/>
    </sheetIdMap>
  </header>
  <header guid="{FC4AB9F2-A852-41DF-B161-A37AFB82923E}" dateTime="2022-08-25T14:32:43" maxSheetId="3" userName="Nanjundaswamy, HarshithaX" r:id="rId1539">
    <sheetIdMap count="2">
      <sheetId val="2"/>
      <sheetId val="1"/>
    </sheetIdMap>
  </header>
  <header guid="{5050C055-B624-4E12-99B5-883932556083}" dateTime="2022-12-14T18:42:01" maxSheetId="3" userName="Agarwal, Naman" r:id="rId1540" minRId="14632" maxRId="14635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17" sId="1">
    <oc r="I437" t="inlineStr">
      <is>
        <t>passed</t>
      </is>
    </oc>
    <nc r="I437" t="inlineStr">
      <is>
        <t>Not_Run</t>
      </is>
    </nc>
  </rcc>
  <rcc rId="12418" sId="1">
    <oc r="I436" t="inlineStr">
      <is>
        <t>passed</t>
      </is>
    </oc>
    <nc r="I436" t="inlineStr">
      <is>
        <t>Not_Run</t>
      </is>
    </nc>
  </rcc>
  <rcc rId="12419" sId="1">
    <oc r="I435" t="inlineStr">
      <is>
        <t>passed</t>
      </is>
    </oc>
    <nc r="I435" t="inlineStr">
      <is>
        <t>Not_Run</t>
      </is>
    </nc>
  </rcc>
  <rcc rId="12420" sId="1">
    <oc r="I434" t="inlineStr">
      <is>
        <t>passed</t>
      </is>
    </oc>
    <nc r="I434" t="inlineStr">
      <is>
        <t>Not_Run</t>
      </is>
    </nc>
  </rcc>
  <rcc rId="12421" sId="1">
    <oc r="I433" t="inlineStr">
      <is>
        <t>passed</t>
      </is>
    </oc>
    <nc r="I433" t="inlineStr">
      <is>
        <t>Not_Run</t>
      </is>
    </nc>
  </rcc>
  <rcc rId="12422" sId="1">
    <oc r="I432" t="inlineStr">
      <is>
        <t>Passed</t>
      </is>
    </oc>
    <nc r="I432" t="inlineStr">
      <is>
        <t>Not_Run</t>
      </is>
    </nc>
  </rcc>
  <rcc rId="12423" sId="1">
    <oc r="I431" t="inlineStr">
      <is>
        <t>Passed</t>
      </is>
    </oc>
    <nc r="I431" t="inlineStr">
      <is>
        <t>Not_Run</t>
      </is>
    </nc>
  </rcc>
  <rcc rId="12424" sId="1">
    <oc r="I430" t="inlineStr">
      <is>
        <t>Passed</t>
      </is>
    </oc>
    <nc r="I430" t="inlineStr">
      <is>
        <t>Not_Run</t>
      </is>
    </nc>
  </rcc>
  <rcc rId="12425" sId="1">
    <oc r="I429" t="inlineStr">
      <is>
        <t>passed</t>
      </is>
    </oc>
    <nc r="I429" t="inlineStr">
      <is>
        <t>Not_Run</t>
      </is>
    </nc>
  </rcc>
  <rcc rId="12426" sId="1">
    <oc r="I428" t="inlineStr">
      <is>
        <t>passed</t>
      </is>
    </oc>
    <nc r="I428" t="inlineStr">
      <is>
        <t>Not_Run</t>
      </is>
    </nc>
  </rcc>
  <rcc rId="12427" sId="1">
    <oc r="I427" t="inlineStr">
      <is>
        <t>Passed</t>
      </is>
    </oc>
    <nc r="I427" t="inlineStr">
      <is>
        <t>Not_Run</t>
      </is>
    </nc>
  </rcc>
  <rcc rId="12428" sId="1">
    <oc r="I426" t="inlineStr">
      <is>
        <t>Passed</t>
      </is>
    </oc>
    <nc r="I426" t="inlineStr">
      <is>
        <t>Not_Run</t>
      </is>
    </nc>
  </rcc>
  <rcc rId="12429" sId="1">
    <oc r="I425" t="inlineStr">
      <is>
        <t>Passed</t>
      </is>
    </oc>
    <nc r="I425" t="inlineStr">
      <is>
        <t>Not_Run</t>
      </is>
    </nc>
  </rcc>
  <rcc rId="12430" sId="1">
    <oc r="I424" t="inlineStr">
      <is>
        <t>Passed</t>
      </is>
    </oc>
    <nc r="I424" t="inlineStr">
      <is>
        <t>Not_Run</t>
      </is>
    </nc>
  </rcc>
  <rcc rId="12431" sId="1">
    <oc r="I423" t="inlineStr">
      <is>
        <t>Passed</t>
      </is>
    </oc>
    <nc r="I423" t="inlineStr">
      <is>
        <t>Not_Run</t>
      </is>
    </nc>
  </rcc>
  <rcc rId="12432" sId="1">
    <oc r="I422" t="inlineStr">
      <is>
        <t>Passed</t>
      </is>
    </oc>
    <nc r="I422" t="inlineStr">
      <is>
        <t>Not_Run</t>
      </is>
    </nc>
  </rcc>
  <rcc rId="12433" sId="1">
    <oc r="I421" t="inlineStr">
      <is>
        <t>passed</t>
      </is>
    </oc>
    <nc r="I421" t="inlineStr">
      <is>
        <t>Not_Run</t>
      </is>
    </nc>
  </rcc>
  <rcc rId="12434" sId="1">
    <oc r="I420" t="inlineStr">
      <is>
        <t>Passed</t>
      </is>
    </oc>
    <nc r="I420" t="inlineStr">
      <is>
        <t>Not_Run</t>
      </is>
    </nc>
  </rcc>
  <rcc rId="12435" sId="1">
    <oc r="I419" t="inlineStr">
      <is>
        <t>Passed</t>
      </is>
    </oc>
    <nc r="I419" t="inlineStr">
      <is>
        <t>Not_Run</t>
      </is>
    </nc>
  </rcc>
  <rcc rId="12436" sId="1">
    <oc r="I418" t="inlineStr">
      <is>
        <t>Passed</t>
      </is>
    </oc>
    <nc r="I418" t="inlineStr">
      <is>
        <t>Not_Run</t>
      </is>
    </nc>
  </rcc>
  <rcc rId="12437" sId="1">
    <oc r="I417" t="inlineStr">
      <is>
        <t>passed</t>
      </is>
    </oc>
    <nc r="I417" t="inlineStr">
      <is>
        <t>Not_Run</t>
      </is>
    </nc>
  </rcc>
  <rcc rId="12438" sId="1">
    <oc r="I416" t="inlineStr">
      <is>
        <t>passed</t>
      </is>
    </oc>
    <nc r="I416" t="inlineStr">
      <is>
        <t>Not_Run</t>
      </is>
    </nc>
  </rcc>
  <rcc rId="12439" sId="1">
    <oc r="I415" t="inlineStr">
      <is>
        <t>passed</t>
      </is>
    </oc>
    <nc r="I415" t="inlineStr">
      <is>
        <t>Not_Run</t>
      </is>
    </nc>
  </rcc>
  <rcc rId="12440" sId="1">
    <oc r="I413" t="inlineStr">
      <is>
        <t>passed</t>
      </is>
    </oc>
    <nc r="I413" t="inlineStr">
      <is>
        <t>Not_Run</t>
      </is>
    </nc>
  </rcc>
  <rcc rId="12441" sId="1">
    <oc r="I412" t="inlineStr">
      <is>
        <t>passed</t>
      </is>
    </oc>
    <nc r="I412" t="inlineStr">
      <is>
        <t>Not_Run</t>
      </is>
    </nc>
  </rcc>
  <rcc rId="12442" sId="1">
    <oc r="I411" t="inlineStr">
      <is>
        <t>Passed</t>
      </is>
    </oc>
    <nc r="I411" t="inlineStr">
      <is>
        <t>Not_Run</t>
      </is>
    </nc>
  </rcc>
  <rcc rId="12443" sId="1">
    <oc r="I410" t="inlineStr">
      <is>
        <t>passed</t>
      </is>
    </oc>
    <nc r="I410" t="inlineStr">
      <is>
        <t>Not_Run</t>
      </is>
    </nc>
  </rcc>
  <rcc rId="12444" sId="1">
    <oc r="I409" t="inlineStr">
      <is>
        <t>passed</t>
      </is>
    </oc>
    <nc r="I409" t="inlineStr">
      <is>
        <t>Not_Run</t>
      </is>
    </nc>
  </rcc>
  <rcc rId="12445" sId="1">
    <oc r="I408" t="inlineStr">
      <is>
        <t>Passed</t>
      </is>
    </oc>
    <nc r="I408" t="inlineStr">
      <is>
        <t>Not_Run</t>
      </is>
    </nc>
  </rcc>
  <rcc rId="12446" sId="1">
    <oc r="I407" t="inlineStr">
      <is>
        <t>passed</t>
      </is>
    </oc>
    <nc r="I407" t="inlineStr">
      <is>
        <t>Not_Run</t>
      </is>
    </nc>
  </rcc>
  <rcc rId="12447" sId="1">
    <oc r="I406" t="inlineStr">
      <is>
        <t>passed</t>
      </is>
    </oc>
    <nc r="I406" t="inlineStr">
      <is>
        <t>Not_Run</t>
      </is>
    </nc>
  </rcc>
  <rcc rId="12448" sId="1">
    <oc r="I405" t="inlineStr">
      <is>
        <t>passed</t>
      </is>
    </oc>
    <nc r="I405" t="inlineStr">
      <is>
        <t>Not_Run</t>
      </is>
    </nc>
  </rcc>
  <rcc rId="12449" sId="1">
    <oc r="I404" t="inlineStr">
      <is>
        <t>passed</t>
      </is>
    </oc>
    <nc r="I404" t="inlineStr">
      <is>
        <t>Not_Run</t>
      </is>
    </nc>
  </rcc>
  <rcc rId="12450" sId="1">
    <oc r="I403" t="inlineStr">
      <is>
        <t>Passed</t>
      </is>
    </oc>
    <nc r="I403" t="inlineStr">
      <is>
        <t>Not_Run</t>
      </is>
    </nc>
  </rcc>
  <rcc rId="12451" sId="1">
    <oc r="I402" t="inlineStr">
      <is>
        <t>passed</t>
      </is>
    </oc>
    <nc r="I402" t="inlineStr">
      <is>
        <t>Not_Run</t>
      </is>
    </nc>
  </rcc>
  <rcc rId="12452" sId="1">
    <oc r="I401" t="inlineStr">
      <is>
        <t>passed</t>
      </is>
    </oc>
    <nc r="I401" t="inlineStr">
      <is>
        <t>Not_Run</t>
      </is>
    </nc>
  </rcc>
  <rcc rId="12453" sId="1">
    <oc r="I400" t="inlineStr">
      <is>
        <t>passed</t>
      </is>
    </oc>
    <nc r="I400" t="inlineStr">
      <is>
        <t>Not_Run</t>
      </is>
    </nc>
  </rcc>
  <rcc rId="12454" sId="1">
    <oc r="I399" t="inlineStr">
      <is>
        <t>passed</t>
      </is>
    </oc>
    <nc r="I399" t="inlineStr">
      <is>
        <t>Not_Run</t>
      </is>
    </nc>
  </rcc>
  <rcc rId="12455" sId="1">
    <oc r="I398" t="inlineStr">
      <is>
        <t>passed</t>
      </is>
    </oc>
    <nc r="I398" t="inlineStr">
      <is>
        <t>Not_Run</t>
      </is>
    </nc>
  </rcc>
  <rcc rId="12456" sId="1">
    <oc r="I397" t="inlineStr">
      <is>
        <t>passed</t>
      </is>
    </oc>
    <nc r="I397" t="inlineStr">
      <is>
        <t>Not_Run</t>
      </is>
    </nc>
  </rcc>
  <rcc rId="12457" sId="1">
    <oc r="I396" t="inlineStr">
      <is>
        <t>passed</t>
      </is>
    </oc>
    <nc r="I396" t="inlineStr">
      <is>
        <t>Not_Run</t>
      </is>
    </nc>
  </rcc>
  <rcc rId="12458" sId="1">
    <oc r="I395" t="inlineStr">
      <is>
        <t>passed</t>
      </is>
    </oc>
    <nc r="I395" t="inlineStr">
      <is>
        <t>Not_Run</t>
      </is>
    </nc>
  </rcc>
  <rcc rId="12459" sId="1">
    <oc r="I394" t="inlineStr">
      <is>
        <t>passed</t>
      </is>
    </oc>
    <nc r="I394" t="inlineStr">
      <is>
        <t>Not_Run</t>
      </is>
    </nc>
  </rcc>
  <rcc rId="12460" sId="1">
    <oc r="I393" t="inlineStr">
      <is>
        <t>passed</t>
      </is>
    </oc>
    <nc r="I393" t="inlineStr">
      <is>
        <t>Not_Run</t>
      </is>
    </nc>
  </rcc>
  <rcc rId="12461" sId="1">
    <oc r="I392" t="inlineStr">
      <is>
        <t>passed</t>
      </is>
    </oc>
    <nc r="I392" t="inlineStr">
      <is>
        <t>Not_Run</t>
      </is>
    </nc>
  </rcc>
  <rcc rId="12462" sId="1">
    <oc r="I391" t="inlineStr">
      <is>
        <t>passed</t>
      </is>
    </oc>
    <nc r="I391" t="inlineStr">
      <is>
        <t>Not_Run</t>
      </is>
    </nc>
  </rcc>
  <rcc rId="12463" sId="1">
    <oc r="I390" t="inlineStr">
      <is>
        <t>Passed</t>
      </is>
    </oc>
    <nc r="I390" t="inlineStr">
      <is>
        <t>Not_Run</t>
      </is>
    </nc>
  </rcc>
  <rcc rId="12464" sId="1">
    <oc r="I389" t="inlineStr">
      <is>
        <t>Passed</t>
      </is>
    </oc>
    <nc r="I389" t="inlineStr">
      <is>
        <t>Not_Run</t>
      </is>
    </nc>
  </rcc>
  <rcc rId="12465" sId="1">
    <oc r="I388" t="inlineStr">
      <is>
        <t>Passed</t>
      </is>
    </oc>
    <nc r="I388" t="inlineStr">
      <is>
        <t>Not_Run</t>
      </is>
    </nc>
  </rcc>
  <rcc rId="12466" sId="1">
    <oc r="I387" t="inlineStr">
      <is>
        <t>Passed</t>
      </is>
    </oc>
    <nc r="I387" t="inlineStr">
      <is>
        <t>Not_Run</t>
      </is>
    </nc>
  </rcc>
  <rcc rId="12467" sId="1">
    <oc r="I386" t="inlineStr">
      <is>
        <t>Passed</t>
      </is>
    </oc>
    <nc r="I386" t="inlineStr">
      <is>
        <t>Not_Run</t>
      </is>
    </nc>
  </rcc>
  <rcc rId="12468" sId="1">
    <oc r="I385" t="inlineStr">
      <is>
        <t>passed</t>
      </is>
    </oc>
    <nc r="I385" t="inlineStr">
      <is>
        <t>Not_Run</t>
      </is>
    </nc>
  </rcc>
  <rcc rId="12469" sId="1">
    <oc r="I384" t="inlineStr">
      <is>
        <t>passed</t>
      </is>
    </oc>
    <nc r="I384" t="inlineStr">
      <is>
        <t>Not_Run</t>
      </is>
    </nc>
  </rcc>
  <rcc rId="12470" sId="1">
    <oc r="I383" t="inlineStr">
      <is>
        <t>passed</t>
      </is>
    </oc>
    <nc r="I383" t="inlineStr">
      <is>
        <t>Not_Run</t>
      </is>
    </nc>
  </rcc>
  <rcc rId="12471" sId="1">
    <oc r="I382" t="inlineStr">
      <is>
        <t>Passed</t>
      </is>
    </oc>
    <nc r="I382" t="inlineStr">
      <is>
        <t>Not_Run</t>
      </is>
    </nc>
  </rcc>
  <rcc rId="12472" sId="1">
    <oc r="I381" t="inlineStr">
      <is>
        <t>Passed</t>
      </is>
    </oc>
    <nc r="I381" t="inlineStr">
      <is>
        <t>Not_Run</t>
      </is>
    </nc>
  </rcc>
  <rcc rId="12473" sId="1">
    <oc r="I380" t="inlineStr">
      <is>
        <t>Passed</t>
      </is>
    </oc>
    <nc r="I380" t="inlineStr">
      <is>
        <t>Not_Run</t>
      </is>
    </nc>
  </rcc>
  <rcc rId="12474" sId="1">
    <oc r="I379" t="inlineStr">
      <is>
        <t>passed</t>
      </is>
    </oc>
    <nc r="I379" t="inlineStr">
      <is>
        <t>Not_Run</t>
      </is>
    </nc>
  </rcc>
  <rcc rId="12475" sId="1">
    <oc r="I378" t="inlineStr">
      <is>
        <t>passed</t>
      </is>
    </oc>
    <nc r="I378" t="inlineStr">
      <is>
        <t>Not_Run</t>
      </is>
    </nc>
  </rcc>
  <rcc rId="12476" sId="1">
    <oc r="I377" t="inlineStr">
      <is>
        <t>passed</t>
      </is>
    </oc>
    <nc r="I377" t="inlineStr">
      <is>
        <t>Not_Run</t>
      </is>
    </nc>
  </rcc>
  <rcc rId="12477" sId="1">
    <oc r="I376" t="inlineStr">
      <is>
        <t>Passed</t>
      </is>
    </oc>
    <nc r="I376" t="inlineStr">
      <is>
        <t>Not_Run</t>
      </is>
    </nc>
  </rcc>
  <rcc rId="12478" sId="1">
    <oc r="I375" t="inlineStr">
      <is>
        <t>Passed</t>
      </is>
    </oc>
    <nc r="I375" t="inlineStr">
      <is>
        <t>Not_Run</t>
      </is>
    </nc>
  </rcc>
  <rcc rId="12479" sId="1">
    <oc r="I374" t="inlineStr">
      <is>
        <t>Passed</t>
      </is>
    </oc>
    <nc r="I374" t="inlineStr">
      <is>
        <t>Not_Run</t>
      </is>
    </nc>
  </rcc>
  <rcc rId="12480" sId="1">
    <oc r="I373" t="inlineStr">
      <is>
        <t>Passed</t>
      </is>
    </oc>
    <nc r="I373" t="inlineStr">
      <is>
        <t>Not_Run</t>
      </is>
    </nc>
  </rcc>
  <rcc rId="12481" sId="1">
    <oc r="I372" t="inlineStr">
      <is>
        <t>passed</t>
      </is>
    </oc>
    <nc r="I372" t="inlineStr">
      <is>
        <t>Not_Run</t>
      </is>
    </nc>
  </rcc>
  <rcc rId="12482" sId="1">
    <oc r="I371" t="inlineStr">
      <is>
        <t>Passed</t>
      </is>
    </oc>
    <nc r="I371" t="inlineStr">
      <is>
        <t>Not_Run</t>
      </is>
    </nc>
  </rcc>
  <rcc rId="12483" sId="1">
    <oc r="I370" t="inlineStr">
      <is>
        <t>passed</t>
      </is>
    </oc>
    <nc r="I370" t="inlineStr">
      <is>
        <t>Not_Run</t>
      </is>
    </nc>
  </rcc>
  <rcc rId="12484" sId="1">
    <oc r="I369" t="inlineStr">
      <is>
        <t>passed</t>
      </is>
    </oc>
    <nc r="I369" t="inlineStr">
      <is>
        <t>Not_Run</t>
      </is>
    </nc>
  </rcc>
  <rcc rId="12485" sId="1">
    <oc r="I368" t="inlineStr">
      <is>
        <t>passed</t>
      </is>
    </oc>
    <nc r="I368" t="inlineStr">
      <is>
        <t>Not_Run</t>
      </is>
    </nc>
  </rcc>
  <rcc rId="12486" sId="1">
    <oc r="I367" t="inlineStr">
      <is>
        <t>passed</t>
      </is>
    </oc>
    <nc r="I367" t="inlineStr">
      <is>
        <t>Not_Run</t>
      </is>
    </nc>
  </rcc>
  <rcc rId="12487" sId="1">
    <oc r="I366" t="inlineStr">
      <is>
        <t>passed</t>
      </is>
    </oc>
    <nc r="I366" t="inlineStr">
      <is>
        <t>Not_Run</t>
      </is>
    </nc>
  </rcc>
  <rcc rId="12488" sId="1">
    <oc r="I365" t="inlineStr">
      <is>
        <t>passed</t>
      </is>
    </oc>
    <nc r="I365" t="inlineStr">
      <is>
        <t>Not_Run</t>
      </is>
    </nc>
  </rcc>
  <rcc rId="12489" sId="1">
    <oc r="I364" t="inlineStr">
      <is>
        <t>Passed</t>
      </is>
    </oc>
    <nc r="I364" t="inlineStr">
      <is>
        <t>Not_Run</t>
      </is>
    </nc>
  </rcc>
  <rcc rId="12490" sId="1">
    <oc r="I363" t="inlineStr">
      <is>
        <t>passed</t>
      </is>
    </oc>
    <nc r="I363" t="inlineStr">
      <is>
        <t>Not_Run</t>
      </is>
    </nc>
  </rcc>
  <rcc rId="12491" sId="1">
    <oc r="I362" t="inlineStr">
      <is>
        <t>passed</t>
      </is>
    </oc>
    <nc r="I362" t="inlineStr">
      <is>
        <t>Not_Run</t>
      </is>
    </nc>
  </rcc>
  <rcc rId="12492" sId="1">
    <oc r="I361" t="inlineStr">
      <is>
        <t>passed</t>
      </is>
    </oc>
    <nc r="I361" t="inlineStr">
      <is>
        <t>Not_Run</t>
      </is>
    </nc>
  </rcc>
  <rcc rId="12493" sId="1">
    <oc r="I360" t="inlineStr">
      <is>
        <t>passed</t>
      </is>
    </oc>
    <nc r="I360" t="inlineStr">
      <is>
        <t>Not_Run</t>
      </is>
    </nc>
  </rcc>
  <rcc rId="12494" sId="1">
    <oc r="I359" t="inlineStr">
      <is>
        <t>passed</t>
      </is>
    </oc>
    <nc r="I359" t="inlineStr">
      <is>
        <t>Not_Run</t>
      </is>
    </nc>
  </rcc>
  <rcc rId="12495" sId="1">
    <oc r="I358" t="inlineStr">
      <is>
        <t>Passed</t>
      </is>
    </oc>
    <nc r="I358" t="inlineStr">
      <is>
        <t>Not_Run</t>
      </is>
    </nc>
  </rcc>
  <rcc rId="12496" sId="1">
    <oc r="I357" t="inlineStr">
      <is>
        <t>passed</t>
      </is>
    </oc>
    <nc r="I357" t="inlineStr">
      <is>
        <t>Not_Run</t>
      </is>
    </nc>
  </rcc>
  <rcc rId="12497" sId="1">
    <oc r="I356" t="inlineStr">
      <is>
        <t>Passed</t>
      </is>
    </oc>
    <nc r="I356" t="inlineStr">
      <is>
        <t>Not_Run</t>
      </is>
    </nc>
  </rcc>
  <rcc rId="12498" sId="1">
    <oc r="I355" t="inlineStr">
      <is>
        <t>Passed</t>
      </is>
    </oc>
    <nc r="I355" t="inlineStr">
      <is>
        <t>Not_Run</t>
      </is>
    </nc>
  </rcc>
  <rcc rId="12499" sId="1">
    <oc r="I354" t="inlineStr">
      <is>
        <t>Passed</t>
      </is>
    </oc>
    <nc r="I354" t="inlineStr">
      <is>
        <t>Not_Run</t>
      </is>
    </nc>
  </rcc>
  <rcc rId="12500" sId="1">
    <oc r="I353" t="inlineStr">
      <is>
        <t>Passed</t>
      </is>
    </oc>
    <nc r="I353" t="inlineStr">
      <is>
        <t>Not_Run</t>
      </is>
    </nc>
  </rcc>
  <rcc rId="12501" sId="1">
    <oc r="I352" t="inlineStr">
      <is>
        <t>Passed</t>
      </is>
    </oc>
    <nc r="I352" t="inlineStr">
      <is>
        <t>Not_Run</t>
      </is>
    </nc>
  </rcc>
  <rcc rId="12502" sId="1">
    <oc r="I351" t="inlineStr">
      <is>
        <t>passed</t>
      </is>
    </oc>
    <nc r="I351" t="inlineStr">
      <is>
        <t>Not_Run</t>
      </is>
    </nc>
  </rcc>
  <rcc rId="12503" sId="1">
    <oc r="I350" t="inlineStr">
      <is>
        <t>passed</t>
      </is>
    </oc>
    <nc r="I350" t="inlineStr">
      <is>
        <t>Not_Run</t>
      </is>
    </nc>
  </rcc>
  <rcc rId="12504" sId="1">
    <oc r="I349" t="inlineStr">
      <is>
        <t>Passed</t>
      </is>
    </oc>
    <nc r="I349" t="inlineStr">
      <is>
        <t>Not_Run</t>
      </is>
    </nc>
  </rcc>
  <rcc rId="12505" sId="1">
    <oc r="I348" t="inlineStr">
      <is>
        <t>passed</t>
      </is>
    </oc>
    <nc r="I348" t="inlineStr">
      <is>
        <t>Not_Run</t>
      </is>
    </nc>
  </rcc>
  <rcc rId="12506" sId="1">
    <oc r="I347" t="inlineStr">
      <is>
        <t>Passed</t>
      </is>
    </oc>
    <nc r="I347" t="inlineStr">
      <is>
        <t>Not_Run</t>
      </is>
    </nc>
  </rcc>
  <rcc rId="12507" sId="1">
    <oc r="I346" t="inlineStr">
      <is>
        <t>passed</t>
      </is>
    </oc>
    <nc r="I346" t="inlineStr">
      <is>
        <t>Not_Run</t>
      </is>
    </nc>
  </rcc>
  <rcc rId="12508" sId="1">
    <oc r="I345" t="inlineStr">
      <is>
        <t>passed</t>
      </is>
    </oc>
    <nc r="I345" t="inlineStr">
      <is>
        <t>Not_Run</t>
      </is>
    </nc>
  </rcc>
  <rcc rId="12509" sId="1">
    <oc r="I344" t="inlineStr">
      <is>
        <t>passed</t>
      </is>
    </oc>
    <nc r="I344" t="inlineStr">
      <is>
        <t>Not_Run</t>
      </is>
    </nc>
  </rcc>
  <rcc rId="12510" sId="1">
    <oc r="I343" t="inlineStr">
      <is>
        <t>passed</t>
      </is>
    </oc>
    <nc r="I343" t="inlineStr">
      <is>
        <t>Not_Run</t>
      </is>
    </nc>
  </rcc>
  <rcc rId="12511" sId="1">
    <oc r="I341" t="inlineStr">
      <is>
        <t>Passed</t>
      </is>
    </oc>
    <nc r="I341" t="inlineStr">
      <is>
        <t>Not_Run</t>
      </is>
    </nc>
  </rcc>
  <rcc rId="12512" sId="1">
    <oc r="I340" t="inlineStr">
      <is>
        <t>Passed</t>
      </is>
    </oc>
    <nc r="I340" t="inlineStr">
      <is>
        <t>Not_Run</t>
      </is>
    </nc>
  </rcc>
  <rcc rId="12513" sId="1">
    <oc r="I339" t="inlineStr">
      <is>
        <t>Passed</t>
      </is>
    </oc>
    <nc r="I339" t="inlineStr">
      <is>
        <t>Not_Run</t>
      </is>
    </nc>
  </rcc>
  <rcc rId="12514" sId="1">
    <oc r="I338" t="inlineStr">
      <is>
        <t>Passed</t>
      </is>
    </oc>
    <nc r="I338" t="inlineStr">
      <is>
        <t>Not_Run</t>
      </is>
    </nc>
  </rcc>
  <rcc rId="12515" sId="1">
    <oc r="I337" t="inlineStr">
      <is>
        <t>passed</t>
      </is>
    </oc>
    <nc r="I337" t="inlineStr">
      <is>
        <t>Not_Run</t>
      </is>
    </nc>
  </rcc>
  <rcc rId="12516" sId="1">
    <oc r="I336" t="inlineStr">
      <is>
        <t>passed</t>
      </is>
    </oc>
    <nc r="I336" t="inlineStr">
      <is>
        <t>Not_Run</t>
      </is>
    </nc>
  </rcc>
  <rcc rId="12517" sId="1">
    <oc r="I335" t="inlineStr">
      <is>
        <t>Passed</t>
      </is>
    </oc>
    <nc r="I335" t="inlineStr">
      <is>
        <t>Not_Run</t>
      </is>
    </nc>
  </rcc>
  <rcc rId="12518" sId="1">
    <oc r="I334" t="inlineStr">
      <is>
        <t>Passed</t>
      </is>
    </oc>
    <nc r="I334" t="inlineStr">
      <is>
        <t>Not_Run</t>
      </is>
    </nc>
  </rcc>
  <rcc rId="12519" sId="1">
    <oc r="I333" t="inlineStr">
      <is>
        <t>passed</t>
      </is>
    </oc>
    <nc r="I333" t="inlineStr">
      <is>
        <t>Not_Run</t>
      </is>
    </nc>
  </rcc>
  <rcc rId="12520" sId="1">
    <oc r="I332" t="inlineStr">
      <is>
        <t>Passed</t>
      </is>
    </oc>
    <nc r="I332" t="inlineStr">
      <is>
        <t>Not_Run</t>
      </is>
    </nc>
  </rcc>
  <rcc rId="12521" sId="1">
    <oc r="I331" t="inlineStr">
      <is>
        <t>Passed</t>
      </is>
    </oc>
    <nc r="I331" t="inlineStr">
      <is>
        <t>Not_Run</t>
      </is>
    </nc>
  </rcc>
  <rcc rId="12522" sId="1">
    <oc r="I330" t="inlineStr">
      <is>
        <t>Passed</t>
      </is>
    </oc>
    <nc r="I330" t="inlineStr">
      <is>
        <t>Not_Run</t>
      </is>
    </nc>
  </rcc>
  <rcc rId="12523" sId="1">
    <oc r="I329" t="inlineStr">
      <is>
        <t>Passed</t>
      </is>
    </oc>
    <nc r="I329" t="inlineStr">
      <is>
        <t>Not_Run</t>
      </is>
    </nc>
  </rcc>
  <rcc rId="12524" sId="1">
    <oc r="I328" t="inlineStr">
      <is>
        <t>passed</t>
      </is>
    </oc>
    <nc r="I328" t="inlineStr">
      <is>
        <t>Not_Run</t>
      </is>
    </nc>
  </rcc>
  <rcc rId="12525" sId="1">
    <oc r="I327" t="inlineStr">
      <is>
        <t>passed</t>
      </is>
    </oc>
    <nc r="I327" t="inlineStr">
      <is>
        <t>Not_Run</t>
      </is>
    </nc>
  </rcc>
  <rcc rId="12526" sId="1">
    <oc r="I326" t="inlineStr">
      <is>
        <t>Passed</t>
      </is>
    </oc>
    <nc r="I326" t="inlineStr">
      <is>
        <t>Not_Run</t>
      </is>
    </nc>
  </rcc>
  <rcc rId="12527" sId="1">
    <oc r="I325" t="inlineStr">
      <is>
        <t>Passed</t>
      </is>
    </oc>
    <nc r="I325" t="inlineStr">
      <is>
        <t>Not_Run</t>
      </is>
    </nc>
  </rcc>
  <rcc rId="12528" sId="1">
    <oc r="I324" t="inlineStr">
      <is>
        <t>Passed</t>
      </is>
    </oc>
    <nc r="I324" t="inlineStr">
      <is>
        <t>Not_Run</t>
      </is>
    </nc>
  </rcc>
  <rcc rId="12529" sId="1">
    <oc r="I323" t="inlineStr">
      <is>
        <t>Passed</t>
      </is>
    </oc>
    <nc r="I323" t="inlineStr">
      <is>
        <t>Not_Run</t>
      </is>
    </nc>
  </rcc>
  <rcc rId="12530" sId="1">
    <oc r="I322" t="inlineStr">
      <is>
        <t>Passed</t>
      </is>
    </oc>
    <nc r="I322" t="inlineStr">
      <is>
        <t>Not_Run</t>
      </is>
    </nc>
  </rcc>
  <rcc rId="12531" sId="1">
    <oc r="I321" t="inlineStr">
      <is>
        <t>Passed</t>
      </is>
    </oc>
    <nc r="I321" t="inlineStr">
      <is>
        <t>Not_Run</t>
      </is>
    </nc>
  </rcc>
  <rcc rId="12532" sId="1">
    <oc r="I320" t="inlineStr">
      <is>
        <t>Passed</t>
      </is>
    </oc>
    <nc r="I320" t="inlineStr">
      <is>
        <t>Not_Run</t>
      </is>
    </nc>
  </rcc>
  <rcc rId="12533" sId="1">
    <oc r="I319" t="inlineStr">
      <is>
        <t>Passed</t>
      </is>
    </oc>
    <nc r="I319" t="inlineStr">
      <is>
        <t>Not_Run</t>
      </is>
    </nc>
  </rcc>
  <rcc rId="12534" sId="1">
    <oc r="I318" t="inlineStr">
      <is>
        <t>Passed</t>
      </is>
    </oc>
    <nc r="I318" t="inlineStr">
      <is>
        <t>Not_Run</t>
      </is>
    </nc>
  </rcc>
  <rcc rId="12535" sId="1">
    <oc r="I317" t="inlineStr">
      <is>
        <t>Passed</t>
      </is>
    </oc>
    <nc r="I317" t="inlineStr">
      <is>
        <t>Not_Run</t>
      </is>
    </nc>
  </rcc>
  <rcc rId="12536" sId="1">
    <oc r="I316" t="inlineStr">
      <is>
        <t>Passed</t>
      </is>
    </oc>
    <nc r="I316" t="inlineStr">
      <is>
        <t>Not_Run</t>
      </is>
    </nc>
  </rcc>
  <rcc rId="12537" sId="1">
    <oc r="I315" t="inlineStr">
      <is>
        <t>Passed</t>
      </is>
    </oc>
    <nc r="I315" t="inlineStr">
      <is>
        <t>Not_Run</t>
      </is>
    </nc>
  </rcc>
  <rcc rId="12538" sId="1">
    <oc r="I314" t="inlineStr">
      <is>
        <t>Passed</t>
      </is>
    </oc>
    <nc r="I314" t="inlineStr">
      <is>
        <t>Not_Run</t>
      </is>
    </nc>
  </rcc>
  <rcc rId="12539" sId="1">
    <oc r="I313" t="inlineStr">
      <is>
        <t>Passed</t>
      </is>
    </oc>
    <nc r="I313" t="inlineStr">
      <is>
        <t>Not_Run</t>
      </is>
    </nc>
  </rcc>
  <rcc rId="12540" sId="1">
    <oc r="I312" t="inlineStr">
      <is>
        <t>Passed</t>
      </is>
    </oc>
    <nc r="I312" t="inlineStr">
      <is>
        <t>Not_Run</t>
      </is>
    </nc>
  </rcc>
  <rcc rId="12541" sId="1">
    <oc r="I311" t="inlineStr">
      <is>
        <t>Passed</t>
      </is>
    </oc>
    <nc r="I311" t="inlineStr">
      <is>
        <t>Not_Run</t>
      </is>
    </nc>
  </rcc>
  <rcc rId="12542" sId="1">
    <oc r="I310" t="inlineStr">
      <is>
        <t>Passed</t>
      </is>
    </oc>
    <nc r="I310" t="inlineStr">
      <is>
        <t>Not_Run</t>
      </is>
    </nc>
  </rcc>
  <rcc rId="12543" sId="1">
    <oc r="I308" t="inlineStr">
      <is>
        <t>Passed</t>
      </is>
    </oc>
    <nc r="I308" t="inlineStr">
      <is>
        <t>Not_Run</t>
      </is>
    </nc>
  </rcc>
  <rcc rId="12544" sId="1">
    <oc r="I307" t="inlineStr">
      <is>
        <t>Passed</t>
      </is>
    </oc>
    <nc r="I307" t="inlineStr">
      <is>
        <t>Not_Run</t>
      </is>
    </nc>
  </rcc>
  <rcc rId="12545" sId="1">
    <oc r="I306" t="inlineStr">
      <is>
        <t>Passed</t>
      </is>
    </oc>
    <nc r="I306" t="inlineStr">
      <is>
        <t>Not_Run</t>
      </is>
    </nc>
  </rcc>
  <rcc rId="12546" sId="1">
    <oc r="I305" t="inlineStr">
      <is>
        <t>Passed</t>
      </is>
    </oc>
    <nc r="I305" t="inlineStr">
      <is>
        <t>Not_Run</t>
      </is>
    </nc>
  </rcc>
  <rcc rId="12547" sId="1">
    <oc r="I304" t="inlineStr">
      <is>
        <t>Passed</t>
      </is>
    </oc>
    <nc r="I304" t="inlineStr">
      <is>
        <t>Not_Run</t>
      </is>
    </nc>
  </rcc>
  <rcc rId="12548" sId="1">
    <oc r="I303" t="inlineStr">
      <is>
        <t>Passed</t>
      </is>
    </oc>
    <nc r="I303" t="inlineStr">
      <is>
        <t>Not_Run</t>
      </is>
    </nc>
  </rcc>
  <rcc rId="12549" sId="1">
    <oc r="I302" t="inlineStr">
      <is>
        <t>Passed</t>
      </is>
    </oc>
    <nc r="I302" t="inlineStr">
      <is>
        <t>Not_Run</t>
      </is>
    </nc>
  </rcc>
  <rcc rId="12550" sId="1">
    <oc r="I301" t="inlineStr">
      <is>
        <t>Passed</t>
      </is>
    </oc>
    <nc r="I301" t="inlineStr">
      <is>
        <t>Not_Run</t>
      </is>
    </nc>
  </rcc>
  <rcc rId="12551" sId="1">
    <oc r="I300" t="inlineStr">
      <is>
        <t>Passed</t>
      </is>
    </oc>
    <nc r="I300" t="inlineStr">
      <is>
        <t>Not_Run</t>
      </is>
    </nc>
  </rcc>
  <rcc rId="12552" sId="1">
    <oc r="I299" t="inlineStr">
      <is>
        <t>Passed</t>
      </is>
    </oc>
    <nc r="I299" t="inlineStr">
      <is>
        <t>Not_Run</t>
      </is>
    </nc>
  </rcc>
  <rcc rId="12553" sId="1">
    <oc r="I298" t="inlineStr">
      <is>
        <t>Passed</t>
      </is>
    </oc>
    <nc r="I298" t="inlineStr">
      <is>
        <t>Not_Run</t>
      </is>
    </nc>
  </rcc>
  <rcc rId="12554" sId="1">
    <oc r="I297" t="inlineStr">
      <is>
        <t>Passed</t>
      </is>
    </oc>
    <nc r="I297" t="inlineStr">
      <is>
        <t>Not_Run</t>
      </is>
    </nc>
  </rcc>
  <rcc rId="12555" sId="1">
    <oc r="I295" t="inlineStr">
      <is>
        <t>Passed</t>
      </is>
    </oc>
    <nc r="I295" t="inlineStr">
      <is>
        <t>Not_Run</t>
      </is>
    </nc>
  </rcc>
  <rcc rId="12556" sId="1">
    <oc r="I294" t="inlineStr">
      <is>
        <t>Passed</t>
      </is>
    </oc>
    <nc r="I294" t="inlineStr">
      <is>
        <t>Not_Run</t>
      </is>
    </nc>
  </rcc>
  <rcc rId="12557" sId="1">
    <oc r="I293" t="inlineStr">
      <is>
        <t>Passed</t>
      </is>
    </oc>
    <nc r="I293" t="inlineStr">
      <is>
        <t>Not_Run</t>
      </is>
    </nc>
  </rcc>
  <rcc rId="12558" sId="1">
    <oc r="I292" t="inlineStr">
      <is>
        <t>Passed</t>
      </is>
    </oc>
    <nc r="I292" t="inlineStr">
      <is>
        <t>Not_Run</t>
      </is>
    </nc>
  </rcc>
  <rcc rId="12559" sId="1">
    <oc r="I291" t="inlineStr">
      <is>
        <t>Passed</t>
      </is>
    </oc>
    <nc r="I291" t="inlineStr">
      <is>
        <t>Not_Run</t>
      </is>
    </nc>
  </rcc>
  <rcc rId="12560" sId="1">
    <oc r="I290" t="inlineStr">
      <is>
        <t>Passed</t>
      </is>
    </oc>
    <nc r="I290" t="inlineStr">
      <is>
        <t>Not_Run</t>
      </is>
    </nc>
  </rcc>
  <rcc rId="12561" sId="1">
    <oc r="I289" t="inlineStr">
      <is>
        <t>passed</t>
      </is>
    </oc>
    <nc r="I289" t="inlineStr">
      <is>
        <t>Not_Run</t>
      </is>
    </nc>
  </rcc>
  <rcc rId="12562" sId="1">
    <oc r="I288" t="inlineStr">
      <is>
        <t>passed</t>
      </is>
    </oc>
    <nc r="I288" t="inlineStr">
      <is>
        <t>Not_Run</t>
      </is>
    </nc>
  </rcc>
  <rcc rId="12563" sId="1">
    <oc r="I287" t="inlineStr">
      <is>
        <t>Passed</t>
      </is>
    </oc>
    <nc r="I287" t="inlineStr">
      <is>
        <t>Not_Run</t>
      </is>
    </nc>
  </rcc>
  <rcc rId="12564" sId="1">
    <oc r="I286" t="inlineStr">
      <is>
        <t>Passed</t>
      </is>
    </oc>
    <nc r="I286" t="inlineStr">
      <is>
        <t>Not_Run</t>
      </is>
    </nc>
  </rcc>
  <rcc rId="12565" sId="1">
    <oc r="I285" t="inlineStr">
      <is>
        <t>Failed</t>
      </is>
    </oc>
    <nc r="I285" t="inlineStr">
      <is>
        <t>Not_Run</t>
      </is>
    </nc>
  </rcc>
  <rcc rId="12566" sId="1">
    <oc r="I284" t="inlineStr">
      <is>
        <t>Passed</t>
      </is>
    </oc>
    <nc r="I284" t="inlineStr">
      <is>
        <t>Not_Run</t>
      </is>
    </nc>
  </rcc>
  <rcc rId="12567" sId="1">
    <oc r="I283" t="inlineStr">
      <is>
        <t>Passed</t>
      </is>
    </oc>
    <nc r="I283" t="inlineStr">
      <is>
        <t>Not_Run</t>
      </is>
    </nc>
  </rcc>
  <rcc rId="12568" sId="1">
    <oc r="I282" t="inlineStr">
      <is>
        <t>passed</t>
      </is>
    </oc>
    <nc r="I282" t="inlineStr">
      <is>
        <t>Not_Run</t>
      </is>
    </nc>
  </rcc>
  <rcc rId="12569" sId="1">
    <oc r="I281" t="inlineStr">
      <is>
        <t>passed</t>
      </is>
    </oc>
    <nc r="I281" t="inlineStr">
      <is>
        <t>Not_Run</t>
      </is>
    </nc>
  </rcc>
  <rcc rId="12570" sId="1">
    <oc r="I280" t="inlineStr">
      <is>
        <t>Passed</t>
      </is>
    </oc>
    <nc r="I280" t="inlineStr">
      <is>
        <t>Not_Run</t>
      </is>
    </nc>
  </rcc>
  <rcc rId="12571" sId="1">
    <oc r="I279" t="inlineStr">
      <is>
        <t>Passed</t>
      </is>
    </oc>
    <nc r="I279" t="inlineStr">
      <is>
        <t>Not_Run</t>
      </is>
    </nc>
  </rcc>
  <rcc rId="12572" sId="1">
    <oc r="I278" t="inlineStr">
      <is>
        <t>passed</t>
      </is>
    </oc>
    <nc r="I278" t="inlineStr">
      <is>
        <t>Not_Run</t>
      </is>
    </nc>
  </rcc>
  <rcc rId="12573" sId="1">
    <oc r="I277" t="inlineStr">
      <is>
        <t>Passed</t>
      </is>
    </oc>
    <nc r="I277" t="inlineStr">
      <is>
        <t>Not_Run</t>
      </is>
    </nc>
  </rcc>
  <rcc rId="12574" sId="1">
    <oc r="I276" t="inlineStr">
      <is>
        <t>passed</t>
      </is>
    </oc>
    <nc r="I276" t="inlineStr">
      <is>
        <t>Not_Run</t>
      </is>
    </nc>
  </rcc>
  <rcc rId="12575" sId="1">
    <oc r="I275" t="inlineStr">
      <is>
        <t>passed</t>
      </is>
    </oc>
    <nc r="I275" t="inlineStr">
      <is>
        <t>Not_Run</t>
      </is>
    </nc>
  </rcc>
  <rcc rId="12576" sId="1">
    <oc r="I274" t="inlineStr">
      <is>
        <t>passed</t>
      </is>
    </oc>
    <nc r="I274" t="inlineStr">
      <is>
        <t>Not_Run</t>
      </is>
    </nc>
  </rcc>
  <rcc rId="12577" sId="1">
    <oc r="I273" t="inlineStr">
      <is>
        <t>passed</t>
      </is>
    </oc>
    <nc r="I273" t="inlineStr">
      <is>
        <t>Not_Run</t>
      </is>
    </nc>
  </rcc>
  <rcc rId="12578" sId="1">
    <oc r="I272" t="inlineStr">
      <is>
        <t>passed</t>
      </is>
    </oc>
    <nc r="I272" t="inlineStr">
      <is>
        <t>Not_Run</t>
      </is>
    </nc>
  </rcc>
  <rcc rId="12579" sId="1">
    <oc r="I271" t="inlineStr">
      <is>
        <t>Passed</t>
      </is>
    </oc>
    <nc r="I271" t="inlineStr">
      <is>
        <t>Not_Run</t>
      </is>
    </nc>
  </rcc>
  <rcc rId="12580" sId="1">
    <oc r="I270" t="inlineStr">
      <is>
        <t>Passed</t>
      </is>
    </oc>
    <nc r="I270" t="inlineStr">
      <is>
        <t>Not_Run</t>
      </is>
    </nc>
  </rcc>
  <rcc rId="12581" sId="1">
    <oc r="I268" t="inlineStr">
      <is>
        <t>passed</t>
      </is>
    </oc>
    <nc r="I268" t="inlineStr">
      <is>
        <t>Not_Run</t>
      </is>
    </nc>
  </rcc>
  <rcc rId="12582" sId="1">
    <oc r="I267" t="inlineStr">
      <is>
        <t>Passed</t>
      </is>
    </oc>
    <nc r="I267" t="inlineStr">
      <is>
        <t>Not_Run</t>
      </is>
    </nc>
  </rcc>
  <rcc rId="12583" sId="1">
    <oc r="I266" t="inlineStr">
      <is>
        <t>passed</t>
      </is>
    </oc>
    <nc r="I266" t="inlineStr">
      <is>
        <t>Not_Run</t>
      </is>
    </nc>
  </rcc>
  <rcc rId="12584" sId="1">
    <oc r="I265" t="inlineStr">
      <is>
        <t>Passed</t>
      </is>
    </oc>
    <nc r="I265" t="inlineStr">
      <is>
        <t>Not_Run</t>
      </is>
    </nc>
  </rcc>
  <rcc rId="12585" sId="1">
    <oc r="I264" t="inlineStr">
      <is>
        <t>passed</t>
      </is>
    </oc>
    <nc r="I264" t="inlineStr">
      <is>
        <t>Not_Run</t>
      </is>
    </nc>
  </rcc>
  <rcc rId="12586" sId="1">
    <oc r="I263" t="inlineStr">
      <is>
        <t>passed</t>
      </is>
    </oc>
    <nc r="I263" t="inlineStr">
      <is>
        <t>Not_Run</t>
      </is>
    </nc>
  </rcc>
  <rcc rId="12587" sId="1">
    <oc r="I262" t="inlineStr">
      <is>
        <t>passed</t>
      </is>
    </oc>
    <nc r="I262" t="inlineStr">
      <is>
        <t>Not_Run</t>
      </is>
    </nc>
  </rcc>
  <rcc rId="12588" sId="1">
    <oc r="I261" t="inlineStr">
      <is>
        <t>passed</t>
      </is>
    </oc>
    <nc r="I261" t="inlineStr">
      <is>
        <t>Not_Run</t>
      </is>
    </nc>
  </rcc>
  <rcc rId="12589" sId="1">
    <oc r="I260" t="inlineStr">
      <is>
        <t>Passed</t>
      </is>
    </oc>
    <nc r="I260" t="inlineStr">
      <is>
        <t>Not_Run</t>
      </is>
    </nc>
  </rcc>
  <rcc rId="12590" sId="1">
    <oc r="I259" t="inlineStr">
      <is>
        <t>passed</t>
      </is>
    </oc>
    <nc r="I259" t="inlineStr">
      <is>
        <t>Not_Run</t>
      </is>
    </nc>
  </rcc>
  <rcc rId="12591" sId="1">
    <oc r="I258" t="inlineStr">
      <is>
        <t>passed</t>
      </is>
    </oc>
    <nc r="I258" t="inlineStr">
      <is>
        <t>Not_Run</t>
      </is>
    </nc>
  </rcc>
  <rcc rId="12592" sId="1">
    <oc r="I257" t="inlineStr">
      <is>
        <t>Passed</t>
      </is>
    </oc>
    <nc r="I257" t="inlineStr">
      <is>
        <t>Not_Run</t>
      </is>
    </nc>
  </rcc>
  <rcc rId="12593" sId="1">
    <oc r="I256" t="inlineStr">
      <is>
        <t>passed</t>
      </is>
    </oc>
    <nc r="I256" t="inlineStr">
      <is>
        <t>Not_Run</t>
      </is>
    </nc>
  </rcc>
  <rcc rId="12594" sId="1">
    <oc r="I255" t="inlineStr">
      <is>
        <t>Passed</t>
      </is>
    </oc>
    <nc r="I255" t="inlineStr">
      <is>
        <t>Not_Run</t>
      </is>
    </nc>
  </rcc>
  <rcc rId="12595" sId="1">
    <oc r="I254" t="inlineStr">
      <is>
        <t>passed</t>
      </is>
    </oc>
    <nc r="I254" t="inlineStr">
      <is>
        <t>Not_Run</t>
      </is>
    </nc>
  </rcc>
  <rcc rId="12596" sId="1">
    <oc r="I253" t="inlineStr">
      <is>
        <t>passed</t>
      </is>
    </oc>
    <nc r="I253" t="inlineStr">
      <is>
        <t>Not_Run</t>
      </is>
    </nc>
  </rcc>
  <rcc rId="12597" sId="1">
    <oc r="I252" t="inlineStr">
      <is>
        <t>Passed</t>
      </is>
    </oc>
    <nc r="I252" t="inlineStr">
      <is>
        <t>Not_Run</t>
      </is>
    </nc>
  </rcc>
  <rcc rId="12598" sId="1">
    <oc r="I251" t="inlineStr">
      <is>
        <t>Passed</t>
      </is>
    </oc>
    <nc r="I251" t="inlineStr">
      <is>
        <t>Not_Run</t>
      </is>
    </nc>
  </rcc>
  <rcc rId="12599" sId="1">
    <oc r="I250" t="inlineStr">
      <is>
        <t>Passed</t>
      </is>
    </oc>
    <nc r="I250" t="inlineStr">
      <is>
        <t>Not_Run</t>
      </is>
    </nc>
  </rcc>
  <rcc rId="12600" sId="1">
    <oc r="I249" t="inlineStr">
      <is>
        <t>Passed</t>
      </is>
    </oc>
    <nc r="I249" t="inlineStr">
      <is>
        <t>Not_Run</t>
      </is>
    </nc>
  </rcc>
  <rcc rId="12601" sId="1">
    <oc r="I248" t="inlineStr">
      <is>
        <t>Passed</t>
      </is>
    </oc>
    <nc r="I248" t="inlineStr">
      <is>
        <t>Not_Run</t>
      </is>
    </nc>
  </rcc>
  <rcc rId="12602" sId="1">
    <oc r="I247" t="inlineStr">
      <is>
        <t>Passed</t>
      </is>
    </oc>
    <nc r="I247" t="inlineStr">
      <is>
        <t>Not_Run</t>
      </is>
    </nc>
  </rcc>
  <rcc rId="12603" sId="1">
    <oc r="I246" t="inlineStr">
      <is>
        <t>Passed</t>
      </is>
    </oc>
    <nc r="I246" t="inlineStr">
      <is>
        <t>Not_Run</t>
      </is>
    </nc>
  </rcc>
  <rcc rId="12604" sId="1">
    <oc r="I245" t="inlineStr">
      <is>
        <t>Passed</t>
      </is>
    </oc>
    <nc r="I245" t="inlineStr">
      <is>
        <t>Not_Run</t>
      </is>
    </nc>
  </rcc>
  <rcc rId="12605" sId="1">
    <oc r="I244" t="inlineStr">
      <is>
        <t>passed</t>
      </is>
    </oc>
    <nc r="I244" t="inlineStr">
      <is>
        <t>Not_Run</t>
      </is>
    </nc>
  </rcc>
  <rcc rId="12606" sId="1">
    <oc r="I243" t="inlineStr">
      <is>
        <t>Passed</t>
      </is>
    </oc>
    <nc r="I243" t="inlineStr">
      <is>
        <t>Not_Run</t>
      </is>
    </nc>
  </rcc>
  <rcc rId="12607" sId="1">
    <oc r="I242" t="inlineStr">
      <is>
        <t>passed</t>
      </is>
    </oc>
    <nc r="I242" t="inlineStr">
      <is>
        <t>Not_Run</t>
      </is>
    </nc>
  </rcc>
  <rcc rId="12608" sId="1">
    <oc r="I241" t="inlineStr">
      <is>
        <t>Passed</t>
      </is>
    </oc>
    <nc r="I241" t="inlineStr">
      <is>
        <t>Not_Run</t>
      </is>
    </nc>
  </rcc>
  <rcc rId="12609" sId="1">
    <oc r="I240" t="inlineStr">
      <is>
        <t>Passed</t>
      </is>
    </oc>
    <nc r="I240" t="inlineStr">
      <is>
        <t>Not_Run</t>
      </is>
    </nc>
  </rcc>
  <rcc rId="12610" sId="1">
    <oc r="I239" t="inlineStr">
      <is>
        <t>passed</t>
      </is>
    </oc>
    <nc r="I239" t="inlineStr">
      <is>
        <t>Not_Run</t>
      </is>
    </nc>
  </rcc>
  <rcc rId="12611" sId="1">
    <oc r="I238" t="inlineStr">
      <is>
        <t>passed</t>
      </is>
    </oc>
    <nc r="I238" t="inlineStr">
      <is>
        <t>Not_Run</t>
      </is>
    </nc>
  </rcc>
  <rcc rId="12612" sId="1">
    <oc r="I237" t="inlineStr">
      <is>
        <t>passed</t>
      </is>
    </oc>
    <nc r="I237" t="inlineStr">
      <is>
        <t>Not_Run</t>
      </is>
    </nc>
  </rcc>
  <rcc rId="12613" sId="1">
    <oc r="I236" t="inlineStr">
      <is>
        <t>Passed</t>
      </is>
    </oc>
    <nc r="I236" t="inlineStr">
      <is>
        <t>Not_Run</t>
      </is>
    </nc>
  </rcc>
  <rcc rId="12614" sId="1">
    <oc r="I235" t="inlineStr">
      <is>
        <t>Passed</t>
      </is>
    </oc>
    <nc r="I235" t="inlineStr">
      <is>
        <t>Not_Run</t>
      </is>
    </nc>
  </rcc>
  <rcc rId="12615" sId="1">
    <oc r="I234" t="inlineStr">
      <is>
        <t>Passed</t>
      </is>
    </oc>
    <nc r="I234" t="inlineStr">
      <is>
        <t>Not_Run</t>
      </is>
    </nc>
  </rcc>
  <rcc rId="12616" sId="1">
    <oc r="I233" t="inlineStr">
      <is>
        <t>passed</t>
      </is>
    </oc>
    <nc r="I233" t="inlineStr">
      <is>
        <t>Not_Run</t>
      </is>
    </nc>
  </rcc>
  <rcc rId="12617" sId="1">
    <oc r="I232" t="inlineStr">
      <is>
        <t>passed</t>
      </is>
    </oc>
    <nc r="I232" t="inlineStr">
      <is>
        <t>Not_Run</t>
      </is>
    </nc>
  </rcc>
  <rcc rId="12618" sId="1">
    <oc r="I231" t="inlineStr">
      <is>
        <t>passed</t>
      </is>
    </oc>
    <nc r="I231" t="inlineStr">
      <is>
        <t>Not_Run</t>
      </is>
    </nc>
  </rcc>
  <rcc rId="12619" sId="1">
    <oc r="I230" t="inlineStr">
      <is>
        <t>Passed</t>
      </is>
    </oc>
    <nc r="I230" t="inlineStr">
      <is>
        <t>Not_Run</t>
      </is>
    </nc>
  </rcc>
  <rcc rId="12620" sId="1">
    <oc r="I229" t="inlineStr">
      <is>
        <t>passed</t>
      </is>
    </oc>
    <nc r="I229" t="inlineStr">
      <is>
        <t>Not_Run</t>
      </is>
    </nc>
  </rcc>
  <rcc rId="12621" sId="1">
    <oc r="I228" t="inlineStr">
      <is>
        <t>passed</t>
      </is>
    </oc>
    <nc r="I228" t="inlineStr">
      <is>
        <t>Not_Run</t>
      </is>
    </nc>
  </rcc>
  <rcc rId="12622" sId="1">
    <oc r="I227" t="inlineStr">
      <is>
        <t>passed</t>
      </is>
    </oc>
    <nc r="I227" t="inlineStr">
      <is>
        <t>Not_Run</t>
      </is>
    </nc>
  </rcc>
  <rcc rId="12623" sId="1">
    <oc r="I226" t="inlineStr">
      <is>
        <t>Passed</t>
      </is>
    </oc>
    <nc r="I226" t="inlineStr">
      <is>
        <t>Not_Run</t>
      </is>
    </nc>
  </rcc>
  <rcc rId="12624" sId="1">
    <oc r="I225" t="inlineStr">
      <is>
        <t>passed</t>
      </is>
    </oc>
    <nc r="I225" t="inlineStr">
      <is>
        <t>Not_Run</t>
      </is>
    </nc>
  </rcc>
  <rcc rId="12625" sId="1">
    <oc r="I224" t="inlineStr">
      <is>
        <t>Passed</t>
      </is>
    </oc>
    <nc r="I224" t="inlineStr">
      <is>
        <t>Not_Run</t>
      </is>
    </nc>
  </rcc>
  <rcc rId="12626" sId="1">
    <oc r="I223" t="inlineStr">
      <is>
        <t>Passed</t>
      </is>
    </oc>
    <nc r="I223" t="inlineStr">
      <is>
        <t>Not_Run</t>
      </is>
    </nc>
  </rcc>
  <rcc rId="12627" sId="1">
    <oc r="I222" t="inlineStr">
      <is>
        <t>Passed</t>
      </is>
    </oc>
    <nc r="I222" t="inlineStr">
      <is>
        <t>Not_Run</t>
      </is>
    </nc>
  </rcc>
  <rcc rId="12628" sId="1">
    <oc r="I221" t="inlineStr">
      <is>
        <t>Passed</t>
      </is>
    </oc>
    <nc r="I221" t="inlineStr">
      <is>
        <t>Not_Run</t>
      </is>
    </nc>
  </rcc>
  <rcc rId="12629" sId="1">
    <oc r="I220" t="inlineStr">
      <is>
        <t>Passed</t>
      </is>
    </oc>
    <nc r="I220" t="inlineStr">
      <is>
        <t>Not_Run</t>
      </is>
    </nc>
  </rcc>
  <rcc rId="12630" sId="1">
    <oc r="I219" t="inlineStr">
      <is>
        <t>Passed</t>
      </is>
    </oc>
    <nc r="I219" t="inlineStr">
      <is>
        <t>Not_Run</t>
      </is>
    </nc>
  </rcc>
  <rcc rId="12631" sId="1">
    <oc r="I218" t="inlineStr">
      <is>
        <t>passed</t>
      </is>
    </oc>
    <nc r="I218" t="inlineStr">
      <is>
        <t>Not_Run</t>
      </is>
    </nc>
  </rcc>
  <rcc rId="12632" sId="1">
    <oc r="I217" t="inlineStr">
      <is>
        <t>Passed</t>
      </is>
    </oc>
    <nc r="I217" t="inlineStr">
      <is>
        <t>Not_Run</t>
      </is>
    </nc>
  </rcc>
  <rcc rId="12633" sId="1">
    <oc r="I216" t="inlineStr">
      <is>
        <t>passed</t>
      </is>
    </oc>
    <nc r="I216" t="inlineStr">
      <is>
        <t>Not_Run</t>
      </is>
    </nc>
  </rcc>
  <rcc rId="12634" sId="1">
    <oc r="I215" t="inlineStr">
      <is>
        <t>Passed</t>
      </is>
    </oc>
    <nc r="I215" t="inlineStr">
      <is>
        <t>Not_Run</t>
      </is>
    </nc>
  </rcc>
  <rcc rId="12635" sId="1">
    <oc r="I214" t="inlineStr">
      <is>
        <t>passed</t>
      </is>
    </oc>
    <nc r="I214" t="inlineStr">
      <is>
        <t>Not_Run</t>
      </is>
    </nc>
  </rcc>
  <rcc rId="12636" sId="1">
    <oc r="I213" t="inlineStr">
      <is>
        <t>Passed</t>
      </is>
    </oc>
    <nc r="I213" t="inlineStr">
      <is>
        <t>Not_Run</t>
      </is>
    </nc>
  </rcc>
  <rcc rId="12637" sId="1">
    <oc r="I211" t="inlineStr">
      <is>
        <t>Passed</t>
      </is>
    </oc>
    <nc r="I211" t="inlineStr">
      <is>
        <t>Not_Run</t>
      </is>
    </nc>
  </rcc>
  <rcc rId="12638" sId="1">
    <oc r="I209" t="inlineStr">
      <is>
        <t>Passed</t>
      </is>
    </oc>
    <nc r="I209" t="inlineStr">
      <is>
        <t>Not_Run</t>
      </is>
    </nc>
  </rcc>
  <rcc rId="12639" sId="1">
    <oc r="I208" t="inlineStr">
      <is>
        <t>Passed</t>
      </is>
    </oc>
    <nc r="I208" t="inlineStr">
      <is>
        <t>Not_Run</t>
      </is>
    </nc>
  </rcc>
  <rcc rId="12640" sId="1">
    <oc r="I207" t="inlineStr">
      <is>
        <t>Passed</t>
      </is>
    </oc>
    <nc r="I207" t="inlineStr">
      <is>
        <t>Not_Run</t>
      </is>
    </nc>
  </rcc>
  <rcc rId="12641" sId="1">
    <oc r="I206" t="inlineStr">
      <is>
        <t>Passed</t>
      </is>
    </oc>
    <nc r="I206" t="inlineStr">
      <is>
        <t>Not_Run</t>
      </is>
    </nc>
  </rcc>
  <rcc rId="12642" sId="1">
    <oc r="I205" t="inlineStr">
      <is>
        <t>Passed</t>
      </is>
    </oc>
    <nc r="I205" t="inlineStr">
      <is>
        <t>Not_Run</t>
      </is>
    </nc>
  </rcc>
  <rcc rId="12643" sId="1">
    <oc r="I204" t="inlineStr">
      <is>
        <t>Passed</t>
      </is>
    </oc>
    <nc r="I204" t="inlineStr">
      <is>
        <t>Not_Run</t>
      </is>
    </nc>
  </rcc>
  <rcc rId="12644" sId="1">
    <oc r="I203" t="inlineStr">
      <is>
        <t>Passed</t>
      </is>
    </oc>
    <nc r="I203" t="inlineStr">
      <is>
        <t>Not_Run</t>
      </is>
    </nc>
  </rcc>
  <rcc rId="12645" sId="1">
    <oc r="I202" t="inlineStr">
      <is>
        <t>Passed</t>
      </is>
    </oc>
    <nc r="I202" t="inlineStr">
      <is>
        <t>Not_Run</t>
      </is>
    </nc>
  </rcc>
  <rcc rId="12646" sId="1">
    <oc r="I201" t="inlineStr">
      <is>
        <t>Passed</t>
      </is>
    </oc>
    <nc r="I201" t="inlineStr">
      <is>
        <t>Not_Run</t>
      </is>
    </nc>
  </rcc>
  <rcc rId="12647" sId="1">
    <oc r="I200" t="inlineStr">
      <is>
        <t>Passed</t>
      </is>
    </oc>
    <nc r="I200" t="inlineStr">
      <is>
        <t>Not_Run</t>
      </is>
    </nc>
  </rcc>
  <rcc rId="12648" sId="1">
    <oc r="I199" t="inlineStr">
      <is>
        <t>Passed</t>
      </is>
    </oc>
    <nc r="I199" t="inlineStr">
      <is>
        <t>Not_Run</t>
      </is>
    </nc>
  </rcc>
  <rcc rId="12649" sId="1">
    <oc r="I198" t="inlineStr">
      <is>
        <t>Passed</t>
      </is>
    </oc>
    <nc r="I198" t="inlineStr">
      <is>
        <t>Not_Run</t>
      </is>
    </nc>
  </rcc>
  <rcc rId="12650" sId="1">
    <oc r="I197" t="inlineStr">
      <is>
        <t>Passed</t>
      </is>
    </oc>
    <nc r="I197" t="inlineStr">
      <is>
        <t>Not_Run</t>
      </is>
    </nc>
  </rcc>
  <rcc rId="12651" sId="1">
    <oc r="I196" t="inlineStr">
      <is>
        <t>Passed</t>
      </is>
    </oc>
    <nc r="I196" t="inlineStr">
      <is>
        <t>Not_Run</t>
      </is>
    </nc>
  </rcc>
  <rcc rId="12652" sId="1">
    <oc r="I195" t="inlineStr">
      <is>
        <t>Passed</t>
      </is>
    </oc>
    <nc r="I195" t="inlineStr">
      <is>
        <t>Not_Run</t>
      </is>
    </nc>
  </rcc>
  <rcc rId="12653" sId="1">
    <oc r="I194" t="inlineStr">
      <is>
        <t>Passed</t>
      </is>
    </oc>
    <nc r="I194" t="inlineStr">
      <is>
        <t>Not_Run</t>
      </is>
    </nc>
  </rcc>
  <rcc rId="12654" sId="1">
    <oc r="I193" t="inlineStr">
      <is>
        <t>Passed</t>
      </is>
    </oc>
    <nc r="I193" t="inlineStr">
      <is>
        <t>Not_Run</t>
      </is>
    </nc>
  </rcc>
  <rcc rId="12655" sId="1">
    <oc r="I192" t="inlineStr">
      <is>
        <t>passed</t>
      </is>
    </oc>
    <nc r="I192" t="inlineStr">
      <is>
        <t>Not_Run</t>
      </is>
    </nc>
  </rcc>
  <rcc rId="12656" sId="1">
    <oc r="I191" t="inlineStr">
      <is>
        <t>Passed</t>
      </is>
    </oc>
    <nc r="I191" t="inlineStr">
      <is>
        <t>Not_Run</t>
      </is>
    </nc>
  </rcc>
  <rcc rId="12657" sId="1">
    <oc r="I190" t="inlineStr">
      <is>
        <t>Passed</t>
      </is>
    </oc>
    <nc r="I190" t="inlineStr">
      <is>
        <t>Not_Run</t>
      </is>
    </nc>
  </rcc>
  <rcc rId="12658" sId="1">
    <oc r="I189" t="inlineStr">
      <is>
        <t>Passed</t>
      </is>
    </oc>
    <nc r="I189" t="inlineStr">
      <is>
        <t>Not_Run</t>
      </is>
    </nc>
  </rcc>
  <rcc rId="12659" sId="1">
    <oc r="I188" t="inlineStr">
      <is>
        <t>Passed</t>
      </is>
    </oc>
    <nc r="I188" t="inlineStr">
      <is>
        <t>Not_Run</t>
      </is>
    </nc>
  </rcc>
  <rcc rId="12660" sId="1">
    <oc r="I187" t="inlineStr">
      <is>
        <t>passed</t>
      </is>
    </oc>
    <nc r="I187" t="inlineStr">
      <is>
        <t>Not_Run</t>
      </is>
    </nc>
  </rcc>
  <rcc rId="12661" sId="1">
    <oc r="I186" t="inlineStr">
      <is>
        <t>Passed</t>
      </is>
    </oc>
    <nc r="I186" t="inlineStr">
      <is>
        <t>Not_Run</t>
      </is>
    </nc>
  </rcc>
  <rcc rId="12662" sId="1">
    <oc r="I185" t="inlineStr">
      <is>
        <t>Passed</t>
      </is>
    </oc>
    <nc r="I185" t="inlineStr">
      <is>
        <t>Not_Run</t>
      </is>
    </nc>
  </rcc>
  <rcc rId="12663" sId="1">
    <oc r="I184" t="inlineStr">
      <is>
        <t>passed</t>
      </is>
    </oc>
    <nc r="I184" t="inlineStr">
      <is>
        <t>Not_Run</t>
      </is>
    </nc>
  </rcc>
  <rcc rId="12664" sId="1">
    <oc r="I183" t="inlineStr">
      <is>
        <t>Passed</t>
      </is>
    </oc>
    <nc r="I183" t="inlineStr">
      <is>
        <t>Not_Run</t>
      </is>
    </nc>
  </rcc>
  <rcc rId="12665" sId="1">
    <oc r="I182" t="inlineStr">
      <is>
        <t>passed</t>
      </is>
    </oc>
    <nc r="I182" t="inlineStr">
      <is>
        <t>Not_Run</t>
      </is>
    </nc>
  </rcc>
  <rcc rId="12666" sId="1">
    <oc r="I181" t="inlineStr">
      <is>
        <t>Passed</t>
      </is>
    </oc>
    <nc r="I181" t="inlineStr">
      <is>
        <t>Not_Run</t>
      </is>
    </nc>
  </rcc>
  <rcc rId="12667" sId="1">
    <oc r="I179" t="inlineStr">
      <is>
        <t>passed</t>
      </is>
    </oc>
    <nc r="I179" t="inlineStr">
      <is>
        <t>Not_Run</t>
      </is>
    </nc>
  </rcc>
  <rcc rId="12668" sId="1">
    <oc r="I178" t="inlineStr">
      <is>
        <t>Passed</t>
      </is>
    </oc>
    <nc r="I178" t="inlineStr">
      <is>
        <t>Not_Run</t>
      </is>
    </nc>
  </rcc>
  <rcc rId="12669" sId="1">
    <oc r="I177" t="inlineStr">
      <is>
        <t>Passed</t>
      </is>
    </oc>
    <nc r="I177" t="inlineStr">
      <is>
        <t>Not_Run</t>
      </is>
    </nc>
  </rcc>
  <rcc rId="12670" sId="1">
    <oc r="I176" t="inlineStr">
      <is>
        <t>Passed</t>
      </is>
    </oc>
    <nc r="I176" t="inlineStr">
      <is>
        <t>Not_Run</t>
      </is>
    </nc>
  </rcc>
  <rcc rId="12671" sId="1">
    <oc r="I175" t="inlineStr">
      <is>
        <t>Passed</t>
      </is>
    </oc>
    <nc r="I175" t="inlineStr">
      <is>
        <t>Not_Run</t>
      </is>
    </nc>
  </rcc>
  <rcc rId="12672" sId="1">
    <oc r="I174" t="inlineStr">
      <is>
        <t>Passed</t>
      </is>
    </oc>
    <nc r="I174" t="inlineStr">
      <is>
        <t>Not_Run</t>
      </is>
    </nc>
  </rcc>
  <rcc rId="12673" sId="1">
    <oc r="I173" t="inlineStr">
      <is>
        <t>Passed</t>
      </is>
    </oc>
    <nc r="I173" t="inlineStr">
      <is>
        <t>Not_Run</t>
      </is>
    </nc>
  </rcc>
  <rcc rId="12674" sId="1">
    <oc r="I172" t="inlineStr">
      <is>
        <t>Passed</t>
      </is>
    </oc>
    <nc r="I172" t="inlineStr">
      <is>
        <t>Not_Run</t>
      </is>
    </nc>
  </rcc>
  <rcc rId="12675" sId="1">
    <oc r="I171" t="inlineStr">
      <is>
        <t>Passed</t>
      </is>
    </oc>
    <nc r="I171" t="inlineStr">
      <is>
        <t>Not_Run</t>
      </is>
    </nc>
  </rcc>
  <rcc rId="12676" sId="1">
    <oc r="I170" t="inlineStr">
      <is>
        <t>Passed</t>
      </is>
    </oc>
    <nc r="I170" t="inlineStr">
      <is>
        <t>Not_Run</t>
      </is>
    </nc>
  </rcc>
  <rcc rId="12677" sId="1">
    <oc r="I169" t="inlineStr">
      <is>
        <t>Passed</t>
      </is>
    </oc>
    <nc r="I169" t="inlineStr">
      <is>
        <t>Not_Run</t>
      </is>
    </nc>
  </rcc>
  <rcc rId="12678" sId="1">
    <oc r="I168" t="inlineStr">
      <is>
        <t>Passed</t>
      </is>
    </oc>
    <nc r="I168" t="inlineStr">
      <is>
        <t>Not_Run</t>
      </is>
    </nc>
  </rcc>
  <rcc rId="12679" sId="1">
    <oc r="I167" t="inlineStr">
      <is>
        <t>Passed</t>
      </is>
    </oc>
    <nc r="I167" t="inlineStr">
      <is>
        <t>Not_Run</t>
      </is>
    </nc>
  </rcc>
  <rcc rId="12680" sId="1">
    <oc r="I166" t="inlineStr">
      <is>
        <t>Passed</t>
      </is>
    </oc>
    <nc r="I166" t="inlineStr">
      <is>
        <t>Not_Run</t>
      </is>
    </nc>
  </rcc>
  <rcc rId="12681" sId="1">
    <oc r="I165" t="inlineStr">
      <is>
        <t>Passed</t>
      </is>
    </oc>
    <nc r="I165" t="inlineStr">
      <is>
        <t>Not_Run</t>
      </is>
    </nc>
  </rcc>
  <rcc rId="12682" sId="1">
    <oc r="I164" t="inlineStr">
      <is>
        <t>Passed</t>
      </is>
    </oc>
    <nc r="I164" t="inlineStr">
      <is>
        <t>Not_Run</t>
      </is>
    </nc>
  </rcc>
  <rcc rId="12683" sId="1">
    <oc r="I163" t="inlineStr">
      <is>
        <t>Passed</t>
      </is>
    </oc>
    <nc r="I163" t="inlineStr">
      <is>
        <t>Not_Run</t>
      </is>
    </nc>
  </rcc>
  <rcc rId="12684" sId="1">
    <oc r="I162" t="inlineStr">
      <is>
        <t>Passed</t>
      </is>
    </oc>
    <nc r="I162" t="inlineStr">
      <is>
        <t>Not_Run</t>
      </is>
    </nc>
  </rcc>
  <rcc rId="12685" sId="1">
    <oc r="I161" t="inlineStr">
      <is>
        <t>Passed</t>
      </is>
    </oc>
    <nc r="I161" t="inlineStr">
      <is>
        <t>Not_Run</t>
      </is>
    </nc>
  </rcc>
  <rcc rId="12686" sId="1">
    <oc r="I159" t="inlineStr">
      <is>
        <t>Passed</t>
      </is>
    </oc>
    <nc r="I159" t="inlineStr">
      <is>
        <t>Not_Run</t>
      </is>
    </nc>
  </rcc>
  <rcc rId="12687" sId="1">
    <oc r="I158" t="inlineStr">
      <is>
        <t>Passed</t>
      </is>
    </oc>
    <nc r="I158" t="inlineStr">
      <is>
        <t>Not_Run</t>
      </is>
    </nc>
  </rcc>
  <rcc rId="12688" sId="1">
    <oc r="I157" t="inlineStr">
      <is>
        <t>Passed</t>
      </is>
    </oc>
    <nc r="I157" t="inlineStr">
      <is>
        <t>Not_Run</t>
      </is>
    </nc>
  </rcc>
  <rcc rId="12689" sId="1">
    <oc r="I156" t="inlineStr">
      <is>
        <t>passed</t>
      </is>
    </oc>
    <nc r="I156" t="inlineStr">
      <is>
        <t>Not_Run</t>
      </is>
    </nc>
  </rcc>
  <rcc rId="12690" sId="1">
    <oc r="I155" t="inlineStr">
      <is>
        <t>Passed</t>
      </is>
    </oc>
    <nc r="I155" t="inlineStr">
      <is>
        <t>Not_Run</t>
      </is>
    </nc>
  </rcc>
  <rcc rId="12691" sId="1">
    <oc r="I154" t="inlineStr">
      <is>
        <t>Passed</t>
      </is>
    </oc>
    <nc r="I154" t="inlineStr">
      <is>
        <t>Not_Run</t>
      </is>
    </nc>
  </rcc>
  <rcc rId="12692" sId="1">
    <oc r="I153" t="inlineStr">
      <is>
        <t>Passed</t>
      </is>
    </oc>
    <nc r="I153" t="inlineStr">
      <is>
        <t>Not_Run</t>
      </is>
    </nc>
  </rcc>
  <rcc rId="12693" sId="1">
    <oc r="I152" t="inlineStr">
      <is>
        <t>passed</t>
      </is>
    </oc>
    <nc r="I152" t="inlineStr">
      <is>
        <t>Not_Run</t>
      </is>
    </nc>
  </rcc>
  <rcc rId="12694" sId="1">
    <oc r="I151" t="inlineStr">
      <is>
        <t>Passed</t>
      </is>
    </oc>
    <nc r="I151" t="inlineStr">
      <is>
        <t>Not_Run</t>
      </is>
    </nc>
  </rcc>
  <rcc rId="12695" sId="1">
    <oc r="I150" t="inlineStr">
      <is>
        <t>Passed</t>
      </is>
    </oc>
    <nc r="I150" t="inlineStr">
      <is>
        <t>Not_Run</t>
      </is>
    </nc>
  </rcc>
  <rcc rId="12696" sId="1">
    <oc r="I149" t="inlineStr">
      <is>
        <t>passed</t>
      </is>
    </oc>
    <nc r="I149" t="inlineStr">
      <is>
        <t>Not_Run</t>
      </is>
    </nc>
  </rcc>
  <rcc rId="12697" sId="1">
    <oc r="I148" t="inlineStr">
      <is>
        <t>passed</t>
      </is>
    </oc>
    <nc r="I148" t="inlineStr">
      <is>
        <t>Not_Run</t>
      </is>
    </nc>
  </rcc>
  <rcc rId="12698" sId="1">
    <oc r="I147" t="inlineStr">
      <is>
        <t>Passed</t>
      </is>
    </oc>
    <nc r="I147" t="inlineStr">
      <is>
        <t>Not_Run</t>
      </is>
    </nc>
  </rcc>
  <rcc rId="12699" sId="1">
    <oc r="I146" t="inlineStr">
      <is>
        <t>passed</t>
      </is>
    </oc>
    <nc r="I146" t="inlineStr">
      <is>
        <t>Not_Run</t>
      </is>
    </nc>
  </rcc>
  <rcc rId="12700" sId="1">
    <oc r="I145" t="inlineStr">
      <is>
        <t>Passed</t>
      </is>
    </oc>
    <nc r="I145" t="inlineStr">
      <is>
        <t>Not_Run</t>
      </is>
    </nc>
  </rcc>
  <rcc rId="12701" sId="1">
    <oc r="I144" t="inlineStr">
      <is>
        <t>Passed</t>
      </is>
    </oc>
    <nc r="I144" t="inlineStr">
      <is>
        <t>Not_Run</t>
      </is>
    </nc>
  </rcc>
  <rcc rId="12702" sId="1">
    <oc r="I143" t="inlineStr">
      <is>
        <t>Passed</t>
      </is>
    </oc>
    <nc r="I143" t="inlineStr">
      <is>
        <t>Not_Run</t>
      </is>
    </nc>
  </rcc>
  <rcc rId="12703" sId="1">
    <oc r="I142" t="inlineStr">
      <is>
        <t>Passed</t>
      </is>
    </oc>
    <nc r="I142" t="inlineStr">
      <is>
        <t>Not_Run</t>
      </is>
    </nc>
  </rcc>
  <rcc rId="12704" sId="1">
    <oc r="I141" t="inlineStr">
      <is>
        <t>Passed</t>
      </is>
    </oc>
    <nc r="I141" t="inlineStr">
      <is>
        <t>Not_Run</t>
      </is>
    </nc>
  </rcc>
  <rcc rId="12705" sId="1">
    <oc r="I140" t="inlineStr">
      <is>
        <t>Passed</t>
      </is>
    </oc>
    <nc r="I140" t="inlineStr">
      <is>
        <t>Not_Run</t>
      </is>
    </nc>
  </rcc>
  <rcc rId="12706" sId="1">
    <oc r="I139" t="inlineStr">
      <is>
        <t>Passed</t>
      </is>
    </oc>
    <nc r="I139" t="inlineStr">
      <is>
        <t>Not_Run</t>
      </is>
    </nc>
  </rcc>
  <rcc rId="12707" sId="1">
    <oc r="I138" t="inlineStr">
      <is>
        <t>Passed</t>
      </is>
    </oc>
    <nc r="I138" t="inlineStr">
      <is>
        <t>Not_Run</t>
      </is>
    </nc>
  </rcc>
  <rcc rId="12708" sId="1">
    <oc r="I137" t="inlineStr">
      <is>
        <t>Passed</t>
      </is>
    </oc>
    <nc r="I137" t="inlineStr">
      <is>
        <t>Not_Run</t>
      </is>
    </nc>
  </rcc>
  <rcc rId="12709" sId="1">
    <oc r="I136" t="inlineStr">
      <is>
        <t>Passed</t>
      </is>
    </oc>
    <nc r="I136" t="inlineStr">
      <is>
        <t>Not_Run</t>
      </is>
    </nc>
  </rcc>
  <rcc rId="12710" sId="1">
    <oc r="I135" t="inlineStr">
      <is>
        <t>passed</t>
      </is>
    </oc>
    <nc r="I135" t="inlineStr">
      <is>
        <t>Not_Run</t>
      </is>
    </nc>
  </rcc>
  <rcc rId="12711" sId="1">
    <oc r="I134" t="inlineStr">
      <is>
        <t>Passed</t>
      </is>
    </oc>
    <nc r="I134" t="inlineStr">
      <is>
        <t>Not_Run</t>
      </is>
    </nc>
  </rcc>
  <rcc rId="12712" sId="1">
    <oc r="I133" t="inlineStr">
      <is>
        <t>passed</t>
      </is>
    </oc>
    <nc r="I133" t="inlineStr">
      <is>
        <t>Not_Run</t>
      </is>
    </nc>
  </rcc>
  <rcc rId="12713" sId="1">
    <oc r="I132" t="inlineStr">
      <is>
        <t>Passed</t>
      </is>
    </oc>
    <nc r="I132" t="inlineStr">
      <is>
        <t>Not_Run</t>
      </is>
    </nc>
  </rcc>
  <rcc rId="12714" sId="1">
    <oc r="I131" t="inlineStr">
      <is>
        <t>passed</t>
      </is>
    </oc>
    <nc r="I131" t="inlineStr">
      <is>
        <t>Not_Run</t>
      </is>
    </nc>
  </rcc>
  <rcc rId="12715" sId="1">
    <oc r="I130" t="inlineStr">
      <is>
        <t>Passed</t>
      </is>
    </oc>
    <nc r="I130" t="inlineStr">
      <is>
        <t>Not_Run</t>
      </is>
    </nc>
  </rcc>
  <rcc rId="12716" sId="1">
    <oc r="I129" t="inlineStr">
      <is>
        <t>Passed</t>
      </is>
    </oc>
    <nc r="I129" t="inlineStr">
      <is>
        <t>Not_Run</t>
      </is>
    </nc>
  </rcc>
  <rcc rId="12717" sId="1">
    <oc r="I128" t="inlineStr">
      <is>
        <t>Passed</t>
      </is>
    </oc>
    <nc r="I128" t="inlineStr">
      <is>
        <t>Not_Run</t>
      </is>
    </nc>
  </rcc>
  <rcc rId="12718" sId="1">
    <oc r="I127" t="inlineStr">
      <is>
        <t>Passed</t>
      </is>
    </oc>
    <nc r="I127" t="inlineStr">
      <is>
        <t>Not_Run</t>
      </is>
    </nc>
  </rcc>
  <rcc rId="12719" sId="1">
    <oc r="I126" t="inlineStr">
      <is>
        <t>Passed</t>
      </is>
    </oc>
    <nc r="I126" t="inlineStr">
      <is>
        <t>Not_Run</t>
      </is>
    </nc>
  </rcc>
  <rcc rId="12720" sId="1">
    <oc r="I125" t="inlineStr">
      <is>
        <t>Passed</t>
      </is>
    </oc>
    <nc r="I125" t="inlineStr">
      <is>
        <t>Not_Run</t>
      </is>
    </nc>
  </rcc>
  <rcc rId="12721" sId="1">
    <oc r="I124" t="inlineStr">
      <is>
        <t>Passed</t>
      </is>
    </oc>
    <nc r="I124" t="inlineStr">
      <is>
        <t>Not_Run</t>
      </is>
    </nc>
  </rcc>
  <rcc rId="12722" sId="1">
    <oc r="I123" t="inlineStr">
      <is>
        <t>Passed</t>
      </is>
    </oc>
    <nc r="I123" t="inlineStr">
      <is>
        <t>Not_Run</t>
      </is>
    </nc>
  </rcc>
  <rcc rId="12723" sId="1">
    <oc r="I122" t="inlineStr">
      <is>
        <t>Passed</t>
      </is>
    </oc>
    <nc r="I122" t="inlineStr">
      <is>
        <t>Not_Run</t>
      </is>
    </nc>
  </rcc>
  <rcc rId="12724" sId="1">
    <oc r="I121" t="inlineStr">
      <is>
        <t>Passed</t>
      </is>
    </oc>
    <nc r="I121" t="inlineStr">
      <is>
        <t>Not_Run</t>
      </is>
    </nc>
  </rcc>
  <rcc rId="12725" sId="1">
    <oc r="I120" t="inlineStr">
      <is>
        <t>Passed</t>
      </is>
    </oc>
    <nc r="I120" t="inlineStr">
      <is>
        <t>Not_Run</t>
      </is>
    </nc>
  </rcc>
  <rcc rId="12726" sId="1">
    <oc r="I119" t="inlineStr">
      <is>
        <t>passed</t>
      </is>
    </oc>
    <nc r="I119" t="inlineStr">
      <is>
        <t>Not_Run</t>
      </is>
    </nc>
  </rcc>
  <rcc rId="12727" sId="1">
    <oc r="I118" t="inlineStr">
      <is>
        <t>Passed</t>
      </is>
    </oc>
    <nc r="I118" t="inlineStr">
      <is>
        <t>Not_Run</t>
      </is>
    </nc>
  </rcc>
  <rcc rId="12728" sId="1">
    <oc r="I117" t="inlineStr">
      <is>
        <t>passed</t>
      </is>
    </oc>
    <nc r="I117" t="inlineStr">
      <is>
        <t>Not_Run</t>
      </is>
    </nc>
  </rcc>
  <rcc rId="12729" sId="1">
    <oc r="I116" t="inlineStr">
      <is>
        <t>Passed</t>
      </is>
    </oc>
    <nc r="I116" t="inlineStr">
      <is>
        <t>Not_Run</t>
      </is>
    </nc>
  </rcc>
  <rcc rId="12730" sId="1">
    <oc r="I115" t="inlineStr">
      <is>
        <t>Passed</t>
      </is>
    </oc>
    <nc r="I115" t="inlineStr">
      <is>
        <t>Not_Run</t>
      </is>
    </nc>
  </rcc>
  <rcc rId="12731" sId="1">
    <oc r="I114" t="inlineStr">
      <is>
        <t>Passed</t>
      </is>
    </oc>
    <nc r="I114" t="inlineStr">
      <is>
        <t>Not_Run</t>
      </is>
    </nc>
  </rcc>
  <rcc rId="12732" sId="1">
    <oc r="I113" t="inlineStr">
      <is>
        <t>Passed</t>
      </is>
    </oc>
    <nc r="I113" t="inlineStr">
      <is>
        <t>Not_Run</t>
      </is>
    </nc>
  </rcc>
  <rcc rId="12733" sId="1">
    <oc r="I112" t="inlineStr">
      <is>
        <t>Passed</t>
      </is>
    </oc>
    <nc r="I112" t="inlineStr">
      <is>
        <t>Not_Run</t>
      </is>
    </nc>
  </rcc>
  <rcc rId="12734" sId="1">
    <oc r="I111" t="inlineStr">
      <is>
        <t>passed</t>
      </is>
    </oc>
    <nc r="I111" t="inlineStr">
      <is>
        <t>Not_Run</t>
      </is>
    </nc>
  </rcc>
  <rcc rId="12735" sId="1">
    <oc r="I110" t="inlineStr">
      <is>
        <t>passed</t>
      </is>
    </oc>
    <nc r="I110" t="inlineStr">
      <is>
        <t>Not_Run</t>
      </is>
    </nc>
  </rcc>
  <rcc rId="12736" sId="1">
    <oc r="I109" t="inlineStr">
      <is>
        <t>Passed</t>
      </is>
    </oc>
    <nc r="I109" t="inlineStr">
      <is>
        <t>Not_Run</t>
      </is>
    </nc>
  </rcc>
  <rcc rId="12737" sId="1">
    <oc r="I108" t="inlineStr">
      <is>
        <t>Passed</t>
      </is>
    </oc>
    <nc r="I108" t="inlineStr">
      <is>
        <t>Not_Run</t>
      </is>
    </nc>
  </rcc>
  <rcc rId="12738" sId="1">
    <oc r="I107" t="inlineStr">
      <is>
        <t>Passed</t>
      </is>
    </oc>
    <nc r="I107" t="inlineStr">
      <is>
        <t>Not_Run</t>
      </is>
    </nc>
  </rcc>
  <rcc rId="12739" sId="1">
    <oc r="I105" t="inlineStr">
      <is>
        <t>Passed</t>
      </is>
    </oc>
    <nc r="I105" t="inlineStr">
      <is>
        <t>Not_Run</t>
      </is>
    </nc>
  </rcc>
  <rcc rId="12740" sId="1">
    <oc r="I104" t="inlineStr">
      <is>
        <t>Passed</t>
      </is>
    </oc>
    <nc r="I104" t="inlineStr">
      <is>
        <t>Not_Run</t>
      </is>
    </nc>
  </rcc>
  <rcc rId="12741" sId="1">
    <oc r="I103" t="inlineStr">
      <is>
        <t>passed</t>
      </is>
    </oc>
    <nc r="I103" t="inlineStr">
      <is>
        <t>Not_Run</t>
      </is>
    </nc>
  </rcc>
  <rcc rId="12742" sId="1">
    <oc r="I102" t="inlineStr">
      <is>
        <t>passed</t>
      </is>
    </oc>
    <nc r="I102" t="inlineStr">
      <is>
        <t>Not_Run</t>
      </is>
    </nc>
  </rcc>
  <rcc rId="12743" sId="1">
    <oc r="I101" t="inlineStr">
      <is>
        <t>Passed</t>
      </is>
    </oc>
    <nc r="I101" t="inlineStr">
      <is>
        <t>Not_Run</t>
      </is>
    </nc>
  </rcc>
  <rcc rId="12744" sId="1">
    <oc r="I100" t="inlineStr">
      <is>
        <t>passed</t>
      </is>
    </oc>
    <nc r="I100" t="inlineStr">
      <is>
        <t>Not_Run</t>
      </is>
    </nc>
  </rcc>
  <rcc rId="12745" sId="1">
    <oc r="I99" t="inlineStr">
      <is>
        <t>passed</t>
      </is>
    </oc>
    <nc r="I99" t="inlineStr">
      <is>
        <t>Not_Run</t>
      </is>
    </nc>
  </rcc>
  <rcc rId="12746" sId="1">
    <oc r="I98" t="inlineStr">
      <is>
        <t>passed</t>
      </is>
    </oc>
    <nc r="I98" t="inlineStr">
      <is>
        <t>Not_Run</t>
      </is>
    </nc>
  </rcc>
  <rcc rId="12747" sId="1">
    <oc r="I97" t="inlineStr">
      <is>
        <t>passed</t>
      </is>
    </oc>
    <nc r="I97" t="inlineStr">
      <is>
        <t>Not_Run</t>
      </is>
    </nc>
  </rcc>
  <rcc rId="12748" sId="1">
    <oc r="I96" t="inlineStr">
      <is>
        <t>Passed</t>
      </is>
    </oc>
    <nc r="I96" t="inlineStr">
      <is>
        <t>Not_Run</t>
      </is>
    </nc>
  </rcc>
  <rcc rId="12749" sId="1">
    <oc r="I95" t="inlineStr">
      <is>
        <t>Passed</t>
      </is>
    </oc>
    <nc r="I95" t="inlineStr">
      <is>
        <t>Not_Run</t>
      </is>
    </nc>
  </rcc>
  <rcc rId="12750" sId="1">
    <oc r="I94" t="inlineStr">
      <is>
        <t>Passed</t>
      </is>
    </oc>
    <nc r="I94" t="inlineStr">
      <is>
        <t>Not_Run</t>
      </is>
    </nc>
  </rcc>
  <rcc rId="12751" sId="1">
    <oc r="I93" t="inlineStr">
      <is>
        <t>Passed</t>
      </is>
    </oc>
    <nc r="I93" t="inlineStr">
      <is>
        <t>Not_Run</t>
      </is>
    </nc>
  </rcc>
  <rcc rId="12752" sId="1">
    <oc r="I92" t="inlineStr">
      <is>
        <t>Passed</t>
      </is>
    </oc>
    <nc r="I92" t="inlineStr">
      <is>
        <t>Not_Run</t>
      </is>
    </nc>
  </rcc>
  <rcc rId="12753" sId="1">
    <oc r="I91" t="inlineStr">
      <is>
        <t>Passed</t>
      </is>
    </oc>
    <nc r="I91" t="inlineStr">
      <is>
        <t>Not_Run</t>
      </is>
    </nc>
  </rcc>
  <rcc rId="12754" sId="1">
    <oc r="I90" t="inlineStr">
      <is>
        <t>Passed</t>
      </is>
    </oc>
    <nc r="I90" t="inlineStr">
      <is>
        <t>Not_Run</t>
      </is>
    </nc>
  </rcc>
  <rcc rId="12755" sId="1">
    <oc r="I89" t="inlineStr">
      <is>
        <t>Passed</t>
      </is>
    </oc>
    <nc r="I89" t="inlineStr">
      <is>
        <t>Not_Run</t>
      </is>
    </nc>
  </rcc>
  <rcc rId="12756" sId="1">
    <oc r="I88" t="inlineStr">
      <is>
        <t>Passed</t>
      </is>
    </oc>
    <nc r="I88" t="inlineStr">
      <is>
        <t>Not_Run</t>
      </is>
    </nc>
  </rcc>
  <rcc rId="12757" sId="1">
    <oc r="I87" t="inlineStr">
      <is>
        <t>Passed</t>
      </is>
    </oc>
    <nc r="I87" t="inlineStr">
      <is>
        <t>Not_Run</t>
      </is>
    </nc>
  </rcc>
  <rcc rId="12758" sId="1">
    <oc r="I86" t="inlineStr">
      <is>
        <t>Passed</t>
      </is>
    </oc>
    <nc r="I86" t="inlineStr">
      <is>
        <t>Not_Run</t>
      </is>
    </nc>
  </rcc>
  <rcc rId="12759" sId="1">
    <oc r="I85" t="inlineStr">
      <is>
        <t>passed</t>
      </is>
    </oc>
    <nc r="I85" t="inlineStr">
      <is>
        <t>Not_Run</t>
      </is>
    </nc>
  </rcc>
  <rcc rId="12760" sId="1">
    <oc r="I84" t="inlineStr">
      <is>
        <t>Passed</t>
      </is>
    </oc>
    <nc r="I84" t="inlineStr">
      <is>
        <t>Not_Run</t>
      </is>
    </nc>
  </rcc>
  <rcc rId="12761" sId="1">
    <oc r="I83" t="inlineStr">
      <is>
        <t>Passed</t>
      </is>
    </oc>
    <nc r="I83" t="inlineStr">
      <is>
        <t>Not_Run</t>
      </is>
    </nc>
  </rcc>
  <rcc rId="12762" sId="1">
    <oc r="I82" t="inlineStr">
      <is>
        <t>Passed</t>
      </is>
    </oc>
    <nc r="I82" t="inlineStr">
      <is>
        <t>Not_Run</t>
      </is>
    </nc>
  </rcc>
  <rcc rId="12763" sId="1">
    <oc r="I81" t="inlineStr">
      <is>
        <t>Passed</t>
      </is>
    </oc>
    <nc r="I81" t="inlineStr">
      <is>
        <t>Not_Run</t>
      </is>
    </nc>
  </rcc>
  <rcc rId="12764" sId="1">
    <oc r="I80" t="inlineStr">
      <is>
        <t>Passed</t>
      </is>
    </oc>
    <nc r="I80" t="inlineStr">
      <is>
        <t>Not_Run</t>
      </is>
    </nc>
  </rcc>
  <rcc rId="12765" sId="1">
    <oc r="I79" t="inlineStr">
      <is>
        <t>Passed</t>
      </is>
    </oc>
    <nc r="I79" t="inlineStr">
      <is>
        <t>Not_Run</t>
      </is>
    </nc>
  </rcc>
  <rcc rId="12766" sId="1">
    <oc r="I78" t="inlineStr">
      <is>
        <t>Passed</t>
      </is>
    </oc>
    <nc r="I78" t="inlineStr">
      <is>
        <t>Not_Run</t>
      </is>
    </nc>
  </rcc>
  <rcc rId="12767" sId="1">
    <oc r="I77" t="inlineStr">
      <is>
        <t>Passed</t>
      </is>
    </oc>
    <nc r="I77" t="inlineStr">
      <is>
        <t>Not_Run</t>
      </is>
    </nc>
  </rcc>
  <rcc rId="12768" sId="1">
    <oc r="I76" t="inlineStr">
      <is>
        <t>Passed</t>
      </is>
    </oc>
    <nc r="I76" t="inlineStr">
      <is>
        <t>Not_Run</t>
      </is>
    </nc>
  </rcc>
  <rcc rId="12769" sId="1">
    <oc r="I75" t="inlineStr">
      <is>
        <t>Passed</t>
      </is>
    </oc>
    <nc r="I75" t="inlineStr">
      <is>
        <t>Not_Run</t>
      </is>
    </nc>
  </rcc>
  <rcc rId="12770" sId="1">
    <oc r="I74" t="inlineStr">
      <is>
        <t>Passed</t>
      </is>
    </oc>
    <nc r="I74" t="inlineStr">
      <is>
        <t>Not_Run</t>
      </is>
    </nc>
  </rcc>
  <rcc rId="12771" sId="1">
    <oc r="I73" t="inlineStr">
      <is>
        <t>Passed</t>
      </is>
    </oc>
    <nc r="I73" t="inlineStr">
      <is>
        <t>Not_Run</t>
      </is>
    </nc>
  </rcc>
  <rcc rId="12772" sId="1">
    <oc r="I72" t="inlineStr">
      <is>
        <t>Passed</t>
      </is>
    </oc>
    <nc r="I72" t="inlineStr">
      <is>
        <t>Not_Run</t>
      </is>
    </nc>
  </rcc>
  <rcc rId="12773" sId="1">
    <oc r="I71" t="inlineStr">
      <is>
        <t>Passed</t>
      </is>
    </oc>
    <nc r="I71" t="inlineStr">
      <is>
        <t>Not_Run</t>
      </is>
    </nc>
  </rcc>
  <rcc rId="12774" sId="1">
    <oc r="I70" t="inlineStr">
      <is>
        <t>Passed</t>
      </is>
    </oc>
    <nc r="I70" t="inlineStr">
      <is>
        <t>Not_Run</t>
      </is>
    </nc>
  </rcc>
  <rcc rId="12775" sId="1">
    <oc r="I69" t="inlineStr">
      <is>
        <t>Passed</t>
      </is>
    </oc>
    <nc r="I69" t="inlineStr">
      <is>
        <t>Not_Run</t>
      </is>
    </nc>
  </rcc>
  <rcc rId="12776" sId="1">
    <oc r="I68" t="inlineStr">
      <is>
        <t>passed</t>
      </is>
    </oc>
    <nc r="I68" t="inlineStr">
      <is>
        <t>Not_Run</t>
      </is>
    </nc>
  </rcc>
  <rcc rId="12777" sId="1">
    <oc r="I67" t="inlineStr">
      <is>
        <t>Passed</t>
      </is>
    </oc>
    <nc r="I67" t="inlineStr">
      <is>
        <t>Not_Run</t>
      </is>
    </nc>
  </rcc>
  <rcc rId="12778" sId="1">
    <oc r="I66" t="inlineStr">
      <is>
        <t>Passed</t>
      </is>
    </oc>
    <nc r="I66" t="inlineStr">
      <is>
        <t>Not_Run</t>
      </is>
    </nc>
  </rcc>
  <rcc rId="12779" sId="1">
    <oc r="I65" t="inlineStr">
      <is>
        <t>passed</t>
      </is>
    </oc>
    <nc r="I65" t="inlineStr">
      <is>
        <t>Not_Run</t>
      </is>
    </nc>
  </rcc>
  <rcc rId="12780" sId="1">
    <oc r="I64" t="inlineStr">
      <is>
        <t>passed</t>
      </is>
    </oc>
    <nc r="I64" t="inlineStr">
      <is>
        <t>Not_Run</t>
      </is>
    </nc>
  </rcc>
  <rcc rId="12781" sId="1">
    <oc r="I63" t="inlineStr">
      <is>
        <t>Passed</t>
      </is>
    </oc>
    <nc r="I63" t="inlineStr">
      <is>
        <t>Not_Run</t>
      </is>
    </nc>
  </rcc>
  <rcc rId="12782" sId="1">
    <oc r="I62" t="inlineStr">
      <is>
        <t>Passed</t>
      </is>
    </oc>
    <nc r="I62" t="inlineStr">
      <is>
        <t>Not_Run</t>
      </is>
    </nc>
  </rcc>
  <rcc rId="12783" sId="1">
    <oc r="I61" t="inlineStr">
      <is>
        <t>Passed</t>
      </is>
    </oc>
    <nc r="I61" t="inlineStr">
      <is>
        <t>Not_Run</t>
      </is>
    </nc>
  </rcc>
  <rcc rId="12784" sId="1">
    <oc r="I60" t="inlineStr">
      <is>
        <t>Passed</t>
      </is>
    </oc>
    <nc r="I60" t="inlineStr">
      <is>
        <t>Not_Run</t>
      </is>
    </nc>
  </rcc>
  <rcc rId="12785" sId="1">
    <oc r="I59" t="inlineStr">
      <is>
        <t>passed</t>
      </is>
    </oc>
    <nc r="I59" t="inlineStr">
      <is>
        <t>Not_Run</t>
      </is>
    </nc>
  </rcc>
  <rcc rId="12786" sId="1">
    <oc r="I58" t="inlineStr">
      <is>
        <t>Passed</t>
      </is>
    </oc>
    <nc r="I58" t="inlineStr">
      <is>
        <t>Not_Run</t>
      </is>
    </nc>
  </rcc>
  <rcc rId="12787" sId="1">
    <oc r="I57" t="inlineStr">
      <is>
        <t>Passed</t>
      </is>
    </oc>
    <nc r="I57" t="inlineStr">
      <is>
        <t>Not_Run</t>
      </is>
    </nc>
  </rcc>
  <rcc rId="12788" sId="1">
    <oc r="I56" t="inlineStr">
      <is>
        <t>passed</t>
      </is>
    </oc>
    <nc r="I56" t="inlineStr">
      <is>
        <t>Not_Run</t>
      </is>
    </nc>
  </rcc>
  <rcc rId="12789" sId="1">
    <oc r="I55" t="inlineStr">
      <is>
        <t>Passed</t>
      </is>
    </oc>
    <nc r="I55" t="inlineStr">
      <is>
        <t>Not_Run</t>
      </is>
    </nc>
  </rcc>
  <rcc rId="12790" sId="1">
    <oc r="I54" t="inlineStr">
      <is>
        <t>passed</t>
      </is>
    </oc>
    <nc r="I54" t="inlineStr">
      <is>
        <t>Not_Run</t>
      </is>
    </nc>
  </rcc>
  <rcc rId="12791" sId="1">
    <oc r="I53" t="inlineStr">
      <is>
        <t>Passed</t>
      </is>
    </oc>
    <nc r="I53" t="inlineStr">
      <is>
        <t>Not_Run</t>
      </is>
    </nc>
  </rcc>
  <rcc rId="12792" sId="1">
    <oc r="I52" t="inlineStr">
      <is>
        <t>Passed</t>
      </is>
    </oc>
    <nc r="I52" t="inlineStr">
      <is>
        <t>Not_Run</t>
      </is>
    </nc>
  </rcc>
  <rcc rId="12793" sId="1">
    <oc r="I51" t="inlineStr">
      <is>
        <t>Passed</t>
      </is>
    </oc>
    <nc r="I51" t="inlineStr">
      <is>
        <t>Not_Run</t>
      </is>
    </nc>
  </rcc>
  <rcc rId="12794" sId="1">
    <oc r="I50" t="inlineStr">
      <is>
        <t>Passed</t>
      </is>
    </oc>
    <nc r="I50" t="inlineStr">
      <is>
        <t>Not_Run</t>
      </is>
    </nc>
  </rcc>
  <rcc rId="12795" sId="1">
    <oc r="I49" t="inlineStr">
      <is>
        <t>Passed</t>
      </is>
    </oc>
    <nc r="I49" t="inlineStr">
      <is>
        <t>Not_Run</t>
      </is>
    </nc>
  </rcc>
  <rcc rId="12796" sId="1">
    <oc r="I48" t="inlineStr">
      <is>
        <t>Passed</t>
      </is>
    </oc>
    <nc r="I48" t="inlineStr">
      <is>
        <t>Not_Run</t>
      </is>
    </nc>
  </rcc>
  <rcc rId="12797" sId="1">
    <oc r="I47" t="inlineStr">
      <is>
        <t>Passed</t>
      </is>
    </oc>
    <nc r="I47" t="inlineStr">
      <is>
        <t>Not_Run</t>
      </is>
    </nc>
  </rcc>
  <rcc rId="12798" sId="1">
    <oc r="I46" t="inlineStr">
      <is>
        <t>Passed</t>
      </is>
    </oc>
    <nc r="I46" t="inlineStr">
      <is>
        <t>Not_Run</t>
      </is>
    </nc>
  </rcc>
  <rcc rId="12799" sId="1">
    <oc r="I45" t="inlineStr">
      <is>
        <t>Passed</t>
      </is>
    </oc>
    <nc r="I45" t="inlineStr">
      <is>
        <t>Not_Run</t>
      </is>
    </nc>
  </rcc>
  <rcc rId="12800" sId="1">
    <oc r="I44" t="inlineStr">
      <is>
        <t>Passed</t>
      </is>
    </oc>
    <nc r="I44" t="inlineStr">
      <is>
        <t>Not_Run</t>
      </is>
    </nc>
  </rcc>
  <rcc rId="12801" sId="1">
    <oc r="I43" t="inlineStr">
      <is>
        <t>Passed</t>
      </is>
    </oc>
    <nc r="I43" t="inlineStr">
      <is>
        <t>Not_Run</t>
      </is>
    </nc>
  </rcc>
  <rcc rId="12802" sId="1">
    <oc r="I42" t="inlineStr">
      <is>
        <t>Passed</t>
      </is>
    </oc>
    <nc r="I42" t="inlineStr">
      <is>
        <t>Not_Run</t>
      </is>
    </nc>
  </rcc>
  <rcc rId="12803" sId="1">
    <oc r="I40" t="inlineStr">
      <is>
        <t>passed</t>
      </is>
    </oc>
    <nc r="I40" t="inlineStr">
      <is>
        <t>Not_Run</t>
      </is>
    </nc>
  </rcc>
  <rcc rId="12804" sId="1">
    <oc r="I39" t="inlineStr">
      <is>
        <t>Passed</t>
      </is>
    </oc>
    <nc r="I39" t="inlineStr">
      <is>
        <t>Not_Run</t>
      </is>
    </nc>
  </rcc>
  <rcc rId="12805" sId="1">
    <oc r="I35" t="inlineStr">
      <is>
        <t>Passed</t>
      </is>
    </oc>
    <nc r="I35" t="inlineStr">
      <is>
        <t>Not_Run</t>
      </is>
    </nc>
  </rcc>
  <rcc rId="12806" sId="1">
    <oc r="I34" t="inlineStr">
      <is>
        <t>passed</t>
      </is>
    </oc>
    <nc r="I34" t="inlineStr">
      <is>
        <t>Not_Run</t>
      </is>
    </nc>
  </rcc>
  <rcc rId="12807" sId="1">
    <oc r="I33" t="inlineStr">
      <is>
        <t>Passed</t>
      </is>
    </oc>
    <nc r="I33" t="inlineStr">
      <is>
        <t>Not_Run</t>
      </is>
    </nc>
  </rcc>
  <rcc rId="12808" sId="1">
    <oc r="I32" t="inlineStr">
      <is>
        <t>passed</t>
      </is>
    </oc>
    <nc r="I32" t="inlineStr">
      <is>
        <t>Not_Run</t>
      </is>
    </nc>
  </rcc>
  <rcc rId="12809" sId="1">
    <oc r="I31" t="inlineStr">
      <is>
        <t>Passed</t>
      </is>
    </oc>
    <nc r="I31" t="inlineStr">
      <is>
        <t>Not_Run</t>
      </is>
    </nc>
  </rcc>
  <rcc rId="12810" sId="1">
    <oc r="I30" t="inlineStr">
      <is>
        <t>Passed</t>
      </is>
    </oc>
    <nc r="I30" t="inlineStr">
      <is>
        <t>Not_Run</t>
      </is>
    </nc>
  </rcc>
  <rcc rId="12811" sId="1">
    <oc r="I29" t="inlineStr">
      <is>
        <t>passed</t>
      </is>
    </oc>
    <nc r="I29" t="inlineStr">
      <is>
        <t>Not_Run</t>
      </is>
    </nc>
  </rcc>
  <rcc rId="12812" sId="1">
    <oc r="I28" t="inlineStr">
      <is>
        <t>Passed</t>
      </is>
    </oc>
    <nc r="I28" t="inlineStr">
      <is>
        <t>Not_Run</t>
      </is>
    </nc>
  </rcc>
  <rcc rId="12813" sId="1">
    <oc r="I27" t="inlineStr">
      <is>
        <t>Passed</t>
      </is>
    </oc>
    <nc r="I27" t="inlineStr">
      <is>
        <t>Not_Run</t>
      </is>
    </nc>
  </rcc>
  <rcc rId="12814" sId="1">
    <oc r="I26" t="inlineStr">
      <is>
        <t>passed</t>
      </is>
    </oc>
    <nc r="I26" t="inlineStr">
      <is>
        <t>Not_Run</t>
      </is>
    </nc>
  </rcc>
  <rcc rId="12815" sId="1">
    <oc r="I25" t="inlineStr">
      <is>
        <t>Passed</t>
      </is>
    </oc>
    <nc r="I25" t="inlineStr">
      <is>
        <t>Not_Run</t>
      </is>
    </nc>
  </rcc>
  <rcc rId="12816" sId="1">
    <oc r="I24" t="inlineStr">
      <is>
        <t>Passed</t>
      </is>
    </oc>
    <nc r="I24" t="inlineStr">
      <is>
        <t>Not_Run</t>
      </is>
    </nc>
  </rcc>
  <rcc rId="12817" sId="1">
    <oc r="I23" t="inlineStr">
      <is>
        <t>Passed</t>
      </is>
    </oc>
    <nc r="I23" t="inlineStr">
      <is>
        <t>Not_Run</t>
      </is>
    </nc>
  </rcc>
  <rcc rId="12818" sId="1">
    <oc r="I22" t="inlineStr">
      <is>
        <t>Passed</t>
      </is>
    </oc>
    <nc r="I22" t="inlineStr">
      <is>
        <t>Not_Run</t>
      </is>
    </nc>
  </rcc>
  <rcc rId="12819" sId="1">
    <oc r="I21" t="inlineStr">
      <is>
        <t>Passed</t>
      </is>
    </oc>
    <nc r="I21" t="inlineStr">
      <is>
        <t>Not_Run</t>
      </is>
    </nc>
  </rcc>
  <rcc rId="12820" sId="1">
    <oc r="I20" t="inlineStr">
      <is>
        <t>Passed</t>
      </is>
    </oc>
    <nc r="I20" t="inlineStr">
      <is>
        <t>Not_Run</t>
      </is>
    </nc>
  </rcc>
  <rcc rId="12821" sId="1">
    <oc r="I19" t="inlineStr">
      <is>
        <t>Passed</t>
      </is>
    </oc>
    <nc r="I19" t="inlineStr">
      <is>
        <t>Not_Run</t>
      </is>
    </nc>
  </rcc>
  <rcc rId="12822" sId="1">
    <oc r="I18" t="inlineStr">
      <is>
        <t>Passed</t>
      </is>
    </oc>
    <nc r="I18" t="inlineStr">
      <is>
        <t>Not_Run</t>
      </is>
    </nc>
  </rcc>
  <rcc rId="12823" sId="1">
    <oc r="I17" t="inlineStr">
      <is>
        <t>Passed</t>
      </is>
    </oc>
    <nc r="I17" t="inlineStr">
      <is>
        <t>Not_Run</t>
      </is>
    </nc>
  </rcc>
  <rcc rId="12824" sId="1">
    <oc r="I15" t="inlineStr">
      <is>
        <t>Passed</t>
      </is>
    </oc>
    <nc r="I15" t="inlineStr">
      <is>
        <t>Not_Run</t>
      </is>
    </nc>
  </rcc>
  <rcc rId="12825" sId="1">
    <oc r="I14" t="inlineStr">
      <is>
        <t>passed</t>
      </is>
    </oc>
    <nc r="I14" t="inlineStr">
      <is>
        <t>Not_Run</t>
      </is>
    </nc>
  </rcc>
  <rcc rId="12826" sId="1">
    <oc r="I13" t="inlineStr">
      <is>
        <t>Passed</t>
      </is>
    </oc>
    <nc r="I13" t="inlineStr">
      <is>
        <t>Not_Run</t>
      </is>
    </nc>
  </rcc>
  <rcc rId="12827" sId="1">
    <oc r="I12" t="inlineStr">
      <is>
        <t>Passed</t>
      </is>
    </oc>
    <nc r="I12" t="inlineStr">
      <is>
        <t>Not_Run</t>
      </is>
    </nc>
  </rcc>
  <rcc rId="12828" sId="1">
    <oc r="I11" t="inlineStr">
      <is>
        <t>passed</t>
      </is>
    </oc>
    <nc r="I11" t="inlineStr">
      <is>
        <t>Not_Run</t>
      </is>
    </nc>
  </rcc>
  <rcc rId="12829" sId="1">
    <oc r="I10" t="inlineStr">
      <is>
        <t>Passed</t>
      </is>
    </oc>
    <nc r="I10" t="inlineStr">
      <is>
        <t>Not_Run</t>
      </is>
    </nc>
  </rcc>
  <rcc rId="12830" sId="1">
    <oc r="I8" t="inlineStr">
      <is>
        <t>Passed</t>
      </is>
    </oc>
    <nc r="I8" t="inlineStr">
      <is>
        <t>Not_Run</t>
      </is>
    </nc>
  </rcc>
  <rcc rId="12831" sId="1">
    <oc r="I7" t="inlineStr">
      <is>
        <t>passed</t>
      </is>
    </oc>
    <nc r="I7" t="inlineStr">
      <is>
        <t>Not_Run</t>
      </is>
    </nc>
  </rcc>
  <rcc rId="12832" sId="1">
    <oc r="I6" t="inlineStr">
      <is>
        <t>Passed</t>
      </is>
    </oc>
    <nc r="I6" t="inlineStr">
      <is>
        <t>Not_Run</t>
      </is>
    </nc>
  </rcc>
  <rcc rId="12833" sId="1">
    <oc r="I5" t="inlineStr">
      <is>
        <t>passed</t>
      </is>
    </oc>
    <nc r="I5" t="inlineStr">
      <is>
        <t>Not_Run</t>
      </is>
    </nc>
  </rcc>
  <rcc rId="12834" sId="1">
    <oc r="I4" t="inlineStr">
      <is>
        <t>Passed</t>
      </is>
    </oc>
    <nc r="I4" t="inlineStr">
      <is>
        <t>Not_Run</t>
      </is>
    </nc>
  </rcc>
  <rcc rId="12835" sId="1">
    <oc r="I3" t="inlineStr">
      <is>
        <t>Passed</t>
      </is>
    </oc>
    <nc r="I3" t="inlineStr">
      <is>
        <t>Not_Run</t>
      </is>
    </nc>
  </rcc>
  <rcc rId="12836" sId="1">
    <oc r="I2" t="inlineStr">
      <is>
        <t>Passed</t>
      </is>
    </oc>
    <nc r="I2" t="inlineStr">
      <is>
        <t>Not_Run</t>
      </is>
    </nc>
  </rcc>
  <rcc rId="12837" sId="1">
    <oc r="I296" t="inlineStr">
      <is>
        <t>Passed</t>
      </is>
    </oc>
    <nc r="I296" t="inlineStr">
      <is>
        <t>Not_Run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A6EE34CE_6992_41CC_BCAA_9F61006C0A59_.wvu.FilterData" hidden="1" oldHidden="1">
    <formula>Test_Config!$A$1</formula>
  </rdn>
  <rdn rId="0" localSheetId="1" customView="1" name="Z_A6EE34CE_6992_41CC_BCAA_9F61006C0A59_.wvu.FilterData" hidden="1" oldHidden="1">
    <formula>Test_Data!$A$1:$S$437</formula>
  </rdn>
  <rcv guid="{A6EE34CE-6992-41CC-BCAA-9F61006C0A59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0" sId="1">
    <oc r="I426" t="inlineStr">
      <is>
        <t>Not_Run</t>
      </is>
    </oc>
    <nc r="I426" t="inlineStr">
      <is>
        <t>Passed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1" sId="1">
    <oc r="I425" t="inlineStr">
      <is>
        <t>Not_Run</t>
      </is>
    </oc>
    <nc r="I425" t="inlineStr">
      <is>
        <t>Passed</t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2" sId="1">
    <oc r="I419" t="inlineStr">
      <is>
        <t>Not_Run</t>
      </is>
    </oc>
    <nc r="I419" t="inlineStr">
      <is>
        <t>Passed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3" sId="1">
    <oc r="I191" t="inlineStr">
      <is>
        <t>Not_Run</t>
      </is>
    </oc>
    <nc r="I191" t="inlineStr">
      <is>
        <t>Passed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4" sId="1">
    <oc r="I183" t="inlineStr">
      <is>
        <t>Not_Run</t>
      </is>
    </oc>
    <nc r="I183" t="inlineStr">
      <is>
        <t>Passed</t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5" sId="1">
    <oc r="I420" t="inlineStr">
      <is>
        <t>Not_Run</t>
      </is>
    </oc>
    <nc r="I420" t="inlineStr">
      <is>
        <t>Passed</t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6" sId="1">
    <oc r="I422" t="inlineStr">
      <is>
        <t>Not_Run</t>
      </is>
    </oc>
    <nc r="I422" t="inlineStr">
      <is>
        <t>Passed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97" sId="1">
    <oc r="I55" t="inlineStr">
      <is>
        <t>Not_Run</t>
      </is>
    </oc>
    <nc r="I55" t="inlineStr">
      <is>
        <t>Passed</t>
      </is>
    </nc>
  </rcc>
  <rcc rId="11498" sId="1">
    <oc r="I61" t="inlineStr">
      <is>
        <t>Not_Run</t>
      </is>
    </oc>
    <nc r="I61" t="inlineStr">
      <is>
        <t>Passed</t>
      </is>
    </nc>
  </rcc>
  <rcc rId="11499" sId="1">
    <oc r="I83" t="inlineStr">
      <is>
        <t>Not_Run</t>
      </is>
    </oc>
    <nc r="I83" t="inlineStr">
      <is>
        <t>Passed</t>
      </is>
    </nc>
  </rcc>
  <rcc rId="11500" sId="1">
    <oc r="I107" t="inlineStr">
      <is>
        <t>Not_Run</t>
      </is>
    </oc>
    <nc r="I107" t="inlineStr">
      <is>
        <t>Passed</t>
      </is>
    </nc>
  </rcc>
  <rcc rId="11501" sId="1">
    <oc r="I109" t="inlineStr">
      <is>
        <t>Not_Run</t>
      </is>
    </oc>
    <nc r="I109" t="inlineStr">
      <is>
        <t>Passed</t>
      </is>
    </nc>
  </rcc>
  <rcc rId="11502" sId="1">
    <oc r="I125" t="inlineStr">
      <is>
        <t>Not_Run</t>
      </is>
    </oc>
    <nc r="I125" t="inlineStr">
      <is>
        <t>Passed</t>
      </is>
    </nc>
  </rcc>
  <rcc rId="11503" sId="1">
    <oc r="I126" t="inlineStr">
      <is>
        <t>Not_Run</t>
      </is>
    </oc>
    <nc r="I126" t="inlineStr">
      <is>
        <t>Passed</t>
      </is>
    </nc>
  </rcc>
  <rcc rId="11504" sId="1">
    <oc r="I136" t="inlineStr">
      <is>
        <t>Not_Run</t>
      </is>
    </oc>
    <nc r="I136" t="inlineStr">
      <is>
        <t>Passed</t>
      </is>
    </nc>
  </rcc>
  <rcc rId="11505" sId="1">
    <oc r="I396" t="inlineStr">
      <is>
        <t>Not_Run</t>
      </is>
    </oc>
    <nc r="I396" t="inlineStr">
      <is>
        <t>passed</t>
      </is>
    </nc>
  </rcc>
  <rcc rId="11506" sId="1">
    <oc r="I395" t="inlineStr">
      <is>
        <t>Not_Run</t>
      </is>
    </oc>
    <nc r="I395" t="inlineStr">
      <is>
        <t>passed</t>
      </is>
    </nc>
  </rcc>
  <rcc rId="11507" sId="1">
    <oc r="I341" t="inlineStr">
      <is>
        <t>Not_Run</t>
      </is>
    </oc>
    <nc r="I341" t="inlineStr">
      <is>
        <t>Passed</t>
      </is>
    </nc>
  </rcc>
  <rcc rId="11508" sId="1">
    <oc r="I340" t="inlineStr">
      <is>
        <t>Not_Run</t>
      </is>
    </oc>
    <nc r="I340" t="inlineStr">
      <is>
        <t>Passed</t>
      </is>
    </nc>
  </rcc>
  <rcc rId="11509" sId="1">
    <oc r="I186" t="inlineStr">
      <is>
        <t>Not_Run</t>
      </is>
    </oc>
    <nc r="I186" t="inlineStr">
      <is>
        <t>Passed</t>
      </is>
    </nc>
  </rcc>
  <rcc rId="11510" sId="1">
    <oc r="I185" t="inlineStr">
      <is>
        <t>Not_Run</t>
      </is>
    </oc>
    <nc r="I185" t="inlineStr">
      <is>
        <t>Passed</t>
      </is>
    </nc>
  </rcc>
  <rcc rId="11511" sId="1">
    <oc r="I147" t="inlineStr">
      <is>
        <t>Not_Run</t>
      </is>
    </oc>
    <nc r="I147" t="inlineStr">
      <is>
        <t>Passed</t>
      </is>
    </nc>
  </rcc>
  <rcc rId="11512" sId="1">
    <oc r="I145" t="inlineStr">
      <is>
        <t>Not_Run</t>
      </is>
    </oc>
    <nc r="I145" t="inlineStr">
      <is>
        <t>Passed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3" sId="1">
    <oc r="I418" t="inlineStr">
      <is>
        <t>Not_Run</t>
      </is>
    </oc>
    <nc r="I418" t="inlineStr">
      <is>
        <t>Passed</t>
      </is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4" sId="1">
    <oc r="I374" t="inlineStr">
      <is>
        <t>Not_Run</t>
      </is>
    </oc>
    <nc r="I374" t="inlineStr">
      <is>
        <t>Passed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766B4322_264F_4062_89F5_81C781D37909_.wvu.FilterData" hidden="1" oldHidden="1">
    <formula>Test_Config!$A$1</formula>
  </rdn>
  <rdn rId="0" localSheetId="1" customView="1" name="Z_766B4322_264F_4062_89F5_81C781D37909_.wvu.FilterData" hidden="1" oldHidden="1">
    <formula>Test_Data!$A$1:$S$437</formula>
  </rdn>
  <rcv guid="{766B4322-264F-4062-89F5-81C781D37909}" action="add"/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5" sId="1">
    <oc r="I144" t="inlineStr">
      <is>
        <t>Not_Run</t>
      </is>
    </oc>
    <nc r="I144" t="inlineStr">
      <is>
        <t>Passed</t>
      </is>
    </nc>
  </rcc>
  <rcc rId="11516" sId="1">
    <oc r="I138" t="inlineStr">
      <is>
        <t>Not_Run</t>
      </is>
    </oc>
    <nc r="I138" t="inlineStr">
      <is>
        <t>Passed</t>
      </is>
    </nc>
  </rcc>
  <rcc rId="11517" sId="1">
    <oc r="I134" t="inlineStr">
      <is>
        <t>Not_Run</t>
      </is>
    </oc>
    <nc r="I134" t="inlineStr">
      <is>
        <t>Passed</t>
      </is>
    </nc>
  </rcc>
  <rcc rId="11518" sId="1">
    <oc r="I113" t="inlineStr">
      <is>
        <t>Not_Run</t>
      </is>
    </oc>
    <nc r="I113" t="inlineStr">
      <is>
        <t>Passed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19" sId="1">
    <oc r="I424" t="inlineStr">
      <is>
        <t>Not_Run</t>
      </is>
    </oc>
    <nc r="I424" t="inlineStr">
      <is>
        <t>Passed</t>
      </is>
    </nc>
  </rcc>
  <rcc rId="11520" sId="1">
    <oc r="I423" t="inlineStr">
      <is>
        <t>Not_Run</t>
      </is>
    </oc>
    <nc r="I423" t="inlineStr">
      <is>
        <t>Passed</t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1" sId="1">
    <oc r="I196" t="inlineStr">
      <is>
        <t>Not_Run</t>
      </is>
    </oc>
    <nc r="I196" t="inlineStr">
      <is>
        <t>Passed</t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2" sId="1">
    <oc r="I195" t="inlineStr">
      <is>
        <t>Not_Run</t>
      </is>
    </oc>
    <nc r="I195" t="inlineStr">
      <is>
        <t>Passed</t>
      </is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3" sId="1">
    <oc r="I190" t="inlineStr">
      <is>
        <t>Not_Run</t>
      </is>
    </oc>
    <nc r="I190" t="inlineStr">
      <is>
        <t>Passed</t>
      </is>
    </nc>
  </rcc>
  <rcc rId="11524" sId="1">
    <oc r="I189" t="inlineStr">
      <is>
        <t>Not_Run</t>
      </is>
    </oc>
    <nc r="I189" t="inlineStr">
      <is>
        <t>Passed</t>
      </is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5" sId="1">
    <oc r="I193" t="inlineStr">
      <is>
        <t>Not_Run</t>
      </is>
    </oc>
    <nc r="I193" t="inlineStr">
      <is>
        <t>Passed</t>
      </is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6" sId="1">
    <oc r="I421" t="inlineStr">
      <is>
        <t>Not_Run</t>
      </is>
    </oc>
    <nc r="I421" t="inlineStr">
      <is>
        <t>passed</t>
      </is>
    </nc>
  </rcc>
  <rcc rId="11527" sId="1" odxf="1" dxf="1">
    <oc r="B238">
      <f>HYPERLINK("https://hsdes.intel.com/resource/14013173287","14013173287")</f>
    </oc>
    <nc r="B238">
      <f>HYPERLINK("https://hsdes.intel.com/resource/14013173287","14013173287")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1528" sId="1">
    <oc r="I417" t="inlineStr">
      <is>
        <t>Not_Run</t>
      </is>
    </oc>
    <nc r="I417" t="inlineStr">
      <is>
        <t>passed</t>
      </is>
    </nc>
  </rcc>
  <rcc rId="11529" sId="1">
    <oc r="I415" t="inlineStr">
      <is>
        <t>Not_Run</t>
      </is>
    </oc>
    <nc r="I415" t="inlineStr">
      <is>
        <t>passed</t>
      </is>
    </nc>
  </rcc>
  <rcc rId="11530" sId="1">
    <oc r="I412" t="inlineStr">
      <is>
        <t>Not_Run</t>
      </is>
    </oc>
    <nc r="I412" t="inlineStr">
      <is>
        <t>passed</t>
      </is>
    </nc>
  </rcc>
  <rcc rId="11531" sId="1">
    <oc r="I407" t="inlineStr">
      <is>
        <t>Not_Run</t>
      </is>
    </oc>
    <nc r="I407" t="inlineStr">
      <is>
        <t>passed</t>
      </is>
    </nc>
  </rcc>
  <rcc rId="11532" sId="1">
    <oc r="I287" t="inlineStr">
      <is>
        <t>Not_Run</t>
      </is>
    </oc>
    <nc r="I287" t="inlineStr">
      <is>
        <t>Passed</t>
      </is>
    </nc>
  </rcc>
  <rcc rId="11533" sId="1">
    <oc r="I393" t="inlineStr">
      <is>
        <t>Not_Run</t>
      </is>
    </oc>
    <nc r="I393" t="inlineStr">
      <is>
        <t>passed</t>
      </is>
    </nc>
  </rcc>
  <rcc rId="11534" sId="1">
    <oc r="I255" t="inlineStr">
      <is>
        <t>Not_Run</t>
      </is>
    </oc>
    <nc r="I255" t="inlineStr">
      <is>
        <t>Passed</t>
      </is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35" sId="1">
    <oc r="I310" t="inlineStr">
      <is>
        <t>Not_Run</t>
      </is>
    </oc>
    <nc r="I310" t="inlineStr">
      <is>
        <t>Passed</t>
      </is>
    </nc>
  </rcc>
  <rcc rId="11536" sId="1">
    <oc r="I404" t="inlineStr">
      <is>
        <t>Not_Run</t>
      </is>
    </oc>
    <nc r="I404" t="inlineStr">
      <is>
        <t>passed</t>
      </is>
    </nc>
  </rcc>
  <rcc rId="11537" sId="1">
    <oc r="I286" t="inlineStr">
      <is>
        <t>Not_Run</t>
      </is>
    </oc>
    <nc r="I286" t="inlineStr">
      <is>
        <t>Passed</t>
      </is>
    </nc>
  </rcc>
  <rcc rId="11538" sId="1">
    <oc r="I209" t="inlineStr">
      <is>
        <t>Not_Run</t>
      </is>
    </oc>
    <nc r="I209" t="inlineStr">
      <is>
        <t>Passed</t>
      </is>
    </nc>
  </rcc>
  <rcc rId="11539" sId="1">
    <oc r="K213" t="inlineStr">
      <is>
        <t>=</t>
      </is>
    </oc>
    <nc r="K213"/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40" sId="1">
    <oc r="I326" t="inlineStr">
      <is>
        <t>Not_Run</t>
      </is>
    </oc>
    <nc r="I326" t="inlineStr">
      <is>
        <t>Passed</t>
      </is>
    </nc>
  </rcc>
  <rcc rId="11541" sId="1">
    <oc r="I348" t="inlineStr">
      <is>
        <t>Not_Run</t>
      </is>
    </oc>
    <nc r="I348" t="inlineStr">
      <is>
        <t>passed</t>
      </is>
    </nc>
  </rcc>
  <rcc rId="11542" sId="1">
    <oc r="I270" t="inlineStr">
      <is>
        <t>Not_Run</t>
      </is>
    </oc>
    <nc r="I270" t="inlineStr">
      <is>
        <t>Passed</t>
      </is>
    </nc>
  </rcc>
  <rcc rId="11543" sId="1">
    <oc r="I211" t="inlineStr">
      <is>
        <t>Not_Run</t>
      </is>
    </oc>
    <nc r="I211" t="inlineStr">
      <is>
        <t>Passed</t>
      </is>
    </nc>
  </rcc>
  <rcc rId="11544" sId="1">
    <oc r="I269" t="inlineStr">
      <is>
        <t>Not_Run</t>
      </is>
    </oc>
    <nc r="I269" t="inlineStr">
      <is>
        <t>NA</t>
      </is>
    </nc>
  </rcc>
  <rcc rId="11545" sId="1">
    <oc r="I116" t="inlineStr">
      <is>
        <t>Not_Run</t>
      </is>
    </oc>
    <nc r="I116" t="inlineStr">
      <is>
        <t>Passed</t>
      </is>
    </nc>
  </rcc>
  <rcc rId="11546" sId="1">
    <oc r="I101" t="inlineStr">
      <is>
        <t>Not_Run</t>
      </is>
    </oc>
    <nc r="I101" t="inlineStr">
      <is>
        <t>Passed</t>
      </is>
    </nc>
  </rcc>
  <rcc rId="11547" sId="1">
    <oc r="I94" t="inlineStr">
      <is>
        <t>Not_Run</t>
      </is>
    </oc>
    <nc r="I94" t="inlineStr">
      <is>
        <t>Passed</t>
      </is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48" sId="1">
    <oc r="I9" t="inlineStr">
      <is>
        <t>Not_Run</t>
      </is>
    </oc>
    <nc r="I9" t="inlineStr">
      <is>
        <t>NA</t>
      </is>
    </nc>
  </rcc>
  <rcc rId="11549" sId="1">
    <oc r="I212" t="inlineStr">
      <is>
        <t>Not_Run</t>
      </is>
    </oc>
    <nc r="I212" t="inlineStr">
      <is>
        <t>NA</t>
      </is>
    </nc>
  </rcc>
  <rcc rId="11550" sId="1">
    <oc r="I285" t="inlineStr">
      <is>
        <t>Not_Run</t>
      </is>
    </oc>
    <nc r="I285" t="inlineStr">
      <is>
        <t>Failed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5" sId="1">
    <oc r="I325" t="inlineStr">
      <is>
        <t>Not_Run</t>
      </is>
    </oc>
    <nc r="I325" t="inlineStr">
      <is>
        <t>Passed</t>
      </is>
    </nc>
  </rcc>
  <rfmt sheetId="1" sqref="I32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I325">
    <dxf>
      <fill>
        <patternFill patternType="none">
          <fgColor indexed="64"/>
          <bgColor indexed="65"/>
        </patternFill>
      </fill>
    </dxf>
  </rfmt>
  <rcc rId="13266" sId="1">
    <oc r="I324" t="inlineStr">
      <is>
        <t>Not_Run</t>
      </is>
    </oc>
    <nc r="I324" t="inlineStr">
      <is>
        <t>Passed</t>
      </is>
    </nc>
  </rcc>
  <rcc rId="13267" sId="1">
    <oc r="I312" t="inlineStr">
      <is>
        <t>Not_Run</t>
      </is>
    </oc>
    <nc r="I312" t="inlineStr">
      <is>
        <t>Passed</t>
      </is>
    </nc>
  </rcc>
  <rcc rId="13268" sId="1">
    <oc r="I307" t="inlineStr">
      <is>
        <t>Not_Run</t>
      </is>
    </oc>
    <nc r="I307" t="inlineStr">
      <is>
        <t>Passed</t>
      </is>
    </nc>
  </rcc>
  <rcc rId="13269" sId="1">
    <oc r="I304" t="inlineStr">
      <is>
        <t>Not_Run</t>
      </is>
    </oc>
    <nc r="I304" t="inlineStr">
      <is>
        <t>Passed</t>
      </is>
    </nc>
  </rcc>
  <rcc rId="13270" sId="1" odxf="1" dxf="1">
    <oc r="B234">
      <f>HYPERLINK("https://hsdes.intel.com/resource/14013173229","14013173229")</f>
    </oc>
    <nc r="B234">
      <f>HYPERLINK("https://hsdes.intel.com/resource/14013173229","14013173229")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3271" sId="1">
    <oc r="I234" t="inlineStr">
      <is>
        <t>Not_Run</t>
      </is>
    </oc>
    <nc r="I234" t="inlineStr">
      <is>
        <t>Passed</t>
      </is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1" sId="1">
    <oc r="I215" t="inlineStr">
      <is>
        <t>Not_Run</t>
      </is>
    </oc>
    <nc r="I215" t="inlineStr">
      <is>
        <t>Passed</t>
      </is>
    </nc>
  </rcc>
  <rcc rId="11552" sId="1">
    <oc r="I4" t="inlineStr">
      <is>
        <t>Not_Run</t>
      </is>
    </oc>
    <nc r="I4" t="inlineStr">
      <is>
        <t>Passed</t>
      </is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3" sId="1">
    <oc r="I226" t="inlineStr">
      <is>
        <t>Not_Run</t>
      </is>
    </oc>
    <nc r="I226" t="inlineStr">
      <is>
        <t>Passed</t>
      </is>
    </nc>
  </rcc>
  <rcc rId="11554" sId="1">
    <oc r="J226" t="inlineStr">
      <is>
        <t>Arya</t>
      </is>
    </oc>
    <nc r="J226" t="inlineStr">
      <is>
        <t>yamini</t>
      </is>
    </nc>
  </rcc>
  <rcc rId="11555" sId="1">
    <oc r="J120" t="inlineStr">
      <is>
        <t>Arya</t>
      </is>
    </oc>
    <nc r="J120" t="inlineStr">
      <is>
        <t>yamini</t>
      </is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6" sId="1">
    <oc r="I79" t="inlineStr">
      <is>
        <t>Not_Run</t>
      </is>
    </oc>
    <nc r="I79" t="inlineStr">
      <is>
        <t>Passed</t>
      </is>
    </nc>
  </rcc>
  <rcc rId="11557" sId="1">
    <oc r="I78" t="inlineStr">
      <is>
        <t>Not_Run</t>
      </is>
    </oc>
    <nc r="I78" t="inlineStr">
      <is>
        <t>Passed</t>
      </is>
    </nc>
  </rcc>
  <rcc rId="11558" sId="1">
    <oc r="I71" t="inlineStr">
      <is>
        <t>Not_Run</t>
      </is>
    </oc>
    <nc r="I71" t="inlineStr">
      <is>
        <t>Passed</t>
      </is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9" sId="1">
    <oc r="I69" t="inlineStr">
      <is>
        <t>Not_Run</t>
      </is>
    </oc>
    <nc r="I69" t="inlineStr">
      <is>
        <t>Passed</t>
      </is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60" sId="1">
    <oc r="I223" t="inlineStr">
      <is>
        <t>Not_Run</t>
      </is>
    </oc>
    <nc r="I223" t="inlineStr">
      <is>
        <t>Passed</t>
      </is>
    </nc>
  </rcc>
  <rcc rId="11561" sId="1">
    <oc r="I53" t="inlineStr">
      <is>
        <t>Not_Run</t>
      </is>
    </oc>
    <nc r="I53" t="inlineStr">
      <is>
        <t>Passed</t>
      </is>
    </nc>
  </rcc>
  <rcc rId="11562" sId="1">
    <oc r="I50" t="inlineStr">
      <is>
        <t>Not_Run</t>
      </is>
    </oc>
    <nc r="I50" t="inlineStr">
      <is>
        <t>Passed</t>
      </is>
    </nc>
  </rcc>
  <rcc rId="11563" sId="1">
    <oc r="I49" t="inlineStr">
      <is>
        <t>Not_Run</t>
      </is>
    </oc>
    <nc r="I49" t="inlineStr">
      <is>
        <t>Passed</t>
      </is>
    </nc>
  </rcc>
  <rcc rId="11564" sId="1">
    <oc r="I48" t="inlineStr">
      <is>
        <t>Not_Run</t>
      </is>
    </oc>
    <nc r="I48" t="inlineStr">
      <is>
        <t>Passed</t>
      </is>
    </nc>
  </rcc>
  <rcc rId="11565" sId="1">
    <oc r="I47" t="inlineStr">
      <is>
        <t>Not_Run</t>
      </is>
    </oc>
    <nc r="I47" t="inlineStr">
      <is>
        <t>Passed</t>
      </is>
    </nc>
  </rcc>
  <rcc rId="11566" sId="1">
    <oc r="I46" t="inlineStr">
      <is>
        <t>Not_Run</t>
      </is>
    </oc>
    <nc r="I46" t="inlineStr">
      <is>
        <t>Passed</t>
      </is>
    </nc>
  </rcc>
  <rcc rId="11567" sId="1">
    <oc r="I45" t="inlineStr">
      <is>
        <t>Not_Run</t>
      </is>
    </oc>
    <nc r="I45" t="inlineStr">
      <is>
        <t>Passed</t>
      </is>
    </nc>
  </rcc>
  <rcc rId="11568" sId="1">
    <oc r="I44" t="inlineStr">
      <is>
        <t>Not_Run</t>
      </is>
    </oc>
    <nc r="I44" t="inlineStr">
      <is>
        <t>Passed</t>
      </is>
    </nc>
  </rcc>
  <rcc rId="11569" sId="1">
    <oc r="I51" t="inlineStr">
      <is>
        <t>Not_Run</t>
      </is>
    </oc>
    <nc r="I51" t="inlineStr">
      <is>
        <t>Passed</t>
      </is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0" sId="1">
    <oc r="I39" t="inlineStr">
      <is>
        <t>Not_Run</t>
      </is>
    </oc>
    <nc r="I39" t="inlineStr">
      <is>
        <t>Passed</t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1" sId="1">
    <oc r="I38" t="inlineStr">
      <is>
        <t>Not_Run</t>
      </is>
    </oc>
    <nc r="I38" t="inlineStr">
      <is>
        <t>NA</t>
      </is>
    </nc>
  </rcc>
  <rcc rId="11572" sId="1">
    <oc r="I37" t="inlineStr">
      <is>
        <t>Not_Run</t>
      </is>
    </oc>
    <nc r="I37" t="inlineStr">
      <is>
        <t>NA</t>
      </is>
    </nc>
  </rcc>
  <rcc rId="11573" sId="1">
    <oc r="I36" t="inlineStr">
      <is>
        <t>Not_Run</t>
      </is>
    </oc>
    <nc r="I36" t="inlineStr">
      <is>
        <t>NA</t>
      </is>
    </nc>
  </rcc>
  <rfmt sheetId="1" sqref="I35">
    <dxf>
      <fill>
        <patternFill patternType="none">
          <fgColor indexed="64"/>
          <bgColor indexed="65"/>
        </patternFill>
      </fill>
    </dxf>
  </rfmt>
  <rfmt sheetId="1" sqref="I35">
    <dxf>
      <fill>
        <patternFill patternType="none">
          <fgColor indexed="64"/>
          <bgColor indexed="65"/>
        </patternFill>
      </fill>
    </dxf>
  </rfmt>
  <rcc rId="11574" sId="1">
    <oc r="I41" t="inlineStr">
      <is>
        <t>Not_Run</t>
      </is>
    </oc>
    <nc r="I41" t="inlineStr">
      <is>
        <t>NA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5" sId="1">
    <oc r="I365" t="inlineStr">
      <is>
        <t>Not_Run</t>
      </is>
    </oc>
    <nc r="I365" t="inlineStr">
      <is>
        <t>passed</t>
      </is>
    </nc>
  </rcc>
  <rcc rId="11576" sId="1">
    <oc r="I204" t="inlineStr">
      <is>
        <t>Not_Run</t>
      </is>
    </oc>
    <nc r="I204" t="inlineStr">
      <is>
        <t>Passed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7" sId="1">
    <oc r="I120" t="inlineStr">
      <is>
        <t>Not_Run</t>
      </is>
    </oc>
    <nc r="I120" t="inlineStr">
      <is>
        <t>Passed</t>
      </is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8" sId="1">
    <oc r="I33" t="inlineStr">
      <is>
        <t>Not_Run</t>
      </is>
    </oc>
    <nc r="I33" t="inlineStr">
      <is>
        <t>Passed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2" sId="1">
    <oc r="J86" t="inlineStr">
      <is>
        <t>Prashanth</t>
      </is>
    </oc>
    <nc r="J86" t="inlineStr">
      <is>
        <t>Hussain</t>
      </is>
    </nc>
  </rcc>
  <rcc rId="13273" sId="1">
    <oc r="I436" t="inlineStr">
      <is>
        <t>Not_Run</t>
      </is>
    </oc>
    <nc r="I436" t="inlineStr">
      <is>
        <t>Passed</t>
      </is>
    </nc>
  </rcc>
  <rcc rId="13274" sId="1">
    <oc r="I435" t="inlineStr">
      <is>
        <t>Not_Run</t>
      </is>
    </oc>
    <nc r="I435" t="inlineStr">
      <is>
        <t>Passed</t>
      </is>
    </nc>
  </rcc>
  <rcc rId="13275" sId="1">
    <oc r="I434" t="inlineStr">
      <is>
        <t>Not_Run</t>
      </is>
    </oc>
    <nc r="I434" t="inlineStr">
      <is>
        <t>Passed</t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79" sId="1">
    <oc r="I30" t="inlineStr">
      <is>
        <t>Not_Run</t>
      </is>
    </oc>
    <nc r="I30" t="inlineStr">
      <is>
        <t>Passed</t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80" sId="1">
    <oc r="I243" t="inlineStr">
      <is>
        <t>Not_Run</t>
      </is>
    </oc>
    <nc r="I243" t="inlineStr">
      <is>
        <t>Passed</t>
      </is>
    </nc>
  </rcc>
  <rcc rId="11581" sId="1">
    <oc r="I3" t="inlineStr">
      <is>
        <t>Not_Run</t>
      </is>
    </oc>
    <nc r="I3" t="inlineStr">
      <is>
        <t>Passed</t>
      </is>
    </nc>
  </rcc>
  <rcc rId="11582" sId="1">
    <oc r="I16" t="inlineStr">
      <is>
        <t>Not_Run</t>
      </is>
    </oc>
    <nc r="I16" t="inlineStr">
      <is>
        <t>NA</t>
      </is>
    </nc>
  </rcc>
  <rcc rId="11583" sId="1">
    <oc r="I57" t="inlineStr">
      <is>
        <t>Not_Run</t>
      </is>
    </oc>
    <nc r="I57" t="inlineStr">
      <is>
        <t>Passed</t>
      </is>
    </nc>
  </rcc>
  <rcc rId="11584" sId="1">
    <oc r="I58" t="inlineStr">
      <is>
        <t>Not_Run</t>
      </is>
    </oc>
    <nc r="I58" t="inlineStr">
      <is>
        <t>Passed</t>
      </is>
    </nc>
  </rcc>
  <rcc rId="11585" sId="1">
    <oc r="I60" t="inlineStr">
      <is>
        <t>Not_Run</t>
      </is>
    </oc>
    <nc r="I60" t="inlineStr">
      <is>
        <t>Passed</t>
      </is>
    </nc>
  </rcc>
  <rcc rId="11586" sId="1">
    <oc r="I67" t="inlineStr">
      <is>
        <t>Not_Run</t>
      </is>
    </oc>
    <nc r="I67" t="inlineStr">
      <is>
        <t>Passed</t>
      </is>
    </nc>
  </rcc>
  <rcc rId="11587" sId="1">
    <oc r="I72" t="inlineStr">
      <is>
        <t>Not_Run</t>
      </is>
    </oc>
    <nc r="I72" t="inlineStr">
      <is>
        <t>Passed</t>
      </is>
    </nc>
  </rcc>
  <rcc rId="11588" sId="1">
    <oc r="I73" t="inlineStr">
      <is>
        <t>Not_Run</t>
      </is>
    </oc>
    <nc r="I73" t="inlineStr">
      <is>
        <t>Passed</t>
      </is>
    </nc>
  </rcc>
  <rcc rId="11589" sId="1">
    <oc r="I80" t="inlineStr">
      <is>
        <t>Not_Run</t>
      </is>
    </oc>
    <nc r="I80" t="inlineStr">
      <is>
        <t>Passed</t>
      </is>
    </nc>
  </rcc>
  <rcc rId="11590" sId="1">
    <oc r="I250" t="inlineStr">
      <is>
        <t>Not_Run</t>
      </is>
    </oc>
    <nc r="I250" t="inlineStr">
      <is>
        <t>Passed</t>
      </is>
    </nc>
  </rcc>
  <rcc rId="11591" sId="1">
    <oc r="I329" t="inlineStr">
      <is>
        <t>Not_Run</t>
      </is>
    </oc>
    <nc r="I329" t="inlineStr">
      <is>
        <t>Passed</t>
      </is>
    </nc>
  </rcc>
  <rcc rId="11592" sId="1">
    <oc r="I115" t="inlineStr">
      <is>
        <t>Not_Run</t>
      </is>
    </oc>
    <nc r="I115" t="inlineStr">
      <is>
        <t>Passed</t>
      </is>
    </nc>
  </rcc>
  <rcc rId="11593" sId="1">
    <oc r="I118" t="inlineStr">
      <is>
        <t>Not_Run</t>
      </is>
    </oc>
    <nc r="I118" t="inlineStr">
      <is>
        <t>Passed</t>
      </is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4" sId="1">
    <oc r="I201" t="inlineStr">
      <is>
        <t>Not_Run</t>
      </is>
    </oc>
    <nc r="I201" t="inlineStr">
      <is>
        <t>Passed</t>
      </is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5" sId="1">
    <oc r="I200" t="inlineStr">
      <is>
        <t>Not_Run</t>
      </is>
    </oc>
    <nc r="I200" t="inlineStr">
      <is>
        <t>Passed</t>
      </is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6" sId="1">
    <oc r="I199" t="inlineStr">
      <is>
        <t>Not_Run</t>
      </is>
    </oc>
    <nc r="I199" t="inlineStr">
      <is>
        <t>Passed</t>
      </is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7" sId="1">
    <oc r="I198" t="inlineStr">
      <is>
        <t>Not_Run</t>
      </is>
    </oc>
    <nc r="I198" t="inlineStr">
      <is>
        <t>Passed</t>
      </is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8" sId="1">
    <oc r="I181" t="inlineStr">
      <is>
        <t>Not_Run</t>
      </is>
    </oc>
    <nc r="I181" t="inlineStr">
      <is>
        <t>Passed</t>
      </is>
    </nc>
  </rcc>
  <rcc rId="11599" sId="1">
    <oc r="I164" t="inlineStr">
      <is>
        <t>Not_Run</t>
      </is>
    </oc>
    <nc r="I164" t="inlineStr">
      <is>
        <t>Passed</t>
      </is>
    </nc>
  </rcc>
  <rcc rId="11600" sId="1">
    <oc r="I151" t="inlineStr">
      <is>
        <t>Not_Run</t>
      </is>
    </oc>
    <nc r="I151" t="inlineStr">
      <is>
        <t>Passed</t>
      </is>
    </nc>
  </rcc>
  <rcc rId="11601" sId="1">
    <oc r="I92" t="inlineStr">
      <is>
        <t>Not_Run</t>
      </is>
    </oc>
    <nc r="I92" t="inlineStr">
      <is>
        <t>Passed</t>
      </is>
    </nc>
  </rcc>
  <rcc rId="11602" sId="1">
    <oc r="I87" t="inlineStr">
      <is>
        <t>Not_Run</t>
      </is>
    </oc>
    <nc r="I87" t="inlineStr">
      <is>
        <t>Passed</t>
      </is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3" sId="1">
    <oc r="I52" t="inlineStr">
      <is>
        <t>Not_Run</t>
      </is>
    </oc>
    <nc r="I52" t="inlineStr">
      <is>
        <t>Passed</t>
      </is>
    </nc>
  </rcc>
  <rcc rId="11604" sId="1">
    <oc r="I206" t="inlineStr">
      <is>
        <t>Not_Run</t>
      </is>
    </oc>
    <nc r="I206" t="inlineStr">
      <is>
        <t>Passed</t>
      </is>
    </nc>
  </rcc>
  <rcc rId="11605" sId="1">
    <oc r="I334" t="inlineStr">
      <is>
        <t>Not_Run</t>
      </is>
    </oc>
    <nc r="I334" t="inlineStr">
      <is>
        <t>Passed</t>
      </is>
    </nc>
  </rcc>
  <rcc rId="11606" sId="1">
    <oc r="I12" t="inlineStr">
      <is>
        <t>Not_Run</t>
      </is>
    </oc>
    <nc r="I12" t="inlineStr">
      <is>
        <t>Passed</t>
      </is>
    </nc>
  </rcc>
  <rcc rId="11607" sId="1">
    <oc r="I236" t="inlineStr">
      <is>
        <t>Not_Run</t>
      </is>
    </oc>
    <nc r="I236" t="inlineStr">
      <is>
        <t>Passed</t>
      </is>
    </nc>
  </rcc>
  <rcc rId="11608" sId="1">
    <oc r="I27" t="inlineStr">
      <is>
        <t>Not_Run</t>
      </is>
    </oc>
    <nc r="I27" t="inlineStr">
      <is>
        <t>Passed</t>
      </is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9" sId="1">
    <oc r="I392" t="inlineStr">
      <is>
        <t>Not_Run</t>
      </is>
    </oc>
    <nc r="I392" t="inlineStr">
      <is>
        <t>passed</t>
      </is>
    </nc>
  </rcc>
  <rcc rId="11610" sId="1">
    <oc r="I373" t="inlineStr">
      <is>
        <t>Not_Run</t>
      </is>
    </oc>
    <nc r="I373" t="inlineStr">
      <is>
        <t>Passed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6" sId="1">
    <oc r="I230" t="inlineStr">
      <is>
        <t>Not_Run</t>
      </is>
    </oc>
    <nc r="I230" t="inlineStr">
      <is>
        <t>Passed</t>
      </is>
    </nc>
  </rcc>
  <rcc rId="13277" sId="1">
    <oc r="I226" t="inlineStr">
      <is>
        <t>Not_Run</t>
      </is>
    </oc>
    <nc r="I226" t="inlineStr">
      <is>
        <t>Passed</t>
      </is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3" sId="1">
    <oc r="I161" t="inlineStr">
      <is>
        <t>Not_Run</t>
      </is>
    </oc>
    <nc r="I161" t="inlineStr">
      <is>
        <t>Passed</t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4" sId="1">
    <oc r="I399" t="inlineStr">
      <is>
        <t>Not_Run</t>
      </is>
    </oc>
    <nc r="I399" t="inlineStr">
      <is>
        <t>passed</t>
      </is>
    </nc>
  </rcc>
  <rcc rId="11615" sId="1">
    <oc r="I397" t="inlineStr">
      <is>
        <t>Not_Run</t>
      </is>
    </oc>
    <nc r="I397" t="inlineStr">
      <is>
        <t>passed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6" sId="1">
    <oc r="I416" t="inlineStr">
      <is>
        <t>Not_Run</t>
      </is>
    </oc>
    <nc r="I416" t="inlineStr">
      <is>
        <t>passed</t>
      </is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7" sId="1">
    <oc r="I166" t="inlineStr">
      <is>
        <t>Not_Run</t>
      </is>
    </oc>
    <nc r="I166" t="inlineStr">
      <is>
        <t>Passed</t>
      </is>
    </nc>
  </rcc>
  <rcc rId="11618" sId="1">
    <oc r="J166" t="inlineStr">
      <is>
        <t>Arya</t>
      </is>
    </oc>
    <nc r="J166" t="inlineStr">
      <is>
        <t>yamini</t>
      </is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9" sId="1">
    <oc r="I24" t="inlineStr">
      <is>
        <t>Not_Run</t>
      </is>
    </oc>
    <nc r="I24" t="inlineStr">
      <is>
        <t>Passed</t>
      </is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0" sId="1">
    <oc r="J130" t="inlineStr">
      <is>
        <t>Arya</t>
      </is>
    </oc>
    <nc r="J130" t="inlineStr">
      <is>
        <t>yamini</t>
      </is>
    </nc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3" sId="1">
    <oc r="I21" t="inlineStr">
      <is>
        <t>Not_Run</t>
      </is>
    </oc>
    <nc r="I21" t="inlineStr">
      <is>
        <t>Passed</t>
      </is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4" sId="1">
    <oc r="I20" t="inlineStr">
      <is>
        <t>Not_Run</t>
      </is>
    </oc>
    <nc r="I20" t="inlineStr">
      <is>
        <t>Passed</t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5" sId="1">
    <oc r="I17" t="inlineStr">
      <is>
        <t>Not_Run</t>
      </is>
    </oc>
    <nc r="I17" t="inlineStr">
      <is>
        <t>Passed</t>
      </is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6" sId="1">
    <oc r="I15" t="inlineStr">
      <is>
        <t>Not_Run</t>
      </is>
    </oc>
    <nc r="I15" t="inlineStr">
      <is>
        <t>Passed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8" sId="1">
    <oc r="I153" t="inlineStr">
      <is>
        <t>Not_Run</t>
      </is>
    </oc>
    <nc r="I153" t="inlineStr">
      <is>
        <t>Passed</t>
      </is>
    </nc>
  </rcc>
  <rcc rId="13279" sId="1">
    <oc r="I349" t="inlineStr">
      <is>
        <t>Not_Run</t>
      </is>
    </oc>
    <nc r="I349" t="inlineStr">
      <is>
        <t>Passed</t>
      </is>
    </nc>
  </rcc>
  <rcc rId="13280" sId="1">
    <oc r="I86" t="inlineStr">
      <is>
        <t>Not_Run</t>
      </is>
    </oc>
    <nc r="I86" t="inlineStr">
      <is>
        <t>Passed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7" sId="1">
    <oc r="I66" t="inlineStr">
      <is>
        <t>Not_Run</t>
      </is>
    </oc>
    <nc r="I66" t="inlineStr">
      <is>
        <t>Passed</t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8" sId="1">
    <oc r="I252" t="inlineStr">
      <is>
        <t>Not_Run</t>
      </is>
    </oc>
    <nc r="I252" t="inlineStr">
      <is>
        <t>Passed</t>
      </is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29" sId="1">
    <oc r="I205" t="inlineStr">
      <is>
        <t>Not_Run</t>
      </is>
    </oc>
    <nc r="I205" t="inlineStr">
      <is>
        <t>Passed</t>
      </is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32" sId="1">
    <oc r="I380" t="inlineStr">
      <is>
        <t>Not_Run</t>
      </is>
    </oc>
    <nc r="I380" t="inlineStr">
      <is>
        <t>Passed</t>
      </is>
    </nc>
  </rcc>
  <rcc rId="11633" sId="1">
    <oc r="J380" t="inlineStr">
      <is>
        <t>Arya</t>
      </is>
    </oc>
    <nc r="J380" t="inlineStr">
      <is>
        <t>yamini</t>
      </is>
    </nc>
  </rcc>
  <rcc rId="11634" sId="1">
    <oc r="I363" t="inlineStr">
      <is>
        <t>Not_Run</t>
      </is>
    </oc>
    <nc r="I363" t="inlineStr">
      <is>
        <t>passed</t>
      </is>
    </nc>
  </rcc>
  <rcc rId="11635" sId="1">
    <oc r="J363" t="inlineStr">
      <is>
        <t>Arya</t>
      </is>
    </oc>
    <nc r="J363" t="inlineStr">
      <is>
        <t>yamini</t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36" sId="1">
    <oc r="I197" t="inlineStr">
      <is>
        <t>Not_Run</t>
      </is>
    </oc>
    <nc r="I197" t="inlineStr">
      <is>
        <t>Passed</t>
      </is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37" sId="1">
    <oc r="J346" t="inlineStr">
      <is>
        <t>Shwetha</t>
      </is>
    </oc>
    <nc r="J346" t="inlineStr">
      <is>
        <t>arya</t>
      </is>
    </nc>
  </rcc>
  <rcc rId="11638" sId="1" odxf="1">
    <oc r="J345" t="inlineStr">
      <is>
        <t>yamini</t>
      </is>
    </oc>
    <nc r="J345" t="inlineStr">
      <is>
        <t>arya</t>
      </is>
    </nc>
    <odxf/>
  </rcc>
  <rcc rId="11639" sId="1">
    <oc r="J344" t="inlineStr">
      <is>
        <t>Shwetha</t>
      </is>
    </oc>
    <nc r="J344" t="inlineStr">
      <is>
        <t>arya</t>
      </is>
    </nc>
  </rcc>
  <rcc rId="11640" sId="1" odxf="1">
    <oc r="J343" t="inlineStr">
      <is>
        <t>yamini</t>
      </is>
    </oc>
    <nc r="J343" t="inlineStr">
      <is>
        <t>arya</t>
      </is>
    </nc>
    <odxf/>
  </rcc>
  <rcc rId="11641" sId="1">
    <oc r="J342" t="inlineStr">
      <is>
        <t>yamini</t>
      </is>
    </oc>
    <nc r="J342" t="inlineStr">
      <is>
        <t>arya</t>
      </is>
    </nc>
  </rcc>
  <rcc rId="11642" sId="1" odxf="1">
    <oc r="J299" t="inlineStr">
      <is>
        <t>yamini</t>
      </is>
    </oc>
    <nc r="J299" t="inlineStr">
      <is>
        <t>arya</t>
      </is>
    </nc>
    <odxf/>
  </rcc>
  <rcc rId="11643" sId="1">
    <oc r="J124" t="inlineStr">
      <is>
        <t>Shwetha</t>
      </is>
    </oc>
    <nc r="J124" t="inlineStr">
      <is>
        <t>arya</t>
      </is>
    </nc>
  </rcc>
  <rcc rId="11644" sId="1" odxf="1">
    <oc r="J123" t="inlineStr">
      <is>
        <t>yamini</t>
      </is>
    </oc>
    <nc r="J123" t="inlineStr">
      <is>
        <t>arya</t>
      </is>
    </nc>
    <odxf/>
  </rcc>
  <rcc rId="11645" sId="1">
    <oc r="J122" t="inlineStr">
      <is>
        <t>Shwetha</t>
      </is>
    </oc>
    <nc r="J122" t="inlineStr">
      <is>
        <t>arya</t>
      </is>
    </nc>
  </rcc>
  <rcc rId="11646" sId="1" odxf="1">
    <oc r="J121" t="inlineStr">
      <is>
        <t>yamini</t>
      </is>
    </oc>
    <nc r="J121" t="inlineStr">
      <is>
        <t>arya</t>
      </is>
    </nc>
    <odxf/>
  </rcc>
  <rcc rId="11647" sId="1" odxf="1">
    <oc r="J108" t="inlineStr">
      <is>
        <t>yamini</t>
      </is>
    </oc>
    <nc r="J108" t="inlineStr">
      <is>
        <t>arya</t>
      </is>
    </nc>
    <odxf/>
  </rcc>
  <rcc rId="11648" sId="1">
    <oc r="J106" t="inlineStr">
      <is>
        <t>yamini</t>
      </is>
    </oc>
    <nc r="J106" t="inlineStr">
      <is>
        <t>arya</t>
      </is>
    </nc>
  </rcc>
  <rcc rId="11649" sId="1">
    <oc r="J433" t="inlineStr">
      <is>
        <t>Arya</t>
      </is>
    </oc>
    <nc r="J433" t="inlineStr">
      <is>
        <t>yamini</t>
      </is>
    </nc>
  </rcc>
  <rcc rId="11650" sId="1">
    <oc r="J358" t="inlineStr">
      <is>
        <t>Arya</t>
      </is>
    </oc>
    <nc r="J358" t="inlineStr">
      <is>
        <t>yamini</t>
      </is>
    </nc>
  </rcc>
  <rcc rId="11651" sId="1" odxf="1">
    <oc r="J309" t="inlineStr">
      <is>
        <t>Arya</t>
      </is>
    </oc>
    <nc r="J309" t="inlineStr">
      <is>
        <t>yamini</t>
      </is>
    </nc>
    <odxf/>
  </rcc>
  <rcc rId="11652" sId="1">
    <oc r="J284" t="inlineStr">
      <is>
        <t>Arya</t>
      </is>
    </oc>
    <nc r="J284" t="inlineStr">
      <is>
        <t>yamini</t>
      </is>
    </nc>
  </rcc>
  <rcc rId="11653" sId="1">
    <oc r="J283" t="inlineStr">
      <is>
        <t>Arya</t>
      </is>
    </oc>
    <nc r="J283" t="inlineStr">
      <is>
        <t>yamini</t>
      </is>
    </nc>
  </rcc>
  <rcc rId="11654" sId="1">
    <oc r="J230" t="inlineStr">
      <is>
        <t>Arya</t>
      </is>
    </oc>
    <nc r="J230" t="inlineStr">
      <is>
        <t>yamini</t>
      </is>
    </nc>
  </rcc>
  <rcc rId="11655" sId="1">
    <oc r="J219" t="inlineStr">
      <is>
        <t>Arya</t>
      </is>
    </oc>
    <nc r="J219" t="inlineStr">
      <is>
        <t>yamini</t>
      </is>
    </nc>
  </rcc>
  <rcc rId="11656" sId="1">
    <oc r="J210" t="inlineStr">
      <is>
        <t>Arya</t>
      </is>
    </oc>
    <nc r="J210" t="inlineStr">
      <is>
        <t>jijina</t>
      </is>
    </nc>
  </rcc>
  <rcc rId="11657" sId="1">
    <oc r="J180" t="inlineStr">
      <is>
        <t>Arya</t>
      </is>
    </oc>
    <nc r="J180" t="inlineStr">
      <is>
        <t>jijina</t>
      </is>
    </nc>
  </rcc>
  <rcc rId="11658" sId="1" odxf="1">
    <oc r="J159" t="inlineStr">
      <is>
        <t>Arya</t>
      </is>
    </oc>
    <nc r="J159" t="inlineStr">
      <is>
        <t>jijina</t>
      </is>
    </nc>
    <odxf/>
  </rcc>
  <rcc rId="11659" sId="1" odxf="1">
    <oc r="J155" t="inlineStr">
      <is>
        <t>Arya</t>
      </is>
    </oc>
    <nc r="J155" t="inlineStr">
      <is>
        <t>jijina</t>
      </is>
    </nc>
    <odxf/>
  </rcc>
  <rcc rId="11660" sId="1" odxf="1">
    <oc r="J153" t="inlineStr">
      <is>
        <t>Arya</t>
      </is>
    </oc>
    <nc r="J153" t="inlineStr">
      <is>
        <t>jijina</t>
      </is>
    </nc>
    <odxf/>
  </rcc>
  <rcc rId="11661" sId="1" odxf="1">
    <oc r="J132" t="inlineStr">
      <is>
        <t>Arya</t>
      </is>
    </oc>
    <nc r="J132" t="inlineStr">
      <is>
        <t>jijina</t>
      </is>
    </nc>
    <odxf/>
  </rcc>
  <rcc rId="11662" sId="1" odxf="1">
    <oc r="J129" t="inlineStr">
      <is>
        <t>Arya</t>
      </is>
    </oc>
    <nc r="J129" t="inlineStr">
      <is>
        <t>jijina</t>
      </is>
    </nc>
    <odxf/>
  </rcc>
  <rcc rId="11663" sId="1">
    <oc r="J140" t="inlineStr">
      <is>
        <t>Vijay</t>
      </is>
    </oc>
    <nc r="J140" t="inlineStr">
      <is>
        <t>Shwetha</t>
      </is>
    </nc>
  </rcc>
  <rcc rId="11664" sId="1">
    <oc r="J240" t="inlineStr">
      <is>
        <t>Vijay</t>
      </is>
    </oc>
    <nc r="J240" t="inlineStr">
      <is>
        <t>Shwetha</t>
      </is>
    </nc>
  </rcc>
  <rcc rId="11665" sId="1">
    <oc r="J238" t="inlineStr">
      <is>
        <t>Vijay</t>
      </is>
    </oc>
    <nc r="J238" t="inlineStr">
      <is>
        <t>Shwetha</t>
      </is>
    </nc>
  </rcc>
  <rcc rId="11666" sId="1">
    <oc r="J235" t="inlineStr">
      <is>
        <t>Vijay</t>
      </is>
    </oc>
    <nc r="J235" t="inlineStr">
      <is>
        <t>Shwetha</t>
      </is>
    </nc>
  </rcc>
  <rcc rId="11667" sId="1">
    <oc r="J385" t="inlineStr">
      <is>
        <t>Shwetha</t>
      </is>
    </oc>
    <nc r="J385" t="inlineStr">
      <is>
        <t>Vijay</t>
      </is>
    </nc>
  </rcc>
  <rcc rId="11668" sId="1">
    <oc r="J366" t="inlineStr">
      <is>
        <t>Shwetha</t>
      </is>
    </oc>
    <nc r="J366" t="inlineStr">
      <is>
        <t>Vijay</t>
      </is>
    </nc>
  </rcc>
  <rcc rId="11669" sId="1">
    <oc r="J332" t="inlineStr">
      <is>
        <t>Shwetha</t>
      </is>
    </oc>
    <nc r="J332" t="inlineStr">
      <is>
        <t>Reshma</t>
      </is>
    </nc>
  </rcc>
  <rcc rId="11670" sId="1">
    <oc r="J331" t="inlineStr">
      <is>
        <t>Shwetha</t>
      </is>
    </oc>
    <nc r="J331" t="inlineStr">
      <is>
        <t>Reshma</t>
      </is>
    </nc>
  </rcc>
  <rcc rId="11671" sId="1">
    <oc r="J330" t="inlineStr">
      <is>
        <t>Shwetha</t>
      </is>
    </oc>
    <nc r="J330" t="inlineStr">
      <is>
        <t>Reshma</t>
      </is>
    </nc>
  </rcc>
  <rcc rId="11672" sId="1">
    <oc r="J302" t="inlineStr">
      <is>
        <t>Shwetha</t>
      </is>
    </oc>
    <nc r="J302" t="inlineStr">
      <is>
        <t>Reshma</t>
      </is>
    </nc>
  </rcc>
  <rcc rId="11673" sId="1">
    <oc r="J157" t="inlineStr">
      <is>
        <t>Shwetha</t>
      </is>
    </oc>
    <nc r="J157" t="inlineStr">
      <is>
        <t>Reshma</t>
      </is>
    </nc>
  </rcc>
  <rcc rId="11674" sId="1">
    <oc r="J90" t="inlineStr">
      <is>
        <t>Shwetha</t>
      </is>
    </oc>
    <nc r="J90" t="inlineStr">
      <is>
        <t>Reshma</t>
      </is>
    </nc>
  </rcc>
  <rcc rId="11675" sId="1">
    <oc r="J89" t="inlineStr">
      <is>
        <t>Shwetha</t>
      </is>
    </oc>
    <nc r="J89" t="inlineStr">
      <is>
        <t>Reshma</t>
      </is>
    </nc>
  </rcc>
  <rcc rId="11676" sId="1">
    <oc r="J82" t="inlineStr">
      <is>
        <t>Shwetha</t>
      </is>
    </oc>
    <nc r="J82" t="inlineStr">
      <is>
        <t>Reshma</t>
      </is>
    </nc>
  </rcc>
  <rcc rId="11677" sId="1">
    <oc r="J81" t="inlineStr">
      <is>
        <t>Shwetha</t>
      </is>
    </oc>
    <nc r="J81" t="inlineStr">
      <is>
        <t>Reshma</t>
      </is>
    </nc>
  </rcc>
  <rcc rId="11678" sId="1">
    <oc r="J77" t="inlineStr">
      <is>
        <t>Shwetha</t>
      </is>
    </oc>
    <nc r="J77" t="inlineStr">
      <is>
        <t>Reshma</t>
      </is>
    </nc>
  </rcc>
  <rcc rId="11679" sId="1">
    <oc r="J76" t="inlineStr">
      <is>
        <t>Shwetha</t>
      </is>
    </oc>
    <nc r="J76" t="inlineStr">
      <is>
        <t>Reshma</t>
      </is>
    </nc>
  </rcc>
  <rcc rId="11680" sId="1">
    <oc r="J63" t="inlineStr">
      <is>
        <t>Shwetha</t>
      </is>
    </oc>
    <nc r="J63" t="inlineStr">
      <is>
        <t>Reshma</t>
      </is>
    </nc>
  </rcc>
  <rcc rId="11681" sId="1">
    <oc r="J163" t="inlineStr">
      <is>
        <t>Shwetha</t>
      </is>
    </oc>
    <nc r="J163" t="inlineStr">
      <is>
        <t>Reshma</t>
      </is>
    </nc>
  </rcc>
  <rcc rId="11682" sId="1">
    <oc r="J162" t="inlineStr">
      <is>
        <t>Shwetha</t>
      </is>
    </oc>
    <nc r="J162" t="inlineStr">
      <is>
        <t>Reshma</t>
      </is>
    </nc>
  </rcc>
  <rcc rId="11683" sId="1">
    <oc r="J158" t="inlineStr">
      <is>
        <t>Shwetha</t>
      </is>
    </oc>
    <nc r="J158" t="inlineStr">
      <is>
        <t>Reshma</t>
      </is>
    </nc>
  </rcc>
  <rcc rId="11684" sId="1">
    <oc r="J139" t="inlineStr">
      <is>
        <t>Shwetha</t>
      </is>
    </oc>
    <nc r="J139" t="inlineStr">
      <is>
        <t>Reshma</t>
      </is>
    </nc>
  </rcc>
  <rcc rId="11685" sId="1">
    <oc r="J137" t="inlineStr">
      <is>
        <t>Shwetha</t>
      </is>
    </oc>
    <nc r="J137" t="inlineStr">
      <is>
        <t>Reshma</t>
      </is>
    </nc>
  </rcc>
  <rcc rId="11686" sId="1">
    <oc r="J114" t="inlineStr">
      <is>
        <t>Shwetha</t>
      </is>
    </oc>
    <nc r="J114" t="inlineStr">
      <is>
        <t>Reshma</t>
      </is>
    </nc>
  </rcc>
  <rcc rId="11687" sId="1">
    <oc r="J300" t="inlineStr">
      <is>
        <t>Reshma</t>
      </is>
    </oc>
    <nc r="J300" t="inlineStr">
      <is>
        <t>Shwetha</t>
      </is>
    </nc>
  </rcc>
  <rcc rId="11688" sId="1">
    <oc r="J292" t="inlineStr">
      <is>
        <t>Reshma</t>
      </is>
    </oc>
    <nc r="J292" t="inlineStr">
      <is>
        <t>shwetha</t>
      </is>
    </nc>
  </rcc>
  <rcc rId="11689" sId="1">
    <oc r="J279" t="inlineStr">
      <is>
        <t>Reshma</t>
      </is>
    </oc>
    <nc r="J279" t="inlineStr">
      <is>
        <t>shwetha</t>
      </is>
    </nc>
  </rcc>
  <rcc rId="11690" sId="1">
    <oc r="J391" t="inlineStr">
      <is>
        <t>Reshma</t>
      </is>
    </oc>
    <nc r="J391" t="inlineStr">
      <is>
        <t>Vijay</t>
      </is>
    </nc>
  </rcc>
  <rcc rId="11691" sId="1" odxf="1">
    <oc r="J333" t="inlineStr">
      <is>
        <t>Shwetha</t>
      </is>
    </oc>
    <nc r="J333" t="inlineStr">
      <is>
        <t>Vijay</t>
      </is>
    </nc>
  </rcc>
  <rcc rId="11692" sId="1">
    <oc r="J429" t="inlineStr">
      <is>
        <t>Reshma</t>
      </is>
    </oc>
    <nc r="J429" t="inlineStr">
      <is>
        <t>Vijay</t>
      </is>
    </nc>
  </rcc>
  <rcc rId="11693" sId="1">
    <oc r="J428" t="inlineStr">
      <is>
        <t>Reshma</t>
      </is>
    </oc>
    <nc r="J428" t="inlineStr">
      <is>
        <t>Vijay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98" sId="1">
    <oc r="I74" t="inlineStr">
      <is>
        <t>Not_Run</t>
      </is>
    </oc>
    <nc r="I74" t="inlineStr">
      <is>
        <t>Passed</t>
      </is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99" sId="1">
    <oc r="I63" t="inlineStr">
      <is>
        <t>Not_Run</t>
      </is>
    </oc>
    <nc r="I63" t="inlineStr">
      <is>
        <t>Passed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1" sId="1">
    <oc r="I203" t="inlineStr">
      <is>
        <t>Not_Run</t>
      </is>
    </oc>
    <nc r="I203" t="inlineStr">
      <is>
        <t>Passed</t>
      </is>
    </nc>
  </rcc>
  <rcc rId="13282" sId="1">
    <oc r="I84" t="inlineStr">
      <is>
        <t>Not_Run</t>
      </is>
    </oc>
    <nc r="I84" t="inlineStr">
      <is>
        <t>Passed</t>
      </is>
    </nc>
  </rcc>
  <rcc rId="13283" sId="1">
    <oc r="J84" t="inlineStr">
      <is>
        <t>Prashanth</t>
      </is>
    </oc>
    <nc r="J84" t="inlineStr">
      <is>
        <t>Hussain</t>
      </is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0" sId="1">
    <oc r="I132" t="inlineStr">
      <is>
        <t>Not_Run</t>
      </is>
    </oc>
    <nc r="I132" t="inlineStr">
      <is>
        <t>Passed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1" sId="1">
    <oc r="I317" t="inlineStr">
      <is>
        <t>Not_Run</t>
      </is>
    </oc>
    <nc r="I317" t="inlineStr">
      <is>
        <t>Passed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F045930-F6CD-4BF7-B8A9-DE1F9790BF9B}" action="delete"/>
  <rdn rId="0" localSheetId="2" customView="1" name="Z_AF045930_F6CD_4BF7_B8A9_DE1F9790BF9B_.wvu.FilterData" hidden="1" oldHidden="1">
    <formula>Test_Config!$A$1</formula>
    <oldFormula>Test_Config!$A$1</oldFormula>
  </rdn>
  <rdn rId="0" localSheetId="1" customView="1" name="Z_AF045930_F6CD_4BF7_B8A9_DE1F9790BF9B_.wvu.FilterData" hidden="1" oldHidden="1">
    <formula>Test_Data!$A$1:$U$438</formula>
    <oldFormula>Test_Data!$A$1:$U$438</oldFormula>
  </rdn>
  <rcv guid="{AF045930-F6CD-4BF7-B8A9-DE1F9790BF9B}" action="add"/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4" sId="1">
    <oc r="I129" t="inlineStr">
      <is>
        <t>Not_Run</t>
      </is>
    </oc>
    <nc r="I129" t="inlineStr">
      <is>
        <t>Passed</t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5" sId="1">
    <oc r="I153" t="inlineStr">
      <is>
        <t>Not_Run</t>
      </is>
    </oc>
    <nc r="I153" t="inlineStr">
      <is>
        <t>Passed</t>
      </is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6" sId="1">
    <oc r="I157" t="inlineStr">
      <is>
        <t>Not_Run</t>
      </is>
    </oc>
    <nc r="I157" t="inlineStr">
      <is>
        <t>Passed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7" sId="1">
    <oc r="I332" t="inlineStr">
      <is>
        <t>Not_Run</t>
      </is>
    </oc>
    <nc r="I332" t="inlineStr">
      <is>
        <t>Passed</t>
      </is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8" sId="1">
    <oc r="I302" t="inlineStr">
      <is>
        <t>Not_Run</t>
      </is>
    </oc>
    <nc r="I302" t="inlineStr">
      <is>
        <t>Passed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9" sId="1">
    <oc r="I76" t="inlineStr">
      <is>
        <t>Not_Run</t>
      </is>
    </oc>
    <nc r="I76" t="inlineStr">
      <is>
        <t>Passed</t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0" sId="1">
    <oc r="I331" t="inlineStr">
      <is>
        <t>Not_Run</t>
      </is>
    </oc>
    <nc r="I331" t="inlineStr">
      <is>
        <t>Passed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4" sId="1">
    <oc r="I251" t="inlineStr">
      <is>
        <t>Not_Run</t>
      </is>
    </oc>
    <nc r="I251" t="inlineStr">
      <is>
        <t>Passed</t>
      </is>
    </nc>
  </rcc>
  <rcc rId="13285" sId="1">
    <oc r="I248" t="inlineStr">
      <is>
        <t>Not_Run</t>
      </is>
    </oc>
    <nc r="I248" t="inlineStr">
      <is>
        <t>Passed</t>
      </is>
    </nc>
  </rcc>
  <rcc rId="13286" sId="1">
    <oc r="I247" t="inlineStr">
      <is>
        <t>Not_Run</t>
      </is>
    </oc>
    <nc r="I247" t="inlineStr">
      <is>
        <t>Passed</t>
      </is>
    </nc>
  </rcc>
  <rcc rId="13287" sId="1">
    <oc r="J251" t="inlineStr">
      <is>
        <t>Sha</t>
      </is>
    </oc>
    <nc r="J251" t="inlineStr">
      <is>
        <t>Vijay</t>
      </is>
    </nc>
  </rcc>
  <rcc rId="13288" sId="1">
    <oc r="J248" t="inlineStr">
      <is>
        <t>Sha</t>
      </is>
    </oc>
    <nc r="J248" t="inlineStr">
      <is>
        <t>Vijay</t>
      </is>
    </nc>
  </rcc>
  <rcc rId="13289" sId="1">
    <oc r="J247" t="inlineStr">
      <is>
        <t>Sha</t>
      </is>
    </oc>
    <nc r="J247" t="inlineStr">
      <is>
        <t>Vijay</t>
      </is>
    </nc>
  </rcc>
  <rcc rId="13290" sId="1">
    <oc r="I245" t="inlineStr">
      <is>
        <t>Not_Run</t>
      </is>
    </oc>
    <nc r="I245" t="inlineStr">
      <is>
        <t>Passed</t>
      </is>
    </nc>
  </rcc>
  <rcc rId="13291" sId="1">
    <oc r="I244" t="inlineStr">
      <is>
        <t>Not_Run</t>
      </is>
    </oc>
    <nc r="I244" t="inlineStr">
      <is>
        <t>Passed</t>
      </is>
    </nc>
  </rcc>
  <rcc rId="13292" sId="1">
    <oc r="J245" t="inlineStr">
      <is>
        <t>Sha</t>
      </is>
    </oc>
    <nc r="J245" t="inlineStr">
      <is>
        <t>Vijay</t>
      </is>
    </nc>
  </rcc>
  <rcc rId="13293" sId="1">
    <oc r="J244" t="inlineStr">
      <is>
        <t>Sha</t>
      </is>
    </oc>
    <nc r="J244" t="inlineStr">
      <is>
        <t>Vijay</t>
      </is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1" sId="1">
    <oc r="I140" t="inlineStr">
      <is>
        <t>Not_Run</t>
      </is>
    </oc>
    <nc r="I140" t="inlineStr">
      <is>
        <t>Passed</t>
      </is>
    </nc>
  </rcc>
  <rcc rId="11712" sId="1">
    <oc r="I300" t="inlineStr">
      <is>
        <t>Not_Run</t>
      </is>
    </oc>
    <nc r="I300" t="inlineStr">
      <is>
        <t>Passed</t>
      </is>
    </nc>
  </rcc>
  <rcc rId="11713" sId="1">
    <oc r="I240" t="inlineStr">
      <is>
        <t>Not_Run</t>
      </is>
    </oc>
    <nc r="I240" t="inlineStr">
      <is>
        <t>Passed</t>
      </is>
    </nc>
  </rcc>
  <rcc rId="11714" sId="1">
    <oc r="I235" t="inlineStr">
      <is>
        <t>Not_Run</t>
      </is>
    </oc>
    <nc r="I235" t="inlineStr">
      <is>
        <t>Passed</t>
      </is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5" sId="1" odxf="1" dxf="1">
    <oc r="B433">
      <f>HYPERLINK("https://hsdes.intel.com/resource/22011834621","22011834621")</f>
    </oc>
    <nc r="B433">
      <f>HYPERLINK("https://hsdes.intel.com/resource/22011834621","22011834621")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1716" sId="1">
    <oc r="I433" t="inlineStr">
      <is>
        <t>Not_Run</t>
      </is>
    </oc>
    <nc r="I433" t="inlineStr">
      <is>
        <t>passed</t>
      </is>
    </nc>
  </rcc>
  <rcc rId="11717" sId="1">
    <oc r="I358" t="inlineStr">
      <is>
        <t>Not_Run</t>
      </is>
    </oc>
    <nc r="I358" t="inlineStr">
      <is>
        <t>Passed</t>
      </is>
    </nc>
  </rcc>
  <rcc rId="11718" sId="1">
    <oc r="I309" t="inlineStr">
      <is>
        <t>Not_Run</t>
      </is>
    </oc>
    <nc r="I309" t="inlineStr">
      <is>
        <t>NA</t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9" sId="1">
    <oc r="I330" t="inlineStr">
      <is>
        <t>Not_Run</t>
      </is>
    </oc>
    <nc r="I330" t="inlineStr">
      <is>
        <t>Passed</t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0" sId="1">
    <oc r="I137" t="inlineStr">
      <is>
        <t>Not_Run</t>
      </is>
    </oc>
    <nc r="I137" t="inlineStr">
      <is>
        <t>Passed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1" sId="1">
    <oc r="I163" t="inlineStr">
      <is>
        <t>Not_Run</t>
      </is>
    </oc>
    <nc r="I163" t="inlineStr">
      <is>
        <t>Passed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2" sId="1">
    <oc r="I292" t="inlineStr">
      <is>
        <t>Not_Run</t>
      </is>
    </oc>
    <nc r="I292" t="inlineStr">
      <is>
        <t>Passed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3" sId="1">
    <oc r="E77" t="inlineStr">
      <is>
        <t>Y</t>
      </is>
    </oc>
    <nc r="E77"/>
  </rcc>
  <rcc rId="11724" sId="1">
    <oc r="I77" t="inlineStr">
      <is>
        <t>Not_Run</t>
      </is>
    </oc>
    <nc r="I77" t="inlineStr">
      <is>
        <t>Passed</t>
      </is>
    </nc>
  </rcc>
  <rcc rId="11725" sId="1">
    <oc r="L77" t="inlineStr">
      <is>
        <t>D3 hot 98.88 observed</t>
      </is>
    </oc>
    <nc r="L77" t="inlineStr">
      <is>
        <t>D3 hot 90.67 observed</t>
      </is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6" sId="1">
    <oc r="I311" t="inlineStr">
      <is>
        <t>Not_Run</t>
      </is>
    </oc>
    <nc r="I311" t="inlineStr">
      <is>
        <t>Passed</t>
      </is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7" sId="1">
    <oc r="I150" t="inlineStr">
      <is>
        <t>Not_Run</t>
      </is>
    </oc>
    <nc r="I150" t="inlineStr">
      <is>
        <t>Passed</t>
      </is>
    </nc>
  </rcc>
  <rcc rId="11728" sId="1">
    <oc r="J265" t="inlineStr">
      <is>
        <t>yamini</t>
      </is>
    </oc>
    <nc r="J265" t="inlineStr">
      <is>
        <t>arya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29" sId="1">
    <oc r="I431" t="inlineStr">
      <is>
        <t>Not_Run</t>
      </is>
    </oc>
    <nc r="I431" t="inlineStr">
      <is>
        <t>Passed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4" sId="1">
    <oc r="I21" t="inlineStr">
      <is>
        <t>Not_Run</t>
      </is>
    </oc>
    <nc r="I21" t="inlineStr">
      <is>
        <t>Passed</t>
      </is>
    </nc>
  </rcc>
  <rcc rId="13295" sId="1">
    <oc r="J21" t="inlineStr">
      <is>
        <t>Prashanth</t>
      </is>
    </oc>
    <nc r="J21" t="inlineStr">
      <is>
        <t>Hussain</t>
      </is>
    </nc>
  </rcc>
  <rcc rId="13296" sId="1">
    <oc r="I20" t="inlineStr">
      <is>
        <t>Not_Run</t>
      </is>
    </oc>
    <nc r="I20" t="inlineStr">
      <is>
        <t>Passed</t>
      </is>
    </nc>
  </rcc>
  <rcc rId="13297" sId="1">
    <oc r="J20" t="inlineStr">
      <is>
        <t>Prashanth</t>
      </is>
    </oc>
    <nc r="J20" t="inlineStr">
      <is>
        <t>Hussain</t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0" sId="1">
    <oc r="I162" t="inlineStr">
      <is>
        <t>Not_Run</t>
      </is>
    </oc>
    <nc r="I162" t="inlineStr">
      <is>
        <t>Passed</t>
      </is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1" sId="1">
    <oc r="I139" t="inlineStr">
      <is>
        <t>Not_Run</t>
      </is>
    </oc>
    <nc r="I139" t="inlineStr">
      <is>
        <t>Passed</t>
      </is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2" sId="1">
    <oc r="I194" t="inlineStr">
      <is>
        <t>Not_Run</t>
      </is>
    </oc>
    <nc r="I194" t="inlineStr">
      <is>
        <t>Passed</t>
      </is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3" sId="1">
    <oc r="I28" t="inlineStr">
      <is>
        <t>Not_Run</t>
      </is>
    </oc>
    <nc r="I28" t="inlineStr">
      <is>
        <t>Passed</t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4" sId="1">
    <oc r="I414" t="inlineStr">
      <is>
        <t>Not_Run</t>
      </is>
    </oc>
    <nc r="I414" t="inlineStr">
      <is>
        <t>NA</t>
      </is>
    </nc>
  </rcc>
  <rcc rId="11735" sId="1">
    <oc r="I210" t="inlineStr">
      <is>
        <t>Not_Run</t>
      </is>
    </oc>
    <nc r="I210" t="inlineStr">
      <is>
        <t>NA</t>
      </is>
    </nc>
  </rcc>
  <rcc rId="11736" sId="1">
    <oc r="I180" t="inlineStr">
      <is>
        <t>Not_Run</t>
      </is>
    </oc>
    <nc r="I180" t="inlineStr">
      <is>
        <t>NA</t>
      </is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7" sId="1">
    <oc r="I217" t="inlineStr">
      <is>
        <t>Not_Run</t>
      </is>
    </oc>
    <nc r="I217" t="inlineStr">
      <is>
        <t>Passed</t>
      </is>
    </nc>
  </rcc>
  <rcc rId="11738" sId="1">
    <oc r="I219" t="inlineStr">
      <is>
        <t>Not_Run</t>
      </is>
    </oc>
    <nc r="I219" t="inlineStr">
      <is>
        <t>Passed</t>
      </is>
    </nc>
  </rcc>
  <rcc rId="11739" sId="1">
    <oc r="I230" t="inlineStr">
      <is>
        <t>Not_Run</t>
      </is>
    </oc>
    <nc r="I230" t="inlineStr">
      <is>
        <t>Passed</t>
      </is>
    </nc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2" sId="1">
    <oc r="I383" t="inlineStr">
      <is>
        <t>Not_Run</t>
      </is>
    </oc>
    <nc r="I383" t="inlineStr">
      <is>
        <t>passed</t>
      </is>
    </nc>
  </rcc>
  <rcc rId="11743" sId="1">
    <oc r="I130" t="inlineStr">
      <is>
        <t>Not_Run</t>
      </is>
    </oc>
    <nc r="I130" t="inlineStr">
      <is>
        <t>Passed</t>
      </is>
    </nc>
  </rcc>
  <rcc rId="11744" sId="1">
    <oc r="I207" t="inlineStr">
      <is>
        <t>Not_Run</t>
      </is>
    </oc>
    <nc r="I207" t="inlineStr">
      <is>
        <t>Passed</t>
      </is>
    </nc>
  </rcc>
  <rcc rId="11745" sId="1">
    <oc r="I213" t="inlineStr">
      <is>
        <t>Not_Run</t>
      </is>
    </oc>
    <nc r="I213" t="inlineStr">
      <is>
        <t>Passed</t>
      </is>
    </nc>
  </rcc>
  <rcc rId="11746" sId="1">
    <oc r="I43" t="inlineStr">
      <is>
        <t>Not_Run</t>
      </is>
    </oc>
    <nc r="I43" t="inlineStr">
      <is>
        <t>Passed</t>
      </is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7" sId="1">
    <oc r="I155" t="inlineStr">
      <is>
        <t>Not_Run</t>
      </is>
    </oc>
    <nc r="I155" t="inlineStr">
      <is>
        <t>Passed</t>
      </is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8" sId="1">
    <oc r="I293" t="inlineStr">
      <is>
        <t>Not_Run</t>
      </is>
    </oc>
    <nc r="I293" t="inlineStr">
      <is>
        <t>Passed</t>
      </is>
    </nc>
  </rcc>
  <rcc rId="11749" sId="1">
    <oc r="I224" t="inlineStr">
      <is>
        <t>Not_Run</t>
      </is>
    </oc>
    <nc r="I224" t="inlineStr">
      <is>
        <t>Passed</t>
      </is>
    </nc>
  </rcc>
  <rcc rId="11750" sId="1">
    <oc r="I2" t="inlineStr">
      <is>
        <t>Not_Run</t>
      </is>
    </oc>
    <nc r="I2" t="inlineStr">
      <is>
        <t>Passed</t>
      </is>
    </nc>
  </rcc>
  <rcc rId="11751" sId="1">
    <oc r="I8" t="inlineStr">
      <is>
        <t>Not_Run</t>
      </is>
    </oc>
    <nc r="I8" t="inlineStr">
      <is>
        <t>Passed</t>
      </is>
    </nc>
  </rcc>
  <rcc rId="11752" sId="1">
    <oc r="I22" t="inlineStr">
      <is>
        <t>Not_Run</t>
      </is>
    </oc>
    <nc r="I22" t="inlineStr">
      <is>
        <t>Passed</t>
      </is>
    </nc>
  </rcc>
  <rcc rId="11753" sId="1">
    <oc r="I143" t="inlineStr">
      <is>
        <t>Not_Run</t>
      </is>
    </oc>
    <nc r="I143" t="inlineStr">
      <is>
        <t>Passed</t>
      </is>
    </nc>
  </rcc>
  <rcc rId="11754" sId="1">
    <oc r="I142" t="inlineStr">
      <is>
        <t>Not_Run</t>
      </is>
    </oc>
    <nc r="I142" t="inlineStr">
      <is>
        <t>Passed</t>
      </is>
    </nc>
  </rcc>
  <rcc rId="11755" sId="1">
    <oc r="I141" t="inlineStr">
      <is>
        <t>Not_Run</t>
      </is>
    </oc>
    <nc r="I141" t="inlineStr">
      <is>
        <t>Passed</t>
      </is>
    </nc>
  </rcc>
  <rcc rId="11756" sId="1">
    <oc r="I257" t="inlineStr">
      <is>
        <t>Not_Run</t>
      </is>
    </oc>
    <nc r="I257" t="inlineStr">
      <is>
        <t>Passed</t>
      </is>
    </nc>
  </rcc>
  <rcc rId="11757" sId="1">
    <oc r="I366" t="inlineStr">
      <is>
        <t>Not_Run</t>
      </is>
    </oc>
    <nc r="I366" t="inlineStr">
      <is>
        <t>passed</t>
      </is>
    </nc>
  </rcc>
  <rcc rId="11758" sId="1">
    <oc r="I385" t="inlineStr">
      <is>
        <t>Not_Run</t>
      </is>
    </oc>
    <nc r="I385" t="inlineStr">
      <is>
        <t>passed</t>
      </is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59" sId="1">
    <oc r="I295" t="inlineStr">
      <is>
        <t>Not_Run</t>
      </is>
    </oc>
    <nc r="I295" t="inlineStr">
      <is>
        <t>Passed</t>
      </is>
    </nc>
  </rcc>
  <rcc rId="11760" sId="1">
    <oc r="I294" t="inlineStr">
      <is>
        <t>Not_Run</t>
      </is>
    </oc>
    <nc r="I294" t="inlineStr">
      <is>
        <t>Passed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8" sId="1">
    <oc r="I356" t="inlineStr">
      <is>
        <t>Not_Run</t>
      </is>
    </oc>
    <nc r="I356" t="inlineStr">
      <is>
        <t>Passed</t>
      </is>
    </nc>
  </rcc>
  <rcc rId="13299" sId="1">
    <oc r="J356" t="inlineStr">
      <is>
        <t>Prashanth</t>
      </is>
    </oc>
    <nc r="J356" t="inlineStr">
      <is>
        <t>Hussain</t>
      </is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1" sId="1">
    <oc r="I158" t="inlineStr">
      <is>
        <t>Not_Run</t>
      </is>
    </oc>
    <nc r="I158" t="inlineStr">
      <is>
        <t>Passed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2" sId="1">
    <oc r="I427" t="inlineStr">
      <is>
        <t>Not_Run</t>
      </is>
    </oc>
    <nc r="I427" t="inlineStr">
      <is>
        <t>Passed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3" sId="1">
    <oc r="I178" t="inlineStr">
      <is>
        <t>Not_Run</t>
      </is>
    </oc>
    <nc r="I178" t="inlineStr">
      <is>
        <t>Passed</t>
      </is>
    </nc>
  </rcc>
  <rcc rId="11764" sId="1">
    <oc r="I176" t="inlineStr">
      <is>
        <t>Not_Run</t>
      </is>
    </oc>
    <nc r="I176" t="inlineStr">
      <is>
        <t>Passed</t>
      </is>
    </nc>
  </rcc>
  <rcc rId="11765" sId="1">
    <oc r="I175" t="inlineStr">
      <is>
        <t>Not_Run</t>
      </is>
    </oc>
    <nc r="I175" t="inlineStr">
      <is>
        <t>Passed</t>
      </is>
    </nc>
  </rcc>
  <rcc rId="11766" sId="1">
    <oc r="I174" t="inlineStr">
      <is>
        <t>Not_Run</t>
      </is>
    </oc>
    <nc r="I174" t="inlineStr">
      <is>
        <t>Passed</t>
      </is>
    </nc>
  </rcc>
  <rcc rId="11767" sId="1">
    <oc r="I173" t="inlineStr">
      <is>
        <t>Not_Run</t>
      </is>
    </oc>
    <nc r="I173" t="inlineStr">
      <is>
        <t>Passed</t>
      </is>
    </nc>
  </rcc>
  <rcc rId="11768" sId="1">
    <oc r="I172" t="inlineStr">
      <is>
        <t>Not_Run</t>
      </is>
    </oc>
    <nc r="I172" t="inlineStr">
      <is>
        <t>Passed</t>
      </is>
    </nc>
  </rcc>
  <rcc rId="11769" sId="1">
    <oc r="I171" t="inlineStr">
      <is>
        <t>Not_Run</t>
      </is>
    </oc>
    <nc r="I171" t="inlineStr">
      <is>
        <t>Passed</t>
      </is>
    </nc>
  </rcc>
  <rcc rId="11770" sId="1">
    <oc r="I170" t="inlineStr">
      <is>
        <t>Not_Run</t>
      </is>
    </oc>
    <nc r="I170" t="inlineStr">
      <is>
        <t>Passed</t>
      </is>
    </nc>
  </rcc>
  <rcc rId="11771" sId="1">
    <oc r="I169" t="inlineStr">
      <is>
        <t>Not_Run</t>
      </is>
    </oc>
    <nc r="I169" t="inlineStr">
      <is>
        <t>Passed</t>
      </is>
    </nc>
  </rcc>
  <rcc rId="11772" sId="1">
    <oc r="I168" t="inlineStr">
      <is>
        <t>Not_Run</t>
      </is>
    </oc>
    <nc r="I168" t="inlineStr">
      <is>
        <t>Passed</t>
      </is>
    </nc>
  </rcc>
  <rcc rId="11773" sId="1">
    <oc r="I167" t="inlineStr">
      <is>
        <t>Not_Run</t>
      </is>
    </oc>
    <nc r="I167" t="inlineStr">
      <is>
        <t>Passed</t>
      </is>
    </nc>
  </rcc>
  <rcc rId="11774" sId="1">
    <oc r="I165" t="inlineStr">
      <is>
        <t>Not_Run</t>
      </is>
    </oc>
    <nc r="I165" t="inlineStr">
      <is>
        <t>Passed</t>
      </is>
    </nc>
  </rcc>
  <rcc rId="11775" sId="1">
    <oc r="I154" t="inlineStr">
      <is>
        <t>Not_Run</t>
      </is>
    </oc>
    <nc r="I154" t="inlineStr">
      <is>
        <t>Passed</t>
      </is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76" sId="1">
    <oc r="I241" t="inlineStr">
      <is>
        <t>Not_Run</t>
      </is>
    </oc>
    <nc r="I241" t="inlineStr">
      <is>
        <t>Passed</t>
      </is>
    </nc>
  </rcc>
  <rcc rId="11777" sId="1">
    <oc r="J177" t="inlineStr">
      <is>
        <t>Shwetha</t>
      </is>
    </oc>
    <nc r="J177" t="inlineStr">
      <is>
        <t>Reshma</t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78" sId="1">
    <oc r="I105" t="inlineStr">
      <is>
        <t>Not_Run</t>
      </is>
    </oc>
    <nc r="I105" t="inlineStr">
      <is>
        <t>Passed</t>
      </is>
    </nc>
  </rcc>
  <rcc rId="11779" sId="1">
    <oc r="I104" t="inlineStr">
      <is>
        <t>Not_Run</t>
      </is>
    </oc>
    <nc r="I104" t="inlineStr">
      <is>
        <t>Passed</t>
      </is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0" sId="1">
    <oc r="I291" t="inlineStr">
      <is>
        <t>Not_Run</t>
      </is>
    </oc>
    <nc r="I291" t="inlineStr">
      <is>
        <t>Passed</t>
      </is>
    </nc>
  </rcc>
  <rcc rId="11781" sId="1">
    <oc r="I384" t="inlineStr">
      <is>
        <t>Not_Run</t>
      </is>
    </oc>
    <nc r="I384" t="inlineStr">
      <is>
        <t>passed</t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2" sId="1">
    <oc r="I82" t="inlineStr">
      <is>
        <t>Not_Run</t>
      </is>
    </oc>
    <nc r="I82" t="inlineStr">
      <is>
        <t>Passed</t>
      </is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3" sId="1">
    <oc r="I89" t="inlineStr">
      <is>
        <t>Not_Run</t>
      </is>
    </oc>
    <nc r="I89" t="inlineStr">
      <is>
        <t>Passed</t>
      </is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4" sId="1">
    <oc r="I362" t="inlineStr">
      <is>
        <t>Not_Run</t>
      </is>
    </oc>
    <nc r="I362" t="inlineStr">
      <is>
        <t>passed</t>
      </is>
    </nc>
  </rcc>
  <rcc rId="11785" sId="1">
    <oc r="I284" t="inlineStr">
      <is>
        <t>Not_Run</t>
      </is>
    </oc>
    <nc r="I284" t="inlineStr">
      <is>
        <t>Passed</t>
      </is>
    </nc>
  </rcc>
  <rcc rId="11786" sId="1">
    <oc r="I283" t="inlineStr">
      <is>
        <t>Not_Run</t>
      </is>
    </oc>
    <nc r="I283" t="inlineStr">
      <is>
        <t>Passed</t>
      </is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7" sId="1">
    <oc r="I279" t="inlineStr">
      <is>
        <t>Not_Run</t>
      </is>
    </oc>
    <nc r="I279" t="inlineStr">
      <is>
        <t>Passed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00" sId="1">
    <oc r="I421" t="inlineStr">
      <is>
        <t>Not_Run</t>
      </is>
    </oc>
    <nc r="I421" t="inlineStr">
      <is>
        <t>Passed</t>
      </is>
    </nc>
  </rcc>
  <rcc rId="13301" sId="1">
    <oc r="J421" t="inlineStr">
      <is>
        <t>Sha</t>
      </is>
    </oc>
    <nc r="J421" t="inlineStr">
      <is>
        <t>Vijay</t>
      </is>
    </nc>
  </rcc>
  <rcc rId="13302" sId="1">
    <oc r="I347" t="inlineStr">
      <is>
        <t>Not_Run</t>
      </is>
    </oc>
    <nc r="I347" t="inlineStr">
      <is>
        <t>Passed</t>
      </is>
    </nc>
  </rcc>
  <rcc rId="13303" sId="1">
    <oc r="I352" t="inlineStr">
      <is>
        <t>Not_Run</t>
      </is>
    </oc>
    <nc r="I352" t="inlineStr">
      <is>
        <t>Passed</t>
      </is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94" sId="1" odxf="1" dxf="1">
    <oc r="A128">
      <f>HYPERLINK("https://hsdes.intel.com/resource/14013161304","14013161304")</f>
    </oc>
    <nc r="A128">
      <f>HYPERLINK("https://hsdes.intel.com/resource/14013161304","14013161304")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1795" sId="1">
    <oc r="I188" t="inlineStr">
      <is>
        <t>Not_Run</t>
      </is>
    </oc>
    <nc r="I188" t="inlineStr">
      <is>
        <t>Passed</t>
      </is>
    </nc>
  </rcc>
  <rcc rId="11796" sId="1">
    <oc r="I296" t="inlineStr">
      <is>
        <t>Not_Run</t>
      </is>
    </oc>
    <nc r="I296" t="inlineStr">
      <is>
        <t>Passed</t>
      </is>
    </nc>
  </rcc>
  <rcc rId="11797" sId="1">
    <nc r="L277" t="inlineStr">
      <is>
        <t>verified with selftest version 136</t>
      </is>
    </nc>
  </rcc>
  <rcc rId="11798" sId="1">
    <oc r="I277" t="inlineStr">
      <is>
        <t>Not_Run</t>
      </is>
    </oc>
    <nc r="I277" t="inlineStr">
      <is>
        <t>Passed</t>
      </is>
    </nc>
  </rcc>
  <rcc rId="11799" sId="1">
    <oc r="I31" t="inlineStr">
      <is>
        <t>Not_Run</t>
      </is>
    </oc>
    <nc r="I31" t="inlineStr">
      <is>
        <t>Passed</t>
      </is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0" sId="1">
    <oc r="I35" t="inlineStr">
      <is>
        <t>Not_Run</t>
      </is>
    </oc>
    <nc r="I35" t="inlineStr">
      <is>
        <t>Passed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1" sId="1">
    <oc r="I114" t="inlineStr">
      <is>
        <t>Not_Run</t>
      </is>
    </oc>
    <nc r="I114" t="inlineStr">
      <is>
        <t>Passed</t>
      </is>
    </nc>
  </rcc>
  <rcc rId="11802" sId="1">
    <oc r="I90" t="inlineStr">
      <is>
        <t>Not_Run</t>
      </is>
    </oc>
    <nc r="I90" t="inlineStr">
      <is>
        <t>Passed</t>
      </is>
    </nc>
  </rcc>
  <rcc rId="11803" sId="1">
    <oc r="I177" t="inlineStr">
      <is>
        <t>Not_Run</t>
      </is>
    </oc>
    <nc r="I177" t="inlineStr">
      <is>
        <t>Passed</t>
      </is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06" sId="1">
    <oc r="I13" t="inlineStr">
      <is>
        <t>Not_Run</t>
      </is>
    </oc>
    <nc r="I13" t="inlineStr">
      <is>
        <t>Passed</t>
      </is>
    </nc>
  </rcc>
  <rcc rId="11807" sId="1">
    <oc r="I25" t="inlineStr">
      <is>
        <t>Not_Run</t>
      </is>
    </oc>
    <nc r="I25" t="inlineStr">
      <is>
        <t>Passed</t>
      </is>
    </nc>
  </rcc>
  <rcc rId="11808" sId="1">
    <oc r="I23" t="inlineStr">
      <is>
        <t>Not_Run</t>
      </is>
    </oc>
    <nc r="I23" t="inlineStr">
      <is>
        <t>Passed</t>
      </is>
    </nc>
  </rcc>
  <rcc rId="11809" sId="1">
    <oc r="I339" t="inlineStr">
      <is>
        <t>Not_Run</t>
      </is>
    </oc>
    <nc r="I339" t="inlineStr">
      <is>
        <t>Passed</t>
      </is>
    </nc>
  </rcc>
  <rcv guid="{AF045930-F6CD-4BF7-B8A9-DE1F9790BF9B}" action="delete"/>
  <rdn rId="0" localSheetId="2" customView="1" name="Z_AF045930_F6CD_4BF7_B8A9_DE1F9790BF9B_.wvu.FilterData" hidden="1" oldHidden="1">
    <formula>Test_Config!$A$1</formula>
    <oldFormula>Test_Config!$A$1</oldFormula>
  </rdn>
  <rdn rId="0" localSheetId="1" customView="1" name="Z_AF045930_F6CD_4BF7_B8A9_DE1F9790BF9B_.wvu.FilterData" hidden="1" oldHidden="1">
    <formula>Test_Data!$A$1:$U$438</formula>
    <oldFormula>Test_Data!$A$1:$U$438</oldFormula>
  </rdn>
  <rcv guid="{AF045930-F6CD-4BF7-B8A9-DE1F9790BF9B}" action="add"/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2" sId="1">
    <oc r="I96" t="inlineStr">
      <is>
        <t>Not_Run</t>
      </is>
    </oc>
    <nc r="I96" t="inlineStr">
      <is>
        <t>Passed</t>
      </is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3" sId="1">
    <oc r="I81" t="inlineStr">
      <is>
        <t>Not_Run</t>
      </is>
    </oc>
    <nc r="I81" t="inlineStr">
      <is>
        <t>Passed</t>
      </is>
    </nc>
  </rcc>
  <rfmt sheetId="1" sqref="I81">
    <dxf>
      <fill>
        <patternFill patternType="none">
          <fgColor indexed="64"/>
          <bgColor indexed="65"/>
        </patternFill>
      </fill>
    </dxf>
  </rfmt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04" sId="1">
    <nc r="L348" t="inlineStr">
      <is>
        <t>corporate ifwi</t>
      </is>
    </nc>
  </rcc>
  <rfmt sheetId="1" sqref="L348">
    <dxf>
      <fill>
        <patternFill patternType="none">
          <fgColor indexed="64"/>
          <bgColor indexed="65"/>
        </patternFill>
      </fill>
    </dxf>
  </rfmt>
  <rcc rId="13305" sId="1">
    <oc r="I101" t="inlineStr">
      <is>
        <t>Not_Run</t>
      </is>
    </oc>
    <nc r="I101" t="inlineStr">
      <is>
        <t>Passed</t>
      </is>
    </nc>
  </rcc>
  <rcc rId="13306" sId="1">
    <oc r="I430" t="inlineStr">
      <is>
        <t>Not_Run</t>
      </is>
    </oc>
    <nc r="I430" t="inlineStr">
      <is>
        <t>Passed</t>
      </is>
    </nc>
  </rcc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4" sId="1">
    <oc r="I342" t="inlineStr">
      <is>
        <t>Not_Run</t>
      </is>
    </oc>
    <nc r="I342" t="inlineStr">
      <is>
        <t>NA</t>
      </is>
    </nc>
  </rcc>
  <rcc rId="11815" sId="1">
    <oc r="I106" t="inlineStr">
      <is>
        <t>Not_Run</t>
      </is>
    </oc>
    <nc r="I106" t="inlineStr">
      <is>
        <t>NA</t>
      </is>
    </nc>
  </rcc>
  <rcc rId="11816" sId="1">
    <oc r="I346" t="inlineStr">
      <is>
        <t>Not_Run</t>
      </is>
    </oc>
    <nc r="I346" t="inlineStr">
      <is>
        <t>passed</t>
      </is>
    </nc>
  </rcc>
  <rcc rId="11817" sId="1">
    <oc r="I345" t="inlineStr">
      <is>
        <t>Not_Run</t>
      </is>
    </oc>
    <nc r="I345" t="inlineStr">
      <is>
        <t>passed</t>
      </is>
    </nc>
  </rcc>
  <rcc rId="11818" sId="1">
    <oc r="I344" t="inlineStr">
      <is>
        <t>Not_Run</t>
      </is>
    </oc>
    <nc r="I344" t="inlineStr">
      <is>
        <t>passed</t>
      </is>
    </nc>
  </rcc>
  <rcc rId="11819" sId="1">
    <oc r="I343" t="inlineStr">
      <is>
        <t>Not_Run</t>
      </is>
    </oc>
    <nc r="I343" t="inlineStr">
      <is>
        <t>passed</t>
      </is>
    </nc>
  </rcc>
  <rcc rId="11820" sId="1">
    <oc r="I299" t="inlineStr">
      <is>
        <t>Not_Run</t>
      </is>
    </oc>
    <nc r="I299" t="inlineStr">
      <is>
        <t>Passed</t>
      </is>
    </nc>
  </rcc>
  <rcc rId="11821" sId="1">
    <oc r="I265" t="inlineStr">
      <is>
        <t>Not_Run</t>
      </is>
    </oc>
    <nc r="I265" t="inlineStr">
      <is>
        <t>Passed</t>
      </is>
    </nc>
  </rcc>
  <rcc rId="11822" sId="1">
    <oc r="I124" t="inlineStr">
      <is>
        <t>Not_Run</t>
      </is>
    </oc>
    <nc r="I124" t="inlineStr">
      <is>
        <t>Passed</t>
      </is>
    </nc>
  </rcc>
  <rcc rId="11823" sId="1">
    <oc r="I123" t="inlineStr">
      <is>
        <t>Not_Run</t>
      </is>
    </oc>
    <nc r="I123" t="inlineStr">
      <is>
        <t>Passed</t>
      </is>
    </nc>
  </rcc>
  <rcc rId="11824" sId="1">
    <oc r="I122" t="inlineStr">
      <is>
        <t>Not_Run</t>
      </is>
    </oc>
    <nc r="I122" t="inlineStr">
      <is>
        <t>Passed</t>
      </is>
    </nc>
  </rcc>
  <rcc rId="11825" sId="1">
    <oc r="I121" t="inlineStr">
      <is>
        <t>Not_Run</t>
      </is>
    </oc>
    <nc r="I121" t="inlineStr">
      <is>
        <t>Passed</t>
      </is>
    </nc>
  </rcc>
  <rcc rId="11826" sId="1">
    <oc r="I108" t="inlineStr">
      <is>
        <t>Not_Run</t>
      </is>
    </oc>
    <nc r="I108" t="inlineStr">
      <is>
        <t>Passed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7" sId="1">
    <oc r="I159" t="inlineStr">
      <is>
        <t>Not_Run</t>
      </is>
    </oc>
    <nc r="I159" t="inlineStr">
      <is>
        <t>Passed</t>
      </is>
    </nc>
  </rcc>
  <rcc rId="11828" sId="1">
    <oc r="I70" t="inlineStr">
      <is>
        <t>Not_Run</t>
      </is>
    </oc>
    <nc r="I70" t="inlineStr">
      <is>
        <t>Passed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1" sId="1">
    <oc r="J238" t="inlineStr">
      <is>
        <t>Shwetha</t>
      </is>
    </oc>
    <nc r="J238"/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4" sId="1">
    <oc r="I42" t="inlineStr">
      <is>
        <t>Not_Run</t>
      </is>
    </oc>
    <nc r="I42" t="inlineStr">
      <is>
        <t>Passed</t>
      </is>
    </nc>
  </rcc>
  <rcv guid="{AF045930-F6CD-4BF7-B8A9-DE1F9790BF9B}" action="delete"/>
  <rdn rId="0" localSheetId="2" customView="1" name="Z_AF045930_F6CD_4BF7_B8A9_DE1F9790BF9B_.wvu.FilterData" hidden="1" oldHidden="1">
    <formula>Test_Config!$A$1</formula>
    <oldFormula>Test_Config!$A$1</oldFormula>
  </rdn>
  <rdn rId="0" localSheetId="1" customView="1" name="Z_AF045930_F6CD_4BF7_B8A9_DE1F9790BF9B_.wvu.FilterData" hidden="1" oldHidden="1">
    <formula>Test_Data!$A$1:$U$438</formula>
    <oldFormula>Test_Data!$A$1:$U$438</oldFormula>
  </rdn>
  <rcv guid="{AF045930-F6CD-4BF7-B8A9-DE1F9790BF9B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7" sId="1">
    <oc r="I429" t="inlineStr">
      <is>
        <t>Not_Run</t>
      </is>
    </oc>
    <nc r="I429" t="inlineStr">
      <is>
        <t>passed</t>
      </is>
    </nc>
  </rcc>
  <rcc rId="11838" sId="1">
    <oc r="I428" t="inlineStr">
      <is>
        <t>Not_Run</t>
      </is>
    </oc>
    <nc r="I428" t="inlineStr">
      <is>
        <t>passed</t>
      </is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9" sId="1">
    <oc r="I391" t="inlineStr">
      <is>
        <t>Not_Run</t>
      </is>
    </oc>
    <nc r="I391" t="inlineStr">
      <is>
        <t>passed</t>
      </is>
    </nc>
  </rcc>
  <rcc rId="11840" sId="1">
    <oc r="I333" t="inlineStr">
      <is>
        <t>Not_Run</t>
      </is>
    </oc>
    <nc r="I333" t="inlineStr">
      <is>
        <t>passed</t>
      </is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41" sId="1">
    <oc r="I10" t="inlineStr">
      <is>
        <t>Not_Run</t>
      </is>
    </oc>
    <nc r="I10" t="inlineStr">
      <is>
        <t>Passed</t>
      </is>
    </nc>
  </rcc>
  <rcc rId="11842" sId="1">
    <oc r="J10" t="inlineStr">
      <is>
        <t>yamini</t>
      </is>
    </oc>
    <nc r="J10" t="inlineStr">
      <is>
        <t>Arya</t>
      </is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43" sId="1">
    <oc r="J128" t="inlineStr">
      <is>
        <t>Vijay</t>
      </is>
    </oc>
    <nc r="J128" t="inlineStr">
      <is>
        <t>arya</t>
      </is>
    </nc>
  </rcc>
  <rcc rId="11844" sId="1">
    <oc r="J127" t="inlineStr">
      <is>
        <t>Vijay</t>
      </is>
    </oc>
    <nc r="J127" t="inlineStr">
      <is>
        <t>arya</t>
      </is>
    </nc>
  </rcc>
  <rcc rId="11845" sId="1">
    <oc r="I128" t="inlineStr">
      <is>
        <t>Not_Run</t>
      </is>
    </oc>
    <nc r="I128" t="inlineStr">
      <is>
        <t>Passed</t>
      </is>
    </nc>
  </rcc>
  <rcc rId="11846" sId="1">
    <oc r="I127" t="inlineStr">
      <is>
        <t>Not_Run</t>
      </is>
    </oc>
    <nc r="I127" t="inlineStr">
      <is>
        <t>Passed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09" sId="1">
    <oc r="I376" t="inlineStr">
      <is>
        <t>Not_Run</t>
      </is>
    </oc>
    <nc r="I376" t="inlineStr">
      <is>
        <t>Passed</t>
      </is>
    </nc>
  </rcc>
  <rcc rId="13310" sId="1">
    <oc r="J352" t="inlineStr">
      <is>
        <t>Sha</t>
      </is>
    </oc>
    <nc r="J352" t="inlineStr">
      <is>
        <t>Vijay</t>
      </is>
    </nc>
  </rcc>
  <rcc rId="13311" sId="1">
    <oc r="I393" t="inlineStr">
      <is>
        <t>Not_Run</t>
      </is>
    </oc>
    <nc r="I393" t="inlineStr">
      <is>
        <t>Passed</t>
      </is>
    </nc>
  </rcc>
  <rcc rId="13312" sId="1">
    <oc r="I382" t="inlineStr">
      <is>
        <t>Not_Run</t>
      </is>
    </oc>
    <nc r="I382" t="inlineStr">
      <is>
        <t>Passed</t>
      </is>
    </nc>
  </rcc>
  <rcc rId="13313" sId="1">
    <oc r="I381" t="inlineStr">
      <is>
        <t>Not_Run</t>
      </is>
    </oc>
    <nc r="I381" t="inlineStr">
      <is>
        <t>Passed</t>
      </is>
    </nc>
  </rcc>
  <rcc rId="13314" sId="1">
    <oc r="J382" t="inlineStr">
      <is>
        <t>Sha</t>
      </is>
    </oc>
    <nc r="J382" t="inlineStr">
      <is>
        <t>Vijay</t>
      </is>
    </nc>
  </rcc>
  <rcc rId="13315" sId="1">
    <oc r="J381" t="inlineStr">
      <is>
        <t>Sha</t>
      </is>
    </oc>
    <nc r="J381" t="inlineStr">
      <is>
        <t>Vijay</t>
      </is>
    </nc>
  </rcc>
  <rcc rId="13316" sId="1">
    <oc r="I331" t="inlineStr">
      <is>
        <t>Not_Run</t>
      </is>
    </oc>
    <nc r="I331" t="inlineStr">
      <is>
        <t>Passed</t>
      </is>
    </nc>
  </rcc>
  <rcc rId="13317" sId="1">
    <oc r="I329" t="inlineStr">
      <is>
        <t>Not_Run</t>
      </is>
    </oc>
    <nc r="I329" t="inlineStr">
      <is>
        <t>Passed</t>
      </is>
    </nc>
  </rcc>
  <rcc rId="13318" sId="1">
    <oc r="J331" t="inlineStr">
      <is>
        <t>Kalyani</t>
      </is>
    </oc>
    <nc r="J331" t="inlineStr">
      <is>
        <t>Vijay</t>
      </is>
    </nc>
  </rcc>
  <rcc rId="13319" sId="1">
    <oc r="J329" t="inlineStr">
      <is>
        <t>Kalyani</t>
      </is>
    </oc>
    <nc r="J329" t="inlineStr">
      <is>
        <t>Vijay</t>
      </is>
    </nc>
  </rcc>
  <rcc rId="13320" sId="1">
    <oc r="J393" t="inlineStr">
      <is>
        <t>Prashanth</t>
      </is>
    </oc>
    <nc r="J393" t="inlineStr">
      <is>
        <t>Vijay</t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49" sId="1">
    <oc r="I437" t="inlineStr">
      <is>
        <t>Not_Run</t>
      </is>
    </oc>
    <nc r="I437" t="inlineStr">
      <is>
        <t>passed</t>
      </is>
    </nc>
  </rcc>
  <rcc rId="11850" sId="1">
    <oc r="I413" t="inlineStr">
      <is>
        <t>Not_Run</t>
      </is>
    </oc>
    <nc r="I413" t="inlineStr">
      <is>
        <t>passed</t>
      </is>
    </nc>
  </rcc>
  <rcc rId="11851" sId="1">
    <oc r="I410" t="inlineStr">
      <is>
        <t>Not_Run</t>
      </is>
    </oc>
    <nc r="I410" t="inlineStr">
      <is>
        <t>passed</t>
      </is>
    </nc>
  </rcc>
  <rcc rId="11852" sId="1">
    <oc r="I409" t="inlineStr">
      <is>
        <t>Not_Run</t>
      </is>
    </oc>
    <nc r="I409" t="inlineStr">
      <is>
        <t>passed</t>
      </is>
    </nc>
  </rcc>
  <rcc rId="11853" sId="1">
    <oc r="I406" t="inlineStr">
      <is>
        <t>Not_Run</t>
      </is>
    </oc>
    <nc r="I406" t="inlineStr">
      <is>
        <t>passed</t>
      </is>
    </nc>
  </rcc>
  <rcc rId="11854" sId="1">
    <oc r="I405" t="inlineStr">
      <is>
        <t>Not_Run</t>
      </is>
    </oc>
    <nc r="I405" t="inlineStr">
      <is>
        <t>passed</t>
      </is>
    </nc>
  </rcc>
  <rcc rId="11855" sId="1">
    <oc r="I402" t="inlineStr">
      <is>
        <t>Not_Run</t>
      </is>
    </oc>
    <nc r="I402" t="inlineStr">
      <is>
        <t>passed</t>
      </is>
    </nc>
  </rcc>
  <rcc rId="11856" sId="1">
    <oc r="I401" t="inlineStr">
      <is>
        <t>Not_Run</t>
      </is>
    </oc>
    <nc r="I401" t="inlineStr">
      <is>
        <t>passed</t>
      </is>
    </nc>
  </rcc>
  <rcc rId="11857" sId="1">
    <oc r="I400" t="inlineStr">
      <is>
        <t>Not_Run</t>
      </is>
    </oc>
    <nc r="I400" t="inlineStr">
      <is>
        <t>passed</t>
      </is>
    </nc>
  </rcc>
  <rcc rId="11858" sId="1">
    <oc r="I398" t="inlineStr">
      <is>
        <t>Not_Run</t>
      </is>
    </oc>
    <nc r="I398" t="inlineStr">
      <is>
        <t>passed</t>
      </is>
    </nc>
  </rcc>
  <rcc rId="11859" sId="1">
    <oc r="I394" t="inlineStr">
      <is>
        <t>Not_Run</t>
      </is>
    </oc>
    <nc r="I394" t="inlineStr">
      <is>
        <t>passed</t>
      </is>
    </nc>
  </rcc>
  <rcc rId="11860" sId="1">
    <oc r="I379" t="inlineStr">
      <is>
        <t>Not_Run</t>
      </is>
    </oc>
    <nc r="I379" t="inlineStr">
      <is>
        <t>passed</t>
      </is>
    </nc>
  </rcc>
  <rcc rId="11861" sId="1">
    <oc r="I378" t="inlineStr">
      <is>
        <t>Not_Run</t>
      </is>
    </oc>
    <nc r="I378" t="inlineStr">
      <is>
        <t>passed</t>
      </is>
    </nc>
  </rcc>
  <rcc rId="11862" sId="1">
    <oc r="I377" t="inlineStr">
      <is>
        <t>Not_Run</t>
      </is>
    </oc>
    <nc r="I377" t="inlineStr">
      <is>
        <t>passed</t>
      </is>
    </nc>
  </rcc>
  <rcc rId="11863" sId="1">
    <oc r="I372" t="inlineStr">
      <is>
        <t>Not_Run</t>
      </is>
    </oc>
    <nc r="I372" t="inlineStr">
      <is>
        <t>passed</t>
      </is>
    </nc>
  </rcc>
  <rcc rId="11864" sId="1">
    <oc r="I370" t="inlineStr">
      <is>
        <t>Not_Run</t>
      </is>
    </oc>
    <nc r="I370" t="inlineStr">
      <is>
        <t>passed</t>
      </is>
    </nc>
  </rcc>
  <rcc rId="11865" sId="1">
    <oc r="I369" t="inlineStr">
      <is>
        <t>Not_Run</t>
      </is>
    </oc>
    <nc r="I369" t="inlineStr">
      <is>
        <t>passed</t>
      </is>
    </nc>
  </rcc>
  <rcc rId="11866" sId="1">
    <oc r="I368" t="inlineStr">
      <is>
        <t>Not_Run</t>
      </is>
    </oc>
    <nc r="I368" t="inlineStr">
      <is>
        <t>passed</t>
      </is>
    </nc>
  </rcc>
  <rcc rId="11867" sId="1">
    <oc r="I367" t="inlineStr">
      <is>
        <t>Not_Run</t>
      </is>
    </oc>
    <nc r="I367" t="inlineStr">
      <is>
        <t>passed</t>
      </is>
    </nc>
  </rcc>
  <rcc rId="11868" sId="1">
    <oc r="I361" t="inlineStr">
      <is>
        <t>Not_Run</t>
      </is>
    </oc>
    <nc r="I361" t="inlineStr">
      <is>
        <t>passed</t>
      </is>
    </nc>
  </rcc>
  <rcc rId="11869" sId="1">
    <oc r="I360" t="inlineStr">
      <is>
        <t>Not_Run</t>
      </is>
    </oc>
    <nc r="I360" t="inlineStr">
      <is>
        <t>passed</t>
      </is>
    </nc>
  </rcc>
  <rcc rId="11870" sId="1">
    <oc r="I359" t="inlineStr">
      <is>
        <t>Not_Run</t>
      </is>
    </oc>
    <nc r="I359" t="inlineStr">
      <is>
        <t>passed</t>
      </is>
    </nc>
  </rcc>
  <rcc rId="11871" sId="1">
    <oc r="I357" t="inlineStr">
      <is>
        <t>Not_Run</t>
      </is>
    </oc>
    <nc r="I357" t="inlineStr">
      <is>
        <t>passed</t>
      </is>
    </nc>
  </rcc>
  <rcc rId="11872" sId="1">
    <oc r="I351" t="inlineStr">
      <is>
        <t>Not_Run</t>
      </is>
    </oc>
    <nc r="I351" t="inlineStr">
      <is>
        <t>passed</t>
      </is>
    </nc>
  </rcc>
  <rcc rId="11873" sId="1">
    <oc r="I350" t="inlineStr">
      <is>
        <t>Not_Run</t>
      </is>
    </oc>
    <nc r="I350" t="inlineStr">
      <is>
        <t>passed</t>
      </is>
    </nc>
  </rcc>
  <rcc rId="11874" sId="1">
    <oc r="I337" t="inlineStr">
      <is>
        <t>Not_Run</t>
      </is>
    </oc>
    <nc r="I337" t="inlineStr">
      <is>
        <t>passed</t>
      </is>
    </nc>
  </rcc>
  <rcc rId="11875" sId="1">
    <oc r="I336" t="inlineStr">
      <is>
        <t>Not_Run</t>
      </is>
    </oc>
    <nc r="I336" t="inlineStr">
      <is>
        <t>passed</t>
      </is>
    </nc>
  </rcc>
  <rcc rId="11876" sId="1">
    <oc r="I328" t="inlineStr">
      <is>
        <t>Not_Run</t>
      </is>
    </oc>
    <nc r="I328" t="inlineStr">
      <is>
        <t>passed</t>
      </is>
    </nc>
  </rcc>
  <rcc rId="11877" sId="1">
    <oc r="I327" t="inlineStr">
      <is>
        <t>Not_Run</t>
      </is>
    </oc>
    <nc r="I327" t="inlineStr">
      <is>
        <t>passed</t>
      </is>
    </nc>
  </rcc>
  <rcc rId="11878" sId="1">
    <oc r="I289" t="inlineStr">
      <is>
        <t>Not_Run</t>
      </is>
    </oc>
    <nc r="I289" t="inlineStr">
      <is>
        <t>passed</t>
      </is>
    </nc>
  </rcc>
  <rcc rId="11879" sId="1">
    <oc r="I288" t="inlineStr">
      <is>
        <t>Not_Run</t>
      </is>
    </oc>
    <nc r="I288" t="inlineStr">
      <is>
        <t>passed</t>
      </is>
    </nc>
  </rcc>
  <rcc rId="11880" sId="1">
    <oc r="I282" t="inlineStr">
      <is>
        <t>Not_Run</t>
      </is>
    </oc>
    <nc r="I282" t="inlineStr">
      <is>
        <t>passed</t>
      </is>
    </nc>
  </rcc>
  <rcc rId="11881" sId="1">
    <oc r="I281" t="inlineStr">
      <is>
        <t>Not_Run</t>
      </is>
    </oc>
    <nc r="I281" t="inlineStr">
      <is>
        <t>passed</t>
      </is>
    </nc>
  </rcc>
  <rcc rId="11882" sId="1">
    <oc r="I278" t="inlineStr">
      <is>
        <t>Not_Run</t>
      </is>
    </oc>
    <nc r="I278" t="inlineStr">
      <is>
        <t>passed</t>
      </is>
    </nc>
  </rcc>
  <rcc rId="11883" sId="1">
    <oc r="I276" t="inlineStr">
      <is>
        <t>Not_Run</t>
      </is>
    </oc>
    <nc r="I276" t="inlineStr">
      <is>
        <t>passed</t>
      </is>
    </nc>
  </rcc>
  <rcc rId="11884" sId="1">
    <oc r="I275" t="inlineStr">
      <is>
        <t>Not_Run</t>
      </is>
    </oc>
    <nc r="I275" t="inlineStr">
      <is>
        <t>passed</t>
      </is>
    </nc>
  </rcc>
  <rcc rId="11885" sId="1">
    <oc r="I274" t="inlineStr">
      <is>
        <t>Not_Run</t>
      </is>
    </oc>
    <nc r="I274" t="inlineStr">
      <is>
        <t>passed</t>
      </is>
    </nc>
  </rcc>
  <rcc rId="11886" sId="1">
    <oc r="I273" t="inlineStr">
      <is>
        <t>Not_Run</t>
      </is>
    </oc>
    <nc r="I273" t="inlineStr">
      <is>
        <t>passed</t>
      </is>
    </nc>
  </rcc>
  <rcc rId="11887" sId="1">
    <oc r="I272" t="inlineStr">
      <is>
        <t>Not_Run</t>
      </is>
    </oc>
    <nc r="I272" t="inlineStr">
      <is>
        <t>passed</t>
      </is>
    </nc>
  </rcc>
  <rcc rId="11888" sId="1">
    <oc r="I268" t="inlineStr">
      <is>
        <t>Not_Run</t>
      </is>
    </oc>
    <nc r="I268" t="inlineStr">
      <is>
        <t>passed</t>
      </is>
    </nc>
  </rcc>
  <rcc rId="11889" sId="1">
    <oc r="I266" t="inlineStr">
      <is>
        <t>Not_Run</t>
      </is>
    </oc>
    <nc r="I266" t="inlineStr">
      <is>
        <t>passed</t>
      </is>
    </nc>
  </rcc>
  <rcc rId="11890" sId="1">
    <oc r="I264" t="inlineStr">
      <is>
        <t>Not_Run</t>
      </is>
    </oc>
    <nc r="I264" t="inlineStr">
      <is>
        <t>passed</t>
      </is>
    </nc>
  </rcc>
  <rcc rId="11891" sId="1">
    <oc r="I263" t="inlineStr">
      <is>
        <t>Not_Run</t>
      </is>
    </oc>
    <nc r="I263" t="inlineStr">
      <is>
        <t>passed</t>
      </is>
    </nc>
  </rcc>
  <rcc rId="11892" sId="1">
    <oc r="I262" t="inlineStr">
      <is>
        <t>Not_Run</t>
      </is>
    </oc>
    <nc r="I262" t="inlineStr">
      <is>
        <t>passed</t>
      </is>
    </nc>
  </rcc>
  <rcc rId="11893" sId="1">
    <oc r="I261" t="inlineStr">
      <is>
        <t>Not_Run</t>
      </is>
    </oc>
    <nc r="I261" t="inlineStr">
      <is>
        <t>passed</t>
      </is>
    </nc>
  </rcc>
  <rcc rId="11894" sId="1">
    <oc r="I259" t="inlineStr">
      <is>
        <t>Not_Run</t>
      </is>
    </oc>
    <nc r="I259" t="inlineStr">
      <is>
        <t>passed</t>
      </is>
    </nc>
  </rcc>
  <rcc rId="11895" sId="1">
    <oc r="I258" t="inlineStr">
      <is>
        <t>Not_Run</t>
      </is>
    </oc>
    <nc r="I258" t="inlineStr">
      <is>
        <t>passed</t>
      </is>
    </nc>
  </rcc>
  <rcc rId="11896" sId="1">
    <oc r="I256" t="inlineStr">
      <is>
        <t>Not_Run</t>
      </is>
    </oc>
    <nc r="I256" t="inlineStr">
      <is>
        <t>passed</t>
      </is>
    </nc>
  </rcc>
  <rcc rId="11897" sId="1">
    <oc r="I254" t="inlineStr">
      <is>
        <t>Not_Run</t>
      </is>
    </oc>
    <nc r="I254" t="inlineStr">
      <is>
        <t>passed</t>
      </is>
    </nc>
  </rcc>
  <rcc rId="11898" sId="1">
    <oc r="I253" t="inlineStr">
      <is>
        <t>Not_Run</t>
      </is>
    </oc>
    <nc r="I253" t="inlineStr">
      <is>
        <t>passed</t>
      </is>
    </nc>
  </rcc>
  <rcc rId="11899" sId="1">
    <oc r="I242" t="inlineStr">
      <is>
        <t>Not_Run</t>
      </is>
    </oc>
    <nc r="I242" t="inlineStr">
      <is>
        <t>passed</t>
      </is>
    </nc>
  </rcc>
  <rcc rId="11900" sId="1">
    <oc r="I239" t="inlineStr">
      <is>
        <t>Not_Run</t>
      </is>
    </oc>
    <nc r="I239" t="inlineStr">
      <is>
        <t>passed</t>
      </is>
    </nc>
  </rcc>
  <rcc rId="11901" sId="1">
    <oc r="I237" t="inlineStr">
      <is>
        <t>Not_Run</t>
      </is>
    </oc>
    <nc r="I237" t="inlineStr">
      <is>
        <t>passed</t>
      </is>
    </nc>
  </rcc>
  <rcc rId="11902" sId="1">
    <oc r="I233" t="inlineStr">
      <is>
        <t>Not_Run</t>
      </is>
    </oc>
    <nc r="I233" t="inlineStr">
      <is>
        <t>passed</t>
      </is>
    </nc>
  </rcc>
  <rcc rId="11903" sId="1">
    <oc r="I232" t="inlineStr">
      <is>
        <t>Not_Run</t>
      </is>
    </oc>
    <nc r="I232" t="inlineStr">
      <is>
        <t>passed</t>
      </is>
    </nc>
  </rcc>
  <rcc rId="11904" sId="1">
    <oc r="I231" t="inlineStr">
      <is>
        <t>Not_Run</t>
      </is>
    </oc>
    <nc r="I231" t="inlineStr">
      <is>
        <t>passed</t>
      </is>
    </nc>
  </rcc>
  <rcc rId="11905" sId="1">
    <oc r="I229" t="inlineStr">
      <is>
        <t>Not_Run</t>
      </is>
    </oc>
    <nc r="I229" t="inlineStr">
      <is>
        <t>passed</t>
      </is>
    </nc>
  </rcc>
  <rcc rId="11906" sId="1">
    <oc r="I228" t="inlineStr">
      <is>
        <t>Not_Run</t>
      </is>
    </oc>
    <nc r="I228" t="inlineStr">
      <is>
        <t>passed</t>
      </is>
    </nc>
  </rcc>
  <rcc rId="11907" sId="1">
    <oc r="I227" t="inlineStr">
      <is>
        <t>Not_Run</t>
      </is>
    </oc>
    <nc r="I227" t="inlineStr">
      <is>
        <t>passed</t>
      </is>
    </nc>
  </rcc>
  <rcc rId="11908" sId="1">
    <oc r="I225" t="inlineStr">
      <is>
        <t>Not_Run</t>
      </is>
    </oc>
    <nc r="I225" t="inlineStr">
      <is>
        <t>passed</t>
      </is>
    </nc>
  </rcc>
  <rcc rId="11909" sId="1">
    <oc r="I218" t="inlineStr">
      <is>
        <t>Not_Run</t>
      </is>
    </oc>
    <nc r="I218" t="inlineStr">
      <is>
        <t>passed</t>
      </is>
    </nc>
  </rcc>
  <rcc rId="11910" sId="1">
    <oc r="I216" t="inlineStr">
      <is>
        <t>Not_Run</t>
      </is>
    </oc>
    <nc r="I216" t="inlineStr">
      <is>
        <t>passed</t>
      </is>
    </nc>
  </rcc>
  <rcc rId="11911" sId="1">
    <oc r="I214" t="inlineStr">
      <is>
        <t>Not_Run</t>
      </is>
    </oc>
    <nc r="I214" t="inlineStr">
      <is>
        <t>passed</t>
      </is>
    </nc>
  </rcc>
  <rcc rId="11912" sId="1">
    <oc r="I192" t="inlineStr">
      <is>
        <t>Not_Run</t>
      </is>
    </oc>
    <nc r="I192" t="inlineStr">
      <is>
        <t>passed</t>
      </is>
    </nc>
  </rcc>
  <rcc rId="11913" sId="1">
    <oc r="I187" t="inlineStr">
      <is>
        <t>Not_Run</t>
      </is>
    </oc>
    <nc r="I187" t="inlineStr">
      <is>
        <t>passed</t>
      </is>
    </nc>
  </rcc>
  <rcc rId="11914" sId="1">
    <oc r="I184" t="inlineStr">
      <is>
        <t>Not_Run</t>
      </is>
    </oc>
    <nc r="I184" t="inlineStr">
      <is>
        <t>passed</t>
      </is>
    </nc>
  </rcc>
  <rcc rId="11915" sId="1">
    <oc r="I182" t="inlineStr">
      <is>
        <t>Not_Run</t>
      </is>
    </oc>
    <nc r="I182" t="inlineStr">
      <is>
        <t>passed</t>
      </is>
    </nc>
  </rcc>
  <rcc rId="11916" sId="1">
    <oc r="I179" t="inlineStr">
      <is>
        <t>Not_Run</t>
      </is>
    </oc>
    <nc r="I179" t="inlineStr">
      <is>
        <t>passed</t>
      </is>
    </nc>
  </rcc>
  <rcc rId="11917" sId="1">
    <oc r="I156" t="inlineStr">
      <is>
        <t>Not_Run</t>
      </is>
    </oc>
    <nc r="I156" t="inlineStr">
      <is>
        <t>passed</t>
      </is>
    </nc>
  </rcc>
  <rcc rId="11918" sId="1">
    <oc r="I152" t="inlineStr">
      <is>
        <t>Not_Run</t>
      </is>
    </oc>
    <nc r="I152" t="inlineStr">
      <is>
        <t>passed</t>
      </is>
    </nc>
  </rcc>
  <rcc rId="11919" sId="1">
    <oc r="I149" t="inlineStr">
      <is>
        <t>Not_Run</t>
      </is>
    </oc>
    <nc r="I149" t="inlineStr">
      <is>
        <t>passed</t>
      </is>
    </nc>
  </rcc>
  <rcc rId="11920" sId="1">
    <oc r="I148" t="inlineStr">
      <is>
        <t>Not_Run</t>
      </is>
    </oc>
    <nc r="I148" t="inlineStr">
      <is>
        <t>passed</t>
      </is>
    </nc>
  </rcc>
  <rcc rId="11921" sId="1">
    <oc r="I146" t="inlineStr">
      <is>
        <t>Not_Run</t>
      </is>
    </oc>
    <nc r="I146" t="inlineStr">
      <is>
        <t>passed</t>
      </is>
    </nc>
  </rcc>
  <rcc rId="11922" sId="1">
    <oc r="I135" t="inlineStr">
      <is>
        <t>Not_Run</t>
      </is>
    </oc>
    <nc r="I135" t="inlineStr">
      <is>
        <t>passed</t>
      </is>
    </nc>
  </rcc>
  <rcc rId="11923" sId="1">
    <oc r="I133" t="inlineStr">
      <is>
        <t>Not_Run</t>
      </is>
    </oc>
    <nc r="I133" t="inlineStr">
      <is>
        <t>passed</t>
      </is>
    </nc>
  </rcc>
  <rcc rId="11924" sId="1">
    <oc r="I131" t="inlineStr">
      <is>
        <t>Not_Run</t>
      </is>
    </oc>
    <nc r="I131" t="inlineStr">
      <is>
        <t>passed</t>
      </is>
    </nc>
  </rcc>
  <rcc rId="11925" sId="1">
    <oc r="I119" t="inlineStr">
      <is>
        <t>Not_Run</t>
      </is>
    </oc>
    <nc r="I119" t="inlineStr">
      <is>
        <t>passed</t>
      </is>
    </nc>
  </rcc>
  <rcc rId="11926" sId="1">
    <oc r="I117" t="inlineStr">
      <is>
        <t>Not_Run</t>
      </is>
    </oc>
    <nc r="I117" t="inlineStr">
      <is>
        <t>passed</t>
      </is>
    </nc>
  </rcc>
  <rcc rId="11927" sId="1">
    <oc r="I111" t="inlineStr">
      <is>
        <t>Not_Run</t>
      </is>
    </oc>
    <nc r="I111" t="inlineStr">
      <is>
        <t>passed</t>
      </is>
    </nc>
  </rcc>
  <rcc rId="11928" sId="1">
    <oc r="I110" t="inlineStr">
      <is>
        <t>Not_Run</t>
      </is>
    </oc>
    <nc r="I110" t="inlineStr">
      <is>
        <t>passed</t>
      </is>
    </nc>
  </rcc>
  <rcc rId="11929" sId="1">
    <oc r="I103" t="inlineStr">
      <is>
        <t>Not_Run</t>
      </is>
    </oc>
    <nc r="I103" t="inlineStr">
      <is>
        <t>passed</t>
      </is>
    </nc>
  </rcc>
  <rcc rId="11930" sId="1">
    <oc r="I102" t="inlineStr">
      <is>
        <t>Not_Run</t>
      </is>
    </oc>
    <nc r="I102" t="inlineStr">
      <is>
        <t>passed</t>
      </is>
    </nc>
  </rcc>
  <rcc rId="11931" sId="1">
    <oc r="I100" t="inlineStr">
      <is>
        <t>Not_Run</t>
      </is>
    </oc>
    <nc r="I100" t="inlineStr">
      <is>
        <t>passed</t>
      </is>
    </nc>
  </rcc>
  <rcc rId="11932" sId="1">
    <oc r="I99" t="inlineStr">
      <is>
        <t>Not_Run</t>
      </is>
    </oc>
    <nc r="I99" t="inlineStr">
      <is>
        <t>passed</t>
      </is>
    </nc>
  </rcc>
  <rcc rId="11933" sId="1">
    <oc r="I98" t="inlineStr">
      <is>
        <t>Not_Run</t>
      </is>
    </oc>
    <nc r="I98" t="inlineStr">
      <is>
        <t>passed</t>
      </is>
    </nc>
  </rcc>
  <rcc rId="11934" sId="1">
    <oc r="I97" t="inlineStr">
      <is>
        <t>Not_Run</t>
      </is>
    </oc>
    <nc r="I97" t="inlineStr">
      <is>
        <t>passed</t>
      </is>
    </nc>
  </rcc>
  <rcc rId="11935" sId="1">
    <oc r="I85" t="inlineStr">
      <is>
        <t>Not_Run</t>
      </is>
    </oc>
    <nc r="I85" t="inlineStr">
      <is>
        <t>passed</t>
      </is>
    </nc>
  </rcc>
  <rcc rId="11936" sId="1">
    <oc r="I68" t="inlineStr">
      <is>
        <t>Not_Run</t>
      </is>
    </oc>
    <nc r="I68" t="inlineStr">
      <is>
        <t>passed</t>
      </is>
    </nc>
  </rcc>
  <rcc rId="11937" sId="1">
    <oc r="I65" t="inlineStr">
      <is>
        <t>Not_Run</t>
      </is>
    </oc>
    <nc r="I65" t="inlineStr">
      <is>
        <t>passed</t>
      </is>
    </nc>
  </rcc>
  <rcc rId="11938" sId="1">
    <oc r="I64" t="inlineStr">
      <is>
        <t>Not_Run</t>
      </is>
    </oc>
    <nc r="I64" t="inlineStr">
      <is>
        <t>passed</t>
      </is>
    </nc>
  </rcc>
  <rcc rId="11939" sId="1">
    <oc r="I59" t="inlineStr">
      <is>
        <t>Not_Run</t>
      </is>
    </oc>
    <nc r="I59" t="inlineStr">
      <is>
        <t>passed</t>
      </is>
    </nc>
  </rcc>
  <rcc rId="11940" sId="1">
    <oc r="I56" t="inlineStr">
      <is>
        <t>Not_Run</t>
      </is>
    </oc>
    <nc r="I56" t="inlineStr">
      <is>
        <t>passed</t>
      </is>
    </nc>
  </rcc>
  <rcc rId="11941" sId="1">
    <oc r="I54" t="inlineStr">
      <is>
        <t>Not_Run</t>
      </is>
    </oc>
    <nc r="I54" t="inlineStr">
      <is>
        <t>passed</t>
      </is>
    </nc>
  </rcc>
  <rcc rId="11942" sId="1">
    <oc r="I40" t="inlineStr">
      <is>
        <t>Not_Run</t>
      </is>
    </oc>
    <nc r="I40" t="inlineStr">
      <is>
        <t>passed</t>
      </is>
    </nc>
  </rcc>
  <rcc rId="11943" sId="1">
    <oc r="I34" t="inlineStr">
      <is>
        <t>Not_Run</t>
      </is>
    </oc>
    <nc r="I34" t="inlineStr">
      <is>
        <t>passed</t>
      </is>
    </nc>
  </rcc>
  <rcc rId="11944" sId="1">
    <oc r="I32" t="inlineStr">
      <is>
        <t>Not_Run</t>
      </is>
    </oc>
    <nc r="I32" t="inlineStr">
      <is>
        <t>passed</t>
      </is>
    </nc>
  </rcc>
  <rcc rId="11945" sId="1">
    <oc r="I29" t="inlineStr">
      <is>
        <t>Not_Run</t>
      </is>
    </oc>
    <nc r="I29" t="inlineStr">
      <is>
        <t>passed</t>
      </is>
    </nc>
  </rcc>
  <rcc rId="11946" sId="1">
    <oc r="I26" t="inlineStr">
      <is>
        <t>Not_Run</t>
      </is>
    </oc>
    <nc r="I26" t="inlineStr">
      <is>
        <t>passed</t>
      </is>
    </nc>
  </rcc>
  <rcc rId="11947" sId="1">
    <oc r="I14" t="inlineStr">
      <is>
        <t>Not_Run</t>
      </is>
    </oc>
    <nc r="I14" t="inlineStr">
      <is>
        <t>passed</t>
      </is>
    </nc>
  </rcc>
  <rcc rId="11948" sId="1">
    <oc r="I11" t="inlineStr">
      <is>
        <t>Not_Run</t>
      </is>
    </oc>
    <nc r="I11" t="inlineStr">
      <is>
        <t>passed</t>
      </is>
    </nc>
  </rcc>
  <rcc rId="11949" sId="1">
    <oc r="I7" t="inlineStr">
      <is>
        <t>Not_Run</t>
      </is>
    </oc>
    <nc r="I7" t="inlineStr">
      <is>
        <t>passed</t>
      </is>
    </nc>
  </rcc>
  <rcc rId="11950" sId="1">
    <oc r="I5" t="inlineStr">
      <is>
        <t>Not_Run</t>
      </is>
    </oc>
    <nc r="I5" t="inlineStr">
      <is>
        <t>passed</t>
      </is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51" sId="1">
    <oc r="I338" t="inlineStr">
      <is>
        <t>Not_Run</t>
      </is>
    </oc>
    <nc r="I338" t="inlineStr">
      <is>
        <t>Passed</t>
      </is>
    </nc>
  </rcc>
  <rcc rId="11952" sId="1">
    <oc r="I322" t="inlineStr">
      <is>
        <t>Not_Run</t>
      </is>
    </oc>
    <nc r="I322" t="inlineStr">
      <is>
        <t>Passed</t>
      </is>
    </nc>
  </rcc>
  <rcc rId="11953" sId="1">
    <oc r="I321" t="inlineStr">
      <is>
        <t>Not_Run</t>
      </is>
    </oc>
    <nc r="I321" t="inlineStr">
      <is>
        <t>Passed</t>
      </is>
    </nc>
  </rcc>
  <rcc rId="11954" sId="1">
    <oc r="I320" t="inlineStr">
      <is>
        <t>Not_Run</t>
      </is>
    </oc>
    <nc r="I320" t="inlineStr">
      <is>
        <t>Passed</t>
      </is>
    </nc>
  </rcc>
  <rcc rId="11955" sId="1">
    <oc r="I319" t="inlineStr">
      <is>
        <t>Not_Run</t>
      </is>
    </oc>
    <nc r="I319" t="inlineStr">
      <is>
        <t>Passed</t>
      </is>
    </nc>
  </rcc>
  <rcc rId="11956" sId="1">
    <oc r="I271" t="inlineStr">
      <is>
        <t>Not_Run</t>
      </is>
    </oc>
    <nc r="I271" t="inlineStr">
      <is>
        <t>Passed</t>
      </is>
    </nc>
  </rcc>
  <rcc rId="11957" sId="1">
    <oc r="I246" t="inlineStr">
      <is>
        <t>Not_Run</t>
      </is>
    </oc>
    <nc r="I246" t="inlineStr">
      <is>
        <t>Passed</t>
      </is>
    </nc>
  </rcc>
  <rcc rId="11958" sId="1">
    <oc r="I208" t="inlineStr">
      <is>
        <t>Not_Run</t>
      </is>
    </oc>
    <nc r="I208" t="inlineStr">
      <is>
        <t>Passed</t>
      </is>
    </nc>
  </rcc>
  <rcc rId="11959" sId="1">
    <oc r="I95" t="inlineStr">
      <is>
        <t>Not_Run</t>
      </is>
    </oc>
    <nc r="I95" t="inlineStr">
      <is>
        <t>Passed</t>
      </is>
    </nc>
  </rcc>
  <rcc rId="11960" sId="1">
    <oc r="I19" t="inlineStr">
      <is>
        <t>Not_Run</t>
      </is>
    </oc>
    <nc r="I19" t="inlineStr">
      <is>
        <t>Passed</t>
      </is>
    </nc>
  </rcc>
  <rcc rId="11961" sId="1">
    <oc r="I18" t="inlineStr">
      <is>
        <t>Not_Run</t>
      </is>
    </oc>
    <nc r="I18" t="inlineStr">
      <is>
        <t>Passed</t>
      </is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62" sId="1">
    <oc r="G437" t="inlineStr">
      <is>
        <t>ADL_SR06_C2B1-ADPSXF2_CPSF_SEP5_01580510_2022WW24.2.0.bin</t>
      </is>
    </oc>
    <nc r="G437" t="inlineStr">
      <is>
        <t>ADL_SR06_C2B1-ADPSXF2_CPSF_SEP5_01580510_2022WW27.4.0.bin</t>
      </is>
    </nc>
  </rcc>
  <rcc rId="11963" sId="1">
    <oc r="G436" t="inlineStr">
      <is>
        <t>ADL_SR06_C2B1-ADPSXF2_CPSF_SEP5_01580510_2022WW24.2.0.bin</t>
      </is>
    </oc>
    <nc r="G436" t="inlineStr">
      <is>
        <t>ADL_SR06_C2B1-ADPSXF2_CPSF_SEP5_01580510_2022WW27.4.0.bin</t>
      </is>
    </nc>
  </rcc>
  <rcc rId="11964" sId="1">
    <oc r="G435" t="inlineStr">
      <is>
        <t>ADL_SR06_C2B1-ADPSXF2_CPSF_SEP5_01580510_2022WW24.2.0.bin</t>
      </is>
    </oc>
    <nc r="G435" t="inlineStr">
      <is>
        <t>ADL_SR06_C2B1-ADPSXF2_CPSF_SEP5_01580510_2022WW27.4.0.bin</t>
      </is>
    </nc>
  </rcc>
  <rcc rId="11965" sId="1">
    <oc r="G434" t="inlineStr">
      <is>
        <t>ADL_SR06_C2B1-ADPSXF2_CPSF_SEP5_01580510_2022WW24.2.0.bin</t>
      </is>
    </oc>
    <nc r="G434" t="inlineStr">
      <is>
        <t>ADL_SR06_C2B1-ADPSXF2_CPSF_SEP5_01580510_2022WW27.4.0.bin</t>
      </is>
    </nc>
  </rcc>
  <rcc rId="11966" sId="1">
    <oc r="G433" t="inlineStr">
      <is>
        <t>ADL_SR06_C2B1-ADPSXF2_CPSF_SEP5_01580510_2022WW24.2.0.bin</t>
      </is>
    </oc>
    <nc r="G433" t="inlineStr">
      <is>
        <t>ADL_SR06_C2B1-ADPSXF2_CPSF_SEP5_01580510_2022WW27.4.0.bin</t>
      </is>
    </nc>
  </rcc>
  <rcc rId="11967" sId="1">
    <oc r="G432" t="inlineStr">
      <is>
        <t>ADL_SR06_C2B1-ADPSXF2_CPSF_SEP5_01580510_2022WW24.2.0.bin</t>
      </is>
    </oc>
    <nc r="G432" t="inlineStr">
      <is>
        <t>ADL_SR06_C2B1-ADPSXF2_CPSF_SEP5_01580510_2022WW27.4.0.bin</t>
      </is>
    </nc>
  </rcc>
  <rcc rId="11968" sId="1">
    <oc r="G431" t="inlineStr">
      <is>
        <t>ADL_SR06_C2B1-ADPSXF2_CPSF_SEP5_01580510_2022WW24.2.0.bin</t>
      </is>
    </oc>
    <nc r="G431" t="inlineStr">
      <is>
        <t>ADL_SR06_C2B1-ADPSXF2_CPSF_SEP5_01580510_2022WW27.4.0.bin</t>
      </is>
    </nc>
  </rcc>
  <rcc rId="11969" sId="1">
    <oc r="G430" t="inlineStr">
      <is>
        <t>ADL_SR06_C2B1-ADPSXF2_CPSF_SEP5_01580510_2022WW24.2.0.bin</t>
      </is>
    </oc>
    <nc r="G430" t="inlineStr">
      <is>
        <t>ADL_SR06_C2B1-ADPSXF2_CPSF_SEP5_01580510_2022WW27.4.0.bin</t>
      </is>
    </nc>
  </rcc>
  <rcc rId="11970" sId="1">
    <oc r="G429" t="inlineStr">
      <is>
        <t>ADL_SR06_C2B1-ADPSXF2_CPSF_SEP5_01580510_2022WW24.2.0.bin</t>
      </is>
    </oc>
    <nc r="G429" t="inlineStr">
      <is>
        <t>ADL_SR06_C2B1-ADPSXF2_CPSF_SEP5_01580510_2022WW27.4.0.bin</t>
      </is>
    </nc>
  </rcc>
  <rcc rId="11971" sId="1">
    <oc r="G428" t="inlineStr">
      <is>
        <t>ADL_SR06_C2B1-ADPSXF2_CPSF_SEP5_01580510_2022WW24.2.0.bin</t>
      </is>
    </oc>
    <nc r="G428" t="inlineStr">
      <is>
        <t>ADL_SR06_C2B1-ADPSXF2_CPSF_SEP5_01580510_2022WW27.4.0.bin</t>
      </is>
    </nc>
  </rcc>
  <rcc rId="11972" sId="1">
    <oc r="G427" t="inlineStr">
      <is>
        <t>ADL_SR06_C2B1-ADPSXF2_CPSF_SEP5_01580510_2022WW24.2.0.bin</t>
      </is>
    </oc>
    <nc r="G427" t="inlineStr">
      <is>
        <t>ADL_SR06_C2B1-ADPSXF2_CPSF_SEP5_01580510_2022WW27.4.0.bin</t>
      </is>
    </nc>
  </rcc>
  <rcc rId="11973" sId="1">
    <oc r="G426" t="inlineStr">
      <is>
        <t>ADL_SR06_C2B1-ADPSXF2_CPSF_SEP5_01580510_2022WW24.2.0.bin</t>
      </is>
    </oc>
    <nc r="G426" t="inlineStr">
      <is>
        <t>ADL_SR06_C2B1-ADPSXF2_CPSF_SEP5_01580510_2022WW27.4.0.bin</t>
      </is>
    </nc>
  </rcc>
  <rcc rId="11974" sId="1">
    <oc r="G425" t="inlineStr">
      <is>
        <t>ADL_SR06_C2B1-ADPSXF2_CPSF_SEP5_01580510_2022WW24.2.0.bin</t>
      </is>
    </oc>
    <nc r="G425" t="inlineStr">
      <is>
        <t>ADL_SR06_C2B1-ADPSXF2_CPSF_SEP5_01580510_2022WW27.4.0.bin</t>
      </is>
    </nc>
  </rcc>
  <rcc rId="11975" sId="1">
    <oc r="G424" t="inlineStr">
      <is>
        <t>ADL_SR06_C2B1-ADPSXF2_CPSF_SEP5_01580510_2022WW24.2.0.bin</t>
      </is>
    </oc>
    <nc r="G424" t="inlineStr">
      <is>
        <t>ADL_SR06_C2B1-ADPSXF2_CPSF_SEP5_01580510_2022WW27.4.0.bin</t>
      </is>
    </nc>
  </rcc>
  <rcc rId="11976" sId="1">
    <oc r="G423" t="inlineStr">
      <is>
        <t>ADL_SR06_C2B1-ADPSXF2_CPSF_SEP5_01580510_2022WW24.2.0.bin</t>
      </is>
    </oc>
    <nc r="G423" t="inlineStr">
      <is>
        <t>ADL_SR06_C2B1-ADPSXF2_CPSF_SEP5_01580510_2022WW27.4.0.bin</t>
      </is>
    </nc>
  </rcc>
  <rcc rId="11977" sId="1">
    <oc r="G422" t="inlineStr">
      <is>
        <t>ADL_SR06_C2B1-ADPSXF2_CPSF_SEP5_01580510_2022WW24.2.0.bin</t>
      </is>
    </oc>
    <nc r="G422" t="inlineStr">
      <is>
        <t>ADL_SR06_C2B1-ADPSXF2_CPSF_SEP5_01580510_2022WW27.4.0.bin</t>
      </is>
    </nc>
  </rcc>
  <rcc rId="11978" sId="1">
    <oc r="G421" t="inlineStr">
      <is>
        <t>ADL_SR06_C2B1-ADPSXF2_CPSF_SEP5_01580510_2022WW24.2.0.bin</t>
      </is>
    </oc>
    <nc r="G421" t="inlineStr">
      <is>
        <t>ADL_SR06_C2B1-ADPSXF2_CPSF_SEP5_01580510_2022WW27.4.0.bin</t>
      </is>
    </nc>
  </rcc>
  <rcc rId="11979" sId="1">
    <oc r="G420" t="inlineStr">
      <is>
        <t>ADL_SR06_C2B1-ADPSXF2_CPSF_SEP5_01580510_2022WW24.2.0.bin</t>
      </is>
    </oc>
    <nc r="G420" t="inlineStr">
      <is>
        <t>ADL_SR06_C2B1-ADPSXF2_CPSF_SEP5_01580510_2022WW27.4.0.bin</t>
      </is>
    </nc>
  </rcc>
  <rcc rId="11980" sId="1">
    <oc r="G419" t="inlineStr">
      <is>
        <t>ADL_SR06_C2B1-ADPSXF2_CPSF_SEP5_01580510_2022WW24.2.0.bin</t>
      </is>
    </oc>
    <nc r="G419" t="inlineStr">
      <is>
        <t>ADL_SR06_C2B1-ADPSXF2_CPSF_SEP5_01580510_2022WW27.4.0.bin</t>
      </is>
    </nc>
  </rcc>
  <rcc rId="11981" sId="1">
    <oc r="G418" t="inlineStr">
      <is>
        <t>ADL_SR06_C2B1-ADPSXF2_CPSF_SEP5_01580510_2022WW24.2.0.bin</t>
      </is>
    </oc>
    <nc r="G418" t="inlineStr">
      <is>
        <t>ADL_SR06_C2B1-ADPSXF2_CPSF_SEP5_01580510_2022WW27.4.0.bin</t>
      </is>
    </nc>
  </rcc>
  <rcc rId="11982" sId="1">
    <oc r="G417" t="inlineStr">
      <is>
        <t>ADL_SR06_C2B1-ADPSXF2_CPSF_SEP5_01580510_2022WW24.2.0.bin</t>
      </is>
    </oc>
    <nc r="G417" t="inlineStr">
      <is>
        <t>ADL_SR06_C2B1-ADPSXF2_CPSF_SEP5_01580510_2022WW27.4.0.bin</t>
      </is>
    </nc>
  </rcc>
  <rcc rId="11983" sId="1">
    <oc r="G416" t="inlineStr">
      <is>
        <t>ADL_SR06_C2B1-ADPSXF2_CPSF_SEP5_01580510_2022WW24.2.0.bin</t>
      </is>
    </oc>
    <nc r="G416" t="inlineStr">
      <is>
        <t>ADL_SR06_C2B1-ADPSXF2_CPSF_SEP5_01580510_2022WW27.4.0.bin</t>
      </is>
    </nc>
  </rcc>
  <rcc rId="11984" sId="1">
    <oc r="G415" t="inlineStr">
      <is>
        <t>ADL_SR06_C2B1-ADPSXF2_CPSF_SEP5_01580510_2022WW24.2.0.bin</t>
      </is>
    </oc>
    <nc r="G415" t="inlineStr">
      <is>
        <t>ADL_SR06_C2B1-ADPSXF2_CPSF_SEP5_01580510_2022WW27.4.0.bin</t>
      </is>
    </nc>
  </rcc>
  <rcc rId="11985" sId="1" odxf="1">
    <oc r="G414" t="inlineStr">
      <is>
        <t>ADL_SR06_C2B1-ADPSXF2_CPSF_SEP5_01580510_2022WW24.2.0.bin</t>
      </is>
    </oc>
    <nc r="G414" t="inlineStr">
      <is>
        <t>ADL_SR06_C2B1-ADPSXF2_CPSF_SEP5_01580510_2022WW27.4.0.bin</t>
      </is>
    </nc>
    <odxf/>
  </rcc>
  <rcc rId="11986" sId="1">
    <oc r="G413" t="inlineStr">
      <is>
        <t>ADL_SR06_C2B1-ADPSXF2_CPSF_SEP5_01580510_2022WW24.2.0.bin</t>
      </is>
    </oc>
    <nc r="G413" t="inlineStr">
      <is>
        <t>ADL_SR06_C2B1-ADPSXF2_CPSF_SEP5_01580510_2022WW27.4.0.bin</t>
      </is>
    </nc>
  </rcc>
  <rcc rId="11987" sId="1">
    <oc r="G412" t="inlineStr">
      <is>
        <t>ADL_SR06_C2B1-ADPSXF2_CPSF_SEP5_01580510_2022WW24.2.0.bin</t>
      </is>
    </oc>
    <nc r="G412" t="inlineStr">
      <is>
        <t>ADL_SR06_C2B1-ADPSXF2_CPSF_SEP5_01580510_2022WW27.4.0.bin</t>
      </is>
    </nc>
  </rcc>
  <rcc rId="11988" sId="1">
    <oc r="G411" t="inlineStr">
      <is>
        <t>ADL_SR06_C2B1-ADPSXF2_CPSF_SEP5_01580510_2022WW24.2.0.bin</t>
      </is>
    </oc>
    <nc r="G411" t="inlineStr">
      <is>
        <t>ADL_SR06_C2B1-ADPSXF2_CPSF_SEP5_01580510_2022WW27.4.0.bin</t>
      </is>
    </nc>
  </rcc>
  <rcc rId="11989" sId="1">
    <oc r="G410" t="inlineStr">
      <is>
        <t>ADL_SR06_C2B1-ADPSXF2_CPSF_SEP5_01580510_2022WW24.2.0.bin</t>
      </is>
    </oc>
    <nc r="G410" t="inlineStr">
      <is>
        <t>ADL_SR06_C2B1-ADPSXF2_CPSF_SEP5_01580510_2022WW27.4.0.bin</t>
      </is>
    </nc>
  </rcc>
  <rcc rId="11990" sId="1">
    <oc r="G409" t="inlineStr">
      <is>
        <t>ADL_SR06_C2B1-ADPSXF2_CPSF_SEP5_01580510_2022WW24.2.0.bin</t>
      </is>
    </oc>
    <nc r="G409" t="inlineStr">
      <is>
        <t>ADL_SR06_C2B1-ADPSXF2_CPSF_SEP5_01580510_2022WW27.4.0.bin</t>
      </is>
    </nc>
  </rcc>
  <rcc rId="11991" sId="1">
    <oc r="G408" t="inlineStr">
      <is>
        <t>ADL_SR06_C2B1-ADPSXF2_CPSF_SEP5_01580510_2022WW24.2.0.bin</t>
      </is>
    </oc>
    <nc r="G408" t="inlineStr">
      <is>
        <t>ADL_SR06_C2B1-ADPSXF2_CPSF_SEP5_01580510_2022WW27.4.0.bin</t>
      </is>
    </nc>
  </rcc>
  <rcc rId="11992" sId="1">
    <oc r="G407" t="inlineStr">
      <is>
        <t>ADL_SR06_C2B1-ADPSXF2_CPSF_SEP5_01580510_2022WW24.2.0.bin</t>
      </is>
    </oc>
    <nc r="G407" t="inlineStr">
      <is>
        <t>ADL_SR06_C2B1-ADPSXF2_CPSF_SEP5_01580510_2022WW27.4.0.bin</t>
      </is>
    </nc>
  </rcc>
  <rcc rId="11993" sId="1">
    <oc r="G406" t="inlineStr">
      <is>
        <t>ADL_SR06_C2B1-ADPSXF2_CPSF_SEP5_01580510_2022WW24.2.0.bin</t>
      </is>
    </oc>
    <nc r="G406" t="inlineStr">
      <is>
        <t>ADL_SR06_C2B1-ADPSXF2_CPSF_SEP5_01580510_2022WW27.4.0.bin</t>
      </is>
    </nc>
  </rcc>
  <rcc rId="11994" sId="1">
    <oc r="G405" t="inlineStr">
      <is>
        <t>ADL_SR06_C2B1-ADPSXF2_CPSF_SEP5_01580510_2022WW24.2.0.bin</t>
      </is>
    </oc>
    <nc r="G405" t="inlineStr">
      <is>
        <t>ADL_SR06_C2B1-ADPSXF2_CPSF_SEP5_01580510_2022WW27.4.0.bin</t>
      </is>
    </nc>
  </rcc>
  <rcc rId="11995" sId="1">
    <oc r="G404" t="inlineStr">
      <is>
        <t>ADL_SR06_C2B1-ADPSXF2_CPSF_SEP5_01580510_2022WW24.2.0.bin</t>
      </is>
    </oc>
    <nc r="G404" t="inlineStr">
      <is>
        <t>ADL_SR06_C2B1-ADPSXF2_CPSF_SEP5_01580510_2022WW27.4.0.bin</t>
      </is>
    </nc>
  </rcc>
  <rcc rId="11996" sId="1">
    <oc r="G403" t="inlineStr">
      <is>
        <t>ADL_SR06_C2B1-ADPSXF2_CPSF_SEP5_01580510_2022WW24.2.0.bin</t>
      </is>
    </oc>
    <nc r="G403" t="inlineStr">
      <is>
        <t>ADL_SR06_C2B1-ADPSXF2_CPSF_SEP5_01580510_2022WW27.4.0.bin</t>
      </is>
    </nc>
  </rcc>
  <rcc rId="11997" sId="1">
    <oc r="G402" t="inlineStr">
      <is>
        <t>ADL_SR06_C2B1-ADPSXF2_CPSF_SEP5_01580510_2022WW24.2.0.bin</t>
      </is>
    </oc>
    <nc r="G402" t="inlineStr">
      <is>
        <t>ADL_SR06_C2B1-ADPSXF2_CPSF_SEP5_01580510_2022WW27.4.0.bin</t>
      </is>
    </nc>
  </rcc>
  <rcc rId="11998" sId="1">
    <oc r="G401" t="inlineStr">
      <is>
        <t>ADL_SR06_C2B1-ADPSXF2_CPSF_SEP5_01580510_2022WW24.2.0.bin</t>
      </is>
    </oc>
    <nc r="G401" t="inlineStr">
      <is>
        <t>ADL_SR06_C2B1-ADPSXF2_CPSF_SEP5_01580510_2022WW27.4.0.bin</t>
      </is>
    </nc>
  </rcc>
  <rcc rId="11999" sId="1">
    <oc r="G400" t="inlineStr">
      <is>
        <t>ADL_SR06_C2B1-ADPSXF2_CPSF_SEP5_01580510_2022WW24.2.0.bin</t>
      </is>
    </oc>
    <nc r="G400" t="inlineStr">
      <is>
        <t>ADL_SR06_C2B1-ADPSXF2_CPSF_SEP5_01580510_2022WW27.4.0.bin</t>
      </is>
    </nc>
  </rcc>
  <rcc rId="12000" sId="1">
    <oc r="G399" t="inlineStr">
      <is>
        <t>ADL_SR06_C2B1-ADPSXF2_CPSF_SEP5_01580510_2022WW24.2.0.bin</t>
      </is>
    </oc>
    <nc r="G399" t="inlineStr">
      <is>
        <t>ADL_SR06_C2B1-ADPSXF2_CPSF_SEP5_01580510_2022WW27.4.0.bin</t>
      </is>
    </nc>
  </rcc>
  <rcc rId="12001" sId="1">
    <oc r="G398" t="inlineStr">
      <is>
        <t>ADL_SR06_C2B1-ADPSXF2_CPSF_SEP5_01580510_2022WW24.2.0.bin</t>
      </is>
    </oc>
    <nc r="G398" t="inlineStr">
      <is>
        <t>ADL_SR06_C2B1-ADPSXF2_CPSF_SEP5_01580510_2022WW27.4.0.bin</t>
      </is>
    </nc>
  </rcc>
  <rcc rId="12002" sId="1">
    <oc r="G397" t="inlineStr">
      <is>
        <t>ADL_SR06_C2B1-ADPSXF2_CPSF_SEP5_01580510_2022WW24.2.0.bin</t>
      </is>
    </oc>
    <nc r="G397" t="inlineStr">
      <is>
        <t>ADL_SR06_C2B1-ADPSXF2_CPSF_SEP5_01580510_2022WW27.4.0.bin</t>
      </is>
    </nc>
  </rcc>
  <rcc rId="12003" sId="1">
    <oc r="G396" t="inlineStr">
      <is>
        <t>ADL_SR06_C2B1-ADPSXF2_CPSF_SEP5_01580510_2022WW24.2.0.bin</t>
      </is>
    </oc>
    <nc r="G396" t="inlineStr">
      <is>
        <t>ADL_SR06_C2B1-ADPSXF2_CPSF_SEP5_01580510_2022WW27.4.0.bin</t>
      </is>
    </nc>
  </rcc>
  <rcc rId="12004" sId="1">
    <oc r="G395" t="inlineStr">
      <is>
        <t>ADL_SR06_C2B1-ADPSXF2_CPSF_SEP5_01580510_2022WW24.2.0.bin</t>
      </is>
    </oc>
    <nc r="G395" t="inlineStr">
      <is>
        <t>ADL_SR06_C2B1-ADPSXF2_CPSF_SEP5_01580510_2022WW27.4.0.bin</t>
      </is>
    </nc>
  </rcc>
  <rcc rId="12005" sId="1">
    <oc r="G394" t="inlineStr">
      <is>
        <t>ADL_SR06_C2B1-ADPSXF2_CPSF_SEP5_01580510_2022WW24.2.0.bin</t>
      </is>
    </oc>
    <nc r="G394" t="inlineStr">
      <is>
        <t>ADL_SR06_C2B1-ADPSXF2_CPSF_SEP5_01580510_2022WW27.4.0.bin</t>
      </is>
    </nc>
  </rcc>
  <rcc rId="12006" sId="1">
    <oc r="G393" t="inlineStr">
      <is>
        <t>ADL_SR06_C2B1-ADPSXF2_CPSF_SEP5_01580510_2022WW24.2.0.bin</t>
      </is>
    </oc>
    <nc r="G393" t="inlineStr">
      <is>
        <t>ADL_SR06_C2B1-ADPSXF2_CPSF_SEP5_01580510_2022WW27.4.0.bin</t>
      </is>
    </nc>
  </rcc>
  <rcc rId="12007" sId="1">
    <oc r="G392" t="inlineStr">
      <is>
        <t>ADL_SR06_C2B1-ADPSXF2_CPSF_SEP5_01580510_2022WW24.2.0.bin</t>
      </is>
    </oc>
    <nc r="G392" t="inlineStr">
      <is>
        <t>ADL_SR06_C2B1-ADPSXF2_CPSF_SEP5_01580510_2022WW27.4.0.bin</t>
      </is>
    </nc>
  </rcc>
  <rcc rId="12008" sId="1">
    <oc r="G391" t="inlineStr">
      <is>
        <t>ADL_SR06_C2B1-ADPSXF2_CPSF_SEP5_01580510_2022WW24.2.0.bin</t>
      </is>
    </oc>
    <nc r="G391" t="inlineStr">
      <is>
        <t>ADL_SR06_C2B1-ADPSXF2_CPSF_SEP5_01580510_2022WW27.4.0.bin</t>
      </is>
    </nc>
  </rcc>
  <rcc rId="12009" sId="1">
    <oc r="G390" t="inlineStr">
      <is>
        <t>ADL_SR06_C2B1-ADPSXF2_CPSF_SEP5_01580510_2022WW24.2.0.bin</t>
      </is>
    </oc>
    <nc r="G390" t="inlineStr">
      <is>
        <t>ADL_SR06_C2B1-ADPSXF2_CPSF_SEP5_01580510_2022WW27.4.0.bin</t>
      </is>
    </nc>
  </rcc>
  <rcc rId="12010" sId="1">
    <oc r="G389" t="inlineStr">
      <is>
        <t>ADL_SR06_C2B1-ADPSXF2_CPSF_SEP5_01580510_2022WW24.2.0.bin</t>
      </is>
    </oc>
    <nc r="G389" t="inlineStr">
      <is>
        <t>ADL_SR06_C2B1-ADPSXF2_CPSF_SEP5_01580510_2022WW27.4.0.bin</t>
      </is>
    </nc>
  </rcc>
  <rcc rId="12011" sId="1">
    <oc r="G388" t="inlineStr">
      <is>
        <t>ADL_SR06_C2B1-ADPSXF2_CPSF_SEP5_01580510_2022WW24.2.0.bin</t>
      </is>
    </oc>
    <nc r="G388" t="inlineStr">
      <is>
        <t>ADL_SR06_C2B1-ADPSXF2_CPSF_SEP5_01580510_2022WW27.4.0.bin</t>
      </is>
    </nc>
  </rcc>
  <rcc rId="12012" sId="1">
    <oc r="G387" t="inlineStr">
      <is>
        <t>ADL_SR06_C2B1-ADPSXF2_CPSF_SEP5_01580510_2022WW24.2.0.bin</t>
      </is>
    </oc>
    <nc r="G387" t="inlineStr">
      <is>
        <t>ADL_SR06_C2B1-ADPSXF2_CPSF_SEP5_01580510_2022WW27.4.0.bin</t>
      </is>
    </nc>
  </rcc>
  <rcc rId="12013" sId="1">
    <oc r="G386" t="inlineStr">
      <is>
        <t>ADL_SR06_C2B1-ADPSXF2_CPSF_SEP5_01580510_2022WW24.2.0.bin</t>
      </is>
    </oc>
    <nc r="G386" t="inlineStr">
      <is>
        <t>ADL_SR06_C2B1-ADPSXF2_CPSF_SEP5_01580510_2022WW27.4.0.bin</t>
      </is>
    </nc>
  </rcc>
  <rcc rId="12014" sId="1">
    <oc r="G385" t="inlineStr">
      <is>
        <t>ADL_SR06_C2B1-ADPSXF2_CPSF_SEP5_01580510_2022WW24.2.0.bin</t>
      </is>
    </oc>
    <nc r="G385" t="inlineStr">
      <is>
        <t>ADL_SR06_C2B1-ADPSXF2_CPSF_SEP5_01580510_2022WW27.4.0.bin</t>
      </is>
    </nc>
  </rcc>
  <rcc rId="12015" sId="1">
    <oc r="G384" t="inlineStr">
      <is>
        <t>ADL_SR06_C2B1-ADPSXF2_CPSF_SEP5_01580510_2022WW24.2.0.bin</t>
      </is>
    </oc>
    <nc r="G384" t="inlineStr">
      <is>
        <t>ADL_SR06_C2B1-ADPSXF2_CPSF_SEP5_01580510_2022WW27.4.0.bin</t>
      </is>
    </nc>
  </rcc>
  <rcc rId="12016" sId="1">
    <oc r="G383" t="inlineStr">
      <is>
        <t>ADL_SR06_C2B1-ADPSXF2_CPSF_SEP5_01580510_2022WW24.2.0.bin</t>
      </is>
    </oc>
    <nc r="G383" t="inlineStr">
      <is>
        <t>ADL_SR06_C2B1-ADPSXF2_CPSF_SEP5_01580510_2022WW27.4.0.bin</t>
      </is>
    </nc>
  </rcc>
  <rcc rId="12017" sId="1">
    <oc r="G382" t="inlineStr">
      <is>
        <t>ADL_SR06_C2B1-ADPSXF2_CPSF_SEP5_01580510_2022WW24.2.0.bin</t>
      </is>
    </oc>
    <nc r="G382" t="inlineStr">
      <is>
        <t>ADL_SR06_C2B1-ADPSXF2_CPSF_SEP5_01580510_2022WW27.4.0.bin</t>
      </is>
    </nc>
  </rcc>
  <rcc rId="12018" sId="1">
    <oc r="G381" t="inlineStr">
      <is>
        <t>ADL_SR06_C2B1-ADPSXF2_CPSF_SEP5_01580510_2022WW24.2.0.bin</t>
      </is>
    </oc>
    <nc r="G381" t="inlineStr">
      <is>
        <t>ADL_SR06_C2B1-ADPSXF2_CPSF_SEP5_01580510_2022WW27.4.0.bin</t>
      </is>
    </nc>
  </rcc>
  <rcc rId="12019" sId="1">
    <oc r="G380" t="inlineStr">
      <is>
        <t>ADL_SR06_C2B1-ADPSXF2_CPSF_SEP5_01580510_2022WW24.2.0.bin</t>
      </is>
    </oc>
    <nc r="G380" t="inlineStr">
      <is>
        <t>ADL_SR06_C2B1-ADPSXF2_CPSF_SEP5_01580510_2022WW27.4.0.bin</t>
      </is>
    </nc>
  </rcc>
  <rcc rId="12020" sId="1">
    <oc r="G379" t="inlineStr">
      <is>
        <t>ADL_SR06_C2B1-ADPSXF2_CPSF_SEP5_01580510_2022WW24.2.0.bin</t>
      </is>
    </oc>
    <nc r="G379" t="inlineStr">
      <is>
        <t>ADL_SR06_C2B1-ADPSXF2_CPSF_SEP5_01580510_2022WW27.4.0.bin</t>
      </is>
    </nc>
  </rcc>
  <rcc rId="12021" sId="1">
    <oc r="G378" t="inlineStr">
      <is>
        <t>ADL_SR06_C2B1-ADPSXF2_CPSF_SEP5_01580510_2022WW24.2.0.bin</t>
      </is>
    </oc>
    <nc r="G378" t="inlineStr">
      <is>
        <t>ADL_SR06_C2B1-ADPSXF2_CPSF_SEP5_01580510_2022WW27.4.0.bin</t>
      </is>
    </nc>
  </rcc>
  <rcc rId="12022" sId="1">
    <oc r="G377" t="inlineStr">
      <is>
        <t>ADL_SR06_C2B1-ADPSXF2_CPSF_SEP5_01580510_2022WW24.2.0.bin</t>
      </is>
    </oc>
    <nc r="G377" t="inlineStr">
      <is>
        <t>ADL_SR06_C2B1-ADPSXF2_CPSF_SEP5_01580510_2022WW27.4.0.bin</t>
      </is>
    </nc>
  </rcc>
  <rcc rId="12023" sId="1">
    <oc r="G376" t="inlineStr">
      <is>
        <t>ADL_SR06_C2B1-ADPSXF2_CPSF_SEP5_01580510_2022WW24.2.0.bin</t>
      </is>
    </oc>
    <nc r="G376" t="inlineStr">
      <is>
        <t>ADL_SR06_C2B1-ADPSXF2_CPSF_SEP5_01580510_2022WW27.4.0.bin</t>
      </is>
    </nc>
  </rcc>
  <rcc rId="12024" sId="1">
    <oc r="G375" t="inlineStr">
      <is>
        <t>ADL_SR06_C2B1-ADPSXF2_CPSF_SEP5_01580510_2022WW24.2.0.bin</t>
      </is>
    </oc>
    <nc r="G375" t="inlineStr">
      <is>
        <t>ADL_SR06_C2B1-ADPSXF2_CPSF_SEP5_01580510_2022WW27.4.0.bin</t>
      </is>
    </nc>
  </rcc>
  <rcc rId="12025" sId="1">
    <oc r="G374" t="inlineStr">
      <is>
        <t>ADL_SR06_C2B1-ADPSXF2_CPSF_SEP5_01580510_2022WW24.2.0.bin</t>
      </is>
    </oc>
    <nc r="G374" t="inlineStr">
      <is>
        <t>ADL_SR06_C2B1-ADPSXF2_CPSF_SEP5_01580510_2022WW27.4.0.bin</t>
      </is>
    </nc>
  </rcc>
  <rcc rId="12026" sId="1">
    <oc r="G373" t="inlineStr">
      <is>
        <t>ADL_SR06_C2B1-ADPSXF2_CPSF_SEP5_01580510_2022WW24.2.0.bin</t>
      </is>
    </oc>
    <nc r="G373" t="inlineStr">
      <is>
        <t>ADL_SR06_C2B1-ADPSXF2_CPSF_SEP5_01580510_2022WW27.4.0.bin</t>
      </is>
    </nc>
  </rcc>
  <rcc rId="12027" sId="1">
    <oc r="G372" t="inlineStr">
      <is>
        <t>ADL_SR06_C2B1-ADPSXF2_CPSF_SEP5_01580510_2022WW24.2.0.bin</t>
      </is>
    </oc>
    <nc r="G372" t="inlineStr">
      <is>
        <t>ADL_SR06_C2B1-ADPSXF2_CPSF_SEP5_01580510_2022WW27.4.0.bin</t>
      </is>
    </nc>
  </rcc>
  <rcc rId="12028" sId="1">
    <oc r="G371" t="inlineStr">
      <is>
        <t>ADL_SR06_C2B1-ADPSXF2_CPSF_SEP5_01580510_2022WW24.2.0.bin</t>
      </is>
    </oc>
    <nc r="G371" t="inlineStr">
      <is>
        <t>ADL_SR06_C2B1-ADPSXF2_CPSF_SEP5_01580510_2022WW27.4.0.bin</t>
      </is>
    </nc>
  </rcc>
  <rcc rId="12029" sId="1">
    <oc r="G370" t="inlineStr">
      <is>
        <t>ADL_SR06_C2B1-ADPSXF2_CPSF_SEP5_01580510_2022WW24.2.0.bin</t>
      </is>
    </oc>
    <nc r="G370" t="inlineStr">
      <is>
        <t>ADL_SR06_C2B1-ADPSXF2_CPSF_SEP5_01580510_2022WW27.4.0.bin</t>
      </is>
    </nc>
  </rcc>
  <rcc rId="12030" sId="1">
    <oc r="G369" t="inlineStr">
      <is>
        <t>ADL_SR06_C2B1-ADPSXF2_CPSF_SEP5_01580510_2022WW24.2.0.bin</t>
      </is>
    </oc>
    <nc r="G369" t="inlineStr">
      <is>
        <t>ADL_SR06_C2B1-ADPSXF2_CPSF_SEP5_01580510_2022WW27.4.0.bin</t>
      </is>
    </nc>
  </rcc>
  <rcc rId="12031" sId="1">
    <oc r="G368" t="inlineStr">
      <is>
        <t>ADL_SR06_C2B1-ADPSXF2_CPSF_SEP5_01580510_2022WW24.2.0.bin</t>
      </is>
    </oc>
    <nc r="G368" t="inlineStr">
      <is>
        <t>ADL_SR06_C2B1-ADPSXF2_CPSF_SEP5_01580510_2022WW27.4.0.bin</t>
      </is>
    </nc>
  </rcc>
  <rcc rId="12032" sId="1">
    <oc r="G367" t="inlineStr">
      <is>
        <t>ADL_SR06_C2B1-ADPSXF2_CPSF_SEP5_01580510_2022WW24.2.0.bin</t>
      </is>
    </oc>
    <nc r="G367" t="inlineStr">
      <is>
        <t>ADL_SR06_C2B1-ADPSXF2_CPSF_SEP5_01580510_2022WW27.4.0.bin</t>
      </is>
    </nc>
  </rcc>
  <rcc rId="12033" sId="1">
    <oc r="G366" t="inlineStr">
      <is>
        <t>ADL_SR06_C2B1-ADPSXF2_CPSF_SEP5_01580510_2022WW24.2.0.bin</t>
      </is>
    </oc>
    <nc r="G366" t="inlineStr">
      <is>
        <t>ADL_SR06_C2B1-ADPSXF2_CPSF_SEP5_01580510_2022WW27.4.0.bin</t>
      </is>
    </nc>
  </rcc>
  <rcc rId="12034" sId="1">
    <oc r="G365" t="inlineStr">
      <is>
        <t>ADL_SR06_C2B1-ADPSXF2_CPSF_SEP5_01580510_2022WW24.2.0.bin</t>
      </is>
    </oc>
    <nc r="G365" t="inlineStr">
      <is>
        <t>ADL_SR06_C2B1-ADPSXF2_CPSF_SEP5_01580510_2022WW27.4.0.bin</t>
      </is>
    </nc>
  </rcc>
  <rcc rId="12035" sId="1">
    <oc r="G364" t="inlineStr">
      <is>
        <t>ADL_SR06_C2B1-ADPSXF2_CPSF_SEP5_01580510_2022WW24.2.0.bin</t>
      </is>
    </oc>
    <nc r="G364" t="inlineStr">
      <is>
        <t>ADL_SR06_C2B1-ADPSXF2_CPSF_SEP5_01580510_2022WW27.4.0.bin</t>
      </is>
    </nc>
  </rcc>
  <rcc rId="12036" sId="1">
    <oc r="G363" t="inlineStr">
      <is>
        <t>ADL_SR06_C2B1-ADPSXF2_CPSF_SEP5_01580510_2022WW24.2.0.bin</t>
      </is>
    </oc>
    <nc r="G363" t="inlineStr">
      <is>
        <t>ADL_SR06_C2B1-ADPSXF2_CPSF_SEP5_01580510_2022WW27.4.0.bin</t>
      </is>
    </nc>
  </rcc>
  <rcc rId="12037" sId="1">
    <oc r="G362" t="inlineStr">
      <is>
        <t>ADL_SR06_C2B1-ADPSXF2_CPSF_SEP5_01580510_2022WW24.2.0.bin</t>
      </is>
    </oc>
    <nc r="G362" t="inlineStr">
      <is>
        <t>ADL_SR06_C2B1-ADPSXF2_CPSF_SEP5_01580510_2022WW27.4.0.bin</t>
      </is>
    </nc>
  </rcc>
  <rcc rId="12038" sId="1">
    <oc r="G361" t="inlineStr">
      <is>
        <t>ADL_SR06_C2B1-ADPSXF2_CPSF_SEP5_01580510_2022WW24.2.0.bin</t>
      </is>
    </oc>
    <nc r="G361" t="inlineStr">
      <is>
        <t>ADL_SR06_C2B1-ADPSXF2_CPSF_SEP5_01580510_2022WW27.4.0.bin</t>
      </is>
    </nc>
  </rcc>
  <rcc rId="12039" sId="1">
    <oc r="G360" t="inlineStr">
      <is>
        <t>ADL_SR06_C2B1-ADPSXF2_CPSF_SEP5_01580510_2022WW24.2.0.bin</t>
      </is>
    </oc>
    <nc r="G360" t="inlineStr">
      <is>
        <t>ADL_SR06_C2B1-ADPSXF2_CPSF_SEP5_01580510_2022WW27.4.0.bin</t>
      </is>
    </nc>
  </rcc>
  <rcc rId="12040" sId="1">
    <oc r="G359" t="inlineStr">
      <is>
        <t>ADL_SR06_C2B1-ADPSXF2_CPSF_SEP5_01580510_2022WW24.2.0.bin</t>
      </is>
    </oc>
    <nc r="G359" t="inlineStr">
      <is>
        <t>ADL_SR06_C2B1-ADPSXF2_CPSF_SEP5_01580510_2022WW27.4.0.bin</t>
      </is>
    </nc>
  </rcc>
  <rcc rId="12041" sId="1">
    <oc r="G358" t="inlineStr">
      <is>
        <t>ADL_SR06_C2B1-ADPSXF2_CPSF_SEP5_01580510_2022WW24.2.0.bin</t>
      </is>
    </oc>
    <nc r="G358" t="inlineStr">
      <is>
        <t>ADL_SR06_C2B1-ADPSXF2_CPSF_SEP5_01580510_2022WW27.4.0.bin</t>
      </is>
    </nc>
  </rcc>
  <rcc rId="12042" sId="1">
    <oc r="G357" t="inlineStr">
      <is>
        <t>ADL_SR06_C2B1-ADPSXF2_CPSF_SEP5_01580510_2022WW24.2.0.bin</t>
      </is>
    </oc>
    <nc r="G357" t="inlineStr">
      <is>
        <t>ADL_SR06_C2B1-ADPSXF2_CPSF_SEP5_01580510_2022WW27.4.0.bin</t>
      </is>
    </nc>
  </rcc>
  <rcc rId="12043" sId="1">
    <oc r="G356" t="inlineStr">
      <is>
        <t>ADL_SR06_C2B1-ADPSXF2_CPSF_SEP5_01580510_2022WW24.2.0.bin</t>
      </is>
    </oc>
    <nc r="G356" t="inlineStr">
      <is>
        <t>ADL_SR06_C2B1-ADPSXF2_CPSF_SEP5_01580510_2022WW27.4.0.bin</t>
      </is>
    </nc>
  </rcc>
  <rcc rId="12044" sId="1">
    <oc r="G355" t="inlineStr">
      <is>
        <t>ADL_SR06_C2B1-ADPSXF2_CPSF_SEP5_01580510_2022WW24.2.0.bin</t>
      </is>
    </oc>
    <nc r="G355" t="inlineStr">
      <is>
        <t>ADL_SR06_C2B1-ADPSXF2_CPSF_SEP5_01580510_2022WW27.4.0.bin</t>
      </is>
    </nc>
  </rcc>
  <rcc rId="12045" sId="1">
    <oc r="G354" t="inlineStr">
      <is>
        <t>ADL_SR06_C2B1-ADPSXF2_CPSF_SEP5_01580510_2022WW24.2.0.bin</t>
      </is>
    </oc>
    <nc r="G354" t="inlineStr">
      <is>
        <t>ADL_SR06_C2B1-ADPSXF2_CPSF_SEP5_01580510_2022WW27.4.0.bin</t>
      </is>
    </nc>
  </rcc>
  <rcc rId="12046" sId="1">
    <oc r="G353" t="inlineStr">
      <is>
        <t>ADL_SR06_C2B1-ADPSXF2_CPSF_SEP5_01580510_2022WW24.2.0.bin</t>
      </is>
    </oc>
    <nc r="G353" t="inlineStr">
      <is>
        <t>ADL_SR06_C2B1-ADPSXF2_CPSF_SEP5_01580510_2022WW27.4.0.bin</t>
      </is>
    </nc>
  </rcc>
  <rcc rId="12047" sId="1">
    <oc r="G352" t="inlineStr">
      <is>
        <t>ADL_SR06_C2B1-ADPSXF2_CPSF_SEP5_01580510_2022WW24.2.0.bin</t>
      </is>
    </oc>
    <nc r="G352" t="inlineStr">
      <is>
        <t>ADL_SR06_C2B1-ADPSXF2_CPSF_SEP5_01580510_2022WW27.4.0.bin</t>
      </is>
    </nc>
  </rcc>
  <rcc rId="12048" sId="1">
    <oc r="G351" t="inlineStr">
      <is>
        <t>ADL_SR06_C2B1-ADPSXF2_CPSF_SEP5_01580510_2022WW24.2.0.bin</t>
      </is>
    </oc>
    <nc r="G351" t="inlineStr">
      <is>
        <t>ADL_SR06_C2B1-ADPSXF2_CPSF_SEP5_01580510_2022WW27.4.0.bin</t>
      </is>
    </nc>
  </rcc>
  <rcc rId="12049" sId="1">
    <oc r="G350" t="inlineStr">
      <is>
        <t>ADL_SR06_C2B1-ADPSXF2_CPSF_SEP5_01580510_2022WW24.2.0.bin</t>
      </is>
    </oc>
    <nc r="G350" t="inlineStr">
      <is>
        <t>ADL_SR06_C2B1-ADPSXF2_CPSF_SEP5_01580510_2022WW27.4.0.bin</t>
      </is>
    </nc>
  </rcc>
  <rcc rId="12050" sId="1">
    <oc r="G349" t="inlineStr">
      <is>
        <t>ADL_SR06_C2B1-ADPSXF2_CPSF_SEP5_01580510_2022WW24.2.0.bin</t>
      </is>
    </oc>
    <nc r="G349" t="inlineStr">
      <is>
        <t>ADL_SR06_C2B1-ADPSXF2_CPSF_SEP5_01580510_2022WW27.4.0.bin</t>
      </is>
    </nc>
  </rcc>
  <rcc rId="12051" sId="1">
    <oc r="G348" t="inlineStr">
      <is>
        <t>ADL_SR06_C2B1-ADPSXF2_CPSF_SEP5_01580510_2022WW24.2.0.bin</t>
      </is>
    </oc>
    <nc r="G348" t="inlineStr">
      <is>
        <t>ADL_SR06_C2B1-ADPSXF2_CPSF_SEP5_01580510_2022WW27.4.0.bin</t>
      </is>
    </nc>
  </rcc>
  <rcc rId="12052" sId="1">
    <oc r="G347" t="inlineStr">
      <is>
        <t>ADL_SR06_C2B1-ADPSXF2_CPSF_SEP5_01580510_2022WW24.2.0.bin</t>
      </is>
    </oc>
    <nc r="G347" t="inlineStr">
      <is>
        <t>ADL_SR06_C2B1-ADPSXF2_CPSF_SEP5_01580510_2022WW27.4.0.bin</t>
      </is>
    </nc>
  </rcc>
  <rcc rId="12053" sId="1">
    <oc r="G346" t="inlineStr">
      <is>
        <t>ADL_SR06_C2B1-ADPSXF2_CPSF_SEP5_01580510_2022WW24.2.0.bin</t>
      </is>
    </oc>
    <nc r="G346" t="inlineStr">
      <is>
        <t>ADL_SR06_C2B1-ADPSXF2_CPSF_SEP5_01580510_2022WW27.4.0.bin</t>
      </is>
    </nc>
  </rcc>
  <rcc rId="12054" sId="1">
    <oc r="G345" t="inlineStr">
      <is>
        <t>ADL_SR06_C2B1-ADPSXF2_CPSF_SEP5_01580510_2022WW24.2.0.bin</t>
      </is>
    </oc>
    <nc r="G345" t="inlineStr">
      <is>
        <t>ADL_SR06_C2B1-ADPSXF2_CPSF_SEP5_01580510_2022WW27.4.0.bin</t>
      </is>
    </nc>
  </rcc>
  <rcc rId="12055" sId="1">
    <oc r="G344" t="inlineStr">
      <is>
        <t>ADL_SR06_C2B1-ADPSXF2_CPSF_SEP5_01580510_2022WW24.2.0.bin</t>
      </is>
    </oc>
    <nc r="G344" t="inlineStr">
      <is>
        <t>ADL_SR06_C2B1-ADPSXF2_CPSF_SEP5_01580510_2022WW27.4.0.bin</t>
      </is>
    </nc>
  </rcc>
  <rcc rId="12056" sId="1">
    <oc r="G343" t="inlineStr">
      <is>
        <t>ADL_SR06_C2B1-ADPSXF2_CPSF_SEP5_01580510_2022WW24.2.0.bin</t>
      </is>
    </oc>
    <nc r="G343" t="inlineStr">
      <is>
        <t>ADL_SR06_C2B1-ADPSXF2_CPSF_SEP5_01580510_2022WW27.4.0.bin</t>
      </is>
    </nc>
  </rcc>
  <rcc rId="12057" sId="1" odxf="1">
    <oc r="G342" t="inlineStr">
      <is>
        <t>ADL_SR06_C2B1-ADPSXF2_CPSF_SEP5_01580510_2022WW24.2.0.bin</t>
      </is>
    </oc>
    <nc r="G342" t="inlineStr">
      <is>
        <t>ADL_SR06_C2B1-ADPSXF2_CPSF_SEP5_01580510_2022WW27.4.0.bin</t>
      </is>
    </nc>
    <odxf/>
  </rcc>
  <rcc rId="12058" sId="1">
    <oc r="G341" t="inlineStr">
      <is>
        <t>ADL_SR06_C2B1-ADPSXF2_CPSF_SEP5_01580510_2022WW24.2.0.bin</t>
      </is>
    </oc>
    <nc r="G341" t="inlineStr">
      <is>
        <t>ADL_SR06_C2B1-ADPSXF2_CPSF_SEP5_01580510_2022WW27.4.0.bin</t>
      </is>
    </nc>
  </rcc>
  <rcc rId="12059" sId="1">
    <oc r="G340" t="inlineStr">
      <is>
        <t>ADL_SR06_C2B1-ADPSXF2_CPSF_SEP5_01580510_2022WW24.2.0.bin</t>
      </is>
    </oc>
    <nc r="G340" t="inlineStr">
      <is>
        <t>ADL_SR06_C2B1-ADPSXF2_CPSF_SEP5_01580510_2022WW27.4.0.bin</t>
      </is>
    </nc>
  </rcc>
  <rcc rId="12060" sId="1">
    <oc r="G339" t="inlineStr">
      <is>
        <t>ADL_SR06_C2B1-ADPSXF2_CPSF_SEP5_01580510_2022WW24.2.0.bin</t>
      </is>
    </oc>
    <nc r="G339" t="inlineStr">
      <is>
        <t>ADL_SR06_C2B1-ADPSXF2_CPSF_SEP5_01580510_2022WW27.4.0.bin</t>
      </is>
    </nc>
  </rcc>
  <rcc rId="12061" sId="1">
    <oc r="G338" t="inlineStr">
      <is>
        <t>ADL_SR06_C2B1-ADPSXF2_CPSF_SEP5_01580510_2022WW24.2.0.bin</t>
      </is>
    </oc>
    <nc r="G338" t="inlineStr">
      <is>
        <t>ADL_SR06_C2B1-ADPSXF2_CPSF_SEP5_01580510_2022WW27.4.0.bin</t>
      </is>
    </nc>
  </rcc>
  <rcc rId="12062" sId="1">
    <oc r="G337" t="inlineStr">
      <is>
        <t>ADL_SR06_C2B1-ADPSXF2_CPSF_SEP5_01580510_2022WW24.2.0.bin</t>
      </is>
    </oc>
    <nc r="G337" t="inlineStr">
      <is>
        <t>ADL_SR06_C2B1-ADPSXF2_CPSF_SEP5_01580510_2022WW27.4.0.bin</t>
      </is>
    </nc>
  </rcc>
  <rcc rId="12063" sId="1">
    <oc r="G336" t="inlineStr">
      <is>
        <t>ADL_SR06_C2B1-ADPSXF2_CPSF_SEP5_01580510_2022WW24.2.0.bin</t>
      </is>
    </oc>
    <nc r="G336" t="inlineStr">
      <is>
        <t>ADL_SR06_C2B1-ADPSXF2_CPSF_SEP5_01580510_2022WW27.4.0.bin</t>
      </is>
    </nc>
  </rcc>
  <rcc rId="12064" sId="1">
    <oc r="G335" t="inlineStr">
      <is>
        <t>ADL_SR06_C2B1-ADPSXF2_CPSF_SEP5_01580510_2022WW24.2.0.bin</t>
      </is>
    </oc>
    <nc r="G335" t="inlineStr">
      <is>
        <t>ADL_SR06_C2B1-ADPSXF2_CPSF_SEP5_01580510_2022WW27.4.0.bin</t>
      </is>
    </nc>
  </rcc>
  <rcc rId="12065" sId="1">
    <oc r="G334" t="inlineStr">
      <is>
        <t>ADL_SR06_C2B1-ADPSXF2_CPSF_SEP5_01580510_2022WW24.2.0.bin</t>
      </is>
    </oc>
    <nc r="G334" t="inlineStr">
      <is>
        <t>ADL_SR06_C2B1-ADPSXF2_CPSF_SEP5_01580510_2022WW27.4.0.bin</t>
      </is>
    </nc>
  </rcc>
  <rcc rId="12066" sId="1">
    <oc r="G333" t="inlineStr">
      <is>
        <t>ADL_SR06_C2B1-ADPSXF2_CPSF_SEP5_01580510_2022WW24.2.0.bin</t>
      </is>
    </oc>
    <nc r="G333" t="inlineStr">
      <is>
        <t>ADL_SR06_C2B1-ADPSXF2_CPSF_SEP5_01580510_2022WW27.4.0.bin</t>
      </is>
    </nc>
  </rcc>
  <rcc rId="12067" sId="1">
    <oc r="G332" t="inlineStr">
      <is>
        <t>ADL_SR06_C2B1-ADPSXF2_CPSF_SEP5_01580510_2022WW24.2.0.bin</t>
      </is>
    </oc>
    <nc r="G332" t="inlineStr">
      <is>
        <t>ADL_SR06_C2B1-ADPSXF2_CPSF_SEP5_01580510_2022WW27.4.0.bin</t>
      </is>
    </nc>
  </rcc>
  <rcc rId="12068" sId="1">
    <oc r="G331" t="inlineStr">
      <is>
        <t>ADL_SR06_C2B1-ADPSXF2_CPSF_SEP5_01580510_2022WW24.2.0.bin</t>
      </is>
    </oc>
    <nc r="G331" t="inlineStr">
      <is>
        <t>ADL_SR06_C2B1-ADPSXF2_CPSF_SEP5_01580510_2022WW27.4.0.bin</t>
      </is>
    </nc>
  </rcc>
  <rcc rId="12069" sId="1">
    <oc r="G330" t="inlineStr">
      <is>
        <t>ADL_SR06_C2B1-ADPSXF2_CPSF_SEP5_01580510_2022WW24.2.0.bin</t>
      </is>
    </oc>
    <nc r="G330" t="inlineStr">
      <is>
        <t>ADL_SR06_C2B1-ADPSXF2_CPSF_SEP5_01580510_2022WW27.4.0.bin</t>
      </is>
    </nc>
  </rcc>
  <rcc rId="12070" sId="1">
    <oc r="G329" t="inlineStr">
      <is>
        <t>ADL_SR06_C2B1-ADPSXF2_CPSF_SEP5_01580510_2022WW24.2.0.bin</t>
      </is>
    </oc>
    <nc r="G329" t="inlineStr">
      <is>
        <t>ADL_SR06_C2B1-ADPSXF2_CPSF_SEP5_01580510_2022WW27.4.0.bin</t>
      </is>
    </nc>
  </rcc>
  <rcc rId="12071" sId="1">
    <oc r="G328" t="inlineStr">
      <is>
        <t>ADL_SR06_C2B1-ADPSXF2_CPSF_SEP5_01580510_2022WW24.2.0.bin</t>
      </is>
    </oc>
    <nc r="G328" t="inlineStr">
      <is>
        <t>ADL_SR06_C2B1-ADPSXF2_CPSF_SEP5_01580510_2022WW27.4.0.bin</t>
      </is>
    </nc>
  </rcc>
  <rcc rId="12072" sId="1">
    <oc r="G327" t="inlineStr">
      <is>
        <t>ADL_SR06_C2B1-ADPSXF2_CPSF_SEP5_01580510_2022WW24.2.0.bin</t>
      </is>
    </oc>
    <nc r="G327" t="inlineStr">
      <is>
        <t>ADL_SR06_C2B1-ADPSXF2_CPSF_SEP5_01580510_2022WW27.4.0.bin</t>
      </is>
    </nc>
  </rcc>
  <rcc rId="12073" sId="1">
    <oc r="G326" t="inlineStr">
      <is>
        <t>ADL_SR06_C2B1-ADPSXF2_CPSF_SEP5_01580510_2022WW24.2.0.bin</t>
      </is>
    </oc>
    <nc r="G326" t="inlineStr">
      <is>
        <t>ADL_SR06_C2B1-ADPSXF2_CPSF_SEP5_01580510_2022WW27.4.0.bin</t>
      </is>
    </nc>
  </rcc>
  <rcc rId="12074" sId="1">
    <oc r="G325" t="inlineStr">
      <is>
        <t>ADL_SR06_C2B1-ADPSXF2_CPSF_SEP5_01580510_2022WW24.2.0.bin</t>
      </is>
    </oc>
    <nc r="G325" t="inlineStr">
      <is>
        <t>ADL_SR06_C2B1-ADPSXF2_CPSF_SEP5_01580510_2022WW27.4.0.bin</t>
      </is>
    </nc>
  </rcc>
  <rcc rId="12075" sId="1">
    <oc r="G324" t="inlineStr">
      <is>
        <t>ADL_SR06_C2B1-ADPSXF2_CPSF_SEP5_01580510_2022WW24.2.0.bin</t>
      </is>
    </oc>
    <nc r="G324" t="inlineStr">
      <is>
        <t>ADL_SR06_C2B1-ADPSXF2_CPSF_SEP5_01580510_2022WW27.4.0.bin</t>
      </is>
    </nc>
  </rcc>
  <rcc rId="12076" sId="1">
    <oc r="G323" t="inlineStr">
      <is>
        <t>ADL_SR06_C2B1-ADPSXF2_CPSF_SEP5_01580510_2022WW24.2.0.bin</t>
      </is>
    </oc>
    <nc r="G323" t="inlineStr">
      <is>
        <t>ADL_SR06_C2B1-ADPSXF2_CPSF_SEP5_01580510_2022WW27.4.0.bin</t>
      </is>
    </nc>
  </rcc>
  <rcc rId="12077" sId="1">
    <oc r="G322" t="inlineStr">
      <is>
        <t>ADL_SR06_C2B1-ADPSXF2_CPSF_SEP5_01580510_2022WW24.2.0.bin</t>
      </is>
    </oc>
    <nc r="G322" t="inlineStr">
      <is>
        <t>ADL_SR06_C2B1-ADPSXF2_CPSF_SEP5_01580510_2022WW27.4.0.bin</t>
      </is>
    </nc>
  </rcc>
  <rcc rId="12078" sId="1">
    <oc r="G321" t="inlineStr">
      <is>
        <t>ADL_SR06_C2B1-ADPSXF2_CPSF_SEP5_01580510_2022WW24.2.0.bin</t>
      </is>
    </oc>
    <nc r="G321" t="inlineStr">
      <is>
        <t>ADL_SR06_C2B1-ADPSXF2_CPSF_SEP5_01580510_2022WW27.4.0.bin</t>
      </is>
    </nc>
  </rcc>
  <rcc rId="12079" sId="1">
    <oc r="G320" t="inlineStr">
      <is>
        <t>ADL_SR06_C2B1-ADPSXF2_CPSF_SEP5_01580510_2022WW24.2.0.bin</t>
      </is>
    </oc>
    <nc r="G320" t="inlineStr">
      <is>
        <t>ADL_SR06_C2B1-ADPSXF2_CPSF_SEP5_01580510_2022WW27.4.0.bin</t>
      </is>
    </nc>
  </rcc>
  <rcc rId="12080" sId="1">
    <oc r="G319" t="inlineStr">
      <is>
        <t>ADL_SR06_C2B1-ADPSXF2_CPSF_SEP5_01580510_2022WW24.2.0.bin</t>
      </is>
    </oc>
    <nc r="G319" t="inlineStr">
      <is>
        <t>ADL_SR06_C2B1-ADPSXF2_CPSF_SEP5_01580510_2022WW27.4.0.bin</t>
      </is>
    </nc>
  </rcc>
  <rcc rId="12081" sId="1">
    <oc r="G318" t="inlineStr">
      <is>
        <t>ADL_SR06_C2B1-ADPSXF2_CPSF_SEP5_01580510_2022WW24.2.0.bin</t>
      </is>
    </oc>
    <nc r="G318" t="inlineStr">
      <is>
        <t>ADL_SR06_C2B1-ADPSXF2_CPSF_SEP5_01580510_2022WW27.4.0.bin</t>
      </is>
    </nc>
  </rcc>
  <rcc rId="12082" sId="1">
    <oc r="G317" t="inlineStr">
      <is>
        <t>ADL_SR06_C2B1-ADPSXF2_CPSF_SEP5_01580510_2022WW24.2.0.bin</t>
      </is>
    </oc>
    <nc r="G317" t="inlineStr">
      <is>
        <t>ADL_SR06_C2B1-ADPSXF2_CPSF_SEP5_01580510_2022WW27.4.0.bin</t>
      </is>
    </nc>
  </rcc>
  <rcc rId="12083" sId="1">
    <oc r="G316" t="inlineStr">
      <is>
        <t>ADL_SR06_C2B1-ADPSXF2_CPSF_SEP5_01580510_2022WW24.2.0.bin</t>
      </is>
    </oc>
    <nc r="G316" t="inlineStr">
      <is>
        <t>ADL_SR06_C2B1-ADPSXF2_CPSF_SEP5_01580510_2022WW27.4.0.bin</t>
      </is>
    </nc>
  </rcc>
  <rcc rId="12084" sId="1">
    <oc r="G315" t="inlineStr">
      <is>
        <t>ADL_SR06_C2B1-ADPSXF2_CPSF_SEP5_01580510_2022WW24.2.0.bin</t>
      </is>
    </oc>
    <nc r="G315" t="inlineStr">
      <is>
        <t>ADL_SR06_C2B1-ADPSXF2_CPSF_SEP5_01580510_2022WW27.4.0.bin</t>
      </is>
    </nc>
  </rcc>
  <rcc rId="12085" sId="1">
    <oc r="G314" t="inlineStr">
      <is>
        <t>ADL_SR06_C2B1-ADPSXF2_CPSF_SEP5_01580510_2022WW24.2.0.bin</t>
      </is>
    </oc>
    <nc r="G314" t="inlineStr">
      <is>
        <t>ADL_SR06_C2B1-ADPSXF2_CPSF_SEP5_01580510_2022WW27.4.0.bin</t>
      </is>
    </nc>
  </rcc>
  <rcc rId="12086" sId="1">
    <oc r="G313" t="inlineStr">
      <is>
        <t>ADL_SR06_C2B1-ADPSXF2_CPSF_SEP5_01580510_2022WW24.2.0.bin</t>
      </is>
    </oc>
    <nc r="G313" t="inlineStr">
      <is>
        <t>ADL_SR06_C2B1-ADPSXF2_CPSF_SEP5_01580510_2022WW27.4.0.bin</t>
      </is>
    </nc>
  </rcc>
  <rcc rId="12087" sId="1">
    <oc r="G312" t="inlineStr">
      <is>
        <t>ADL_SR06_C2B1-ADPSXF2_CPSF_SEP5_01580510_2022WW24.2.0.bin</t>
      </is>
    </oc>
    <nc r="G312" t="inlineStr">
      <is>
        <t>ADL_SR06_C2B1-ADPSXF2_CPSF_SEP5_01580510_2022WW27.4.0.bin</t>
      </is>
    </nc>
  </rcc>
  <rcc rId="12088" sId="1">
    <oc r="G311" t="inlineStr">
      <is>
        <t>ADL_SR06_C2B1-ADPSXF2_CPSF_SEP5_01580510_2022WW24.2.0.bin</t>
      </is>
    </oc>
    <nc r="G311" t="inlineStr">
      <is>
        <t>ADL_SR06_C2B1-ADPSXF2_CPSF_SEP5_01580510_2022WW27.4.0.bin</t>
      </is>
    </nc>
  </rcc>
  <rcc rId="12089" sId="1">
    <oc r="G310" t="inlineStr">
      <is>
        <t>ADL_SR06_C2B1-ADPSXF2_CPSF_SEP5_01580510_2022WW24.2.0.bin</t>
      </is>
    </oc>
    <nc r="G310" t="inlineStr">
      <is>
        <t>ADL_SR06_C2B1-ADPSXF2_CPSF_SEP5_01580510_2022WW27.4.0.bin</t>
      </is>
    </nc>
  </rcc>
  <rcc rId="12090" sId="1" odxf="1">
    <oc r="G309" t="inlineStr">
      <is>
        <t>ADL_SR06_C2B1-ADPSXF2_CPSF_SEP5_01580510_2022WW24.2.0.bin</t>
      </is>
    </oc>
    <nc r="G309" t="inlineStr">
      <is>
        <t>ADL_SR06_C2B1-ADPSXF2_CPSF_SEP5_01580510_2022WW27.4.0.bin</t>
      </is>
    </nc>
    <odxf/>
  </rcc>
  <rcc rId="12091" sId="1">
    <oc r="G308" t="inlineStr">
      <is>
        <t>ADL_SR06_C2B1-ADPSXF2_CPSF_SEP5_01580510_2022WW24.2.0.bin</t>
      </is>
    </oc>
    <nc r="G308" t="inlineStr">
      <is>
        <t>ADL_SR06_C2B1-ADPSXF2_CPSF_SEP5_01580510_2022WW27.4.0.bin</t>
      </is>
    </nc>
  </rcc>
  <rcc rId="12092" sId="1">
    <oc r="G307" t="inlineStr">
      <is>
        <t>ADL_SR06_C2B1-ADPSXF2_CPSF_SEP5_01580510_2022WW24.2.0.bin</t>
      </is>
    </oc>
    <nc r="G307" t="inlineStr">
      <is>
        <t>ADL_SR06_C2B1-ADPSXF2_CPSF_SEP5_01580510_2022WW27.4.0.bin</t>
      </is>
    </nc>
  </rcc>
  <rcc rId="12093" sId="1">
    <oc r="G306" t="inlineStr">
      <is>
        <t>ADL_SR06_C2B1-ADPSXF2_CPSF_SEP5_01580510_2022WW24.2.0.bin</t>
      </is>
    </oc>
    <nc r="G306" t="inlineStr">
      <is>
        <t>ADL_SR06_C2B1-ADPSXF2_CPSF_SEP5_01580510_2022WW27.4.0.bin</t>
      </is>
    </nc>
  </rcc>
  <rcc rId="12094" sId="1">
    <oc r="G305" t="inlineStr">
      <is>
        <t>ADL_SR06_C2B1-ADPSXF2_CPSF_SEP5_01580510_2022WW24.2.0.bin</t>
      </is>
    </oc>
    <nc r="G305" t="inlineStr">
      <is>
        <t>ADL_SR06_C2B1-ADPSXF2_CPSF_SEP5_01580510_2022WW27.4.0.bin</t>
      </is>
    </nc>
  </rcc>
  <rcc rId="12095" sId="1">
    <oc r="G304" t="inlineStr">
      <is>
        <t>ADL_SR06_C2B1-ADPSXF2_CPSF_SEP5_01580510_2022WW24.2.0.bin</t>
      </is>
    </oc>
    <nc r="G304" t="inlineStr">
      <is>
        <t>ADL_SR06_C2B1-ADPSXF2_CPSF_SEP5_01580510_2022WW27.4.0.bin</t>
      </is>
    </nc>
  </rcc>
  <rcc rId="12096" sId="1">
    <oc r="G303" t="inlineStr">
      <is>
        <t>ADL_SR06_C2B1-ADPSXF2_CPSF_SEP5_01580510_2022WW24.2.0.bin</t>
      </is>
    </oc>
    <nc r="G303" t="inlineStr">
      <is>
        <t>ADL_SR06_C2B1-ADPSXF2_CPSF_SEP5_01580510_2022WW27.4.0.bin</t>
      </is>
    </nc>
  </rcc>
  <rcc rId="12097" sId="1">
    <oc r="G302" t="inlineStr">
      <is>
        <t>ADL_SR06_C2B1-ADPSXF2_CPSF_SEP5_01580510_2022WW24.2.0.bin</t>
      </is>
    </oc>
    <nc r="G302" t="inlineStr">
      <is>
        <t>ADL_SR06_C2B1-ADPSXF2_CPSF_SEP5_01580510_2022WW27.4.0.bin</t>
      </is>
    </nc>
  </rcc>
  <rcc rId="12098" sId="1">
    <oc r="G301" t="inlineStr">
      <is>
        <t>ADL_SR06_C2B1-ADPSXF2_CPSF_SEP5_01580510_2022WW24.2.0.bin</t>
      </is>
    </oc>
    <nc r="G301" t="inlineStr">
      <is>
        <t>ADL_SR06_C2B1-ADPSXF2_CPSF_SEP5_01580510_2022WW27.4.0.bin</t>
      </is>
    </nc>
  </rcc>
  <rcc rId="12099" sId="1">
    <oc r="G300" t="inlineStr">
      <is>
        <t>ADL_SR06_C2B1-ADPSXF2_CPSF_SEP5_01580510_2022WW24.2.0.bin</t>
      </is>
    </oc>
    <nc r="G300" t="inlineStr">
      <is>
        <t>ADL_SR06_C2B1-ADPSXF2_CPSF_SEP5_01580510_2022WW27.4.0.bin</t>
      </is>
    </nc>
  </rcc>
  <rcc rId="12100" sId="1">
    <oc r="G299" t="inlineStr">
      <is>
        <t>ADL_SR06_C2B1-ADPSXF2_CPSF_SEP5_01580510_2022WW24.2.0.bin</t>
      </is>
    </oc>
    <nc r="G299" t="inlineStr">
      <is>
        <t>ADL_SR06_C2B1-ADPSXF2_CPSF_SEP5_01580510_2022WW27.4.0.bin</t>
      </is>
    </nc>
  </rcc>
  <rcc rId="12101" sId="1">
    <oc r="G298" t="inlineStr">
      <is>
        <t>ADL_SR06_C2B1-ADPSXF2_CPSF_SEP5_01580510_2022WW24.2.0.bin</t>
      </is>
    </oc>
    <nc r="G298" t="inlineStr">
      <is>
        <t>ADL_SR06_C2B1-ADPSXF2_CPSF_SEP5_01580510_2022WW27.4.0.bin</t>
      </is>
    </nc>
  </rcc>
  <rcc rId="12102" sId="1">
    <oc r="G297" t="inlineStr">
      <is>
        <t>ADL_SR06_C2B1-ADPSXF2_CPSF_SEP5_01580510_2022WW24.2.0.bin</t>
      </is>
    </oc>
    <nc r="G297" t="inlineStr">
      <is>
        <t>ADL_SR06_C2B1-ADPSXF2_CPSF_SEP5_01580510_2022WW27.4.0.bin</t>
      </is>
    </nc>
  </rcc>
  <rcc rId="12103" sId="1">
    <oc r="G295" t="inlineStr">
      <is>
        <t>ADL_SR06_C2B1-ADPSXF2_CPSF_SEP5_01580510_2022WW24.2.0.bin</t>
      </is>
    </oc>
    <nc r="G295" t="inlineStr">
      <is>
        <t>ADL_SR06_C2B1-ADPSXF2_CPSF_SEP5_01580510_2022WW27.4.0.bin</t>
      </is>
    </nc>
  </rcc>
  <rcc rId="12104" sId="1">
    <oc r="G294" t="inlineStr">
      <is>
        <t>ADL_SR06_C2B1-ADPSXF2_CPSF_SEP5_01580510_2022WW24.2.0.bin</t>
      </is>
    </oc>
    <nc r="G294" t="inlineStr">
      <is>
        <t>ADL_SR06_C2B1-ADPSXF2_CPSF_SEP5_01580510_2022WW27.4.0.bin</t>
      </is>
    </nc>
  </rcc>
  <rcc rId="12105" sId="1">
    <oc r="G293" t="inlineStr">
      <is>
        <t>ADL_SR06_C2B1-ADPSXF2_CPSF_SEP5_01580510_2022WW24.2.0.bin</t>
      </is>
    </oc>
    <nc r="G293" t="inlineStr">
      <is>
        <t>ADL_SR06_C2B1-ADPSXF2_CPSF_SEP5_01580510_2022WW27.4.0.bin</t>
      </is>
    </nc>
  </rcc>
  <rcc rId="12106" sId="1">
    <oc r="G292" t="inlineStr">
      <is>
        <t>ADL_SR06_C2B1-ADPSXF2_CPSF_SEP5_01580510_2022WW24.2.0.bin</t>
      </is>
    </oc>
    <nc r="G292" t="inlineStr">
      <is>
        <t>ADL_SR06_C2B1-ADPSXF2_CPSF_SEP5_01580510_2022WW27.4.0.bin</t>
      </is>
    </nc>
  </rcc>
  <rcc rId="12107" sId="1">
    <oc r="G291" t="inlineStr">
      <is>
        <t>ADL_SR06_C2B1-ADPSXF2_CPSF_SEP5_01580510_2022WW24.2.0.bin</t>
      </is>
    </oc>
    <nc r="G291" t="inlineStr">
      <is>
        <t>ADL_SR06_C2B1-ADPSXF2_CPSF_SEP5_01580510_2022WW27.4.0.bin</t>
      </is>
    </nc>
  </rcc>
  <rcc rId="12108" sId="1">
    <oc r="G290" t="inlineStr">
      <is>
        <t>ADL_SR06_C2B1-ADPSXF2_CPSF_SEP5_01580510_2022WW24.2.0.bin</t>
      </is>
    </oc>
    <nc r="G290" t="inlineStr">
      <is>
        <t>ADL_SR06_C2B1-ADPSXF2_CPSF_SEP5_01580510_2022WW27.4.0.bin</t>
      </is>
    </nc>
  </rcc>
  <rcc rId="12109" sId="1">
    <oc r="G289" t="inlineStr">
      <is>
        <t>ADL_SR06_C2B1-ADPSXF2_CPSF_SEP5_01580510_2022WW24.2.0.bin</t>
      </is>
    </oc>
    <nc r="G289" t="inlineStr">
      <is>
        <t>ADL_SR06_C2B1-ADPSXF2_CPSF_SEP5_01580510_2022WW27.4.0.bin</t>
      </is>
    </nc>
  </rcc>
  <rcc rId="12110" sId="1">
    <oc r="G288" t="inlineStr">
      <is>
        <t>ADL_SR06_C2B1-ADPSXF2_CPSF_SEP5_01580510_2022WW24.2.0.bin</t>
      </is>
    </oc>
    <nc r="G288" t="inlineStr">
      <is>
        <t>ADL_SR06_C2B1-ADPSXF2_CPSF_SEP5_01580510_2022WW27.4.0.bin</t>
      </is>
    </nc>
  </rcc>
  <rcc rId="12111" sId="1">
    <oc r="G287" t="inlineStr">
      <is>
        <t>ADL_SR06_C2B1-ADPSXF2_CPSF_SEP5_01580510_2022WW24.2.0.bin</t>
      </is>
    </oc>
    <nc r="G287" t="inlineStr">
      <is>
        <t>ADL_SR06_C2B1-ADPSXF2_CPSF_SEP5_01580510_2022WW27.4.0.bin</t>
      </is>
    </nc>
  </rcc>
  <rcc rId="12112" sId="1">
    <oc r="G286" t="inlineStr">
      <is>
        <t>ADL_SR06_C2B1-ADPSXF2_CPSF_SEP5_01580510_2022WW24.2.0.bin</t>
      </is>
    </oc>
    <nc r="G286" t="inlineStr">
      <is>
        <t>ADL_SR06_C2B1-ADPSXF2_CPSF_SEP5_01580510_2022WW27.4.0.bin</t>
      </is>
    </nc>
  </rcc>
  <rcc rId="12113" sId="1" odxf="1">
    <oc r="G285" t="inlineStr">
      <is>
        <t>ADL_SR06_C2B1-ADPSXF2_CPSF_SEP5_01580510_2022WW24.2.0.bin</t>
      </is>
    </oc>
    <nc r="G285" t="inlineStr">
      <is>
        <t>ADL_SR06_C2B1-ADPSXF2_CPSF_SEP5_01580510_2022WW27.4.0.bin</t>
      </is>
    </nc>
    <odxf/>
  </rcc>
  <rcc rId="12114" sId="1">
    <oc r="G284" t="inlineStr">
      <is>
        <t>ADL_SR06_C2B1-ADPSXF2_CPSF_SEP5_01580510_2022WW24.2.0.bin</t>
      </is>
    </oc>
    <nc r="G284" t="inlineStr">
      <is>
        <t>ADL_SR06_C2B1-ADPSXF2_CPSF_SEP5_01580510_2022WW27.4.0.bin</t>
      </is>
    </nc>
  </rcc>
  <rcc rId="12115" sId="1">
    <oc r="G283" t="inlineStr">
      <is>
        <t>ADL_SR06_C2B1-ADPSXF2_CPSF_SEP5_01580510_2022WW24.2.0.bin</t>
      </is>
    </oc>
    <nc r="G283" t="inlineStr">
      <is>
        <t>ADL_SR06_C2B1-ADPSXF2_CPSF_SEP5_01580510_2022WW27.4.0.bin</t>
      </is>
    </nc>
  </rcc>
  <rcc rId="12116" sId="1">
    <oc r="G282" t="inlineStr">
      <is>
        <t>ADL_SR06_C2B1-ADPSXF2_CPSF_SEP5_01580510_2022WW24.2.0.bin</t>
      </is>
    </oc>
    <nc r="G282" t="inlineStr">
      <is>
        <t>ADL_SR06_C2B1-ADPSXF2_CPSF_SEP5_01580510_2022WW27.4.0.bin</t>
      </is>
    </nc>
  </rcc>
  <rcc rId="12117" sId="1">
    <oc r="G281" t="inlineStr">
      <is>
        <t>ADL_SR06_C2B1-ADPSXF2_CPSF_SEP5_01580510_2022WW24.2.0.bin</t>
      </is>
    </oc>
    <nc r="G281" t="inlineStr">
      <is>
        <t>ADL_SR06_C2B1-ADPSXF2_CPSF_SEP5_01580510_2022WW27.4.0.bin</t>
      </is>
    </nc>
  </rcc>
  <rcc rId="12118" sId="1">
    <oc r="G280" t="inlineStr">
      <is>
        <t>ADL_SR06_C2B1-ADPSXF2_CPSF_SEP5_01580510_2022WW24.2.0.bin</t>
      </is>
    </oc>
    <nc r="G280" t="inlineStr">
      <is>
        <t>ADL_SR06_C2B1-ADPSXF2_CPSF_SEP5_01580510_2022WW27.4.0.bin</t>
      </is>
    </nc>
  </rcc>
  <rcc rId="12119" sId="1">
    <oc r="G279" t="inlineStr">
      <is>
        <t>ADL_SR06_C2B1-ADPSXF2_CPSF_SEP5_01580510_2022WW24.2.0.bin</t>
      </is>
    </oc>
    <nc r="G279" t="inlineStr">
      <is>
        <t>ADL_SR06_C2B1-ADPSXF2_CPSF_SEP5_01580510_2022WW27.4.0.bin</t>
      </is>
    </nc>
  </rcc>
  <rcc rId="12120" sId="1">
    <oc r="G278" t="inlineStr">
      <is>
        <t>ADL_SR06_C2B1-ADPSXF2_CPSF_SEP5_01580510_2022WW24.2.0.bin</t>
      </is>
    </oc>
    <nc r="G278" t="inlineStr">
      <is>
        <t>ADL_SR06_C2B1-ADPSXF2_CPSF_SEP5_01580510_2022WW27.4.0.bin</t>
      </is>
    </nc>
  </rcc>
  <rcc rId="12121" sId="1">
    <oc r="G277" t="inlineStr">
      <is>
        <t>ADL_SR06_C2B1-ADPSXF2_CPSF_SEP5_01580510_2022WW24.2.0.bin</t>
      </is>
    </oc>
    <nc r="G277" t="inlineStr">
      <is>
        <t>ADL_SR06_C2B1-ADPSXF2_CPSF_SEP5_01580510_2022WW27.4.0.bin</t>
      </is>
    </nc>
  </rcc>
  <rcc rId="12122" sId="1">
    <oc r="G276" t="inlineStr">
      <is>
        <t>ADL_SR06_C2B1-ADPSXF2_CPSF_SEP5_01580510_2022WW24.2.0.bin</t>
      </is>
    </oc>
    <nc r="G276" t="inlineStr">
      <is>
        <t>ADL_SR06_C2B1-ADPSXF2_CPSF_SEP5_01580510_2022WW27.4.0.bin</t>
      </is>
    </nc>
  </rcc>
  <rcc rId="12123" sId="1">
    <oc r="G275" t="inlineStr">
      <is>
        <t>ADL_SR06_C2B1-ADPSXF2_CPSF_SEP5_01580510_2022WW24.2.0.bin</t>
      </is>
    </oc>
    <nc r="G275" t="inlineStr">
      <is>
        <t>ADL_SR06_C2B1-ADPSXF2_CPSF_SEP5_01580510_2022WW27.4.0.bin</t>
      </is>
    </nc>
  </rcc>
  <rcc rId="12124" sId="1">
    <oc r="G274" t="inlineStr">
      <is>
        <t>ADL_SR06_C2B1-ADPSXF2_CPSF_SEP5_01580510_2022WW24.2.0.bin</t>
      </is>
    </oc>
    <nc r="G274" t="inlineStr">
      <is>
        <t>ADL_SR06_C2B1-ADPSXF2_CPSF_SEP5_01580510_2022WW27.4.0.bin</t>
      </is>
    </nc>
  </rcc>
  <rcc rId="12125" sId="1">
    <oc r="G273" t="inlineStr">
      <is>
        <t>ADL_SR06_C2B1-ADPSXF2_CPSF_SEP5_01580510_2022WW24.2.0.bin</t>
      </is>
    </oc>
    <nc r="G273" t="inlineStr">
      <is>
        <t>ADL_SR06_C2B1-ADPSXF2_CPSF_SEP5_01580510_2022WW27.4.0.bin</t>
      </is>
    </nc>
  </rcc>
  <rcc rId="12126" sId="1">
    <oc r="G272" t="inlineStr">
      <is>
        <t>ADL_SR06_C2B1-ADPSXF2_CPSF_SEP5_01580510_2022WW24.2.0.bin</t>
      </is>
    </oc>
    <nc r="G272" t="inlineStr">
      <is>
        <t>ADL_SR06_C2B1-ADPSXF2_CPSF_SEP5_01580510_2022WW27.4.0.bin</t>
      </is>
    </nc>
  </rcc>
  <rcc rId="12127" sId="1">
    <oc r="G271" t="inlineStr">
      <is>
        <t>ADL_SR06_C2B1-ADPSXF2_CPSF_SEP5_01580510_2022WW24.2.0.bin</t>
      </is>
    </oc>
    <nc r="G271" t="inlineStr">
      <is>
        <t>ADL_SR06_C2B1-ADPSXF2_CPSF_SEP5_01580510_2022WW27.4.0.bin</t>
      </is>
    </nc>
  </rcc>
  <rcc rId="12128" sId="1">
    <oc r="G270" t="inlineStr">
      <is>
        <t>ADL_SR06_C2B1-ADPSXF2_CPSF_SEP5_01580510_2022WW24.2.0.bin</t>
      </is>
    </oc>
    <nc r="G270" t="inlineStr">
      <is>
        <t>ADL_SR06_C2B1-ADPSXF2_CPSF_SEP5_01580510_2022WW27.4.0.bin</t>
      </is>
    </nc>
  </rcc>
  <rcc rId="12129" sId="1" odxf="1">
    <oc r="G269" t="inlineStr">
      <is>
        <t>ADL_SR06_C2B1-ADPSXF2_CPSF_SEP5_01580510_2022WW24.2.0.bin</t>
      </is>
    </oc>
    <nc r="G269" t="inlineStr">
      <is>
        <t>ADL_SR06_C2B1-ADPSXF2_CPSF_SEP5_01580510_2022WW27.4.0.bin</t>
      </is>
    </nc>
    <odxf/>
  </rcc>
  <rcc rId="12130" sId="1">
    <oc r="G268" t="inlineStr">
      <is>
        <t>ADL_SR06_C2B1-ADPSXF2_CPSF_SEP5_01580510_2022WW24.2.0.bin</t>
      </is>
    </oc>
    <nc r="G268" t="inlineStr">
      <is>
        <t>ADL_SR06_C2B1-ADPSXF2_CPSF_SEP5_01580510_2022WW27.4.0.bin</t>
      </is>
    </nc>
  </rcc>
  <rcc rId="12131" sId="1">
    <oc r="G267" t="inlineStr">
      <is>
        <t>ADL_SR06_C2B1-ADPSXF2_CPSF_SEP5_01580510_2022WW24.2.0.bin</t>
      </is>
    </oc>
    <nc r="G267" t="inlineStr">
      <is>
        <t>ADL_SR06_C2B1-ADPSXF2_CPSF_SEP5_01580510_2022WW27.4.0.bin</t>
      </is>
    </nc>
  </rcc>
  <rcc rId="12132" sId="1">
    <oc r="G266" t="inlineStr">
      <is>
        <t>ADL_SR06_C2B1-ADPSXF2_CPSF_SEP5_01580510_2022WW24.2.0.bin</t>
      </is>
    </oc>
    <nc r="G266" t="inlineStr">
      <is>
        <t>ADL_SR06_C2B1-ADPSXF2_CPSF_SEP5_01580510_2022WW27.4.0.bin</t>
      </is>
    </nc>
  </rcc>
  <rcc rId="12133" sId="1">
    <oc r="G265" t="inlineStr">
      <is>
        <t>ADL_SR06_C2B1-ADPSXF2_CPSF_SEP5_01580510_2022WW24.2.0.bin</t>
      </is>
    </oc>
    <nc r="G265" t="inlineStr">
      <is>
        <t>ADL_SR06_C2B1-ADPSXF2_CPSF_SEP5_01580510_2022WW27.4.0.bin</t>
      </is>
    </nc>
  </rcc>
  <rcc rId="12134" sId="1">
    <oc r="G264" t="inlineStr">
      <is>
        <t>ADL_SR06_C2B1-ADPSXF2_CPSF_SEP5_01580510_2022WW24.2.0.bin</t>
      </is>
    </oc>
    <nc r="G264" t="inlineStr">
      <is>
        <t>ADL_SR06_C2B1-ADPSXF2_CPSF_SEP5_01580510_2022WW27.4.0.bin</t>
      </is>
    </nc>
  </rcc>
  <rcc rId="12135" sId="1">
    <oc r="G263" t="inlineStr">
      <is>
        <t>ADL_SR06_C2B1-ADPSXF2_CPSF_SEP5_01580510_2022WW24.2.0.bin</t>
      </is>
    </oc>
    <nc r="G263" t="inlineStr">
      <is>
        <t>ADL_SR06_C2B1-ADPSXF2_CPSF_SEP5_01580510_2022WW27.4.0.bin</t>
      </is>
    </nc>
  </rcc>
  <rcc rId="12136" sId="1">
    <oc r="G262" t="inlineStr">
      <is>
        <t>ADL_SR06_C2B1-ADPSXF2_CPSF_SEP5_01580510_2022WW24.2.0.bin</t>
      </is>
    </oc>
    <nc r="G262" t="inlineStr">
      <is>
        <t>ADL_SR06_C2B1-ADPSXF2_CPSF_SEP5_01580510_2022WW27.4.0.bin</t>
      </is>
    </nc>
  </rcc>
  <rcc rId="12137" sId="1">
    <oc r="G261" t="inlineStr">
      <is>
        <t>ADL_SR06_C2B1-ADPSXF2_CPSF_SEP5_01580510_2022WW24.2.0.bin</t>
      </is>
    </oc>
    <nc r="G261" t="inlineStr">
      <is>
        <t>ADL_SR06_C2B1-ADPSXF2_CPSF_SEP5_01580510_2022WW27.4.0.bin</t>
      </is>
    </nc>
  </rcc>
  <rcc rId="12138" sId="1">
    <oc r="G260" t="inlineStr">
      <is>
        <t>ADL_SR06_C2B1-ADPSXF2_CPSF_SEP5_01580510_2022WW24.2.0.bin</t>
      </is>
    </oc>
    <nc r="G260" t="inlineStr">
      <is>
        <t>ADL_SR06_C2B1-ADPSXF2_CPSF_SEP5_01580510_2022WW27.4.0.bin</t>
      </is>
    </nc>
  </rcc>
  <rcc rId="12139" sId="1">
    <oc r="G259" t="inlineStr">
      <is>
        <t>ADL_SR06_C2B1-ADPSXF2_CPSF_SEP5_01580510_2022WW24.2.0.bin</t>
      </is>
    </oc>
    <nc r="G259" t="inlineStr">
      <is>
        <t>ADL_SR06_C2B1-ADPSXF2_CPSF_SEP5_01580510_2022WW27.4.0.bin</t>
      </is>
    </nc>
  </rcc>
  <rcc rId="12140" sId="1">
    <oc r="G258" t="inlineStr">
      <is>
        <t>ADL_SR06_C2B1-ADPSXF2_CPSF_SEP5_01580510_2022WW24.2.0.bin</t>
      </is>
    </oc>
    <nc r="G258" t="inlineStr">
      <is>
        <t>ADL_SR06_C2B1-ADPSXF2_CPSF_SEP5_01580510_2022WW27.4.0.bin</t>
      </is>
    </nc>
  </rcc>
  <rcc rId="12141" sId="1">
    <oc r="G257" t="inlineStr">
      <is>
        <t>ADL_SR06_C2B1-ADPSXF2_CPSF_SEP5_01580510_2022WW24.2.0.bin</t>
      </is>
    </oc>
    <nc r="G257" t="inlineStr">
      <is>
        <t>ADL_SR06_C2B1-ADPSXF2_CPSF_SEP5_01580510_2022WW27.4.0.bin</t>
      </is>
    </nc>
  </rcc>
  <rcc rId="12142" sId="1">
    <oc r="G256" t="inlineStr">
      <is>
        <t>ADL_SR06_C2B1-ADPSXF2_CPSF_SEP5_01580510_2022WW24.2.0.bin</t>
      </is>
    </oc>
    <nc r="G256" t="inlineStr">
      <is>
        <t>ADL_SR06_C2B1-ADPSXF2_CPSF_SEP5_01580510_2022WW27.4.0.bin</t>
      </is>
    </nc>
  </rcc>
  <rcc rId="12143" sId="1">
    <oc r="G255" t="inlineStr">
      <is>
        <t>ADL_SR06_C2B1-ADPSXF2_CPSF_SEP5_01580510_2022WW24.2.0.bin</t>
      </is>
    </oc>
    <nc r="G255" t="inlineStr">
      <is>
        <t>ADL_SR06_C2B1-ADPSXF2_CPSF_SEP5_01580510_2022WW27.4.0.bin</t>
      </is>
    </nc>
  </rcc>
  <rcc rId="12144" sId="1">
    <oc r="G254" t="inlineStr">
      <is>
        <t>ADL_SR06_C2B1-ADPSXF2_CPSF_SEP5_01580510_2022WW24.2.0.bin</t>
      </is>
    </oc>
    <nc r="G254" t="inlineStr">
      <is>
        <t>ADL_SR06_C2B1-ADPSXF2_CPSF_SEP5_01580510_2022WW27.4.0.bin</t>
      </is>
    </nc>
  </rcc>
  <rcc rId="12145" sId="1">
    <oc r="G253" t="inlineStr">
      <is>
        <t>ADL_SR06_C2B1-ADPSXF2_CPSF_SEP5_01580510_2022WW24.2.0.bin</t>
      </is>
    </oc>
    <nc r="G253" t="inlineStr">
      <is>
        <t>ADL_SR06_C2B1-ADPSXF2_CPSF_SEP5_01580510_2022WW27.4.0.bin</t>
      </is>
    </nc>
  </rcc>
  <rcc rId="12146" sId="1">
    <oc r="G252" t="inlineStr">
      <is>
        <t>ADL_SR06_C2B1-ADPSXF2_CPSF_SEP5_01580510_2022WW24.2.0.bin</t>
      </is>
    </oc>
    <nc r="G252" t="inlineStr">
      <is>
        <t>ADL_SR06_C2B1-ADPSXF2_CPSF_SEP5_01580510_2022WW27.4.0.bin</t>
      </is>
    </nc>
  </rcc>
  <rcc rId="12147" sId="1">
    <oc r="G251" t="inlineStr">
      <is>
        <t>ADL_SR06_C2B1-ADPSXF2_CPSF_SEP5_01580510_2022WW24.2.0.bin</t>
      </is>
    </oc>
    <nc r="G251" t="inlineStr">
      <is>
        <t>ADL_SR06_C2B1-ADPSXF2_CPSF_SEP5_01580510_2022WW27.4.0.bin</t>
      </is>
    </nc>
  </rcc>
  <rcc rId="12148" sId="1">
    <oc r="G250" t="inlineStr">
      <is>
        <t>ADL_SR06_C2B1-ADPSXF2_CPSF_SEP5_01580510_2022WW24.2.0.bin</t>
      </is>
    </oc>
    <nc r="G250" t="inlineStr">
      <is>
        <t>ADL_SR06_C2B1-ADPSXF2_CPSF_SEP5_01580510_2022WW27.4.0.bin</t>
      </is>
    </nc>
  </rcc>
  <rcc rId="12149" sId="1">
    <oc r="G249" t="inlineStr">
      <is>
        <t>ADL_SR06_C2B1-ADPSXF2_CPSF_SEP5_01580510_2022WW24.2.0.bin</t>
      </is>
    </oc>
    <nc r="G249" t="inlineStr">
      <is>
        <t>ADL_SR06_C2B1-ADPSXF2_CPSF_SEP5_01580510_2022WW27.4.0.bin</t>
      </is>
    </nc>
  </rcc>
  <rcc rId="12150" sId="1">
    <oc r="G248" t="inlineStr">
      <is>
        <t>ADL_SR06_C2B1-ADPSXF2_CPSF_SEP5_01580510_2022WW24.2.0.bin</t>
      </is>
    </oc>
    <nc r="G248" t="inlineStr">
      <is>
        <t>ADL_SR06_C2B1-ADPSXF2_CPSF_SEP5_01580510_2022WW27.4.0.bin</t>
      </is>
    </nc>
  </rcc>
  <rcc rId="12151" sId="1">
    <oc r="G247" t="inlineStr">
      <is>
        <t>ADL_SR06_C2B1-ADPSXF2_CPSF_SEP5_01580510_2022WW24.2.0.bin</t>
      </is>
    </oc>
    <nc r="G247" t="inlineStr">
      <is>
        <t>ADL_SR06_C2B1-ADPSXF2_CPSF_SEP5_01580510_2022WW27.4.0.bin</t>
      </is>
    </nc>
  </rcc>
  <rcc rId="12152" sId="1">
    <oc r="G246" t="inlineStr">
      <is>
        <t>ADL_SR06_C2B1-ADPSXF2_CPSF_SEP5_01580510_2022WW24.2.0.bin</t>
      </is>
    </oc>
    <nc r="G246" t="inlineStr">
      <is>
        <t>ADL_SR06_C2B1-ADPSXF2_CPSF_SEP5_01580510_2022WW27.4.0.bin</t>
      </is>
    </nc>
  </rcc>
  <rcc rId="12153" sId="1">
    <oc r="G245" t="inlineStr">
      <is>
        <t>ADL_SR06_C2B1-ADPSXF2_CPSF_SEP5_01580510_2022WW24.2.0.bin</t>
      </is>
    </oc>
    <nc r="G245" t="inlineStr">
      <is>
        <t>ADL_SR06_C2B1-ADPSXF2_CPSF_SEP5_01580510_2022WW27.4.0.bin</t>
      </is>
    </nc>
  </rcc>
  <rcc rId="12154" sId="1">
    <oc r="G244" t="inlineStr">
      <is>
        <t>ADL_SR06_C2B1-ADPSXF2_CPSF_SEP5_01580510_2022WW24.2.0.bin</t>
      </is>
    </oc>
    <nc r="G244" t="inlineStr">
      <is>
        <t>ADL_SR06_C2B1-ADPSXF2_CPSF_SEP5_01580510_2022WW27.4.0.bin</t>
      </is>
    </nc>
  </rcc>
  <rcc rId="12155" sId="1">
    <oc r="G243" t="inlineStr">
      <is>
        <t>ADL_SR06_C2B1-ADPSXF2_CPSF_SEP5_01580510_2022WW24.2.0.bin</t>
      </is>
    </oc>
    <nc r="G243" t="inlineStr">
      <is>
        <t>ADL_SR06_C2B1-ADPSXF2_CPSF_SEP5_01580510_2022WW27.4.0.bin</t>
      </is>
    </nc>
  </rcc>
  <rcc rId="12156" sId="1">
    <oc r="G242" t="inlineStr">
      <is>
        <t>ADL_SR06_C2B1-ADPSXF2_CPSF_SEP5_01580510_2022WW24.2.0.bin</t>
      </is>
    </oc>
    <nc r="G242" t="inlineStr">
      <is>
        <t>ADL_SR06_C2B1-ADPSXF2_CPSF_SEP5_01580510_2022WW27.4.0.bin</t>
      </is>
    </nc>
  </rcc>
  <rcc rId="12157" sId="1">
    <oc r="G241" t="inlineStr">
      <is>
        <t>ADL_SR06_C2B1-ADPSXF2_CPSF_SEP5_01580510_2022WW24.2.0.bin</t>
      </is>
    </oc>
    <nc r="G241" t="inlineStr">
      <is>
        <t>ADL_SR06_C2B1-ADPSXF2_CPSF_SEP5_01580510_2022WW27.4.0.bin</t>
      </is>
    </nc>
  </rcc>
  <rcc rId="12158" sId="1">
    <oc r="G240" t="inlineStr">
      <is>
        <t>ADL_SR06_C2B1-ADPSXF2_CPSF_SEP5_01580510_2022WW24.2.0.bin</t>
      </is>
    </oc>
    <nc r="G240" t="inlineStr">
      <is>
        <t>ADL_SR06_C2B1-ADPSXF2_CPSF_SEP5_01580510_2022WW27.4.0.bin</t>
      </is>
    </nc>
  </rcc>
  <rcc rId="12159" sId="1">
    <oc r="G239" t="inlineStr">
      <is>
        <t>ADL_SR06_C2B1-ADPSXF2_CPSF_SEP5_01580510_2022WW24.2.0.bin</t>
      </is>
    </oc>
    <nc r="G239" t="inlineStr">
      <is>
        <t>ADL_SR06_C2B1-ADPSXF2_CPSF_SEP5_01580510_2022WW27.4.0.bin</t>
      </is>
    </nc>
  </rcc>
  <rcc rId="12160" sId="1">
    <oc r="G238" t="inlineStr">
      <is>
        <t>ADL_SR06_C2B1-ADPSXF2_CPSF_SEP5_01580510_2022WW24.2.0.bin</t>
      </is>
    </oc>
    <nc r="G238" t="inlineStr">
      <is>
        <t>ADL_SR06_C2B1-ADPSXF2_CPSF_SEP5_01580510_2022WW27.4.0.bin</t>
      </is>
    </nc>
  </rcc>
  <rcc rId="12161" sId="1">
    <oc r="G237" t="inlineStr">
      <is>
        <t>ADL_SR06_C2B1-ADPSXF2_CPSF_SEP5_01580510_2022WW24.2.0.bin</t>
      </is>
    </oc>
    <nc r="G237" t="inlineStr">
      <is>
        <t>ADL_SR06_C2B1-ADPSXF2_CPSF_SEP5_01580510_2022WW27.4.0.bin</t>
      </is>
    </nc>
  </rcc>
  <rcc rId="12162" sId="1">
    <oc r="G236" t="inlineStr">
      <is>
        <t>ADL_SR06_C2B1-ADPSXF2_CPSF_SEP5_01580510_2022WW24.2.0.bin</t>
      </is>
    </oc>
    <nc r="G236" t="inlineStr">
      <is>
        <t>ADL_SR06_C2B1-ADPSXF2_CPSF_SEP5_01580510_2022WW27.4.0.bin</t>
      </is>
    </nc>
  </rcc>
  <rcc rId="12163" sId="1">
    <oc r="G235" t="inlineStr">
      <is>
        <t>ADL_SR06_C2B1-ADPSXF2_CPSF_SEP5_01580510_2022WW24.2.0.bin</t>
      </is>
    </oc>
    <nc r="G235" t="inlineStr">
      <is>
        <t>ADL_SR06_C2B1-ADPSXF2_CPSF_SEP5_01580510_2022WW27.4.0.bin</t>
      </is>
    </nc>
  </rcc>
  <rcc rId="12164" sId="1">
    <oc r="G234" t="inlineStr">
      <is>
        <t>ADL_SR06_C2B1-ADPSXF2_CPSF_SEP5_01580510_2022WW24.2.0.bin</t>
      </is>
    </oc>
    <nc r="G234" t="inlineStr">
      <is>
        <t>ADL_SR06_C2B1-ADPSXF2_CPSF_SEP5_01580510_2022WW27.4.0.bin</t>
      </is>
    </nc>
  </rcc>
  <rcc rId="12165" sId="1">
    <oc r="G233" t="inlineStr">
      <is>
        <t>ADL_SR06_C2B1-ADPSXF2_CPSF_SEP5_01580510_2022WW24.2.0.bin</t>
      </is>
    </oc>
    <nc r="G233" t="inlineStr">
      <is>
        <t>ADL_SR06_C2B1-ADPSXF2_CPSF_SEP5_01580510_2022WW27.4.0.bin</t>
      </is>
    </nc>
  </rcc>
  <rcc rId="12166" sId="1">
    <oc r="G232" t="inlineStr">
      <is>
        <t>ADL_SR06_C2B1-ADPSXF2_CPSF_SEP5_01580510_2022WW24.2.0.bin</t>
      </is>
    </oc>
    <nc r="G232" t="inlineStr">
      <is>
        <t>ADL_SR06_C2B1-ADPSXF2_CPSF_SEP5_01580510_2022WW27.4.0.bin</t>
      </is>
    </nc>
  </rcc>
  <rcc rId="12167" sId="1">
    <oc r="G231" t="inlineStr">
      <is>
        <t>ADL_SR06_C2B1-ADPSXF2_CPSF_SEP5_01580510_2022WW24.2.0.bin</t>
      </is>
    </oc>
    <nc r="G231" t="inlineStr">
      <is>
        <t>ADL_SR06_C2B1-ADPSXF2_CPSF_SEP5_01580510_2022WW27.4.0.bin</t>
      </is>
    </nc>
  </rcc>
  <rcc rId="12168" sId="1">
    <oc r="G230" t="inlineStr">
      <is>
        <t>ADL_SR06_C2B1-ADPSXF2_CPSF_SEP5_01580510_2022WW24.2.0.bin</t>
      </is>
    </oc>
    <nc r="G230" t="inlineStr">
      <is>
        <t>ADL_SR06_C2B1-ADPSXF2_CPSF_SEP5_01580510_2022WW27.4.0.bin</t>
      </is>
    </nc>
  </rcc>
  <rcc rId="12169" sId="1">
    <oc r="G229" t="inlineStr">
      <is>
        <t>ADL_SR06_C2B1-ADPSXF2_CPSF_SEP5_01580510_2022WW24.2.0.bin</t>
      </is>
    </oc>
    <nc r="G229" t="inlineStr">
      <is>
        <t>ADL_SR06_C2B1-ADPSXF2_CPSF_SEP5_01580510_2022WW27.4.0.bin</t>
      </is>
    </nc>
  </rcc>
  <rcc rId="12170" sId="1">
    <oc r="G228" t="inlineStr">
      <is>
        <t>ADL_SR06_C2B1-ADPSXF2_CPSF_SEP5_01580510_2022WW24.2.0.bin</t>
      </is>
    </oc>
    <nc r="G228" t="inlineStr">
      <is>
        <t>ADL_SR06_C2B1-ADPSXF2_CPSF_SEP5_01580510_2022WW27.4.0.bin</t>
      </is>
    </nc>
  </rcc>
  <rcc rId="12171" sId="1">
    <oc r="G227" t="inlineStr">
      <is>
        <t>ADL_SR06_C2B1-ADPSXF2_CPSF_SEP5_01580510_2022WW24.2.0.bin</t>
      </is>
    </oc>
    <nc r="G227" t="inlineStr">
      <is>
        <t>ADL_SR06_C2B1-ADPSXF2_CPSF_SEP5_01580510_2022WW27.4.0.bin</t>
      </is>
    </nc>
  </rcc>
  <rcc rId="12172" sId="1">
    <oc r="G226" t="inlineStr">
      <is>
        <t>ADL_SR06_C2B1-ADPSXF2_CPSF_SEP5_01580510_2022WW24.2.0.bin</t>
      </is>
    </oc>
    <nc r="G226" t="inlineStr">
      <is>
        <t>ADL_SR06_C2B1-ADPSXF2_CPSF_SEP5_01580510_2022WW27.4.0.bin</t>
      </is>
    </nc>
  </rcc>
  <rcc rId="12173" sId="1">
    <oc r="G225" t="inlineStr">
      <is>
        <t>ADL_SR06_C2B1-ADPSXF2_CPSF_SEP5_01580510_2022WW24.2.0.bin</t>
      </is>
    </oc>
    <nc r="G225" t="inlineStr">
      <is>
        <t>ADL_SR06_C2B1-ADPSXF2_CPSF_SEP5_01580510_2022WW27.4.0.bin</t>
      </is>
    </nc>
  </rcc>
  <rcc rId="12174" sId="1">
    <oc r="G224" t="inlineStr">
      <is>
        <t>ADL_SR06_C2B1-ADPSXF2_CPSF_SEP5_01580510_2022WW24.2.0.bin</t>
      </is>
    </oc>
    <nc r="G224" t="inlineStr">
      <is>
        <t>ADL_SR06_C2B1-ADPSXF2_CPSF_SEP5_01580510_2022WW27.4.0.bin</t>
      </is>
    </nc>
  </rcc>
  <rcc rId="12175" sId="1">
    <oc r="G223" t="inlineStr">
      <is>
        <t>ADL_SR06_C2B1-ADPSXF2_CPSF_SEP5_01580510_2022WW24.2.0.bin</t>
      </is>
    </oc>
    <nc r="G223" t="inlineStr">
      <is>
        <t>ADL_SR06_C2B1-ADPSXF2_CPSF_SEP5_01580510_2022WW27.4.0.bin</t>
      </is>
    </nc>
  </rcc>
  <rcc rId="12176" sId="1">
    <oc r="G222" t="inlineStr">
      <is>
        <t>ADL_SR06_C2B1-ADPSXF2_CPSF_SEP5_01580510_2022WW24.2.0.bin</t>
      </is>
    </oc>
    <nc r="G222" t="inlineStr">
      <is>
        <t>ADL_SR06_C2B1-ADPSXF2_CPSF_SEP5_01580510_2022WW27.4.0.bin</t>
      </is>
    </nc>
  </rcc>
  <rcc rId="12177" sId="1">
    <oc r="G221" t="inlineStr">
      <is>
        <t>ADL_SR06_C2B1-ADPSXF2_CPSF_SEP5_01580510_2022WW24.2.0.bin</t>
      </is>
    </oc>
    <nc r="G221" t="inlineStr">
      <is>
        <t>ADL_SR06_C2B1-ADPSXF2_CPSF_SEP5_01580510_2022WW27.4.0.bin</t>
      </is>
    </nc>
  </rcc>
  <rcc rId="12178" sId="1">
    <oc r="G220" t="inlineStr">
      <is>
        <t>ADL_SR06_C2B1-ADPSXF2_CPSF_SEP5_01580510_2022WW24.2.0.bin</t>
      </is>
    </oc>
    <nc r="G220" t="inlineStr">
      <is>
        <t>ADL_SR06_C2B1-ADPSXF2_CPSF_SEP5_01580510_2022WW27.4.0.bin</t>
      </is>
    </nc>
  </rcc>
  <rcc rId="12179" sId="1">
    <oc r="G219" t="inlineStr">
      <is>
        <t>ADL_SR06_C2B1-ADPSXF2_CPSF_SEP5_01580510_2022WW24.2.0.bin</t>
      </is>
    </oc>
    <nc r="G219" t="inlineStr">
      <is>
        <t>ADL_SR06_C2B1-ADPSXF2_CPSF_SEP5_01580510_2022WW27.4.0.bin</t>
      </is>
    </nc>
  </rcc>
  <rcc rId="12180" sId="1">
    <oc r="G218" t="inlineStr">
      <is>
        <t>ADL_SR06_C2B1-ADPSXF2_CPSF_SEP5_01580510_2022WW24.2.0.bin</t>
      </is>
    </oc>
    <nc r="G218" t="inlineStr">
      <is>
        <t>ADL_SR06_C2B1-ADPSXF2_CPSF_SEP5_01580510_2022WW27.4.0.bin</t>
      </is>
    </nc>
  </rcc>
  <rcc rId="12181" sId="1">
    <oc r="G217" t="inlineStr">
      <is>
        <t>ADL_SR06_C2B1-ADPSXF2_CPSF_SEP5_01580510_2022WW24.2.0.bin</t>
      </is>
    </oc>
    <nc r="G217" t="inlineStr">
      <is>
        <t>ADL_SR06_C2B1-ADPSXF2_CPSF_SEP5_01580510_2022WW27.4.0.bin</t>
      </is>
    </nc>
  </rcc>
  <rcc rId="12182" sId="1">
    <oc r="G216" t="inlineStr">
      <is>
        <t>ADL_SR06_C2B1-ADPSXF2_CPSF_SEP5_01580510_2022WW24.2.0.bin</t>
      </is>
    </oc>
    <nc r="G216" t="inlineStr">
      <is>
        <t>ADL_SR06_C2B1-ADPSXF2_CPSF_SEP5_01580510_2022WW27.4.0.bin</t>
      </is>
    </nc>
  </rcc>
  <rcc rId="12183" sId="1">
    <oc r="G215" t="inlineStr">
      <is>
        <t>ADL_SR06_C2B1-ADPSXF2_CPSF_SEP5_01580510_2022WW24.2.0.bin</t>
      </is>
    </oc>
    <nc r="G215" t="inlineStr">
      <is>
        <t>ADL_SR06_C2B1-ADPSXF2_CPSF_SEP5_01580510_2022WW27.4.0.bin</t>
      </is>
    </nc>
  </rcc>
  <rcc rId="12184" sId="1">
    <oc r="G214" t="inlineStr">
      <is>
        <t>ADL_SR06_C2B1-ADPSXF2_CPSF_SEP5_01580510_2022WW24.2.0.bin</t>
      </is>
    </oc>
    <nc r="G214" t="inlineStr">
      <is>
        <t>ADL_SR06_C2B1-ADPSXF2_CPSF_SEP5_01580510_2022WW27.4.0.bin</t>
      </is>
    </nc>
  </rcc>
  <rcc rId="12185" sId="1">
    <oc r="G213" t="inlineStr">
      <is>
        <t>ADL_SR06_C2B1-ADPSXF2_CPSF_SEP5_01580510_2022WW24.2.0.bin</t>
      </is>
    </oc>
    <nc r="G213" t="inlineStr">
      <is>
        <t>ADL_SR06_C2B1-ADPSXF2_CPSF_SEP5_01580510_2022WW27.4.0.bin</t>
      </is>
    </nc>
  </rcc>
  <rcc rId="12186" sId="1" odxf="1">
    <oc r="G212" t="inlineStr">
      <is>
        <t>ADL_SR06_C2B1-ADPSXF2_CPSF_SEP5_01580510_2022WW24.2.0.bin</t>
      </is>
    </oc>
    <nc r="G212" t="inlineStr">
      <is>
        <t>ADL_SR06_C2B1-ADPSXF2_CPSF_SEP5_01580510_2022WW27.4.0.bin</t>
      </is>
    </nc>
    <odxf/>
  </rcc>
  <rcc rId="12187" sId="1">
    <oc r="G211" t="inlineStr">
      <is>
        <t>ADL_SR06_C2B1-ADPSXF2_CPSF_SEP5_01580510_2022WW24.2.0.bin</t>
      </is>
    </oc>
    <nc r="G211" t="inlineStr">
      <is>
        <t>ADL_SR06_C2B1-ADPSXF2_CPSF_SEP5_01580510_2022WW27.4.0.bin</t>
      </is>
    </nc>
  </rcc>
  <rcc rId="12188" sId="1" odxf="1">
    <oc r="G210" t="inlineStr">
      <is>
        <t>ADL_SR06_C2B1-ADPSXF2_CPSF_SEP5_01580510_2022WW24.2.0.bin</t>
      </is>
    </oc>
    <nc r="G210" t="inlineStr">
      <is>
        <t>ADL_SR06_C2B1-ADPSXF2_CPSF_SEP5_01580510_2022WW27.4.0.bin</t>
      </is>
    </nc>
    <odxf/>
  </rcc>
  <rcc rId="12189" sId="1">
    <oc r="G209" t="inlineStr">
      <is>
        <t>ADL_SR06_C2B1-ADPSXF2_CPSF_SEP5_01580510_2022WW24.2.0.bin</t>
      </is>
    </oc>
    <nc r="G209" t="inlineStr">
      <is>
        <t>ADL_SR06_C2B1-ADPSXF2_CPSF_SEP5_01580510_2022WW27.4.0.bin</t>
      </is>
    </nc>
  </rcc>
  <rcc rId="12190" sId="1">
    <oc r="G208" t="inlineStr">
      <is>
        <t>ADL_SR06_C2B1-ADPSXF2_CPSF_SEP5_01580510_2022WW24.2.0.bin</t>
      </is>
    </oc>
    <nc r="G208" t="inlineStr">
      <is>
        <t>ADL_SR06_C2B1-ADPSXF2_CPSF_SEP5_01580510_2022WW27.4.0.bin</t>
      </is>
    </nc>
  </rcc>
  <rcc rId="12191" sId="1">
    <oc r="G207" t="inlineStr">
      <is>
        <t>ADL_SR06_C2B1-ADPSXF2_CPSF_SEP5_01580510_2022WW24.2.0.bin</t>
      </is>
    </oc>
    <nc r="G207" t="inlineStr">
      <is>
        <t>ADL_SR06_C2B1-ADPSXF2_CPSF_SEP5_01580510_2022WW27.4.0.bin</t>
      </is>
    </nc>
  </rcc>
  <rcc rId="12192" sId="1">
    <oc r="G206" t="inlineStr">
      <is>
        <t>ADL_SR06_C2B1-ADPSXF2_CPSF_SEP5_01580510_2022WW24.2.0.bin</t>
      </is>
    </oc>
    <nc r="G206" t="inlineStr">
      <is>
        <t>ADL_SR06_C2B1-ADPSXF2_CPSF_SEP5_01580510_2022WW27.4.0.bin</t>
      </is>
    </nc>
  </rcc>
  <rcc rId="12193" sId="1">
    <oc r="G205" t="inlineStr">
      <is>
        <t>ADL_SR06_C2B1-ADPSXF2_CPSF_SEP5_01580510_2022WW24.2.0.bin</t>
      </is>
    </oc>
    <nc r="G205" t="inlineStr">
      <is>
        <t>ADL_SR06_C2B1-ADPSXF2_CPSF_SEP5_01580510_2022WW27.4.0.bin</t>
      </is>
    </nc>
  </rcc>
  <rcc rId="12194" sId="1">
    <oc r="G204" t="inlineStr">
      <is>
        <t>ADL_SR06_C2B1-ADPSXF2_CPSF_SEP5_01580510_2022WW24.2.0.bin</t>
      </is>
    </oc>
    <nc r="G204" t="inlineStr">
      <is>
        <t>ADL_SR06_C2B1-ADPSXF2_CPSF_SEP5_01580510_2022WW27.4.0.bin</t>
      </is>
    </nc>
  </rcc>
  <rcc rId="12195" sId="1">
    <oc r="G203" t="inlineStr">
      <is>
        <t>ADL_SR06_C2B1-ADPSXF2_CPSF_SEP5_01580510_2022WW24.2.0.bin</t>
      </is>
    </oc>
    <nc r="G203" t="inlineStr">
      <is>
        <t>ADL_SR06_C2B1-ADPSXF2_CPSF_SEP5_01580510_2022WW27.4.0.bin</t>
      </is>
    </nc>
  </rcc>
  <rcc rId="12196" sId="1">
    <oc r="G202" t="inlineStr">
      <is>
        <t>ADL_SR06_C2B1-ADPSXF2_CPSF_SEP5_01580510_2022WW24.2.0.bin</t>
      </is>
    </oc>
    <nc r="G202" t="inlineStr">
      <is>
        <t>ADL_SR06_C2B1-ADPSXF2_CPSF_SEP5_01580510_2022WW27.4.0.bin</t>
      </is>
    </nc>
  </rcc>
  <rcc rId="12197" sId="1">
    <oc r="G201" t="inlineStr">
      <is>
        <t>ADL_SR06_C2B1-ADPSXF2_CPSF_SEP5_01580510_2022WW24.2.0.bin</t>
      </is>
    </oc>
    <nc r="G201" t="inlineStr">
      <is>
        <t>ADL_SR06_C2B1-ADPSXF2_CPSF_SEP5_01580510_2022WW27.4.0.bin</t>
      </is>
    </nc>
  </rcc>
  <rcc rId="12198" sId="1">
    <oc r="G200" t="inlineStr">
      <is>
        <t>ADL_SR06_C2B1-ADPSXF2_CPSF_SEP5_01580510_2022WW24.2.0.bin</t>
      </is>
    </oc>
    <nc r="G200" t="inlineStr">
      <is>
        <t>ADL_SR06_C2B1-ADPSXF2_CPSF_SEP5_01580510_2022WW27.4.0.bin</t>
      </is>
    </nc>
  </rcc>
  <rcc rId="12199" sId="1">
    <oc r="G199" t="inlineStr">
      <is>
        <t>ADL_SR06_C2B1-ADPSXF2_CPSF_SEP5_01580510_2022WW24.2.0.bin</t>
      </is>
    </oc>
    <nc r="G199" t="inlineStr">
      <is>
        <t>ADL_SR06_C2B1-ADPSXF2_CPSF_SEP5_01580510_2022WW27.4.0.bin</t>
      </is>
    </nc>
  </rcc>
  <rcc rId="12200" sId="1">
    <oc r="G198" t="inlineStr">
      <is>
        <t>ADL_SR06_C2B1-ADPSXF2_CPSF_SEP5_01580510_2022WW24.2.0.bin</t>
      </is>
    </oc>
    <nc r="G198" t="inlineStr">
      <is>
        <t>ADL_SR06_C2B1-ADPSXF2_CPSF_SEP5_01580510_2022WW27.4.0.bin</t>
      </is>
    </nc>
  </rcc>
  <rcc rId="12201" sId="1">
    <oc r="G197" t="inlineStr">
      <is>
        <t>ADL_SR06_C2B1-ADPSXF2_CPSF_SEP5_01580510_2022WW24.2.0.bin</t>
      </is>
    </oc>
    <nc r="G197" t="inlineStr">
      <is>
        <t>ADL_SR06_C2B1-ADPSXF2_CPSF_SEP5_01580510_2022WW27.4.0.bin</t>
      </is>
    </nc>
  </rcc>
  <rcc rId="12202" sId="1">
    <oc r="G196" t="inlineStr">
      <is>
        <t>ADL_SR06_C2B1-ADPSXF2_CPSF_SEP5_01580510_2022WW24.2.0.bin</t>
      </is>
    </oc>
    <nc r="G196" t="inlineStr">
      <is>
        <t>ADL_SR06_C2B1-ADPSXF2_CPSF_SEP5_01580510_2022WW27.4.0.bin</t>
      </is>
    </nc>
  </rcc>
  <rcc rId="12203" sId="1">
    <oc r="G195" t="inlineStr">
      <is>
        <t>ADL_SR06_C2B1-ADPSXF2_CPSF_SEP5_01580510_2022WW24.2.0.bin</t>
      </is>
    </oc>
    <nc r="G195" t="inlineStr">
      <is>
        <t>ADL_SR06_C2B1-ADPSXF2_CPSF_SEP5_01580510_2022WW27.4.0.bin</t>
      </is>
    </nc>
  </rcc>
  <rcc rId="12204" sId="1">
    <oc r="G194" t="inlineStr">
      <is>
        <t>ADL_SR06_C2B1-ADPSXF2_CPSF_SEP5_01580510_2022WW24.2.0.bin</t>
      </is>
    </oc>
    <nc r="G194" t="inlineStr">
      <is>
        <t>ADL_SR06_C2B1-ADPSXF2_CPSF_SEP5_01580510_2022WW27.4.0.bin</t>
      </is>
    </nc>
  </rcc>
  <rcc rId="12205" sId="1">
    <oc r="G193" t="inlineStr">
      <is>
        <t>ADL_SR06_C2B1-ADPSXF2_CPSF_SEP5_01580510_2022WW24.2.0.bin</t>
      </is>
    </oc>
    <nc r="G193" t="inlineStr">
      <is>
        <t>ADL_SR06_C2B1-ADPSXF2_CPSF_SEP5_01580510_2022WW27.4.0.bin</t>
      </is>
    </nc>
  </rcc>
  <rcc rId="12206" sId="1">
    <oc r="G192" t="inlineStr">
      <is>
        <t>ADL_SR06_C2B1-ADPSXF2_CPSF_SEP5_01580510_2022WW24.2.0.bin</t>
      </is>
    </oc>
    <nc r="G192" t="inlineStr">
      <is>
        <t>ADL_SR06_C2B1-ADPSXF2_CPSF_SEP5_01580510_2022WW27.4.0.bin</t>
      </is>
    </nc>
  </rcc>
  <rcc rId="12207" sId="1">
    <oc r="G191" t="inlineStr">
      <is>
        <t>ADL_SR06_C2B1-ADPSXF2_CPSF_SEP5_01580510_2022WW24.2.0.bin</t>
      </is>
    </oc>
    <nc r="G191" t="inlineStr">
      <is>
        <t>ADL_SR06_C2B1-ADPSXF2_CPSF_SEP5_01580510_2022WW27.4.0.bin</t>
      </is>
    </nc>
  </rcc>
  <rcc rId="12208" sId="1">
    <oc r="G190" t="inlineStr">
      <is>
        <t>ADL_SR06_C2B1-ADPSXF2_CPSF_SEP5_01580510_2022WW24.2.0.bin</t>
      </is>
    </oc>
    <nc r="G190" t="inlineStr">
      <is>
        <t>ADL_SR06_C2B1-ADPSXF2_CPSF_SEP5_01580510_2022WW27.4.0.bin</t>
      </is>
    </nc>
  </rcc>
  <rcc rId="12209" sId="1">
    <oc r="G189" t="inlineStr">
      <is>
        <t>ADL_SR06_C2B1-ADPSXF2_CPSF_SEP5_01580510_2022WW24.2.0.bin</t>
      </is>
    </oc>
    <nc r="G189" t="inlineStr">
      <is>
        <t>ADL_SR06_C2B1-ADPSXF2_CPSF_SEP5_01580510_2022WW27.4.0.bin</t>
      </is>
    </nc>
  </rcc>
  <rcc rId="12210" sId="1">
    <oc r="G188" t="inlineStr">
      <is>
        <t>ADL_SR06_C2B1-ADPSXF2_CPSF_SEP5_01580510_2022WW24.2.0.bin</t>
      </is>
    </oc>
    <nc r="G188" t="inlineStr">
      <is>
        <t>ADL_SR06_C2B1-ADPSXF2_CPSF_SEP5_01580510_2022WW27.4.0.bin</t>
      </is>
    </nc>
  </rcc>
  <rcc rId="12211" sId="1">
    <oc r="G187" t="inlineStr">
      <is>
        <t>ADL_SR06_C2B1-ADPSXF2_CPSF_SEP5_01580510_2022WW24.2.0.bin</t>
      </is>
    </oc>
    <nc r="G187" t="inlineStr">
      <is>
        <t>ADL_SR06_C2B1-ADPSXF2_CPSF_SEP5_01580510_2022WW27.4.0.bin</t>
      </is>
    </nc>
  </rcc>
  <rcc rId="12212" sId="1">
    <oc r="G186" t="inlineStr">
      <is>
        <t>ADL_SR06_C2B1-ADPSXF2_CPSF_SEP5_01580510_2022WW24.2.0.bin</t>
      </is>
    </oc>
    <nc r="G186" t="inlineStr">
      <is>
        <t>ADL_SR06_C2B1-ADPSXF2_CPSF_SEP5_01580510_2022WW27.4.0.bin</t>
      </is>
    </nc>
  </rcc>
  <rcc rId="12213" sId="1">
    <oc r="G185" t="inlineStr">
      <is>
        <t>ADL_SR06_C2B1-ADPSXF2_CPSF_SEP5_01580510_2022WW24.2.0.bin</t>
      </is>
    </oc>
    <nc r="G185" t="inlineStr">
      <is>
        <t>ADL_SR06_C2B1-ADPSXF2_CPSF_SEP5_01580510_2022WW27.4.0.bin</t>
      </is>
    </nc>
  </rcc>
  <rcc rId="12214" sId="1">
    <oc r="G184" t="inlineStr">
      <is>
        <t>ADL_SR06_C2B1-ADPSXF2_CPSF_SEP5_01580510_2022WW24.2.0.bin</t>
      </is>
    </oc>
    <nc r="G184" t="inlineStr">
      <is>
        <t>ADL_SR06_C2B1-ADPSXF2_CPSF_SEP5_01580510_2022WW27.4.0.bin</t>
      </is>
    </nc>
  </rcc>
  <rcc rId="12215" sId="1">
    <oc r="G183" t="inlineStr">
      <is>
        <t>ADL_SR06_C2B1-ADPSXF2_CPSF_SEP5_01580510_2022WW24.2.0.bin</t>
      </is>
    </oc>
    <nc r="G183" t="inlineStr">
      <is>
        <t>ADL_SR06_C2B1-ADPSXF2_CPSF_SEP5_01580510_2022WW27.4.0.bin</t>
      </is>
    </nc>
  </rcc>
  <rcc rId="12216" sId="1">
    <oc r="G182" t="inlineStr">
      <is>
        <t>ADL_SR06_C2B1-ADPSXF2_CPSF_SEP5_01580510_2022WW24.2.0.bin</t>
      </is>
    </oc>
    <nc r="G182" t="inlineStr">
      <is>
        <t>ADL_SR06_C2B1-ADPSXF2_CPSF_SEP5_01580510_2022WW27.4.0.bin</t>
      </is>
    </nc>
  </rcc>
  <rcc rId="12217" sId="1">
    <oc r="G181" t="inlineStr">
      <is>
        <t>ADL_SR06_C2B1-ADPSXF2_CPSF_SEP5_01580510_2022WW24.2.0.bin</t>
      </is>
    </oc>
    <nc r="G181" t="inlineStr">
      <is>
        <t>ADL_SR06_C2B1-ADPSXF2_CPSF_SEP5_01580510_2022WW27.4.0.bin</t>
      </is>
    </nc>
  </rcc>
  <rcc rId="12218" sId="1" odxf="1">
    <oc r="G180" t="inlineStr">
      <is>
        <t>ADL_SR06_C2B1-ADPSXF2_CPSF_SEP5_01580510_2022WW24.2.0.bin</t>
      </is>
    </oc>
    <nc r="G180" t="inlineStr">
      <is>
        <t>ADL_SR06_C2B1-ADPSXF2_CPSF_SEP5_01580510_2022WW27.4.0.bin</t>
      </is>
    </nc>
    <odxf/>
  </rcc>
  <rcc rId="12219" sId="1">
    <oc r="G179" t="inlineStr">
      <is>
        <t>ADL_SR06_C2B1-ADPSXF2_CPSF_SEP5_01580510_2022WW24.2.0.bin</t>
      </is>
    </oc>
    <nc r="G179" t="inlineStr">
      <is>
        <t>ADL_SR06_C2B1-ADPSXF2_CPSF_SEP5_01580510_2022WW27.4.0.bin</t>
      </is>
    </nc>
  </rcc>
  <rcc rId="12220" sId="1">
    <oc r="G178" t="inlineStr">
      <is>
        <t>ADL_SR06_C2B1-ADPSXF2_CPSF_SEP5_01580510_2022WW24.2.0.bin</t>
      </is>
    </oc>
    <nc r="G178" t="inlineStr">
      <is>
        <t>ADL_SR06_C2B1-ADPSXF2_CPSF_SEP5_01580510_2022WW27.4.0.bin</t>
      </is>
    </nc>
  </rcc>
  <rcc rId="12221" sId="1">
    <oc r="G177" t="inlineStr">
      <is>
        <t>ADL_SR06_C2B1-ADPSXF2_CPSF_SEP5_01580510_2022WW24.2.0.bin</t>
      </is>
    </oc>
    <nc r="G177" t="inlineStr">
      <is>
        <t>ADL_SR06_C2B1-ADPSXF2_CPSF_SEP5_01580510_2022WW27.4.0.bin</t>
      </is>
    </nc>
  </rcc>
  <rcc rId="12222" sId="1">
    <oc r="G176" t="inlineStr">
      <is>
        <t>ADL_SR06_C2B1-ADPSXF2_CPSF_SEP5_01580510_2022WW24.2.0.bin</t>
      </is>
    </oc>
    <nc r="G176" t="inlineStr">
      <is>
        <t>ADL_SR06_C2B1-ADPSXF2_CPSF_SEP5_01580510_2022WW27.4.0.bin</t>
      </is>
    </nc>
  </rcc>
  <rcc rId="12223" sId="1">
    <oc r="G175" t="inlineStr">
      <is>
        <t>ADL_SR06_C2B1-ADPSXF2_CPSF_SEP5_01580510_2022WW24.2.0.bin</t>
      </is>
    </oc>
    <nc r="G175" t="inlineStr">
      <is>
        <t>ADL_SR06_C2B1-ADPSXF2_CPSF_SEP5_01580510_2022WW27.4.0.bin</t>
      </is>
    </nc>
  </rcc>
  <rcc rId="12224" sId="1">
    <oc r="G174" t="inlineStr">
      <is>
        <t>ADL_SR06_C2B1-ADPSXF2_CPSF_SEP5_01580510_2022WW24.2.0.bin</t>
      </is>
    </oc>
    <nc r="G174" t="inlineStr">
      <is>
        <t>ADL_SR06_C2B1-ADPSXF2_CPSF_SEP5_01580510_2022WW27.4.0.bin</t>
      </is>
    </nc>
  </rcc>
  <rcc rId="12225" sId="1">
    <oc r="G173" t="inlineStr">
      <is>
        <t>ADL_SR06_C2B1-ADPSXF2_CPSF_SEP5_01580510_2022WW24.2.0.bin</t>
      </is>
    </oc>
    <nc r="G173" t="inlineStr">
      <is>
        <t>ADL_SR06_C2B1-ADPSXF2_CPSF_SEP5_01580510_2022WW27.4.0.bin</t>
      </is>
    </nc>
  </rcc>
  <rcc rId="12226" sId="1">
    <oc r="G172" t="inlineStr">
      <is>
        <t>ADL_SR06_C2B1-ADPSXF2_CPSF_SEP5_01580510_2022WW24.2.0.bin</t>
      </is>
    </oc>
    <nc r="G172" t="inlineStr">
      <is>
        <t>ADL_SR06_C2B1-ADPSXF2_CPSF_SEP5_01580510_2022WW27.4.0.bin</t>
      </is>
    </nc>
  </rcc>
  <rcc rId="12227" sId="1">
    <oc r="G171" t="inlineStr">
      <is>
        <t>ADL_SR06_C2B1-ADPSXF2_CPSF_SEP5_01580510_2022WW24.2.0.bin</t>
      </is>
    </oc>
    <nc r="G171" t="inlineStr">
      <is>
        <t>ADL_SR06_C2B1-ADPSXF2_CPSF_SEP5_01580510_2022WW27.4.0.bin</t>
      </is>
    </nc>
  </rcc>
  <rcc rId="12228" sId="1">
    <oc r="G170" t="inlineStr">
      <is>
        <t>ADL_SR06_C2B1-ADPSXF2_CPSF_SEP5_01580510_2022WW24.2.0.bin</t>
      </is>
    </oc>
    <nc r="G170" t="inlineStr">
      <is>
        <t>ADL_SR06_C2B1-ADPSXF2_CPSF_SEP5_01580510_2022WW27.4.0.bin</t>
      </is>
    </nc>
  </rcc>
  <rcc rId="12229" sId="1">
    <oc r="G169" t="inlineStr">
      <is>
        <t>ADL_SR06_C2B1-ADPSXF2_CPSF_SEP5_01580510_2022WW24.2.0.bin</t>
      </is>
    </oc>
    <nc r="G169" t="inlineStr">
      <is>
        <t>ADL_SR06_C2B1-ADPSXF2_CPSF_SEP5_01580510_2022WW27.4.0.bin</t>
      </is>
    </nc>
  </rcc>
  <rcc rId="12230" sId="1">
    <oc r="G168" t="inlineStr">
      <is>
        <t>ADL_SR06_C2B1-ADPSXF2_CPSF_SEP5_01580510_2022WW24.2.0.bin</t>
      </is>
    </oc>
    <nc r="G168" t="inlineStr">
      <is>
        <t>ADL_SR06_C2B1-ADPSXF2_CPSF_SEP5_01580510_2022WW27.4.0.bin</t>
      </is>
    </nc>
  </rcc>
  <rcc rId="12231" sId="1">
    <oc r="G167" t="inlineStr">
      <is>
        <t>ADL_SR06_C2B1-ADPSXF2_CPSF_SEP5_01580510_2022WW24.2.0.bin</t>
      </is>
    </oc>
    <nc r="G167" t="inlineStr">
      <is>
        <t>ADL_SR06_C2B1-ADPSXF2_CPSF_SEP5_01580510_2022WW27.4.0.bin</t>
      </is>
    </nc>
  </rcc>
  <rcc rId="12232" sId="1">
    <oc r="G166" t="inlineStr">
      <is>
        <t>ADL_SR06_C2B1-ADPSXF2_CPSF_SEP5_01580510_2022WW24.2.0.bin</t>
      </is>
    </oc>
    <nc r="G166" t="inlineStr">
      <is>
        <t>ADL_SR06_C2B1-ADPSXF2_CPSF_SEP5_01580510_2022WW27.4.0.bin</t>
      </is>
    </nc>
  </rcc>
  <rcc rId="12233" sId="1">
    <oc r="G165" t="inlineStr">
      <is>
        <t>ADL_SR06_C2B1-ADPSXF2_CPSF_SEP5_01580510_2022WW24.2.0.bin</t>
      </is>
    </oc>
    <nc r="G165" t="inlineStr">
      <is>
        <t>ADL_SR06_C2B1-ADPSXF2_CPSF_SEP5_01580510_2022WW27.4.0.bin</t>
      </is>
    </nc>
  </rcc>
  <rcc rId="12234" sId="1">
    <oc r="G164" t="inlineStr">
      <is>
        <t>ADL_SR06_C2B1-ADPSXF2_CPSF_SEP5_01580510_2022WW24.2.0.bin</t>
      </is>
    </oc>
    <nc r="G164" t="inlineStr">
      <is>
        <t>ADL_SR06_C2B1-ADPSXF2_CPSF_SEP5_01580510_2022WW27.4.0.bin</t>
      </is>
    </nc>
  </rcc>
  <rcc rId="12235" sId="1">
    <oc r="G163" t="inlineStr">
      <is>
        <t>ADL_SR06_C2B1-ADPSXF2_CPSF_SEP5_01580510_2022WW24.2.0.bin</t>
      </is>
    </oc>
    <nc r="G163" t="inlineStr">
      <is>
        <t>ADL_SR06_C2B1-ADPSXF2_CPSF_SEP5_01580510_2022WW27.4.0.bin</t>
      </is>
    </nc>
  </rcc>
  <rcc rId="12236" sId="1">
    <oc r="G162" t="inlineStr">
      <is>
        <t>ADL_SR06_C2B1-ADPSXF2_CPSF_SEP5_01580510_2022WW24.2.0.bin</t>
      </is>
    </oc>
    <nc r="G162" t="inlineStr">
      <is>
        <t>ADL_SR06_C2B1-ADPSXF2_CPSF_SEP5_01580510_2022WW27.4.0.bin</t>
      </is>
    </nc>
  </rcc>
  <rcc rId="12237" sId="1">
    <oc r="G161" t="inlineStr">
      <is>
        <t>ADL_SR06_C2B1-ADPSXF2_CPSF_SEP5_01580510_2022WW24.2.0.bin</t>
      </is>
    </oc>
    <nc r="G161" t="inlineStr">
      <is>
        <t>ADL_SR06_C2B1-ADPSXF2_CPSF_SEP5_01580510_2022WW27.4.0.bin</t>
      </is>
    </nc>
  </rcc>
  <rcc rId="12238" sId="1" odxf="1">
    <oc r="G160" t="inlineStr">
      <is>
        <t>ADL_SR06_C2B1-ADPSXF2_CPSF_SEP5_01580510_2022WW24.2.0.bin</t>
      </is>
    </oc>
    <nc r="G160" t="inlineStr">
      <is>
        <t>ADL_SR06_C2B1-ADPSXF2_CPSF_SEP5_01580510_2022WW27.4.0.bin</t>
      </is>
    </nc>
    <odxf/>
  </rcc>
  <rcc rId="12239" sId="1">
    <oc r="G159" t="inlineStr">
      <is>
        <t>ADL_SR06_C2B1-ADPSXF2_CPSF_SEP5_01580510_2022WW24.2.0.bin</t>
      </is>
    </oc>
    <nc r="G159" t="inlineStr">
      <is>
        <t>ADL_SR06_C2B1-ADPSXF2_CPSF_SEP5_01580510_2022WW27.4.0.bin</t>
      </is>
    </nc>
  </rcc>
  <rcc rId="12240" sId="1">
    <oc r="G158" t="inlineStr">
      <is>
        <t>ADL_SR06_C2B1-ADPSXF2_CPSF_SEP5_01580510_2022WW24.2.0.bin</t>
      </is>
    </oc>
    <nc r="G158" t="inlineStr">
      <is>
        <t>ADL_SR06_C2B1-ADPSXF2_CPSF_SEP5_01580510_2022WW27.4.0.bin</t>
      </is>
    </nc>
  </rcc>
  <rcc rId="12241" sId="1">
    <oc r="G157" t="inlineStr">
      <is>
        <t>ADL_SR06_C2B1-ADPSXF2_CPSF_SEP5_01580510_2022WW24.2.0.bin</t>
      </is>
    </oc>
    <nc r="G157" t="inlineStr">
      <is>
        <t>ADL_SR06_C2B1-ADPSXF2_CPSF_SEP5_01580510_2022WW27.4.0.bin</t>
      </is>
    </nc>
  </rcc>
  <rcc rId="12242" sId="1">
    <oc r="G156" t="inlineStr">
      <is>
        <t>ADL_SR06_C2B1-ADPSXF2_CPSF_SEP5_01580510_2022WW24.2.0.bin</t>
      </is>
    </oc>
    <nc r="G156" t="inlineStr">
      <is>
        <t>ADL_SR06_C2B1-ADPSXF2_CPSF_SEP5_01580510_2022WW27.4.0.bin</t>
      </is>
    </nc>
  </rcc>
  <rcc rId="12243" sId="1">
    <oc r="G155" t="inlineStr">
      <is>
        <t>ADL_SR06_C2B1-ADPSXF2_CPSF_SEP5_01580510_2022WW24.2.0.bin</t>
      </is>
    </oc>
    <nc r="G155" t="inlineStr">
      <is>
        <t>ADL_SR06_C2B1-ADPSXF2_CPSF_SEP5_01580510_2022WW27.4.0.bin</t>
      </is>
    </nc>
  </rcc>
  <rcc rId="12244" sId="1">
    <oc r="G154" t="inlineStr">
      <is>
        <t>ADL_SR06_C2B1-ADPSXF2_CPSF_SEP5_01580510_2022WW24.2.0.bin</t>
      </is>
    </oc>
    <nc r="G154" t="inlineStr">
      <is>
        <t>ADL_SR06_C2B1-ADPSXF2_CPSF_SEP5_01580510_2022WW27.4.0.bin</t>
      </is>
    </nc>
  </rcc>
  <rcc rId="12245" sId="1">
    <oc r="G153" t="inlineStr">
      <is>
        <t>ADL_SR06_C2B1-ADPSXF2_CPSF_SEP5_01580510_2022WW24.2.0.bin</t>
      </is>
    </oc>
    <nc r="G153" t="inlineStr">
      <is>
        <t>ADL_SR06_C2B1-ADPSXF2_CPSF_SEP5_01580510_2022WW27.4.0.bin</t>
      </is>
    </nc>
  </rcc>
  <rcc rId="12246" sId="1">
    <oc r="G152" t="inlineStr">
      <is>
        <t>ADL_SR06_C2B1-ADPSXF2_CPSF_SEP5_01580510_2022WW24.2.0.bin</t>
      </is>
    </oc>
    <nc r="G152" t="inlineStr">
      <is>
        <t>ADL_SR06_C2B1-ADPSXF2_CPSF_SEP5_01580510_2022WW27.4.0.bin</t>
      </is>
    </nc>
  </rcc>
  <rcc rId="12247" sId="1">
    <oc r="G151" t="inlineStr">
      <is>
        <t>ADL_SR06_C2B1-ADPSXF2_CPSF_SEP5_01580510_2022WW24.2.0.bin</t>
      </is>
    </oc>
    <nc r="G151" t="inlineStr">
      <is>
        <t>ADL_SR06_C2B1-ADPSXF2_CPSF_SEP5_01580510_2022WW27.4.0.bin</t>
      </is>
    </nc>
  </rcc>
  <rcc rId="12248" sId="1">
    <oc r="G150" t="inlineStr">
      <is>
        <t>ADL_SR06_C2B1-ADPSXF2_CPSF_SEP5_01580510_2022WW24.2.0.bin</t>
      </is>
    </oc>
    <nc r="G150" t="inlineStr">
      <is>
        <t>ADL_SR06_C2B1-ADPSXF2_CPSF_SEP5_01580510_2022WW27.4.0.bin</t>
      </is>
    </nc>
  </rcc>
  <rcc rId="12249" sId="1">
    <oc r="G149" t="inlineStr">
      <is>
        <t>ADL_SR06_C2B1-ADPSXF2_CPSF_SEP5_01580510_2022WW24.2.0.bin</t>
      </is>
    </oc>
    <nc r="G149" t="inlineStr">
      <is>
        <t>ADL_SR06_C2B1-ADPSXF2_CPSF_SEP5_01580510_2022WW27.4.0.bin</t>
      </is>
    </nc>
  </rcc>
  <rcc rId="12250" sId="1">
    <oc r="G148" t="inlineStr">
      <is>
        <t>ADL_SR06_C2B1-ADPSXF2_CPSF_SEP5_01580510_2022WW24.2.0.bin</t>
      </is>
    </oc>
    <nc r="G148" t="inlineStr">
      <is>
        <t>ADL_SR06_C2B1-ADPSXF2_CPSF_SEP5_01580510_2022WW27.4.0.bin</t>
      </is>
    </nc>
  </rcc>
  <rcc rId="12251" sId="1">
    <oc r="G147" t="inlineStr">
      <is>
        <t>ADL_SR06_C2B1-ADPSXF2_CPSF_SEP5_01580510_2022WW24.2.0.bin</t>
      </is>
    </oc>
    <nc r="G147" t="inlineStr">
      <is>
        <t>ADL_SR06_C2B1-ADPSXF2_CPSF_SEP5_01580510_2022WW27.4.0.bin</t>
      </is>
    </nc>
  </rcc>
  <rcc rId="12252" sId="1">
    <oc r="G146" t="inlineStr">
      <is>
        <t>ADL_SR06_C2B1-ADPSXF2_CPSF_SEP5_01580510_2022WW24.2.0.bin</t>
      </is>
    </oc>
    <nc r="G146" t="inlineStr">
      <is>
        <t>ADL_SR06_C2B1-ADPSXF2_CPSF_SEP5_01580510_2022WW27.4.0.bin</t>
      </is>
    </nc>
  </rcc>
  <rcc rId="12253" sId="1">
    <oc r="G145" t="inlineStr">
      <is>
        <t>ADL_SR06_C2B1-ADPSXF2_CPSF_SEP5_01580510_2022WW24.2.0.bin</t>
      </is>
    </oc>
    <nc r="G145" t="inlineStr">
      <is>
        <t>ADL_SR06_C2B1-ADPSXF2_CPSF_SEP5_01580510_2022WW27.4.0.bin</t>
      </is>
    </nc>
  </rcc>
  <rcc rId="12254" sId="1">
    <oc r="G144" t="inlineStr">
      <is>
        <t>ADL_SR06_C2B1-ADPSXF2_CPSF_SEP5_01580510_2022WW24.2.0.bin</t>
      </is>
    </oc>
    <nc r="G144" t="inlineStr">
      <is>
        <t>ADL_SR06_C2B1-ADPSXF2_CPSF_SEP5_01580510_2022WW27.4.0.bin</t>
      </is>
    </nc>
  </rcc>
  <rcc rId="12255" sId="1">
    <oc r="G143" t="inlineStr">
      <is>
        <t>ADL_SR06_C2B1-ADPSXF2_CPSF_SEP5_01580510_2022WW24.2.0.bin</t>
      </is>
    </oc>
    <nc r="G143" t="inlineStr">
      <is>
        <t>ADL_SR06_C2B1-ADPSXF2_CPSF_SEP5_01580510_2022WW27.4.0.bin</t>
      </is>
    </nc>
  </rcc>
  <rcc rId="12256" sId="1">
    <oc r="G142" t="inlineStr">
      <is>
        <t>ADL_SR06_C2B1-ADPSXF2_CPSF_SEP5_01580510_2022WW24.2.0.bin</t>
      </is>
    </oc>
    <nc r="G142" t="inlineStr">
      <is>
        <t>ADL_SR06_C2B1-ADPSXF2_CPSF_SEP5_01580510_2022WW27.4.0.bin</t>
      </is>
    </nc>
  </rcc>
  <rcc rId="12257" sId="1">
    <oc r="G141" t="inlineStr">
      <is>
        <t>ADL_SR06_C2B1-ADPSXF2_CPSF_SEP5_01580510_2022WW24.2.0.bin</t>
      </is>
    </oc>
    <nc r="G141" t="inlineStr">
      <is>
        <t>ADL_SR06_C2B1-ADPSXF2_CPSF_SEP5_01580510_2022WW27.4.0.bin</t>
      </is>
    </nc>
  </rcc>
  <rcc rId="12258" sId="1">
    <oc r="G140" t="inlineStr">
      <is>
        <t>ADL_SR06_C2B1-ADPSXF2_CPSF_SEP5_01580510_2022WW24.2.0.bin</t>
      </is>
    </oc>
    <nc r="G140" t="inlineStr">
      <is>
        <t>ADL_SR06_C2B1-ADPSXF2_CPSF_SEP5_01580510_2022WW27.4.0.bin</t>
      </is>
    </nc>
  </rcc>
  <rcc rId="12259" sId="1">
    <oc r="G139" t="inlineStr">
      <is>
        <t>ADL_SR06_C2B1-ADPSXF2_CPSF_SEP5_01580510_2022WW24.2.0.bin</t>
      </is>
    </oc>
    <nc r="G139" t="inlineStr">
      <is>
        <t>ADL_SR06_C2B1-ADPSXF2_CPSF_SEP5_01580510_2022WW27.4.0.bin</t>
      </is>
    </nc>
  </rcc>
  <rcc rId="12260" sId="1">
    <oc r="G138" t="inlineStr">
      <is>
        <t>ADL_SR06_C2B1-ADPSXF2_CPSF_SEP5_01580510_2022WW24.2.0.bin</t>
      </is>
    </oc>
    <nc r="G138" t="inlineStr">
      <is>
        <t>ADL_SR06_C2B1-ADPSXF2_CPSF_SEP5_01580510_2022WW27.4.0.bin</t>
      </is>
    </nc>
  </rcc>
  <rcc rId="12261" sId="1">
    <oc r="G137" t="inlineStr">
      <is>
        <t>ADL_SR06_C2B1-ADPSXF2_CPSF_SEP5_01580510_2022WW24.2.0.bin</t>
      </is>
    </oc>
    <nc r="G137" t="inlineStr">
      <is>
        <t>ADL_SR06_C2B1-ADPSXF2_CPSF_SEP5_01580510_2022WW27.4.0.bin</t>
      </is>
    </nc>
  </rcc>
  <rcc rId="12262" sId="1">
    <oc r="G136" t="inlineStr">
      <is>
        <t>ADL_SR06_C2B1-ADPSXF2_CPSF_SEP5_01580510_2022WW24.2.0.bin</t>
      </is>
    </oc>
    <nc r="G136" t="inlineStr">
      <is>
        <t>ADL_SR06_C2B1-ADPSXF2_CPSF_SEP5_01580510_2022WW27.4.0.bin</t>
      </is>
    </nc>
  </rcc>
  <rcc rId="12263" sId="1">
    <oc r="G135" t="inlineStr">
      <is>
        <t>ADL_SR06_C2B1-ADPSXF2_CPSF_SEP5_01580510_2022WW24.2.0.bin</t>
      </is>
    </oc>
    <nc r="G135" t="inlineStr">
      <is>
        <t>ADL_SR06_C2B1-ADPSXF2_CPSF_SEP5_01580510_2022WW27.4.0.bin</t>
      </is>
    </nc>
  </rcc>
  <rcc rId="12264" sId="1">
    <oc r="G134" t="inlineStr">
      <is>
        <t>ADL_SR06_C2B1-ADPSXF2_CPSF_SEP5_01580510_2022WW24.2.0.bin</t>
      </is>
    </oc>
    <nc r="G134" t="inlineStr">
      <is>
        <t>ADL_SR06_C2B1-ADPSXF2_CPSF_SEP5_01580510_2022WW27.4.0.bin</t>
      </is>
    </nc>
  </rcc>
  <rcc rId="12265" sId="1">
    <oc r="G133" t="inlineStr">
      <is>
        <t>ADL_SR06_C2B1-ADPSXF2_CPSF_SEP5_01580510_2022WW24.2.0.bin</t>
      </is>
    </oc>
    <nc r="G133" t="inlineStr">
      <is>
        <t>ADL_SR06_C2B1-ADPSXF2_CPSF_SEP5_01580510_2022WW27.4.0.bin</t>
      </is>
    </nc>
  </rcc>
  <rcc rId="12266" sId="1">
    <oc r="G132" t="inlineStr">
      <is>
        <t>ADL_SR06_C2B1-ADPSXF2_CPSF_SEP5_01580510_2022WW24.2.0.bin</t>
      </is>
    </oc>
    <nc r="G132" t="inlineStr">
      <is>
        <t>ADL_SR06_C2B1-ADPSXF2_CPSF_SEP5_01580510_2022WW27.4.0.bin</t>
      </is>
    </nc>
  </rcc>
  <rcc rId="12267" sId="1">
    <oc r="G131" t="inlineStr">
      <is>
        <t>ADL_SR06_C2B1-ADPSXF2_CPSF_SEP5_01580510_2022WW24.2.0.bin</t>
      </is>
    </oc>
    <nc r="G131" t="inlineStr">
      <is>
        <t>ADL_SR06_C2B1-ADPSXF2_CPSF_SEP5_01580510_2022WW27.4.0.bin</t>
      </is>
    </nc>
  </rcc>
  <rcc rId="12268" sId="1">
    <oc r="G130" t="inlineStr">
      <is>
        <t>ADL_SR06_C2B1-ADPSXF2_CPSF_SEP5_01580510_2022WW24.2.0.bin</t>
      </is>
    </oc>
    <nc r="G130" t="inlineStr">
      <is>
        <t>ADL_SR06_C2B1-ADPSXF2_CPSF_SEP5_01580510_2022WW27.4.0.bin</t>
      </is>
    </nc>
  </rcc>
  <rcc rId="12269" sId="1">
    <oc r="G129" t="inlineStr">
      <is>
        <t>ADL_SR06_C2B1-ADPSXF2_CPSF_SEP5_01580510_2022WW24.2.0.bin</t>
      </is>
    </oc>
    <nc r="G129" t="inlineStr">
      <is>
        <t>ADL_SR06_C2B1-ADPSXF2_CPSF_SEP5_01580510_2022WW27.4.0.bin</t>
      </is>
    </nc>
  </rcc>
  <rcc rId="12270" sId="1">
    <oc r="G128" t="inlineStr">
      <is>
        <t>ADL_SR06_C2B1-ADPSXF2_CPSF_SEP5_01580510_2022WW24.2.0.bin</t>
      </is>
    </oc>
    <nc r="G128" t="inlineStr">
      <is>
        <t>ADL_SR06_C2B1-ADPSXF2_CPSF_SEP5_01580510_2022WW27.4.0.bin</t>
      </is>
    </nc>
  </rcc>
  <rcc rId="12271" sId="1">
    <oc r="G127" t="inlineStr">
      <is>
        <t>ADL_SR06_C2B1-ADPSXF2_CPSF_SEP5_01580510_2022WW24.2.0.bin</t>
      </is>
    </oc>
    <nc r="G127" t="inlineStr">
      <is>
        <t>ADL_SR06_C2B1-ADPSXF2_CPSF_SEP5_01580510_2022WW27.4.0.bin</t>
      </is>
    </nc>
  </rcc>
  <rcc rId="12272" sId="1">
    <oc r="G126" t="inlineStr">
      <is>
        <t>ADL_SR06_C2B1-ADPSXF2_CPSF_SEP5_01580510_2022WW24.2.0.bin</t>
      </is>
    </oc>
    <nc r="G126" t="inlineStr">
      <is>
        <t>ADL_SR06_C2B1-ADPSXF2_CPSF_SEP5_01580510_2022WW27.4.0.bin</t>
      </is>
    </nc>
  </rcc>
  <rcc rId="12273" sId="1">
    <oc r="G125" t="inlineStr">
      <is>
        <t>ADL_SR06_C2B1-ADPSXF2_CPSF_SEP5_01580510_2022WW24.2.0.bin</t>
      </is>
    </oc>
    <nc r="G125" t="inlineStr">
      <is>
        <t>ADL_SR06_C2B1-ADPSXF2_CPSF_SEP5_01580510_2022WW27.4.0.bin</t>
      </is>
    </nc>
  </rcc>
  <rcc rId="12274" sId="1">
    <oc r="G124" t="inlineStr">
      <is>
        <t>ADL_SR06_C2B1-ADPSXF2_CPSF_SEP5_01580510_2022WW24.2.0.bin</t>
      </is>
    </oc>
    <nc r="G124" t="inlineStr">
      <is>
        <t>ADL_SR06_C2B1-ADPSXF2_CPSF_SEP5_01580510_2022WW27.4.0.bin</t>
      </is>
    </nc>
  </rcc>
  <rcc rId="12275" sId="1">
    <oc r="G123" t="inlineStr">
      <is>
        <t>ADL_SR06_C2B1-ADPSXF2_CPSF_SEP5_01580510_2022WW24.2.0.bin</t>
      </is>
    </oc>
    <nc r="G123" t="inlineStr">
      <is>
        <t>ADL_SR06_C2B1-ADPSXF2_CPSF_SEP5_01580510_2022WW27.4.0.bin</t>
      </is>
    </nc>
  </rcc>
  <rcc rId="12276" sId="1">
    <oc r="G122" t="inlineStr">
      <is>
        <t>ADL_SR06_C2B1-ADPSXF2_CPSF_SEP5_01580510_2022WW24.2.0.bin</t>
      </is>
    </oc>
    <nc r="G122" t="inlineStr">
      <is>
        <t>ADL_SR06_C2B1-ADPSXF2_CPSF_SEP5_01580510_2022WW27.4.0.bin</t>
      </is>
    </nc>
  </rcc>
  <rcc rId="12277" sId="1">
    <oc r="G121" t="inlineStr">
      <is>
        <t>ADL_SR06_C2B1-ADPSXF2_CPSF_SEP5_01580510_2022WW24.2.0.bin</t>
      </is>
    </oc>
    <nc r="G121" t="inlineStr">
      <is>
        <t>ADL_SR06_C2B1-ADPSXF2_CPSF_SEP5_01580510_2022WW27.4.0.bin</t>
      </is>
    </nc>
  </rcc>
  <rcc rId="12278" sId="1">
    <oc r="G120" t="inlineStr">
      <is>
        <t>ADL_SR06_C2B1-ADPSXF2_CPSF_SEP5_01580510_2022WW24.2.0.bin</t>
      </is>
    </oc>
    <nc r="G120" t="inlineStr">
      <is>
        <t>ADL_SR06_C2B1-ADPSXF2_CPSF_SEP5_01580510_2022WW27.4.0.bin</t>
      </is>
    </nc>
  </rcc>
  <rcc rId="12279" sId="1">
    <oc r="G119" t="inlineStr">
      <is>
        <t>ADL_SR06_C2B1-ADPSXF2_CPSF_SEP5_01580510_2022WW24.2.0.bin</t>
      </is>
    </oc>
    <nc r="G119" t="inlineStr">
      <is>
        <t>ADL_SR06_C2B1-ADPSXF2_CPSF_SEP5_01580510_2022WW27.4.0.bin</t>
      </is>
    </nc>
  </rcc>
  <rcc rId="12280" sId="1">
    <oc r="G118" t="inlineStr">
      <is>
        <t>ADL_SR06_C2B1-ADPSXF2_CPSF_SEP5_01580510_2022WW24.2.0.bin</t>
      </is>
    </oc>
    <nc r="G118" t="inlineStr">
      <is>
        <t>ADL_SR06_C2B1-ADPSXF2_CPSF_SEP5_01580510_2022WW27.4.0.bin</t>
      </is>
    </nc>
  </rcc>
  <rcc rId="12281" sId="1">
    <oc r="G117" t="inlineStr">
      <is>
        <t>ADL_SR06_C2B1-ADPSXF2_CPSF_SEP5_01580510_2022WW24.2.0.bin</t>
      </is>
    </oc>
    <nc r="G117" t="inlineStr">
      <is>
        <t>ADL_SR06_C2B1-ADPSXF2_CPSF_SEP5_01580510_2022WW27.4.0.bin</t>
      </is>
    </nc>
  </rcc>
  <rcc rId="12282" sId="1">
    <oc r="G116" t="inlineStr">
      <is>
        <t>ADL_SR06_C2B1-ADPSXF2_CPSF_SEP5_01580510_2022WW24.2.0.bin</t>
      </is>
    </oc>
    <nc r="G116" t="inlineStr">
      <is>
        <t>ADL_SR06_C2B1-ADPSXF2_CPSF_SEP5_01580510_2022WW27.4.0.bin</t>
      </is>
    </nc>
  </rcc>
  <rcc rId="12283" sId="1">
    <oc r="G115" t="inlineStr">
      <is>
        <t>ADL_SR06_C2B1-ADPSXF2_CPSF_SEP5_01580510_2022WW24.2.0.bin</t>
      </is>
    </oc>
    <nc r="G115" t="inlineStr">
      <is>
        <t>ADL_SR06_C2B1-ADPSXF2_CPSF_SEP5_01580510_2022WW27.4.0.bin</t>
      </is>
    </nc>
  </rcc>
  <rcc rId="12284" sId="1">
    <oc r="G114" t="inlineStr">
      <is>
        <t>ADL_SR06_C2B1-ADPSXF2_CPSF_SEP5_01580510_2022WW24.2.0.bin</t>
      </is>
    </oc>
    <nc r="G114" t="inlineStr">
      <is>
        <t>ADL_SR06_C2B1-ADPSXF2_CPSF_SEP5_01580510_2022WW27.4.0.bin</t>
      </is>
    </nc>
  </rcc>
  <rcc rId="12285" sId="1">
    <oc r="G113" t="inlineStr">
      <is>
        <t>ADL_SR06_C2B1-ADPSXF2_CPSF_SEP5_01580510_2022WW24.2.0.bin</t>
      </is>
    </oc>
    <nc r="G113" t="inlineStr">
      <is>
        <t>ADL_SR06_C2B1-ADPSXF2_CPSF_SEP5_01580510_2022WW27.4.0.bin</t>
      </is>
    </nc>
  </rcc>
  <rcc rId="12286" sId="1">
    <oc r="G112" t="inlineStr">
      <is>
        <t>ADL_SR06_C2B1-ADPSXF2_CPSF_SEP5_01580510_2022WW24.2.0.bin</t>
      </is>
    </oc>
    <nc r="G112" t="inlineStr">
      <is>
        <t>ADL_SR06_C2B1-ADPSXF2_CPSF_SEP5_01580510_2022WW27.4.0.bin</t>
      </is>
    </nc>
  </rcc>
  <rcc rId="12287" sId="1">
    <oc r="G111" t="inlineStr">
      <is>
        <t>ADL_SR06_C2B1-ADPSXF2_CPSF_SEP5_01580510_2022WW24.2.0.bin</t>
      </is>
    </oc>
    <nc r="G111" t="inlineStr">
      <is>
        <t>ADL_SR06_C2B1-ADPSXF2_CPSF_SEP5_01580510_2022WW27.4.0.bin</t>
      </is>
    </nc>
  </rcc>
  <rcc rId="12288" sId="1">
    <oc r="G110" t="inlineStr">
      <is>
        <t>ADL_SR06_C2B1-ADPSXF2_CPSF_SEP5_01580510_2022WW24.2.0.bin</t>
      </is>
    </oc>
    <nc r="G110" t="inlineStr">
      <is>
        <t>ADL_SR06_C2B1-ADPSXF2_CPSF_SEP5_01580510_2022WW27.4.0.bin</t>
      </is>
    </nc>
  </rcc>
  <rcc rId="12289" sId="1">
    <oc r="G109" t="inlineStr">
      <is>
        <t>ADL_SR06_C2B1-ADPSXF2_CPSF_SEP5_01580510_2022WW24.2.0.bin</t>
      </is>
    </oc>
    <nc r="G109" t="inlineStr">
      <is>
        <t>ADL_SR06_C2B1-ADPSXF2_CPSF_SEP5_01580510_2022WW27.4.0.bin</t>
      </is>
    </nc>
  </rcc>
  <rcc rId="12290" sId="1">
    <oc r="G108" t="inlineStr">
      <is>
        <t>ADL_SR06_C2B1-ADPSXF2_CPSF_SEP5_01580510_2022WW24.2.0.bin</t>
      </is>
    </oc>
    <nc r="G108" t="inlineStr">
      <is>
        <t>ADL_SR06_C2B1-ADPSXF2_CPSF_SEP5_01580510_2022WW27.4.0.bin</t>
      </is>
    </nc>
  </rcc>
  <rcc rId="12291" sId="1">
    <oc r="G107" t="inlineStr">
      <is>
        <t>ADL_SR06_C2B1-ADPSXF2_CPSF_SEP5_01580510_2022WW24.2.0.bin</t>
      </is>
    </oc>
    <nc r="G107" t="inlineStr">
      <is>
        <t>ADL_SR06_C2B1-ADPSXF2_CPSF_SEP5_01580510_2022WW27.4.0.bin</t>
      </is>
    </nc>
  </rcc>
  <rcc rId="12292" sId="1" odxf="1">
    <oc r="G106" t="inlineStr">
      <is>
        <t>ADL_SR06_C2B1-ADPSXF2_CPSF_SEP5_01580510_2022WW24.2.0.bin</t>
      </is>
    </oc>
    <nc r="G106" t="inlineStr">
      <is>
        <t>ADL_SR06_C2B1-ADPSXF2_CPSF_SEP5_01580510_2022WW27.4.0.bin</t>
      </is>
    </nc>
    <odxf/>
  </rcc>
  <rcc rId="12293" sId="1">
    <oc r="G105" t="inlineStr">
      <is>
        <t>ADL_SR06_C2B1-ADPSXF2_CPSF_SEP5_01580510_2022WW24.2.0.bin</t>
      </is>
    </oc>
    <nc r="G105" t="inlineStr">
      <is>
        <t>ADL_SR06_C2B1-ADPSXF2_CPSF_SEP5_01580510_2022WW27.4.0.bin</t>
      </is>
    </nc>
  </rcc>
  <rcc rId="12294" sId="1">
    <oc r="G104" t="inlineStr">
      <is>
        <t>ADL_SR06_C2B1-ADPSXF2_CPSF_SEP5_01580510_2022WW24.2.0.bin</t>
      </is>
    </oc>
    <nc r="G104" t="inlineStr">
      <is>
        <t>ADL_SR06_C2B1-ADPSXF2_CPSF_SEP5_01580510_2022WW27.4.0.bin</t>
      </is>
    </nc>
  </rcc>
  <rcc rId="12295" sId="1">
    <oc r="G103" t="inlineStr">
      <is>
        <t>ADL_SR06_C2B1-ADPSXF2_CPSF_SEP5_01580510_2022WW24.2.0.bin</t>
      </is>
    </oc>
    <nc r="G103" t="inlineStr">
      <is>
        <t>ADL_SR06_C2B1-ADPSXF2_CPSF_SEP5_01580510_2022WW27.4.0.bin</t>
      </is>
    </nc>
  </rcc>
  <rcc rId="12296" sId="1">
    <oc r="G102" t="inlineStr">
      <is>
        <t>ADL_SR06_C2B1-ADPSXF2_CPSF_SEP5_01580510_2022WW24.2.0.bin</t>
      </is>
    </oc>
    <nc r="G102" t="inlineStr">
      <is>
        <t>ADL_SR06_C2B1-ADPSXF2_CPSF_SEP5_01580510_2022WW27.4.0.bin</t>
      </is>
    </nc>
  </rcc>
  <rcc rId="12297" sId="1">
    <oc r="G101" t="inlineStr">
      <is>
        <t>ADL_SR06_C2B1-ADPSXF2_CPSF_SEP5_01580510_2022WW24.2.0.bin</t>
      </is>
    </oc>
    <nc r="G101" t="inlineStr">
      <is>
        <t>ADL_SR06_C2B1-ADPSXF2_CPSF_SEP5_01580510_2022WW27.4.0.bin</t>
      </is>
    </nc>
  </rcc>
  <rcc rId="12298" sId="1">
    <oc r="G100" t="inlineStr">
      <is>
        <t>ADL_SR06_C2B1-ADPSXF2_CPSF_SEP5_01580510_2022WW24.2.0.bin</t>
      </is>
    </oc>
    <nc r="G100" t="inlineStr">
      <is>
        <t>ADL_SR06_C2B1-ADPSXF2_CPSF_SEP5_01580510_2022WW27.4.0.bin</t>
      </is>
    </nc>
  </rcc>
  <rcc rId="12299" sId="1">
    <oc r="G99" t="inlineStr">
      <is>
        <t>ADL_SR06_C2B1-ADPSXF2_CPSF_SEP5_01580510_2022WW24.2.0.bin</t>
      </is>
    </oc>
    <nc r="G99" t="inlineStr">
      <is>
        <t>ADL_SR06_C2B1-ADPSXF2_CPSF_SEP5_01580510_2022WW27.4.0.bin</t>
      </is>
    </nc>
  </rcc>
  <rcc rId="12300" sId="1">
    <oc r="G98" t="inlineStr">
      <is>
        <t>ADL_SR06_C2B1-ADPSXF2_CPSF_SEP5_01580510_2022WW24.2.0.bin</t>
      </is>
    </oc>
    <nc r="G98" t="inlineStr">
      <is>
        <t>ADL_SR06_C2B1-ADPSXF2_CPSF_SEP5_01580510_2022WW27.4.0.bin</t>
      </is>
    </nc>
  </rcc>
  <rcc rId="12301" sId="1">
    <oc r="G97" t="inlineStr">
      <is>
        <t>ADL_SR06_C2B1-ADPSXF2_CPSF_SEP5_01580510_2022WW24.2.0.bin</t>
      </is>
    </oc>
    <nc r="G97" t="inlineStr">
      <is>
        <t>ADL_SR06_C2B1-ADPSXF2_CPSF_SEP5_01580510_2022WW27.4.0.bin</t>
      </is>
    </nc>
  </rcc>
  <rcc rId="12302" sId="1">
    <oc r="G96" t="inlineStr">
      <is>
        <t>ADL_SR06_C2B1-ADPSXF2_CPSF_SEP5_01580510_2022WW24.2.0.bin</t>
      </is>
    </oc>
    <nc r="G96" t="inlineStr">
      <is>
        <t>ADL_SR06_C2B1-ADPSXF2_CPSF_SEP5_01580510_2022WW27.4.0.bin</t>
      </is>
    </nc>
  </rcc>
  <rcc rId="12303" sId="1">
    <oc r="G95" t="inlineStr">
      <is>
        <t>ADL_SR06_C2B1-ADPSXF2_CPSF_SEP5_01580510_2022WW24.2.0.bin</t>
      </is>
    </oc>
    <nc r="G95" t="inlineStr">
      <is>
        <t>ADL_SR06_C2B1-ADPSXF2_CPSF_SEP5_01580510_2022WW27.4.0.bin</t>
      </is>
    </nc>
  </rcc>
  <rcc rId="12304" sId="1">
    <oc r="G94" t="inlineStr">
      <is>
        <t>ADL_SR06_C2B1-ADPSXF2_CPSF_SEP5_01580510_2022WW24.2.0.bin</t>
      </is>
    </oc>
    <nc r="G94" t="inlineStr">
      <is>
        <t>ADL_SR06_C2B1-ADPSXF2_CPSF_SEP5_01580510_2022WW27.4.0.bin</t>
      </is>
    </nc>
  </rcc>
  <rcc rId="12305" sId="1">
    <oc r="G93" t="inlineStr">
      <is>
        <t>ADL_SR06_C2B1-ADPSXF2_CPSF_SEP5_01580510_2022WW24.2.0.bin</t>
      </is>
    </oc>
    <nc r="G93" t="inlineStr">
      <is>
        <t>ADL_SR06_C2B1-ADPSXF2_CPSF_SEP5_01580510_2022WW27.4.0.bin</t>
      </is>
    </nc>
  </rcc>
  <rcc rId="12306" sId="1">
    <oc r="G92" t="inlineStr">
      <is>
        <t>ADL_SR06_C2B1-ADPSXF2_CPSF_SEP5_01580510_2022WW24.2.0.bin</t>
      </is>
    </oc>
    <nc r="G92" t="inlineStr">
      <is>
        <t>ADL_SR06_C2B1-ADPSXF2_CPSF_SEP5_01580510_2022WW27.4.0.bin</t>
      </is>
    </nc>
  </rcc>
  <rcc rId="12307" sId="1">
    <oc r="G91" t="inlineStr">
      <is>
        <t>ADL_SR06_C2B1-ADPSXF2_CPSF_SEP5_01580510_2022WW24.2.0.bin</t>
      </is>
    </oc>
    <nc r="G91" t="inlineStr">
      <is>
        <t>ADL_SR06_C2B1-ADPSXF2_CPSF_SEP5_01580510_2022WW27.4.0.bin</t>
      </is>
    </nc>
  </rcc>
  <rcc rId="12308" sId="1">
    <oc r="G90" t="inlineStr">
      <is>
        <t>ADL_SR06_C2B1-ADPSXF2_CPSF_SEP5_01580510_2022WW24.2.0.bin</t>
      </is>
    </oc>
    <nc r="G90" t="inlineStr">
      <is>
        <t>ADL_SR06_C2B1-ADPSXF2_CPSF_SEP5_01580510_2022WW27.4.0.bin</t>
      </is>
    </nc>
  </rcc>
  <rcc rId="12309" sId="1">
    <oc r="G89" t="inlineStr">
      <is>
        <t>ADL_SR06_C2B1-ADPSXF2_CPSF_SEP5_01580510_2022WW24.2.0.bin</t>
      </is>
    </oc>
    <nc r="G89" t="inlineStr">
      <is>
        <t>ADL_SR06_C2B1-ADPSXF2_CPSF_SEP5_01580510_2022WW27.4.0.bin</t>
      </is>
    </nc>
  </rcc>
  <rcc rId="12310" sId="1">
    <oc r="G88" t="inlineStr">
      <is>
        <t>ADL_SR06_C2B1-ADPSXF2_CPSF_SEP5_01580510_2022WW24.2.0.bin</t>
      </is>
    </oc>
    <nc r="G88" t="inlineStr">
      <is>
        <t>ADL_SR06_C2B1-ADPSXF2_CPSF_SEP5_01580510_2022WW27.4.0.bin</t>
      </is>
    </nc>
  </rcc>
  <rcc rId="12311" sId="1">
    <oc r="G87" t="inlineStr">
      <is>
        <t>ADL_SR06_C2B1-ADPSXF2_CPSF_SEP5_01580510_2022WW24.2.0.bin</t>
      </is>
    </oc>
    <nc r="G87" t="inlineStr">
      <is>
        <t>ADL_SR06_C2B1-ADPSXF2_CPSF_SEP5_01580510_2022WW27.4.0.bin</t>
      </is>
    </nc>
  </rcc>
  <rcc rId="12312" sId="1">
    <oc r="G86" t="inlineStr">
      <is>
        <t>ADL_SR06_C2B1-ADPSXF2_CPSF_SEP5_01580510_2022WW24.2.0.bin</t>
      </is>
    </oc>
    <nc r="G86" t="inlineStr">
      <is>
        <t>ADL_SR06_C2B1-ADPSXF2_CPSF_SEP5_01580510_2022WW27.4.0.bin</t>
      </is>
    </nc>
  </rcc>
  <rcc rId="12313" sId="1">
    <oc r="G85" t="inlineStr">
      <is>
        <t>ADL_SR06_C2B1-ADPSXF2_CPSF_SEP5_01580510_2022WW24.2.0.bin</t>
      </is>
    </oc>
    <nc r="G85" t="inlineStr">
      <is>
        <t>ADL_SR06_C2B1-ADPSXF2_CPSF_SEP5_01580510_2022WW27.4.0.bin</t>
      </is>
    </nc>
  </rcc>
  <rcc rId="12314" sId="1">
    <oc r="G84" t="inlineStr">
      <is>
        <t>ADL_SR06_C2B1-ADPSXF2_CPSF_SEP5_01580510_2022WW24.2.0.bin</t>
      </is>
    </oc>
    <nc r="G84" t="inlineStr">
      <is>
        <t>ADL_SR06_C2B1-ADPSXF2_CPSF_SEP5_01580510_2022WW27.4.0.bin</t>
      </is>
    </nc>
  </rcc>
  <rcc rId="12315" sId="1">
    <oc r="G83" t="inlineStr">
      <is>
        <t>ADL_SR06_C2B1-ADPSXF2_CPSF_SEP5_01580510_2022WW24.2.0.bin</t>
      </is>
    </oc>
    <nc r="G83" t="inlineStr">
      <is>
        <t>ADL_SR06_C2B1-ADPSXF2_CPSF_SEP5_01580510_2022WW27.4.0.bin</t>
      </is>
    </nc>
  </rcc>
  <rcc rId="12316" sId="1">
    <oc r="G82" t="inlineStr">
      <is>
        <t>ADL_SR06_C2B1-ADPSXF2_CPSF_SEP5_01580510_2022WW24.2.0.bin</t>
      </is>
    </oc>
    <nc r="G82" t="inlineStr">
      <is>
        <t>ADL_SR06_C2B1-ADPSXF2_CPSF_SEP5_01580510_2022WW27.4.0.bin</t>
      </is>
    </nc>
  </rcc>
  <rcc rId="12317" sId="1">
    <oc r="G81" t="inlineStr">
      <is>
        <t>ADL_SR06_C2B1-ADPSXF2_CPSF_SEP5_01580510_2022WW24.2.0.bin</t>
      </is>
    </oc>
    <nc r="G81" t="inlineStr">
      <is>
        <t>ADL_SR06_C2B1-ADPSXF2_CPSF_SEP5_01580510_2022WW27.4.0.bin</t>
      </is>
    </nc>
  </rcc>
  <rcc rId="12318" sId="1">
    <oc r="G80" t="inlineStr">
      <is>
        <t>ADL_SR06_C2B1-ADPSXF2_CPSF_SEP5_01580510_2022WW24.2.0.bin</t>
      </is>
    </oc>
    <nc r="G80" t="inlineStr">
      <is>
        <t>ADL_SR06_C2B1-ADPSXF2_CPSF_SEP5_01580510_2022WW27.4.0.bin</t>
      </is>
    </nc>
  </rcc>
  <rcc rId="12319" sId="1">
    <oc r="G79" t="inlineStr">
      <is>
        <t>ADL_SR06_C2B1-ADPSXF2_CPSF_SEP5_01580510_2022WW24.2.0.bin</t>
      </is>
    </oc>
    <nc r="G79" t="inlineStr">
      <is>
        <t>ADL_SR06_C2B1-ADPSXF2_CPSF_SEP5_01580510_2022WW27.4.0.bin</t>
      </is>
    </nc>
  </rcc>
  <rcc rId="12320" sId="1">
    <oc r="G78" t="inlineStr">
      <is>
        <t>ADL_SR06_C2B1-ADPSXF2_CPSF_SEP5_01580510_2022WW24.2.0.bin</t>
      </is>
    </oc>
    <nc r="G78" t="inlineStr">
      <is>
        <t>ADL_SR06_C2B1-ADPSXF2_CPSF_SEP5_01580510_2022WW27.4.0.bin</t>
      </is>
    </nc>
  </rcc>
  <rcc rId="12321" sId="1">
    <oc r="G77" t="inlineStr">
      <is>
        <t>ADL_SR06_C2B1-ADPSXF2_CPSF_SEP5_01580510_2022WW24.2.0.bin</t>
      </is>
    </oc>
    <nc r="G77" t="inlineStr">
      <is>
        <t>ADL_SR06_C2B1-ADPSXF2_CPSF_SEP5_01580510_2022WW27.4.0.bin</t>
      </is>
    </nc>
  </rcc>
  <rcc rId="12322" sId="1">
    <oc r="G76" t="inlineStr">
      <is>
        <t>ADL_SR06_C2B1-ADPSXF2_CPSF_SEP5_01580510_2022WW24.2.0.bin</t>
      </is>
    </oc>
    <nc r="G76" t="inlineStr">
      <is>
        <t>ADL_SR06_C2B1-ADPSXF2_CPSF_SEP5_01580510_2022WW27.4.0.bin</t>
      </is>
    </nc>
  </rcc>
  <rcc rId="12323" sId="1">
    <oc r="G75" t="inlineStr">
      <is>
        <t>ADL_SR06_C2B1-ADPSXF2_CPSF_SEP5_01580510_2022WW24.2.0.bin</t>
      </is>
    </oc>
    <nc r="G75" t="inlineStr">
      <is>
        <t>ADL_SR06_C2B1-ADPSXF2_CPSF_SEP5_01580510_2022WW27.4.0.bin</t>
      </is>
    </nc>
  </rcc>
  <rcc rId="12324" sId="1">
    <oc r="G74" t="inlineStr">
      <is>
        <t>ADL_SR06_C2B1-ADPSXF2_CPSF_SEP5_01580510_2022WW24.2.0.bin</t>
      </is>
    </oc>
    <nc r="G74" t="inlineStr">
      <is>
        <t>ADL_SR06_C2B1-ADPSXF2_CPSF_SEP5_01580510_2022WW27.4.0.bin</t>
      </is>
    </nc>
  </rcc>
  <rcc rId="12325" sId="1">
    <oc r="G73" t="inlineStr">
      <is>
        <t>ADL_SR06_C2B1-ADPSXF2_CPSF_SEP5_01580510_2022WW24.2.0.bin</t>
      </is>
    </oc>
    <nc r="G73" t="inlineStr">
      <is>
        <t>ADL_SR06_C2B1-ADPSXF2_CPSF_SEP5_01580510_2022WW27.4.0.bin</t>
      </is>
    </nc>
  </rcc>
  <rcc rId="12326" sId="1">
    <oc r="G72" t="inlineStr">
      <is>
        <t>ADL_SR06_C2B1-ADPSXF2_CPSF_SEP5_01580510_2022WW24.2.0.bin</t>
      </is>
    </oc>
    <nc r="G72" t="inlineStr">
      <is>
        <t>ADL_SR06_C2B1-ADPSXF2_CPSF_SEP5_01580510_2022WW27.4.0.bin</t>
      </is>
    </nc>
  </rcc>
  <rcc rId="12327" sId="1">
    <oc r="G71" t="inlineStr">
      <is>
        <t>ADL_SR06_C2B1-ADPSXF2_CPSF_SEP5_01580510_2022WW24.2.0.bin</t>
      </is>
    </oc>
    <nc r="G71" t="inlineStr">
      <is>
        <t>ADL_SR06_C2B1-ADPSXF2_CPSF_SEP5_01580510_2022WW27.4.0.bin</t>
      </is>
    </nc>
  </rcc>
  <rcc rId="12328" sId="1">
    <oc r="G70" t="inlineStr">
      <is>
        <t>ADL_SR06_C2B1-ADPSXF2_CPSF_SEP5_01580510_2022WW24.2.0.bin</t>
      </is>
    </oc>
    <nc r="G70" t="inlineStr">
      <is>
        <t>ADL_SR06_C2B1-ADPSXF2_CPSF_SEP5_01580510_2022WW27.4.0.bin</t>
      </is>
    </nc>
  </rcc>
  <rcc rId="12329" sId="1">
    <oc r="G69" t="inlineStr">
      <is>
        <t>ADL_SR06_C2B1-ADPSXF2_CPSF_SEP5_01580510_2022WW24.2.0.bin</t>
      </is>
    </oc>
    <nc r="G69" t="inlineStr">
      <is>
        <t>ADL_SR06_C2B1-ADPSXF2_CPSF_SEP5_01580510_2022WW27.4.0.bin</t>
      </is>
    </nc>
  </rcc>
  <rcc rId="12330" sId="1">
    <oc r="G68" t="inlineStr">
      <is>
        <t>ADL_SR06_C2B1-ADPSXF2_CPSF_SEP5_01580510_2022WW24.2.0.bin</t>
      </is>
    </oc>
    <nc r="G68" t="inlineStr">
      <is>
        <t>ADL_SR06_C2B1-ADPSXF2_CPSF_SEP5_01580510_2022WW27.4.0.bin</t>
      </is>
    </nc>
  </rcc>
  <rcc rId="12331" sId="1">
    <oc r="G67" t="inlineStr">
      <is>
        <t>ADL_SR06_C2B1-ADPSXF2_CPSF_SEP5_01580510_2022WW24.2.0.bin</t>
      </is>
    </oc>
    <nc r="G67" t="inlineStr">
      <is>
        <t>ADL_SR06_C2B1-ADPSXF2_CPSF_SEP5_01580510_2022WW27.4.0.bin</t>
      </is>
    </nc>
  </rcc>
  <rcc rId="12332" sId="1">
    <oc r="G66" t="inlineStr">
      <is>
        <t>ADL_SR06_C2B1-ADPSXF2_CPSF_SEP5_01580510_2022WW24.2.0.bin</t>
      </is>
    </oc>
    <nc r="G66" t="inlineStr">
      <is>
        <t>ADL_SR06_C2B1-ADPSXF2_CPSF_SEP5_01580510_2022WW27.4.0.bin</t>
      </is>
    </nc>
  </rcc>
  <rcc rId="12333" sId="1">
    <oc r="G65" t="inlineStr">
      <is>
        <t>ADL_SR06_C2B1-ADPSXF2_CPSF_SEP5_01580510_2022WW24.2.0.bin</t>
      </is>
    </oc>
    <nc r="G65" t="inlineStr">
      <is>
        <t>ADL_SR06_C2B1-ADPSXF2_CPSF_SEP5_01580510_2022WW27.4.0.bin</t>
      </is>
    </nc>
  </rcc>
  <rcc rId="12334" sId="1">
    <oc r="G64" t="inlineStr">
      <is>
        <t>ADL_SR06_C2B1-ADPSXF2_CPSF_SEP5_01580510_2022WW24.2.0.bin</t>
      </is>
    </oc>
    <nc r="G64" t="inlineStr">
      <is>
        <t>ADL_SR06_C2B1-ADPSXF2_CPSF_SEP5_01580510_2022WW27.4.0.bin</t>
      </is>
    </nc>
  </rcc>
  <rcc rId="12335" sId="1">
    <oc r="G63" t="inlineStr">
      <is>
        <t>ADL_SR06_C2B1-ADPSXF2_CPSF_SEP5_01580510_2022WW24.2.0.bin</t>
      </is>
    </oc>
    <nc r="G63" t="inlineStr">
      <is>
        <t>ADL_SR06_C2B1-ADPSXF2_CPSF_SEP5_01580510_2022WW27.4.0.bin</t>
      </is>
    </nc>
  </rcc>
  <rcc rId="12336" sId="1">
    <oc r="G62" t="inlineStr">
      <is>
        <t>ADL_SR06_C2B1-ADPSXF2_CPSF_SEP5_01580510_2022WW24.2.0.bin</t>
      </is>
    </oc>
    <nc r="G62" t="inlineStr">
      <is>
        <t>ADL_SR06_C2B1-ADPSXF2_CPSF_SEP5_01580510_2022WW27.4.0.bin</t>
      </is>
    </nc>
  </rcc>
  <rcc rId="12337" sId="1">
    <oc r="G61" t="inlineStr">
      <is>
        <t>ADL_SR06_C2B1-ADPSXF2_CPSF_SEP5_01580510_2022WW24.2.0.bin</t>
      </is>
    </oc>
    <nc r="G61" t="inlineStr">
      <is>
        <t>ADL_SR06_C2B1-ADPSXF2_CPSF_SEP5_01580510_2022WW27.4.0.bin</t>
      </is>
    </nc>
  </rcc>
  <rcc rId="12338" sId="1">
    <oc r="G60" t="inlineStr">
      <is>
        <t>ADL_SR06_C2B1-ADPSXF2_CPSF_SEP5_01580510_2022WW24.2.0.bin</t>
      </is>
    </oc>
    <nc r="G60" t="inlineStr">
      <is>
        <t>ADL_SR06_C2B1-ADPSXF2_CPSF_SEP5_01580510_2022WW27.4.0.bin</t>
      </is>
    </nc>
  </rcc>
  <rcc rId="12339" sId="1">
    <oc r="G59" t="inlineStr">
      <is>
        <t>ADL_SR06_C2B1-ADPSXF2_CPSF_SEP5_01580510_2022WW24.2.0.bin</t>
      </is>
    </oc>
    <nc r="G59" t="inlineStr">
      <is>
        <t>ADL_SR06_C2B1-ADPSXF2_CPSF_SEP5_01580510_2022WW27.4.0.bin</t>
      </is>
    </nc>
  </rcc>
  <rcc rId="12340" sId="1">
    <oc r="G58" t="inlineStr">
      <is>
        <t>ADL_SR06_C2B1-ADPSXF2_CPSF_SEP5_01580510_2022WW24.2.0.bin</t>
      </is>
    </oc>
    <nc r="G58" t="inlineStr">
      <is>
        <t>ADL_SR06_C2B1-ADPSXF2_CPSF_SEP5_01580510_2022WW27.4.0.bin</t>
      </is>
    </nc>
  </rcc>
  <rcc rId="12341" sId="1">
    <oc r="G57" t="inlineStr">
      <is>
        <t>ADL_SR06_C2B1-ADPSXF2_CPSF_SEP5_01580510_2022WW24.2.0.bin</t>
      </is>
    </oc>
    <nc r="G57" t="inlineStr">
      <is>
        <t>ADL_SR06_C2B1-ADPSXF2_CPSF_SEP5_01580510_2022WW27.4.0.bin</t>
      </is>
    </nc>
  </rcc>
  <rcc rId="12342" sId="1">
    <oc r="G56" t="inlineStr">
      <is>
        <t>ADL_SR06_C2B1-ADPSXF2_CPSF_SEP5_01580510_2022WW24.2.0.bin</t>
      </is>
    </oc>
    <nc r="G56" t="inlineStr">
      <is>
        <t>ADL_SR06_C2B1-ADPSXF2_CPSF_SEP5_01580510_2022WW27.4.0.bin</t>
      </is>
    </nc>
  </rcc>
  <rcc rId="12343" sId="1">
    <oc r="G55" t="inlineStr">
      <is>
        <t>ADL_SR06_C2B1-ADPSXF2_CPSF_SEP5_01580510_2022WW24.2.0.bin</t>
      </is>
    </oc>
    <nc r="G55" t="inlineStr">
      <is>
        <t>ADL_SR06_C2B1-ADPSXF2_CPSF_SEP5_01580510_2022WW27.4.0.bin</t>
      </is>
    </nc>
  </rcc>
  <rcc rId="12344" sId="1">
    <oc r="G54" t="inlineStr">
      <is>
        <t>ADL_SR06_C2B1-ADPSXF2_CPSF_SEP5_01580510_2022WW24.2.0.bin</t>
      </is>
    </oc>
    <nc r="G54" t="inlineStr">
      <is>
        <t>ADL_SR06_C2B1-ADPSXF2_CPSF_SEP5_01580510_2022WW27.4.0.bin</t>
      </is>
    </nc>
  </rcc>
  <rcc rId="12345" sId="1">
    <oc r="G53" t="inlineStr">
      <is>
        <t>ADL_SR06_C2B1-ADPSXF2_CPSF_SEP5_01580510_2022WW24.2.0.bin</t>
      </is>
    </oc>
    <nc r="G53" t="inlineStr">
      <is>
        <t>ADL_SR06_C2B1-ADPSXF2_CPSF_SEP5_01580510_2022WW27.4.0.bin</t>
      </is>
    </nc>
  </rcc>
  <rcc rId="12346" sId="1">
    <oc r="G52" t="inlineStr">
      <is>
        <t>ADL_SR06_C2B1-ADPSXF2_CPSF_SEP5_01580510_2022WW24.2.0.bin</t>
      </is>
    </oc>
    <nc r="G52" t="inlineStr">
      <is>
        <t>ADL_SR06_C2B1-ADPSXF2_CPSF_SEP5_01580510_2022WW27.4.0.bin</t>
      </is>
    </nc>
  </rcc>
  <rcc rId="12347" sId="1">
    <oc r="G51" t="inlineStr">
      <is>
        <t>ADL_SR06_C2B1-ADPSXF2_CPSF_SEP5_01580510_2022WW24.2.0.bin</t>
      </is>
    </oc>
    <nc r="G51" t="inlineStr">
      <is>
        <t>ADL_SR06_C2B1-ADPSXF2_CPSF_SEP5_01580510_2022WW27.4.0.bin</t>
      </is>
    </nc>
  </rcc>
  <rcc rId="12348" sId="1">
    <oc r="G50" t="inlineStr">
      <is>
        <t>ADL_SR06_C2B1-ADPSXF2_CPSF_SEP5_01580510_2022WW24.2.0.bin</t>
      </is>
    </oc>
    <nc r="G50" t="inlineStr">
      <is>
        <t>ADL_SR06_C2B1-ADPSXF2_CPSF_SEP5_01580510_2022WW27.4.0.bin</t>
      </is>
    </nc>
  </rcc>
  <rcc rId="12349" sId="1">
    <oc r="G49" t="inlineStr">
      <is>
        <t>ADL_SR06_C2B1-ADPSXF2_CPSF_SEP5_01580510_2022WW24.2.0.bin</t>
      </is>
    </oc>
    <nc r="G49" t="inlineStr">
      <is>
        <t>ADL_SR06_C2B1-ADPSXF2_CPSF_SEP5_01580510_2022WW27.4.0.bin</t>
      </is>
    </nc>
  </rcc>
  <rcc rId="12350" sId="1">
    <oc r="G48" t="inlineStr">
      <is>
        <t>ADL_SR06_C2B1-ADPSXF2_CPSF_SEP5_01580510_2022WW24.2.0.bin</t>
      </is>
    </oc>
    <nc r="G48" t="inlineStr">
      <is>
        <t>ADL_SR06_C2B1-ADPSXF2_CPSF_SEP5_01580510_2022WW27.4.0.bin</t>
      </is>
    </nc>
  </rcc>
  <rcc rId="12351" sId="1">
    <oc r="G47" t="inlineStr">
      <is>
        <t>ADL_SR06_C2B1-ADPSXF2_CPSF_SEP5_01580510_2022WW24.2.0.bin</t>
      </is>
    </oc>
    <nc r="G47" t="inlineStr">
      <is>
        <t>ADL_SR06_C2B1-ADPSXF2_CPSF_SEP5_01580510_2022WW27.4.0.bin</t>
      </is>
    </nc>
  </rcc>
  <rcc rId="12352" sId="1">
    <oc r="G46" t="inlineStr">
      <is>
        <t>ADL_SR06_C2B1-ADPSXF2_CPSF_SEP5_01580510_2022WW24.2.0.bin</t>
      </is>
    </oc>
    <nc r="G46" t="inlineStr">
      <is>
        <t>ADL_SR06_C2B1-ADPSXF2_CPSF_SEP5_01580510_2022WW27.4.0.bin</t>
      </is>
    </nc>
  </rcc>
  <rcc rId="12353" sId="1">
    <oc r="G45" t="inlineStr">
      <is>
        <t>ADL_SR06_C2B1-ADPSXF2_CPSF_SEP5_01580510_2022WW24.2.0.bin</t>
      </is>
    </oc>
    <nc r="G45" t="inlineStr">
      <is>
        <t>ADL_SR06_C2B1-ADPSXF2_CPSF_SEP5_01580510_2022WW27.4.0.bin</t>
      </is>
    </nc>
  </rcc>
  <rcc rId="12354" sId="1">
    <oc r="G44" t="inlineStr">
      <is>
        <t>ADL_SR06_C2B1-ADPSXF2_CPSF_SEP5_01580510_2022WW24.2.0.bin</t>
      </is>
    </oc>
    <nc r="G44" t="inlineStr">
      <is>
        <t>ADL_SR06_C2B1-ADPSXF2_CPSF_SEP5_01580510_2022WW27.4.0.bin</t>
      </is>
    </nc>
  </rcc>
  <rcc rId="12355" sId="1">
    <oc r="G43" t="inlineStr">
      <is>
        <t>ADL_SR06_C2B1-ADPSXF2_CPSF_SEP5_01580510_2022WW24.2.0.bin</t>
      </is>
    </oc>
    <nc r="G43" t="inlineStr">
      <is>
        <t>ADL_SR06_C2B1-ADPSXF2_CPSF_SEP5_01580510_2022WW27.4.0.bin</t>
      </is>
    </nc>
  </rcc>
  <rcc rId="12356" sId="1">
    <oc r="G42" t="inlineStr">
      <is>
        <t>ADL_SR06_C2B1-ADPSXF2_CPSF_SEP5_01580510_2022WW24.2.0.bin</t>
      </is>
    </oc>
    <nc r="G42" t="inlineStr">
      <is>
        <t>ADL_SR06_C2B1-ADPSXF2_CPSF_SEP5_01580510_2022WW27.4.0.bin</t>
      </is>
    </nc>
  </rcc>
  <rcc rId="12357" sId="1" odxf="1">
    <oc r="G41" t="inlineStr">
      <is>
        <t>ADL_SR06_C2B1-ADPSXF2_CPSF_SEP5_01580510_2022WW24.2.0.bin</t>
      </is>
    </oc>
    <nc r="G41" t="inlineStr">
      <is>
        <t>ADL_SR06_C2B1-ADPSXF2_CPSF_SEP5_01580510_2022WW27.4.0.bin</t>
      </is>
    </nc>
    <odxf/>
  </rcc>
  <rcc rId="12358" sId="1">
    <oc r="G40" t="inlineStr">
      <is>
        <t>ADL_SR06_C2B1-ADPSXF2_CPSF_SEP5_01580510_2022WW24.2.0.bin</t>
      </is>
    </oc>
    <nc r="G40" t="inlineStr">
      <is>
        <t>ADL_SR06_C2B1-ADPSXF2_CPSF_SEP5_01580510_2022WW27.4.0.bin</t>
      </is>
    </nc>
  </rcc>
  <rcc rId="12359" sId="1">
    <oc r="G39" t="inlineStr">
      <is>
        <t>ADL_SR06_C2B1-ADPSXF2_CPSF_SEP5_01580510_2022WW24.2.0.bin</t>
      </is>
    </oc>
    <nc r="G39" t="inlineStr">
      <is>
        <t>ADL_SR06_C2B1-ADPSXF2_CPSF_SEP5_01580510_2022WW27.4.0.bin</t>
      </is>
    </nc>
  </rcc>
  <rcc rId="12360" sId="1" odxf="1">
    <oc r="G38" t="inlineStr">
      <is>
        <t>ADL_SR06_C2B1-ADPSXF2_CPSF_SEP5_01580510_2022WW24.2.0.bin</t>
      </is>
    </oc>
    <nc r="G38" t="inlineStr">
      <is>
        <t>ADL_SR06_C2B1-ADPSXF2_CPSF_SEP5_01580510_2022WW27.4.0.bin</t>
      </is>
    </nc>
    <odxf/>
  </rcc>
  <rcc rId="12361" sId="1" odxf="1">
    <oc r="G37" t="inlineStr">
      <is>
        <t>ADL_SR06_C2B1-ADPSXF2_CPSF_SEP5_01580510_2022WW24.2.0.bin</t>
      </is>
    </oc>
    <nc r="G37" t="inlineStr">
      <is>
        <t>ADL_SR06_C2B1-ADPSXF2_CPSF_SEP5_01580510_2022WW27.4.0.bin</t>
      </is>
    </nc>
    <odxf/>
  </rcc>
  <rcc rId="12362" sId="1" odxf="1">
    <oc r="G36" t="inlineStr">
      <is>
        <t>ADL_SR06_C2B1-ADPSXF2_CPSF_SEP5_01580510_2022WW24.2.0.bin</t>
      </is>
    </oc>
    <nc r="G36" t="inlineStr">
      <is>
        <t>ADL_SR06_C2B1-ADPSXF2_CPSF_SEP5_01580510_2022WW27.4.0.bin</t>
      </is>
    </nc>
    <odxf/>
  </rcc>
  <rcc rId="12363" sId="1">
    <oc r="G35" t="inlineStr">
      <is>
        <t>ADL_SR06_C2B1-ADPSXF2_CPSF_SEP5_01580510_2022WW24.2.0.bin</t>
      </is>
    </oc>
    <nc r="G35" t="inlineStr">
      <is>
        <t>ADL_SR06_C2B1-ADPSXF2_CPSF_SEP5_01580510_2022WW27.4.0.bin</t>
      </is>
    </nc>
  </rcc>
  <rcc rId="12364" sId="1">
    <oc r="G34" t="inlineStr">
      <is>
        <t>ADL_SR06_C2B1-ADPSXF2_CPSF_SEP5_01580510_2022WW24.2.0.bin</t>
      </is>
    </oc>
    <nc r="G34" t="inlineStr">
      <is>
        <t>ADL_SR06_C2B1-ADPSXF2_CPSF_SEP5_01580510_2022WW27.4.0.bin</t>
      </is>
    </nc>
  </rcc>
  <rcc rId="12365" sId="1">
    <oc r="G33" t="inlineStr">
      <is>
        <t>ADL_SR06_C2B1-ADPSXF2_CPSF_SEP5_01580510_2022WW24.2.0.bin</t>
      </is>
    </oc>
    <nc r="G33" t="inlineStr">
      <is>
        <t>ADL_SR06_C2B1-ADPSXF2_CPSF_SEP5_01580510_2022WW27.4.0.bin</t>
      </is>
    </nc>
  </rcc>
  <rcc rId="12366" sId="1">
    <oc r="G32" t="inlineStr">
      <is>
        <t>ADL_SR06_C2B1-ADPSXF2_CPSF_SEP5_01580510_2022WW24.2.0.bin</t>
      </is>
    </oc>
    <nc r="G32" t="inlineStr">
      <is>
        <t>ADL_SR06_C2B1-ADPSXF2_CPSF_SEP5_01580510_2022WW27.4.0.bin</t>
      </is>
    </nc>
  </rcc>
  <rcc rId="12367" sId="1">
    <oc r="G31" t="inlineStr">
      <is>
        <t>ADL_SR06_C2B1-ADPSXF2_CPSF_SEP5_01580510_2022WW24.2.0.bin</t>
      </is>
    </oc>
    <nc r="G31" t="inlineStr">
      <is>
        <t>ADL_SR06_C2B1-ADPSXF2_CPSF_SEP5_01580510_2022WW27.4.0.bin</t>
      </is>
    </nc>
  </rcc>
  <rcc rId="12368" sId="1">
    <oc r="G30" t="inlineStr">
      <is>
        <t>ADL_SR06_C2B1-ADPSXF2_CPSF_SEP5_01580510_2022WW24.2.0.bin</t>
      </is>
    </oc>
    <nc r="G30" t="inlineStr">
      <is>
        <t>ADL_SR06_C2B1-ADPSXF2_CPSF_SEP5_01580510_2022WW27.4.0.bin</t>
      </is>
    </nc>
  </rcc>
  <rcc rId="12369" sId="1">
    <oc r="G29" t="inlineStr">
      <is>
        <t>ADL_SR06_C2B1-ADPSXF2_CPSF_SEP5_01580510_2022WW24.2.0.bin</t>
      </is>
    </oc>
    <nc r="G29" t="inlineStr">
      <is>
        <t>ADL_SR06_C2B1-ADPSXF2_CPSF_SEP5_01580510_2022WW27.4.0.bin</t>
      </is>
    </nc>
  </rcc>
  <rcc rId="12370" sId="1">
    <oc r="G28" t="inlineStr">
      <is>
        <t>ADL_SR06_C2B1-ADPSXF2_CPSF_SEP5_01580510_2022WW24.2.0.bin</t>
      </is>
    </oc>
    <nc r="G28" t="inlineStr">
      <is>
        <t>ADL_SR06_C2B1-ADPSXF2_CPSF_SEP5_01580510_2022WW27.4.0.bin</t>
      </is>
    </nc>
  </rcc>
  <rcc rId="12371" sId="1">
    <oc r="G27" t="inlineStr">
      <is>
        <t>ADL_SR06_C2B1-ADPSXF2_CPSF_SEP5_01580510_2022WW24.2.0.bin</t>
      </is>
    </oc>
    <nc r="G27" t="inlineStr">
      <is>
        <t>ADL_SR06_C2B1-ADPSXF2_CPSF_SEP5_01580510_2022WW27.4.0.bin</t>
      </is>
    </nc>
  </rcc>
  <rcc rId="12372" sId="1">
    <oc r="G26" t="inlineStr">
      <is>
        <t>ADL_SR06_C2B1-ADPSXF2_CPSF_SEP5_01580510_2022WW24.2.0.bin</t>
      </is>
    </oc>
    <nc r="G26" t="inlineStr">
      <is>
        <t>ADL_SR06_C2B1-ADPSXF2_CPSF_SEP5_01580510_2022WW27.4.0.bin</t>
      </is>
    </nc>
  </rcc>
  <rcc rId="12373" sId="1">
    <oc r="G25" t="inlineStr">
      <is>
        <t>ADL_SR06_C2B1-ADPSXF2_CPSF_SEP5_01580510_2022WW24.2.0.bin</t>
      </is>
    </oc>
    <nc r="G25" t="inlineStr">
      <is>
        <t>ADL_SR06_C2B1-ADPSXF2_CPSF_SEP5_01580510_2022WW27.4.0.bin</t>
      </is>
    </nc>
  </rcc>
  <rcc rId="12374" sId="1">
    <oc r="G24" t="inlineStr">
      <is>
        <t>ADL_SR06_C2B1-ADPSXF2_CPSF_SEP5_01580510_2022WW24.2.0.bin</t>
      </is>
    </oc>
    <nc r="G24" t="inlineStr">
      <is>
        <t>ADL_SR06_C2B1-ADPSXF2_CPSF_SEP5_01580510_2022WW27.4.0.bin</t>
      </is>
    </nc>
  </rcc>
  <rcc rId="12375" sId="1">
    <oc r="G23" t="inlineStr">
      <is>
        <t>ADL_SR06_C2B1-ADPSXF2_CPSF_SEP5_01580510_2022WW24.2.0.bin</t>
      </is>
    </oc>
    <nc r="G23" t="inlineStr">
      <is>
        <t>ADL_SR06_C2B1-ADPSXF2_CPSF_SEP5_01580510_2022WW27.4.0.bin</t>
      </is>
    </nc>
  </rcc>
  <rcc rId="12376" sId="1">
    <oc r="G22" t="inlineStr">
      <is>
        <t>ADL_SR06_C2B1-ADPSXF2_CPSF_SEP5_01580510_2022WW24.2.0.bin</t>
      </is>
    </oc>
    <nc r="G22" t="inlineStr">
      <is>
        <t>ADL_SR06_C2B1-ADPSXF2_CPSF_SEP5_01580510_2022WW27.4.0.bin</t>
      </is>
    </nc>
  </rcc>
  <rcc rId="12377" sId="1">
    <oc r="G21" t="inlineStr">
      <is>
        <t>ADL_SR06_C2B1-ADPSXF2_CPSF_SEP5_01580510_2022WW24.2.0.bin</t>
      </is>
    </oc>
    <nc r="G21" t="inlineStr">
      <is>
        <t>ADL_SR06_C2B1-ADPSXF2_CPSF_SEP5_01580510_2022WW27.4.0.bin</t>
      </is>
    </nc>
  </rcc>
  <rcc rId="12378" sId="1">
    <oc r="G20" t="inlineStr">
      <is>
        <t>ADL_SR06_C2B1-ADPSXF2_CPSF_SEP5_01580510_2022WW24.2.0.bin</t>
      </is>
    </oc>
    <nc r="G20" t="inlineStr">
      <is>
        <t>ADL_SR06_C2B1-ADPSXF2_CPSF_SEP5_01580510_2022WW27.4.0.bin</t>
      </is>
    </nc>
  </rcc>
  <rcc rId="12379" sId="1">
    <oc r="G19" t="inlineStr">
      <is>
        <t>ADL_SR06_C2B1-ADPSXF2_CPSF_SEP5_01580510_2022WW24.2.0.bin</t>
      </is>
    </oc>
    <nc r="G19" t="inlineStr">
      <is>
        <t>ADL_SR06_C2B1-ADPSXF2_CPSF_SEP5_01580510_2022WW27.4.0.bin</t>
      </is>
    </nc>
  </rcc>
  <rcc rId="12380" sId="1">
    <oc r="G18" t="inlineStr">
      <is>
        <t>ADL_SR06_C2B1-ADPSXF2_CPSF_SEP5_01580510_2022WW24.2.0.bin</t>
      </is>
    </oc>
    <nc r="G18" t="inlineStr">
      <is>
        <t>ADL_SR06_C2B1-ADPSXF2_CPSF_SEP5_01580510_2022WW27.4.0.bin</t>
      </is>
    </nc>
  </rcc>
  <rcc rId="12381" sId="1">
    <oc r="G17" t="inlineStr">
      <is>
        <t>ADL_SR06_C2B1-ADPSXF2_CPSF_SEP5_01580510_2022WW24.2.0.bin</t>
      </is>
    </oc>
    <nc r="G17" t="inlineStr">
      <is>
        <t>ADL_SR06_C2B1-ADPSXF2_CPSF_SEP5_01580510_2022WW27.4.0.bin</t>
      </is>
    </nc>
  </rcc>
  <rcc rId="12382" sId="1" odxf="1">
    <oc r="G16" t="inlineStr">
      <is>
        <t>ADL_SR06_C2B1-ADPSXF2_CPSF_SEP5_01580510_2022WW24.2.0.bin</t>
      </is>
    </oc>
    <nc r="G16" t="inlineStr">
      <is>
        <t>ADL_SR06_C2B1-ADPSXF2_CPSF_SEP5_01580510_2022WW27.4.0.bin</t>
      </is>
    </nc>
    <odxf/>
  </rcc>
  <rcc rId="12383" sId="1">
    <oc r="G15" t="inlineStr">
      <is>
        <t>ADL_SR06_C2B1-ADPSXF2_CPSF_SEP5_01580510_2022WW24.2.0.bin</t>
      </is>
    </oc>
    <nc r="G15" t="inlineStr">
      <is>
        <t>ADL_SR06_C2B1-ADPSXF2_CPSF_SEP5_01580510_2022WW27.4.0.bin</t>
      </is>
    </nc>
  </rcc>
  <rcc rId="12384" sId="1">
    <oc r="G14" t="inlineStr">
      <is>
        <t>ADL_SR06_C2B1-ADPSXF2_CPSF_SEP5_01580510_2022WW24.2.0.bin</t>
      </is>
    </oc>
    <nc r="G14" t="inlineStr">
      <is>
        <t>ADL_SR06_C2B1-ADPSXF2_CPSF_SEP5_01580510_2022WW27.4.0.bin</t>
      </is>
    </nc>
  </rcc>
  <rcc rId="12385" sId="1">
    <oc r="G13" t="inlineStr">
      <is>
        <t>ADL_SR06_C2B1-ADPSXF2_CPSF_SEP5_01580510_2022WW24.2.0.bin</t>
      </is>
    </oc>
    <nc r="G13" t="inlineStr">
      <is>
        <t>ADL_SR06_C2B1-ADPSXF2_CPSF_SEP5_01580510_2022WW27.4.0.bin</t>
      </is>
    </nc>
  </rcc>
  <rcc rId="12386" sId="1">
    <oc r="G12" t="inlineStr">
      <is>
        <t>ADL_SR06_C2B1-ADPSXF2_CPSF_SEP5_01580510_2022WW24.2.0.bin</t>
      </is>
    </oc>
    <nc r="G12" t="inlineStr">
      <is>
        <t>ADL_SR06_C2B1-ADPSXF2_CPSF_SEP5_01580510_2022WW27.4.0.bin</t>
      </is>
    </nc>
  </rcc>
  <rcc rId="12387" sId="1">
    <oc r="G11" t="inlineStr">
      <is>
        <t>ADL_SR06_C2B1-ADPSXF2_CPSF_SEP5_01580510_2022WW24.2.0.bin</t>
      </is>
    </oc>
    <nc r="G11" t="inlineStr">
      <is>
        <t>ADL_SR06_C2B1-ADPSXF2_CPSF_SEP5_01580510_2022WW27.4.0.bin</t>
      </is>
    </nc>
  </rcc>
  <rcc rId="12388" sId="1">
    <oc r="G10" t="inlineStr">
      <is>
        <t>ADL_SR06_C2B1-ADPSXF2_CPSF_SEP5_01580510_2022WW24.2.0.bin</t>
      </is>
    </oc>
    <nc r="G10" t="inlineStr">
      <is>
        <t>ADL_SR06_C2B1-ADPSXF2_CPSF_SEP5_01580510_2022WW27.4.0.bin</t>
      </is>
    </nc>
  </rcc>
  <rcc rId="12389" sId="1" odxf="1">
    <oc r="G9" t="inlineStr">
      <is>
        <t>ADL_SR06_C2B1-ADPSXF2_CPSF_SEP5_01580510_2022WW24.2.0.bin</t>
      </is>
    </oc>
    <nc r="G9" t="inlineStr">
      <is>
        <t>ADL_SR06_C2B1-ADPSXF2_CPSF_SEP5_01580510_2022WW27.4.0.bin</t>
      </is>
    </nc>
    <odxf/>
  </rcc>
  <rcc rId="12390" sId="1">
    <oc r="G8" t="inlineStr">
      <is>
        <t>ADL_SR06_C2B1-ADPSXF2_CPSF_SEP5_01580510_2022WW24.2.0.bin</t>
      </is>
    </oc>
    <nc r="G8" t="inlineStr">
      <is>
        <t>ADL_SR06_C2B1-ADPSXF2_CPSF_SEP5_01580510_2022WW27.4.0.bin</t>
      </is>
    </nc>
  </rcc>
  <rcc rId="12391" sId="1">
    <oc r="G7" t="inlineStr">
      <is>
        <t>ADL_SR06_C2B1-ADPSXF2_CPSF_SEP5_01580510_2022WW24.2.0.bin</t>
      </is>
    </oc>
    <nc r="G7" t="inlineStr">
      <is>
        <t>ADL_SR06_C2B1-ADPSXF2_CPSF_SEP5_01580510_2022WW27.4.0.bin</t>
      </is>
    </nc>
  </rcc>
  <rcc rId="12392" sId="1">
    <oc r="G6" t="inlineStr">
      <is>
        <t>ADL_SR06_C2B1-ADPSXF2_CPSF_SEP5_01580510_2022WW24.2.0.bin</t>
      </is>
    </oc>
    <nc r="G6" t="inlineStr">
      <is>
        <t>ADL_SR06_C2B1-ADPSXF2_CPSF_SEP5_01580510_2022WW27.4.0.bin</t>
      </is>
    </nc>
  </rcc>
  <rcc rId="12393" sId="1">
    <oc r="G5" t="inlineStr">
      <is>
        <t>ADL_SR06_C2B1-ADPSXF2_CPSF_SEP5_01580510_2022WW24.2.0.bin</t>
      </is>
    </oc>
    <nc r="G5" t="inlineStr">
      <is>
        <t>ADL_SR06_C2B1-ADPSXF2_CPSF_SEP5_01580510_2022WW27.4.0.bin</t>
      </is>
    </nc>
  </rcc>
  <rcc rId="12394" sId="1">
    <oc r="G4" t="inlineStr">
      <is>
        <t>ADL_SR06_C2B1-ADPSXF2_CPSF_SEP5_01580510_2022WW24.2.0.bin</t>
      </is>
    </oc>
    <nc r="G4" t="inlineStr">
      <is>
        <t>ADL_SR06_C2B1-ADPSXF2_CPSF_SEP5_01580510_2022WW27.4.0.bin</t>
      </is>
    </nc>
  </rcc>
  <rcc rId="12395" sId="1">
    <oc r="G3" t="inlineStr">
      <is>
        <t>ADL_SR06_C2B1-ADPSXF2_CPSF_SEP5_01580510_2022WW24.2.0.bin</t>
      </is>
    </oc>
    <nc r="G3" t="inlineStr">
      <is>
        <t>ADL_SR06_C2B1-ADPSXF2_CPSF_SEP5_01580510_2022WW27.4.0.bin</t>
      </is>
    </nc>
  </rcc>
  <rcc rId="12396" sId="1">
    <oc r="G2" t="inlineStr">
      <is>
        <t>ADL_SR06_C2B1-ADPSXF2_CPSF_SEP5_01580510_2022WW24.2.0.bin</t>
      </is>
    </oc>
    <nc r="G2" t="inlineStr">
      <is>
        <t>ADL_SR06_C2B1-ADPSXF2_CPSF_SEP5_01580510_2022WW27.4.0.bin</t>
      </is>
    </nc>
  </rcc>
  <rcc rId="12397" sId="1">
    <oc r="G296" t="inlineStr">
      <is>
        <t>ADL_SR06_C2B1-ADPSXF2_CPSF_SEP5_01580510_2022WW24.2.0.bin</t>
      </is>
    </oc>
    <nc r="G296" t="inlineStr">
      <is>
        <t>ADL_SR06_C2B1-ADPSXF2_CPSF_SEP5_01580510_2022WW27.4.0.bin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00" sId="1">
    <oc r="I238" t="inlineStr">
      <is>
        <t>Not_Run</t>
      </is>
    </oc>
    <nc r="I238" t="inlineStr">
      <is>
        <t>passed</t>
      </is>
    </nc>
  </rcc>
  <rcc rId="12401" sId="1">
    <nc r="J238" t="inlineStr">
      <is>
        <t>savitha</t>
      </is>
    </nc>
  </rcc>
  <rfmt sheetId="1" sqref="J238">
    <dxf>
      <fill>
        <patternFill patternType="none">
          <fgColor indexed="64"/>
          <bgColor indexed="65"/>
        </patternFill>
      </fill>
    </dxf>
  </rfmt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06" sId="2">
    <oc r="B6" t="inlineStr">
      <is>
        <t>ADL-S-ADP-S-COBALT-CONS-22.09.7.33A</t>
      </is>
    </oc>
    <nc r="B6" t="inlineStr">
      <is>
        <t>ADL-S-ADP-S-SV2-CONS-22.20.2.13B</t>
      </is>
    </nc>
  </rcc>
  <rcc rId="12407" sId="2">
    <oc r="B4" t="inlineStr">
      <is>
        <t>V3253_00_311_Cobalt</t>
      </is>
    </oc>
    <nc r="B4" t="inlineStr">
      <is>
        <t>V3275_00_314_SV2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XFD1048576">
    <dxf>
      <fill>
        <patternFill patternType="none">
          <bgColor auto="1"/>
        </patternFill>
      </fill>
    </dxf>
  </rfmt>
  <rfmt sheetId="1" sqref="A1:XFD1">
    <dxf>
      <fill>
        <patternFill patternType="solid">
          <bgColor rgb="FF0070C0"/>
        </patternFill>
      </fill>
    </dxf>
  </rfmt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12" sId="1">
    <nc r="E77" t="inlineStr">
      <is>
        <t>Y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21" sId="1">
    <oc r="I364" t="inlineStr">
      <is>
        <t>Not_Run</t>
      </is>
    </oc>
    <nc r="I364" t="inlineStr">
      <is>
        <t>Passed</t>
      </is>
    </nc>
  </rcc>
  <rcc rId="13322" sId="1">
    <oc r="J364" t="inlineStr">
      <is>
        <t>Prashanth</t>
      </is>
    </oc>
    <nc r="J364" t="inlineStr">
      <is>
        <t>Hussain</t>
      </is>
    </nc>
  </rcc>
  <rcc rId="13323" sId="1">
    <oc r="I412" t="inlineStr">
      <is>
        <t>Not_Run</t>
      </is>
    </oc>
    <nc r="I412" t="inlineStr">
      <is>
        <t>Passed</t>
      </is>
    </nc>
  </rcc>
  <rcc rId="13324" sId="1">
    <oc r="J412" t="inlineStr">
      <is>
        <t>Prashanth</t>
      </is>
    </oc>
    <nc r="J412" t="inlineStr">
      <is>
        <t>Hussain</t>
      </is>
    </nc>
  </rcc>
  <rcc rId="13325" sId="1">
    <oc r="I407" t="inlineStr">
      <is>
        <t>Not_Run</t>
      </is>
    </oc>
    <nc r="I407" t="inlineStr">
      <is>
        <t>Passed</t>
      </is>
    </nc>
  </rcc>
  <rcc rId="13326" sId="1">
    <oc r="J407" t="inlineStr">
      <is>
        <t>Prashanth</t>
      </is>
    </oc>
    <nc r="J407" t="inlineStr">
      <is>
        <t>Hussain</t>
      </is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5" sId="1">
    <nc r="L389" t="inlineStr">
      <is>
        <t>SATA HDD</t>
      </is>
    </nc>
  </rcc>
  <rfmt sheetId="1" sqref="L389">
    <dxf>
      <fill>
        <patternFill patternType="none">
          <fgColor indexed="64"/>
          <bgColor indexed="65"/>
        </patternFill>
      </fill>
    </dxf>
  </rfmt>
  <rcc rId="13406" sId="1">
    <nc r="L388" t="inlineStr">
      <is>
        <t>SATA HDD</t>
      </is>
    </nc>
  </rcc>
  <rfmt sheetId="1" sqref="L388">
    <dxf>
      <fill>
        <patternFill patternType="none">
          <fgColor indexed="64"/>
          <bgColor indexed="65"/>
        </patternFill>
      </fill>
    </dxf>
  </rfmt>
  <rcc rId="13407" sId="1">
    <nc r="L387" t="inlineStr">
      <is>
        <t>SATA HDD</t>
      </is>
    </nc>
  </rcc>
  <rfmt sheetId="1" sqref="L387">
    <dxf>
      <fill>
        <patternFill patternType="none">
          <fgColor indexed="64"/>
          <bgColor indexed="65"/>
        </patternFill>
      </fill>
    </dxf>
  </rfmt>
  <rcc rId="13408" sId="1">
    <nc r="L386" t="inlineStr">
      <is>
        <t>SATA HDD</t>
      </is>
    </nc>
  </rcc>
  <rfmt sheetId="1" sqref="L386">
    <dxf>
      <fill>
        <patternFill patternType="none">
          <fgColor indexed="64"/>
          <bgColor indexed="65"/>
        </patternFill>
      </fill>
    </dxf>
  </rfmt>
  <rfmt sheetId="1" sqref="L386">
    <dxf>
      <fill>
        <patternFill patternType="none">
          <fgColor indexed="64"/>
          <bgColor indexed="65"/>
        </patternFill>
      </fill>
    </dxf>
  </rfmt>
  <rcc rId="13409" sId="1">
    <oc r="I384" t="inlineStr">
      <is>
        <t>Not_Run</t>
      </is>
    </oc>
    <nc r="I384" t="inlineStr">
      <is>
        <t>Passed</t>
      </is>
    </nc>
  </rcc>
  <rcc rId="13410" sId="1">
    <oc r="J384" t="inlineStr">
      <is>
        <t>Prashanth</t>
      </is>
    </oc>
    <nc r="J384" t="inlineStr">
      <is>
        <t>Hussain</t>
      </is>
    </nc>
  </rcc>
  <rcc rId="13411" sId="1">
    <oc r="I78" t="inlineStr">
      <is>
        <t>Not_Run</t>
      </is>
    </oc>
    <nc r="I78" t="inlineStr">
      <is>
        <t>Passed</t>
      </is>
    </nc>
  </rcc>
  <rcc rId="13412" sId="1">
    <oc r="J78" t="inlineStr">
      <is>
        <t>Prashanth</t>
      </is>
    </oc>
    <nc r="J78" t="inlineStr">
      <is>
        <t>Hussain</t>
      </is>
    </nc>
  </rcc>
  <rcc rId="13413" sId="1">
    <oc r="I33" t="inlineStr">
      <is>
        <t>Not_Run</t>
      </is>
    </oc>
    <nc r="I33" t="inlineStr">
      <is>
        <t>Passed</t>
      </is>
    </nc>
  </rcc>
  <rcc rId="13414" sId="1">
    <oc r="J33" t="inlineStr">
      <is>
        <t>Prashanth</t>
      </is>
    </oc>
    <nc r="J33" t="inlineStr">
      <is>
        <t>Hussain</t>
      </is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5" sId="1">
    <oc r="I6" t="inlineStr">
      <is>
        <t>Not_Run</t>
      </is>
    </oc>
    <nc r="I6" t="inlineStr">
      <is>
        <t>Passed</t>
      </is>
    </nc>
  </rcc>
  <rcc rId="13416" sId="1">
    <oc r="J6" t="inlineStr">
      <is>
        <t>Sha</t>
      </is>
    </oc>
    <nc r="J6" t="inlineStr">
      <is>
        <t>Hussain</t>
      </is>
    </nc>
  </rcc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9" sId="1">
    <oc r="I13" t="inlineStr">
      <is>
        <t>Not_Run</t>
      </is>
    </oc>
    <nc r="I13" t="inlineStr">
      <is>
        <t>Passed</t>
      </is>
    </nc>
  </rcc>
  <rcc rId="13420" sId="1">
    <oc r="J13" t="inlineStr">
      <is>
        <t>Prashanth</t>
      </is>
    </oc>
    <nc r="J13" t="inlineStr">
      <is>
        <t>Hussain</t>
      </is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21" sId="1">
    <nc r="L96" t="inlineStr">
      <is>
        <t>SATA HDD</t>
      </is>
    </nc>
  </rcc>
  <rfmt sheetId="1" sqref="L96">
    <dxf>
      <fill>
        <patternFill patternType="none">
          <fgColor indexed="64"/>
          <bgColor indexed="65"/>
        </patternFill>
      </fill>
    </dxf>
  </rfmt>
  <rcc rId="13422" sId="1">
    <nc r="L391" t="inlineStr">
      <is>
        <t>SATA HDD</t>
      </is>
    </nc>
  </rcc>
  <rfmt sheetId="1" sqref="L391">
    <dxf>
      <fill>
        <patternFill patternType="none">
          <fgColor indexed="64"/>
          <bgColor indexed="65"/>
        </patternFill>
      </fill>
    </dxf>
  </rfmt>
  <rcc rId="13423" sId="1">
    <nc r="L390" t="inlineStr">
      <is>
        <t>SATA HDD</t>
      </is>
    </nc>
  </rcc>
  <rfmt sheetId="1" sqref="L390">
    <dxf>
      <fill>
        <patternFill patternType="none">
          <fgColor indexed="64"/>
          <bgColor indexed="65"/>
        </patternFill>
      </fill>
    </dxf>
  </rfmt>
  <rcc rId="13424" sId="1">
    <oc r="I74" t="inlineStr">
      <is>
        <t>Not_Run</t>
      </is>
    </oc>
    <nc r="I74" t="inlineStr">
      <is>
        <t>Passed</t>
      </is>
    </nc>
  </rcc>
  <rcc rId="13425" sId="1">
    <oc r="J74" t="inlineStr">
      <is>
        <t>Prashanth</t>
      </is>
    </oc>
    <nc r="J74" t="inlineStr">
      <is>
        <t>Hussain</t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26" sId="1">
    <oc r="I396" t="inlineStr">
      <is>
        <t>Not_Run</t>
      </is>
    </oc>
    <nc r="I396" t="inlineStr">
      <is>
        <t>Passed</t>
      </is>
    </nc>
  </rcc>
  <rcc rId="13427" sId="1">
    <oc r="J396" t="inlineStr">
      <is>
        <t>Kalyani</t>
      </is>
    </oc>
    <nc r="J396" t="inlineStr">
      <is>
        <t>Vijay</t>
      </is>
    </nc>
  </rcc>
  <rcc rId="13428" sId="1">
    <oc r="I395" t="inlineStr">
      <is>
        <t>Not_Run</t>
      </is>
    </oc>
    <nc r="I395" t="inlineStr">
      <is>
        <t>Passed</t>
      </is>
    </nc>
  </rcc>
  <rcc rId="13429" sId="1">
    <oc r="J395" t="inlineStr">
      <is>
        <t>Kalyani</t>
      </is>
    </oc>
    <nc r="J395" t="inlineStr">
      <is>
        <t>Vijay</t>
      </is>
    </nc>
  </rcc>
  <rcc rId="13430" sId="1">
    <oc r="I340" t="inlineStr">
      <is>
        <t>Not_Run</t>
      </is>
    </oc>
    <nc r="I340" t="inlineStr">
      <is>
        <t>Passed</t>
      </is>
    </nc>
  </rcc>
  <rcc rId="13431" sId="1">
    <oc r="J340" t="inlineStr">
      <is>
        <t>Kalyani</t>
      </is>
    </oc>
    <nc r="J340" t="inlineStr">
      <is>
        <t>Vijay</t>
      </is>
    </nc>
  </rcc>
  <rcc rId="13432" sId="1">
    <oc r="I185" t="inlineStr">
      <is>
        <t>Not_Run</t>
      </is>
    </oc>
    <nc r="I185" t="inlineStr">
      <is>
        <t>Passed</t>
      </is>
    </nc>
  </rcc>
  <rcc rId="13433" sId="1">
    <oc r="J185" t="inlineStr">
      <is>
        <t>Kalyani</t>
      </is>
    </oc>
    <nc r="J185" t="inlineStr">
      <is>
        <t>Vijay</t>
      </is>
    </nc>
  </rcc>
  <rcc rId="13434" sId="1">
    <oc r="I61" t="inlineStr">
      <is>
        <t>Not_Run</t>
      </is>
    </oc>
    <nc r="I61" t="inlineStr">
      <is>
        <t>Passed</t>
      </is>
    </nc>
  </rcc>
  <rcc rId="13435" sId="1">
    <oc r="J61" t="inlineStr">
      <is>
        <t>Kalyani</t>
      </is>
    </oc>
    <nc r="J61" t="inlineStr">
      <is>
        <t>Vijay</t>
      </is>
    </nc>
  </rcc>
  <rcc rId="13436" sId="1">
    <oc r="I83" t="inlineStr">
      <is>
        <t>Not_Run</t>
      </is>
    </oc>
    <nc r="I83" t="inlineStr">
      <is>
        <t>Passed</t>
      </is>
    </nc>
  </rcc>
  <rcc rId="13437" sId="1">
    <oc r="J83" t="inlineStr">
      <is>
        <t>Kalyani</t>
      </is>
    </oc>
    <nc r="J83" t="inlineStr">
      <is>
        <t>Vijay</t>
      </is>
    </nc>
  </rcc>
  <rcc rId="13438" sId="1">
    <oc r="I107" t="inlineStr">
      <is>
        <t>Not_Run</t>
      </is>
    </oc>
    <nc r="I107" t="inlineStr">
      <is>
        <t>Passed</t>
      </is>
    </nc>
  </rcc>
  <rcc rId="13439" sId="1">
    <oc r="J107" t="inlineStr">
      <is>
        <t>Kalyani</t>
      </is>
    </oc>
    <nc r="J107" t="inlineStr">
      <is>
        <t>Vijay</t>
      </is>
    </nc>
  </rcc>
  <rcc rId="13440" sId="1">
    <oc r="I55" t="inlineStr">
      <is>
        <t>Not_Run</t>
      </is>
    </oc>
    <nc r="I55" t="inlineStr">
      <is>
        <t>Passed</t>
      </is>
    </nc>
  </rcc>
  <rcc rId="13441" sId="1">
    <oc r="J55" t="inlineStr">
      <is>
        <t>Kalyani</t>
      </is>
    </oc>
    <nc r="J55" t="inlineStr">
      <is>
        <t>Vijay</t>
      </is>
    </nc>
  </rcc>
  <rcc rId="13442" sId="1">
    <oc r="I136" t="inlineStr">
      <is>
        <t>Not_Run</t>
      </is>
    </oc>
    <nc r="I136" t="inlineStr">
      <is>
        <t>Passed</t>
      </is>
    </nc>
  </rcc>
  <rcc rId="13443" sId="1">
    <oc r="J136" t="inlineStr">
      <is>
        <t>Kalyani</t>
      </is>
    </oc>
    <nc r="J136" t="inlineStr">
      <is>
        <t>Vijay</t>
      </is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4" sId="1">
    <oc r="I211" t="inlineStr">
      <is>
        <t>Not_Run</t>
      </is>
    </oc>
    <nc r="I211" t="inlineStr">
      <is>
        <t>Passed</t>
      </is>
    </nc>
  </rcc>
  <rcc rId="13445" sId="1">
    <nc r="L363" t="inlineStr">
      <is>
        <t>SATA HDD</t>
      </is>
    </nc>
  </rcc>
  <rfmt sheetId="1" sqref="L363">
    <dxf>
      <fill>
        <patternFill patternType="none">
          <fgColor indexed="64"/>
          <bgColor indexed="65"/>
        </patternFill>
      </fill>
    </dxf>
  </rfmt>
  <rfmt sheetId="1" sqref="L363">
    <dxf>
      <fill>
        <patternFill patternType="none">
          <fgColor indexed="64"/>
          <bgColor indexed="65"/>
        </patternFill>
      </fill>
    </dxf>
  </rfmt>
  <rcc rId="13446" sId="1">
    <oc r="I365" t="inlineStr">
      <is>
        <t>Not_Run</t>
      </is>
    </oc>
    <nc r="I365" t="inlineStr">
      <is>
        <t>Passed</t>
      </is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7" sId="1">
    <oc r="I362" t="inlineStr">
      <is>
        <t>Not_Run</t>
      </is>
    </oc>
    <nc r="I362" t="inlineStr">
      <is>
        <t>Passed</t>
      </is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8" sId="1">
    <oc r="I390" t="inlineStr">
      <is>
        <t>Not_Run</t>
      </is>
    </oc>
    <nc r="I390" t="inlineStr">
      <is>
        <t>Passed</t>
      </is>
    </nc>
  </rcc>
  <rcc rId="13449" sId="1">
    <oc r="I96" t="inlineStr">
      <is>
        <t>Not_Run</t>
      </is>
    </oc>
    <nc r="I96" t="inlineStr">
      <is>
        <t>Passed</t>
      </is>
    </nc>
  </rcc>
  <rcc rId="13450" sId="1">
    <oc r="L96" t="inlineStr">
      <is>
        <t>SATA HDD</t>
      </is>
    </oc>
    <nc r="L96"/>
  </rcc>
  <rcc rId="13451" sId="1">
    <oc r="I387" t="inlineStr">
      <is>
        <t>Not_Run</t>
      </is>
    </oc>
    <nc r="I387" t="inlineStr">
      <is>
        <t>Passed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27" sId="1">
    <oc r="I411" t="inlineStr">
      <is>
        <t>Not_Run</t>
      </is>
    </oc>
    <nc r="I411" t="inlineStr">
      <is>
        <t>Passed</t>
      </is>
    </nc>
  </rcc>
  <rcc rId="13328" sId="1">
    <oc r="J411" t="inlineStr">
      <is>
        <t>Sha</t>
      </is>
    </oc>
    <nc r="J411" t="inlineStr">
      <is>
        <t>Vijay</t>
      </is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52" sId="1">
    <oc r="I2" t="inlineStr">
      <is>
        <t>Not_Run</t>
      </is>
    </oc>
    <nc r="I2" t="inlineStr">
      <is>
        <t>Passed</t>
      </is>
    </nc>
  </rcc>
  <rcc rId="13453" sId="1">
    <oc r="I12" t="inlineStr">
      <is>
        <t>Not_Run</t>
      </is>
    </oc>
    <nc r="I12" t="inlineStr">
      <is>
        <t>Passed</t>
      </is>
    </nc>
  </rcc>
  <rcc rId="13454" sId="1">
    <oc r="I22" t="inlineStr">
      <is>
        <t>Not_Run</t>
      </is>
    </oc>
    <nc r="I22" t="inlineStr">
      <is>
        <t>Passed</t>
      </is>
    </nc>
  </rcc>
  <rcc rId="13455" sId="1">
    <oc r="I27" t="inlineStr">
      <is>
        <t>Not_Run</t>
      </is>
    </oc>
    <nc r="I27" t="inlineStr">
      <is>
        <t>Passed</t>
      </is>
    </nc>
  </rcc>
  <rcc rId="13456" sId="1">
    <oc r="I51" t="inlineStr">
      <is>
        <t>Not_Run</t>
      </is>
    </oc>
    <nc r="I51" t="inlineStr">
      <is>
        <t>Passed</t>
      </is>
    </nc>
  </rcc>
  <rcc rId="13457" sId="1">
    <oc r="I49" t="inlineStr">
      <is>
        <t>Not_Run</t>
      </is>
    </oc>
    <nc r="I49" t="inlineStr">
      <is>
        <t>Passed</t>
      </is>
    </nc>
  </rcc>
  <rcc rId="13458" sId="1">
    <oc r="I48" t="inlineStr">
      <is>
        <t>Not_Run</t>
      </is>
    </oc>
    <nc r="I48" t="inlineStr">
      <is>
        <t>Passed</t>
      </is>
    </nc>
  </rcc>
  <rcc rId="13459" sId="1">
    <oc r="I47" t="inlineStr">
      <is>
        <t>Not_Run</t>
      </is>
    </oc>
    <nc r="I47" t="inlineStr">
      <is>
        <t>Passed</t>
      </is>
    </nc>
  </rcc>
  <rcc rId="13460" sId="1">
    <oc r="I46" t="inlineStr">
      <is>
        <t>Not_Run</t>
      </is>
    </oc>
    <nc r="I46" t="inlineStr">
      <is>
        <t>Passed</t>
      </is>
    </nc>
  </rcc>
  <rcc rId="13461" sId="1">
    <oc r="I45" t="inlineStr">
      <is>
        <t>Not_Run</t>
      </is>
    </oc>
    <nc r="I45" t="inlineStr">
      <is>
        <t>Passed</t>
      </is>
    </nc>
  </rcc>
  <rcc rId="13462" sId="1">
    <oc r="I44" t="inlineStr">
      <is>
        <t>Not_Run</t>
      </is>
    </oc>
    <nc r="I44" t="inlineStr">
      <is>
        <t>Passed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63" sId="1">
    <oc r="I389" t="inlineStr">
      <is>
        <t>Not_Run</t>
      </is>
    </oc>
    <nc r="I389" t="inlineStr">
      <is>
        <t>Passed</t>
      </is>
    </nc>
  </rcc>
  <rcc rId="13464" sId="1">
    <oc r="I388" t="inlineStr">
      <is>
        <t>Not_Run</t>
      </is>
    </oc>
    <nc r="I388" t="inlineStr">
      <is>
        <t>Passed</t>
      </is>
    </nc>
  </rcc>
  <rcc rId="13465" sId="1">
    <oc r="I386" t="inlineStr">
      <is>
        <t>Not_Run</t>
      </is>
    </oc>
    <nc r="I386" t="inlineStr">
      <is>
        <t>Passed</t>
      </is>
    </nc>
  </rcc>
  <rcc rId="13466" sId="1">
    <oc r="I380" t="inlineStr">
      <is>
        <t>Not_Run</t>
      </is>
    </oc>
    <nc r="I380" t="inlineStr">
      <is>
        <t>Passed</t>
      </is>
    </nc>
  </rcc>
  <rcc rId="13467" sId="1">
    <oc r="I358" t="inlineStr">
      <is>
        <t>Not_Run</t>
      </is>
    </oc>
    <nc r="I358" t="inlineStr">
      <is>
        <t>Passed</t>
      </is>
    </nc>
  </rcc>
  <rfmt sheetId="1" sqref="L383">
    <dxf>
      <fill>
        <patternFill patternType="none">
          <fgColor indexed="64"/>
          <bgColor indexed="65"/>
        </patternFill>
      </fill>
    </dxf>
  </rfmt>
  <rfmt sheetId="1" sqref="L383">
    <dxf>
      <fill>
        <patternFill patternType="none">
          <fgColor indexed="64"/>
          <bgColor indexed="65"/>
        </patternFill>
      </fill>
    </dxf>
  </rfmt>
  <rcc rId="13468" sId="1">
    <nc r="L383" t="inlineStr">
      <is>
        <t>SATA SSD</t>
      </is>
    </nc>
  </rcc>
  <rcc rId="13469" sId="1">
    <oc r="L389" t="inlineStr">
      <is>
        <t>SATA HDD</t>
      </is>
    </oc>
    <nc r="L389"/>
  </rcc>
  <rcc rId="13470" sId="1">
    <oc r="L388" t="inlineStr">
      <is>
        <t>SATA HDD</t>
      </is>
    </oc>
    <nc r="L388"/>
  </rcc>
  <rcc rId="13471" sId="1">
    <oc r="L386" t="inlineStr">
      <is>
        <t>SATA HDD</t>
      </is>
    </oc>
    <nc r="L386"/>
  </rcc>
  <rcc rId="13472" sId="1">
    <oc r="L380" t="inlineStr">
      <is>
        <t>SATA HDD</t>
      </is>
    </oc>
    <nc r="L380"/>
  </rcc>
  <rcc rId="13473" sId="1">
    <oc r="L358" t="inlineStr">
      <is>
        <t>SATA HDD</t>
      </is>
    </oc>
    <nc r="L358"/>
  </rcc>
  <rcc rId="13474" sId="1">
    <oc r="I35" t="inlineStr">
      <is>
        <t>Not_Run</t>
      </is>
    </oc>
    <nc r="I35" t="inlineStr">
      <is>
        <t>Passed</t>
      </is>
    </nc>
  </rcc>
  <rcc rId="13475" sId="1">
    <oc r="J35" t="inlineStr">
      <is>
        <t>Prashanth</t>
      </is>
    </oc>
    <nc r="J35" t="inlineStr">
      <is>
        <t>Hussain</t>
      </is>
    </nc>
  </rcc>
  <rcc rId="13476" sId="1">
    <oc r="I363" t="inlineStr">
      <is>
        <t>Not_Run</t>
      </is>
    </oc>
    <nc r="I363" t="inlineStr">
      <is>
        <t>Passed</t>
      </is>
    </nc>
  </rcc>
  <rcc rId="13477" sId="1">
    <oc r="L363" t="inlineStr">
      <is>
        <t>SATA HDD</t>
      </is>
    </oc>
    <nc r="L363"/>
  </rcc>
  <rcc rId="13478" sId="1">
    <oc r="L267" t="inlineStr">
      <is>
        <t>Verified with PCI-X4 slot</t>
      </is>
    </oc>
    <nc r="L267" t="inlineStr">
      <is>
        <t>Verified with PCI-X4 slot SDD</t>
      </is>
    </nc>
  </rcc>
  <rcc rId="13479" sId="1">
    <nc r="L217" t="inlineStr">
      <is>
        <t>debug</t>
      </is>
    </nc>
  </rcc>
  <rfmt sheetId="1" sqref="L217">
    <dxf>
      <fill>
        <patternFill patternType="none">
          <fgColor indexed="64"/>
          <bgColor indexed="65"/>
        </patternFill>
      </fill>
    </dxf>
  </rfmt>
  <rcc rId="13480" sId="1">
    <oc r="I391" t="inlineStr">
      <is>
        <t>Not_Run</t>
      </is>
    </oc>
    <nc r="I391" t="inlineStr">
      <is>
        <t>Passed</t>
      </is>
    </nc>
  </rcc>
  <rcc rId="13481" sId="1">
    <oc r="J391" t="inlineStr">
      <is>
        <t>Prashanth</t>
      </is>
    </oc>
    <nc r="J391" t="inlineStr">
      <is>
        <t>Hussain</t>
      </is>
    </nc>
  </rcc>
  <rcc rId="13482" sId="1">
    <oc r="L391" t="inlineStr">
      <is>
        <t>SATA HDD</t>
      </is>
    </oc>
    <nc r="L391"/>
  </rcc>
  <rcc rId="13483" sId="1">
    <oc r="I290" t="inlineStr">
      <is>
        <t>Not_Run</t>
      </is>
    </oc>
    <nc r="I290" t="inlineStr">
      <is>
        <t>Passed</t>
      </is>
    </nc>
  </rcc>
  <rcc rId="13484" sId="1">
    <oc r="J290" t="inlineStr">
      <is>
        <t>Sha</t>
      </is>
    </oc>
    <nc r="J290" t="inlineStr">
      <is>
        <t>Hussain</t>
      </is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85" sId="1">
    <oc r="I52" t="inlineStr">
      <is>
        <t>Not_Run</t>
      </is>
    </oc>
    <nc r="I52" t="inlineStr">
      <is>
        <t>Passed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86" sId="1">
    <oc r="I257" t="inlineStr">
      <is>
        <t>Not_Run</t>
      </is>
    </oc>
    <nc r="I257" t="inlineStr">
      <is>
        <t>Passed</t>
      </is>
    </nc>
  </rcc>
  <rcc rId="13487" sId="1">
    <oc r="I287" t="inlineStr">
      <is>
        <t>Not_Run</t>
      </is>
    </oc>
    <nc r="I287" t="inlineStr">
      <is>
        <t>Passed</t>
      </is>
    </nc>
  </rcc>
  <rcc rId="13488" sId="1">
    <oc r="I236" t="inlineStr">
      <is>
        <t>Not_Run</t>
      </is>
    </oc>
    <nc r="I236" t="inlineStr">
      <is>
        <t>Passed</t>
      </is>
    </nc>
  </rcc>
  <rcc rId="13489" sId="1">
    <oc r="I303" t="inlineStr">
      <is>
        <t>Not_Run</t>
      </is>
    </oc>
    <nc r="I303" t="inlineStr">
      <is>
        <t>Passed</t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90" sId="1">
    <oc r="I270" t="inlineStr">
      <is>
        <t>Not_Run</t>
      </is>
    </oc>
    <nc r="I270" t="inlineStr">
      <is>
        <t>Passed</t>
      </is>
    </nc>
  </rcc>
  <rcc rId="13491" sId="1">
    <oc r="J270" t="inlineStr">
      <is>
        <t>Sha</t>
      </is>
    </oc>
    <nc r="J270" t="inlineStr">
      <is>
        <t>Hussain</t>
      </is>
    </nc>
  </rcc>
  <rcc rId="13492" sId="1">
    <oc r="I326" t="inlineStr">
      <is>
        <t>Not_Run</t>
      </is>
    </oc>
    <nc r="I326" t="inlineStr">
      <is>
        <t>Passed</t>
      </is>
    </nc>
  </rcc>
  <rcc rId="13493" sId="1">
    <oc r="J326" t="inlineStr">
      <is>
        <t>Sha</t>
      </is>
    </oc>
    <nc r="J326" t="inlineStr">
      <is>
        <t>Hussain</t>
      </is>
    </nc>
  </rcc>
  <rcc rId="13494" sId="1">
    <oc r="I213" t="inlineStr">
      <is>
        <t>Not_Run</t>
      </is>
    </oc>
    <nc r="I213" t="inlineStr">
      <is>
        <t>Passed</t>
      </is>
    </nc>
  </rcc>
  <rcc rId="13495" sId="1">
    <oc r="I280" t="inlineStr">
      <is>
        <t>Not_Run</t>
      </is>
    </oc>
    <nc r="I280" t="inlineStr">
      <is>
        <t>Passed</t>
      </is>
    </nc>
  </rcc>
  <rcc rId="13496" sId="1">
    <oc r="J280" t="inlineStr">
      <is>
        <t>Sha</t>
      </is>
    </oc>
    <nc r="J280" t="inlineStr">
      <is>
        <t>Hussain</t>
      </is>
    </nc>
  </rcc>
  <rfmt sheetId="1" sqref="L280">
    <dxf>
      <fill>
        <patternFill patternType="none">
          <fgColor indexed="64"/>
          <bgColor indexed="65"/>
        </patternFill>
      </fill>
    </dxf>
  </rfmt>
  <rcc rId="13497" sId="1">
    <nc r="L280" t="inlineStr">
      <is>
        <t>SUT taking 2min &amp; 1min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98" sId="1">
    <oc r="L387" t="inlineStr">
      <is>
        <t>SATA HDD</t>
      </is>
    </oc>
    <nc r="L387"/>
  </rcc>
  <rcc rId="13499" sId="1">
    <oc r="L390" t="inlineStr">
      <is>
        <t>SATA HDD</t>
      </is>
    </oc>
    <nc r="L390"/>
  </rcc>
  <rcc rId="13500" sId="1">
    <oc r="I155" t="inlineStr">
      <is>
        <t>Not_Run</t>
      </is>
    </oc>
    <nc r="I155" t="inlineStr">
      <is>
        <t>Passed</t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1" sId="1">
    <oc r="I58" t="inlineStr">
      <is>
        <t>Not_Run</t>
      </is>
    </oc>
    <nc r="I58" t="inlineStr">
      <is>
        <t>Passed</t>
      </is>
    </nc>
  </rcc>
  <rcc rId="13502" sId="1">
    <oc r="J58" t="inlineStr">
      <is>
        <t>Kalyani</t>
      </is>
    </oc>
    <nc r="J58" t="inlineStr">
      <is>
        <t>Vijay</t>
      </is>
    </nc>
  </rcc>
  <rcc rId="13503" sId="1">
    <oc r="I60" t="inlineStr">
      <is>
        <t>Not_Run</t>
      </is>
    </oc>
    <nc r="I60" t="inlineStr">
      <is>
        <t>Passed</t>
      </is>
    </nc>
  </rcc>
  <rcc rId="13504" sId="1">
    <oc r="J60" t="inlineStr">
      <is>
        <t>Kalyani</t>
      </is>
    </oc>
    <nc r="J60" t="inlineStr">
      <is>
        <t>Vijay</t>
      </is>
    </nc>
  </rcc>
  <rcc rId="13505" sId="1">
    <oc r="I118" t="inlineStr">
      <is>
        <t>Not_Run</t>
      </is>
    </oc>
    <nc r="I118" t="inlineStr">
      <is>
        <t>Passed</t>
      </is>
    </nc>
  </rcc>
  <rcc rId="13506" sId="1">
    <oc r="J118" t="inlineStr">
      <is>
        <t>Kalyani</t>
      </is>
    </oc>
    <nc r="J118" t="inlineStr">
      <is>
        <t>Vijay</t>
      </is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7" sId="1">
    <oc r="I433" t="inlineStr">
      <is>
        <t>Not_Run</t>
      </is>
    </oc>
    <nc r="I433" t="inlineStr">
      <is>
        <t>Passed</t>
      </is>
    </nc>
  </rcc>
  <rcc rId="13508" sId="1">
    <nc r="L417" t="inlineStr">
      <is>
        <t>SATA SSD</t>
      </is>
    </nc>
  </rcc>
  <rfmt sheetId="1" sqref="L417">
    <dxf>
      <fill>
        <patternFill patternType="none">
          <fgColor indexed="64"/>
          <bgColor indexed="65"/>
        </patternFill>
      </fill>
    </dxf>
  </rfmt>
  <rcc rId="13509" sId="1">
    <oc r="I292" t="inlineStr">
      <is>
        <t>Not_Run</t>
      </is>
    </oc>
    <nc r="I292" t="inlineStr">
      <is>
        <t>Passed</t>
      </is>
    </nc>
  </rcc>
  <rcc rId="13510" sId="1">
    <oc r="J292" t="inlineStr">
      <is>
        <t>Sha</t>
      </is>
    </oc>
    <nc r="J292" t="inlineStr">
      <is>
        <t>Hussain</t>
      </is>
    </nc>
  </rcc>
  <rcc rId="13511" sId="1">
    <nc r="L279" t="inlineStr">
      <is>
        <t>debug</t>
      </is>
    </nc>
  </rcc>
  <rfmt sheetId="1" sqref="L279">
    <dxf>
      <fill>
        <patternFill patternType="none">
          <fgColor indexed="64"/>
          <bgColor indexed="65"/>
        </patternFill>
      </fill>
    </dxf>
  </rfmt>
  <rcc rId="13512" sId="1">
    <nc r="L150" t="inlineStr">
      <is>
        <t>debug</t>
      </is>
    </nc>
  </rcc>
  <rfmt sheetId="1" sqref="L150">
    <dxf>
      <fill>
        <patternFill patternType="none">
          <fgColor indexed="64"/>
          <bgColor indexed="65"/>
        </patternFill>
      </fill>
    </dxf>
  </rfmt>
  <rcc rId="13513" sId="1">
    <oc r="I130" t="inlineStr">
      <is>
        <t>Not_Run</t>
      </is>
    </oc>
    <nc r="I130" t="inlineStr">
      <is>
        <t>Passed</t>
      </is>
    </nc>
  </rcc>
  <rcc rId="13514" sId="1">
    <oc r="I129" t="inlineStr">
      <is>
        <t>Not_Run</t>
      </is>
    </oc>
    <nc r="I129" t="inlineStr">
      <is>
        <t>Passed</t>
      </is>
    </nc>
  </rcc>
  <rfmt sheetId="1" sqref="L70">
    <dxf>
      <fill>
        <patternFill patternType="none">
          <fgColor indexed="64"/>
          <bgColor indexed="65"/>
        </patternFill>
      </fill>
    </dxf>
  </rfmt>
  <rcc rId="13515" sId="1">
    <nc r="L70" t="inlineStr">
      <is>
        <t>test menu</t>
      </is>
    </nc>
  </rcc>
  <rfmt sheetId="1" sqref="L433">
    <dxf>
      <fill>
        <patternFill patternType="none">
          <fgColor indexed="64"/>
          <bgColor indexed="65"/>
        </patternFill>
      </fill>
    </dxf>
  </rfmt>
  <rfmt sheetId="1" sqref="L130">
    <dxf>
      <fill>
        <patternFill patternType="none">
          <fgColor indexed="64"/>
          <bgColor indexed="65"/>
        </patternFill>
      </fill>
    </dxf>
  </rfmt>
  <rfmt sheetId="1" sqref="L129">
    <dxf>
      <fill>
        <patternFill patternType="none">
          <fgColor indexed="64"/>
          <bgColor indexed="65"/>
        </patternFill>
      </fill>
    </dxf>
  </rfmt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16" sId="1">
    <oc r="I399" t="inlineStr">
      <is>
        <t>Not_Run</t>
      </is>
    </oc>
    <nc r="I399" t="inlineStr">
      <is>
        <t>Passed</t>
      </is>
    </nc>
  </rcc>
  <rcc rId="13517" sId="1">
    <oc r="J399" t="inlineStr">
      <is>
        <t>Kalyani</t>
      </is>
    </oc>
    <nc r="J399" t="inlineStr">
      <is>
        <t>Vijay</t>
      </is>
    </nc>
  </rcc>
  <rcc rId="13518" sId="1">
    <oc r="J397" t="inlineStr">
      <is>
        <t>Kalyani</t>
      </is>
    </oc>
    <nc r="J397" t="inlineStr">
      <is>
        <t>Vijay</t>
      </is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19" sId="1">
    <oc r="J417" t="inlineStr">
      <is>
        <t>Prashanth</t>
      </is>
    </oc>
    <nc r="J417"/>
  </rcc>
  <rcc rId="13520" sId="1">
    <oc r="J416" t="inlineStr">
      <is>
        <t>Sha</t>
      </is>
    </oc>
    <nc r="J416"/>
  </rcc>
  <rcc rId="13521" sId="1">
    <oc r="J366" t="inlineStr">
      <is>
        <t>Kalyani</t>
      </is>
    </oc>
    <nc r="J366"/>
  </rcc>
  <rcc rId="13522" sId="1">
    <oc r="J346" t="inlineStr">
      <is>
        <t>Kalyani</t>
      </is>
    </oc>
    <nc r="J346"/>
  </rcc>
  <rcc rId="13523" sId="1">
    <oc r="J345" t="inlineStr">
      <is>
        <t>Kalyani</t>
      </is>
    </oc>
    <nc r="J345"/>
  </rcc>
  <rcc rId="13524" sId="1">
    <oc r="J344" t="inlineStr">
      <is>
        <t>Kalyani</t>
      </is>
    </oc>
    <nc r="J344"/>
  </rcc>
  <rcc rId="13525" sId="1">
    <oc r="J343" t="inlineStr">
      <is>
        <t>Kalyani</t>
      </is>
    </oc>
    <nc r="J343"/>
  </rcc>
  <rcc rId="13526" sId="1">
    <oc r="J339" t="inlineStr">
      <is>
        <t>Sha</t>
      </is>
    </oc>
    <nc r="J339"/>
  </rcc>
  <rcc rId="13527" sId="1">
    <oc r="J338" t="inlineStr">
      <is>
        <t>Sha</t>
      </is>
    </oc>
    <nc r="J338"/>
  </rcc>
  <rcc rId="13528" sId="1">
    <oc r="J333" t="inlineStr">
      <is>
        <t>Kalyani</t>
      </is>
    </oc>
    <nc r="J333"/>
  </rcc>
  <rcc rId="13529" sId="1">
    <oc r="J332" t="inlineStr">
      <is>
        <t>Kalyani</t>
      </is>
    </oc>
    <nc r="J332"/>
  </rcc>
  <rcc rId="13530" sId="1">
    <oc r="J330" t="inlineStr">
      <is>
        <t>Kalyani</t>
      </is>
    </oc>
    <nc r="J330"/>
  </rcc>
  <rcc rId="13531" sId="1">
    <oc r="J322" t="inlineStr">
      <is>
        <t>Kalyani</t>
      </is>
    </oc>
    <nc r="J322"/>
  </rcc>
  <rcc rId="13532" sId="1">
    <oc r="J321" t="inlineStr">
      <is>
        <t>Kalyani</t>
      </is>
    </oc>
    <nc r="J321"/>
  </rcc>
  <rcc rId="13533" sId="1">
    <oc r="J320" t="inlineStr">
      <is>
        <t>Kalyani</t>
      </is>
    </oc>
    <nc r="J320"/>
  </rcc>
  <rcc rId="13534" sId="1">
    <oc r="J319" t="inlineStr">
      <is>
        <t>Kalyani</t>
      </is>
    </oc>
    <nc r="J319"/>
  </rcc>
  <rcc rId="13535" sId="1">
    <oc r="J316" t="inlineStr">
      <is>
        <t>Sha</t>
      </is>
    </oc>
    <nc r="J316"/>
  </rcc>
  <rcc rId="13536" sId="1">
    <oc r="J315" t="inlineStr">
      <is>
        <t>Sha</t>
      </is>
    </oc>
    <nc r="J315"/>
  </rcc>
  <rcc rId="13537" sId="1">
    <oc r="J311" t="inlineStr">
      <is>
        <t>Sha</t>
      </is>
    </oc>
    <nc r="J311"/>
  </rcc>
  <rcc rId="13538" sId="1">
    <oc r="J302" t="inlineStr">
      <is>
        <t>Kalyani</t>
      </is>
    </oc>
    <nc r="J302"/>
  </rcc>
  <rcc rId="13539" sId="1">
    <oc r="J300" t="inlineStr">
      <is>
        <t>Sha</t>
      </is>
    </oc>
    <nc r="J300"/>
  </rcc>
  <rcc rId="13540" sId="1">
    <oc r="J299" t="inlineStr">
      <is>
        <t>Kalyani</t>
      </is>
    </oc>
    <nc r="J299"/>
  </rcc>
  <rcc rId="13541" sId="1">
    <oc r="J285" t="inlineStr">
      <is>
        <t>Sha</t>
      </is>
    </oc>
    <nc r="J285"/>
  </rcc>
  <rcc rId="13542" sId="1">
    <oc r="J279" t="inlineStr">
      <is>
        <t>Sha</t>
      </is>
    </oc>
    <nc r="J279"/>
  </rcc>
  <rcc rId="13543" sId="1">
    <oc r="J271" t="inlineStr">
      <is>
        <t>Sha</t>
      </is>
    </oc>
    <nc r="J271"/>
  </rcc>
  <rcc rId="13544" sId="1">
    <oc r="J267" t="inlineStr">
      <is>
        <t>Sha</t>
      </is>
    </oc>
    <nc r="J267"/>
  </rcc>
  <rcc rId="13545" sId="1">
    <oc r="J265" t="inlineStr">
      <is>
        <t>Kalyani</t>
      </is>
    </oc>
    <nc r="J265"/>
  </rcc>
  <rcc rId="13546" sId="1">
    <oc r="J250" t="inlineStr">
      <is>
        <t>Kalyani</t>
      </is>
    </oc>
    <nc r="J250"/>
  </rcc>
  <rcc rId="13547" sId="1">
    <oc r="J246" t="inlineStr">
      <is>
        <t>Kalyani</t>
      </is>
    </oc>
    <nc r="J246"/>
  </rcc>
  <rcc rId="13548" sId="1">
    <oc r="J241" t="inlineStr">
      <is>
        <t>Kalyani</t>
      </is>
    </oc>
    <nc r="J241"/>
  </rcc>
  <rcc rId="13549" sId="1">
    <oc r="J205" t="inlineStr">
      <is>
        <t>Sha</t>
      </is>
    </oc>
    <nc r="J205"/>
  </rcc>
  <rcc rId="13550" sId="1">
    <oc r="J186" t="inlineStr">
      <is>
        <t>Kalyani</t>
      </is>
    </oc>
    <nc r="J186"/>
  </rcc>
  <rcc rId="13551" sId="1">
    <oc r="J147" t="inlineStr">
      <is>
        <t>Kalyani</t>
      </is>
    </oc>
    <nc r="J147"/>
  </rcc>
  <rcc rId="13552" sId="1">
    <oc r="J145" t="inlineStr">
      <is>
        <t>Kalyani</t>
      </is>
    </oc>
    <nc r="J145"/>
  </rcc>
  <rcc rId="13553" sId="1">
    <oc r="J144" t="inlineStr">
      <is>
        <t>Kalyani</t>
      </is>
    </oc>
    <nc r="J144"/>
  </rcc>
  <rcc rId="13554" sId="1">
    <oc r="J138" t="inlineStr">
      <is>
        <t>Kalyani</t>
      </is>
    </oc>
    <nc r="J138"/>
  </rcc>
  <rcc rId="13555" sId="1">
    <oc r="J137" t="inlineStr">
      <is>
        <t>Kalyani</t>
      </is>
    </oc>
    <nc r="J137"/>
  </rcc>
  <rcc rId="13556" sId="1">
    <oc r="J134" t="inlineStr">
      <is>
        <t>Kalyani</t>
      </is>
    </oc>
    <nc r="J134"/>
  </rcc>
  <rcc rId="13557" sId="1">
    <oc r="J126" t="inlineStr">
      <is>
        <t>Kalyani</t>
      </is>
    </oc>
    <nc r="J126"/>
  </rcc>
  <rcc rId="13558" sId="1">
    <oc r="J125" t="inlineStr">
      <is>
        <t>Kalyani</t>
      </is>
    </oc>
    <nc r="J125"/>
  </rcc>
  <rcc rId="13559" sId="1">
    <oc r="J124" t="inlineStr">
      <is>
        <t>Kalyani</t>
      </is>
    </oc>
    <nc r="J124"/>
  </rcc>
  <rcc rId="13560" sId="1">
    <oc r="J123" t="inlineStr">
      <is>
        <t>Kalyani</t>
      </is>
    </oc>
    <nc r="J123"/>
  </rcc>
  <rcc rId="13561" sId="1">
    <oc r="J122" t="inlineStr">
      <is>
        <t>Kalyani</t>
      </is>
    </oc>
    <nc r="J122"/>
  </rcc>
  <rcc rId="13562" sId="1">
    <oc r="J121" t="inlineStr">
      <is>
        <t>Kalyani</t>
      </is>
    </oc>
    <nc r="J121"/>
  </rcc>
  <rcc rId="13563" sId="1">
    <oc r="J116" t="inlineStr">
      <is>
        <t>Sha</t>
      </is>
    </oc>
    <nc r="J116"/>
  </rcc>
  <rcc rId="13564" sId="1">
    <oc r="J114" t="inlineStr">
      <is>
        <t>Kalyani</t>
      </is>
    </oc>
    <nc r="J114"/>
  </rcc>
  <rcc rId="13565" sId="1">
    <oc r="J113" t="inlineStr">
      <is>
        <t>Kalyani</t>
      </is>
    </oc>
    <nc r="J113"/>
  </rcc>
  <rcc rId="13566" sId="1">
    <oc r="J109" t="inlineStr">
      <is>
        <t>Kalyani</t>
      </is>
    </oc>
    <nc r="J109"/>
  </rcc>
  <rcc rId="13567" sId="1">
    <oc r="J108" t="inlineStr">
      <is>
        <t>Kalyani</t>
      </is>
    </oc>
    <nc r="J108"/>
  </rcc>
  <rcc rId="13568" sId="1">
    <oc r="J95" t="inlineStr">
      <is>
        <t>Sha</t>
      </is>
    </oc>
    <nc r="J95"/>
  </rcc>
  <rcc rId="13569" sId="1">
    <oc r="J43" t="inlineStr">
      <is>
        <t>Prashanth</t>
      </is>
    </oc>
    <nc r="J43"/>
  </rcc>
  <rcc rId="13570" sId="1">
    <oc r="J19" t="inlineStr">
      <is>
        <t>Kalyani</t>
      </is>
    </oc>
    <nc r="J19"/>
  </rcc>
  <rcc rId="13571" sId="1">
    <oc r="J18" t="inlineStr">
      <is>
        <t>Kalyani</t>
      </is>
    </oc>
    <nc r="J18"/>
  </rcc>
  <rcc rId="13572" sId="1">
    <oc r="J10" t="inlineStr">
      <is>
        <t>Sha</t>
      </is>
    </oc>
    <nc r="J10"/>
  </rcc>
  <rcc rId="13573" sId="1">
    <nc r="J432" t="inlineStr">
      <is>
        <t>Shwetha</t>
      </is>
    </nc>
  </rcc>
  <rfmt sheetId="1" sqref="J432">
    <dxf>
      <fill>
        <patternFill patternType="none">
          <fgColor indexed="64"/>
          <bgColor indexed="65"/>
        </patternFill>
      </fill>
    </dxf>
  </rfmt>
  <rcc rId="13574" sId="1">
    <nc r="J431" t="inlineStr">
      <is>
        <t>Shwetha</t>
      </is>
    </nc>
  </rcc>
  <rcc rId="13575" sId="1">
    <nc r="J427" t="inlineStr">
      <is>
        <t>Shwetha</t>
      </is>
    </nc>
  </rcc>
  <rcc rId="13576" sId="1">
    <nc r="J426" t="inlineStr">
      <is>
        <t>Shwetha</t>
      </is>
    </nc>
  </rcc>
  <rcc rId="13577" sId="1">
    <nc r="J425" t="inlineStr">
      <is>
        <t>Shwetha</t>
      </is>
    </nc>
  </rcc>
  <rcc rId="13578" sId="1">
    <nc r="J424" t="inlineStr">
      <is>
        <t>Shwetha</t>
      </is>
    </nc>
  </rcc>
  <rcc rId="13579" sId="1">
    <nc r="J423" t="inlineStr">
      <is>
        <t>Shwetha</t>
      </is>
    </nc>
  </rcc>
  <rcc rId="13580" sId="1">
    <nc r="J422" t="inlineStr">
      <is>
        <t>Shwetha</t>
      </is>
    </nc>
  </rcc>
  <rcc rId="13581" sId="1">
    <nc r="J420" t="inlineStr">
      <is>
        <t>Shwetha</t>
      </is>
    </nc>
  </rcc>
  <rcc rId="13582" sId="1">
    <nc r="J419" t="inlineStr">
      <is>
        <t>Shwetha</t>
      </is>
    </nc>
  </rcc>
  <rcc rId="13583" sId="1">
    <nc r="J418" t="inlineStr">
      <is>
        <t>Shwetha</t>
      </is>
    </nc>
  </rcc>
  <rcc rId="13584" sId="1">
    <nc r="J403" t="inlineStr">
      <is>
        <t>Shwetha</t>
      </is>
    </nc>
  </rcc>
  <rcc rId="13585" sId="1">
    <nc r="J375" t="inlineStr">
      <is>
        <t>Shwetha</t>
      </is>
    </nc>
  </rcc>
  <rcc rId="13586" sId="1">
    <nc r="J374" t="inlineStr">
      <is>
        <t>Shwetha</t>
      </is>
    </nc>
  </rcc>
  <rcc rId="13587" sId="1">
    <nc r="J355" t="inlineStr">
      <is>
        <t>Shwetha</t>
      </is>
    </nc>
  </rcc>
  <rcc rId="13588" sId="1">
    <nc r="J354" t="inlineStr">
      <is>
        <t>Shwetha</t>
      </is>
    </nc>
  </rcc>
  <rcc rId="13589" sId="1">
    <nc r="J353" t="inlineStr">
      <is>
        <t>Shwetha</t>
      </is>
    </nc>
  </rcc>
  <rcc rId="13590" sId="1">
    <nc r="J222" t="inlineStr">
      <is>
        <t>Shwetha</t>
      </is>
    </nc>
  </rcc>
  <rcc rId="13591" sId="1">
    <nc r="J221" t="inlineStr">
      <is>
        <t>Shwetha</t>
      </is>
    </nc>
  </rcc>
  <rcc rId="13592" sId="1">
    <nc r="J220" t="inlineStr">
      <is>
        <t>Shwetha</t>
      </is>
    </nc>
  </rcc>
  <rcc rId="13593" sId="1">
    <nc r="J201" t="inlineStr">
      <is>
        <t>Shwetha</t>
      </is>
    </nc>
  </rcc>
  <rcc rId="13594" sId="1">
    <nc r="J200" t="inlineStr">
      <is>
        <t>Shwetha</t>
      </is>
    </nc>
  </rcc>
  <rcc rId="13595" sId="1">
    <nc r="J199" t="inlineStr">
      <is>
        <t>Shwetha</t>
      </is>
    </nc>
  </rcc>
  <rcc rId="13596" sId="1">
    <nc r="J198" t="inlineStr">
      <is>
        <t>Shwetha</t>
      </is>
    </nc>
  </rcc>
  <rcc rId="13597" sId="1">
    <nc r="J197" t="inlineStr">
      <is>
        <t>Shwetha</t>
      </is>
    </nc>
  </rcc>
  <rcc rId="13598" sId="1">
    <nc r="J196" t="inlineStr">
      <is>
        <t>Shwetha</t>
      </is>
    </nc>
  </rcc>
  <rcc rId="13599" sId="1">
    <nc r="J195" t="inlineStr">
      <is>
        <t>Shwetha</t>
      </is>
    </nc>
  </rcc>
  <rcc rId="13600" sId="1">
    <nc r="J194" t="inlineStr">
      <is>
        <t>Shwetha</t>
      </is>
    </nc>
  </rcc>
  <rcc rId="13601" sId="1">
    <nc r="J193" t="inlineStr">
      <is>
        <t>Shwetha</t>
      </is>
    </nc>
  </rcc>
  <rcc rId="13602" sId="1">
    <nc r="J191" t="inlineStr">
      <is>
        <t>Shwetha</t>
      </is>
    </nc>
  </rcc>
  <rcc rId="13603" sId="1">
    <nc r="J190" t="inlineStr">
      <is>
        <t>Shwetha</t>
      </is>
    </nc>
  </rcc>
  <rcc rId="13604" sId="1">
    <nc r="J189" t="inlineStr">
      <is>
        <t>Shwetha</t>
      </is>
    </nc>
  </rcc>
  <rcc rId="13605" sId="1">
    <nc r="J183" t="inlineStr">
      <is>
        <t>Shwetha</t>
      </is>
    </nc>
  </rcc>
  <rcc rId="13606" sId="1">
    <nc r="J181" t="inlineStr">
      <is>
        <t>Shwetha</t>
      </is>
    </nc>
  </rcc>
  <rcc rId="13607" sId="1">
    <nc r="J178" t="inlineStr">
      <is>
        <t>Shwetha</t>
      </is>
    </nc>
  </rcc>
  <rcc rId="13608" sId="1">
    <nc r="J177" t="inlineStr">
      <is>
        <t>Shwetha</t>
      </is>
    </nc>
  </rcc>
  <rcc rId="13609" sId="1">
    <nc r="J176" t="inlineStr">
      <is>
        <t>Shwetha</t>
      </is>
    </nc>
  </rcc>
  <rcc rId="13610" sId="1">
    <nc r="J175" t="inlineStr">
      <is>
        <t>Shwetha</t>
      </is>
    </nc>
  </rcc>
  <rcc rId="13611" sId="1">
    <nc r="J174" t="inlineStr">
      <is>
        <t>Shwetha</t>
      </is>
    </nc>
  </rcc>
  <rcc rId="13612" sId="1">
    <nc r="J173" t="inlineStr">
      <is>
        <t>Shwetha</t>
      </is>
    </nc>
  </rcc>
  <rcc rId="13613" sId="1">
    <nc r="J172" t="inlineStr">
      <is>
        <t>Shwetha</t>
      </is>
    </nc>
  </rcc>
  <rcc rId="13614" sId="1">
    <nc r="J171" t="inlineStr">
      <is>
        <t>Shwetha</t>
      </is>
    </nc>
  </rcc>
  <rcc rId="13615" sId="1">
    <nc r="J170" t="inlineStr">
      <is>
        <t>Shwetha</t>
      </is>
    </nc>
  </rcc>
  <rcc rId="13616" sId="1">
    <nc r="J169" t="inlineStr">
      <is>
        <t>Shwetha</t>
      </is>
    </nc>
  </rcc>
  <rcc rId="13617" sId="1">
    <nc r="J168" t="inlineStr">
      <is>
        <t>Shwetha</t>
      </is>
    </nc>
  </rcc>
  <rcc rId="13618" sId="1">
    <nc r="J167" t="inlineStr">
      <is>
        <t>Shwetha</t>
      </is>
    </nc>
  </rcc>
  <rcc rId="13619" sId="1">
    <nc r="J165" t="inlineStr">
      <is>
        <t>Shwetha</t>
      </is>
    </nc>
  </rcc>
  <rcc rId="13620" sId="1">
    <nc r="J164" t="inlineStr">
      <is>
        <t>Shwetha</t>
      </is>
    </nc>
  </rcc>
  <rcc rId="13621" sId="1">
    <nc r="J163" t="inlineStr">
      <is>
        <t>Shwetha</t>
      </is>
    </nc>
  </rcc>
  <rcc rId="13622" sId="1">
    <nc r="J162" t="inlineStr">
      <is>
        <t>Shwetha</t>
      </is>
    </nc>
  </rcc>
  <rcc rId="13623" sId="1">
    <nc r="J158" t="inlineStr">
      <is>
        <t>Shwetha</t>
      </is>
    </nc>
  </rcc>
  <rcc rId="13624" sId="1">
    <nc r="J157" t="inlineStr">
      <is>
        <t>Shwetha</t>
      </is>
    </nc>
  </rcc>
  <rcc rId="13625" sId="1">
    <nc r="J154" t="inlineStr">
      <is>
        <t>Shwetha</t>
      </is>
    </nc>
  </rcc>
  <rcc rId="13626" sId="1">
    <nc r="J151" t="inlineStr">
      <is>
        <t>Shwetha</t>
      </is>
    </nc>
  </rcc>
  <rcc rId="13627" sId="1">
    <nc r="J139" t="inlineStr">
      <is>
        <t>Shwetha</t>
      </is>
    </nc>
  </rcc>
  <rcc rId="13628" sId="1">
    <nc r="J115" t="inlineStr">
      <is>
        <t>Shwetha</t>
      </is>
    </nc>
  </rcc>
  <rcc rId="13629" sId="1">
    <nc r="J112" t="inlineStr">
      <is>
        <t>Shwetha</t>
      </is>
    </nc>
  </rcc>
  <rcc rId="13630" sId="1">
    <nc r="J105" t="inlineStr">
      <is>
        <t>Shwetha</t>
      </is>
    </nc>
  </rcc>
  <rcc rId="13631" sId="1">
    <nc r="J104" t="inlineStr">
      <is>
        <t>Shwetha</t>
      </is>
    </nc>
  </rcc>
  <rcc rId="13632" sId="1">
    <nc r="J93" t="inlineStr">
      <is>
        <t>Shwetha</t>
      </is>
    </nc>
  </rcc>
  <rcc rId="13633" sId="1">
    <nc r="J92" t="inlineStr">
      <is>
        <t>Shwetha</t>
      </is>
    </nc>
  </rcc>
  <rcc rId="13634" sId="1">
    <nc r="J91" t="inlineStr">
      <is>
        <t>Shwetha</t>
      </is>
    </nc>
  </rcc>
  <rcc rId="13635" sId="1">
    <nc r="J90" t="inlineStr">
      <is>
        <t>Shwetha</t>
      </is>
    </nc>
  </rcc>
  <rcc rId="13636" sId="1">
    <nc r="J89" t="inlineStr">
      <is>
        <t>Shwetha</t>
      </is>
    </nc>
  </rcc>
  <rcc rId="13637" sId="1">
    <nc r="J88" t="inlineStr">
      <is>
        <t>Shwetha</t>
      </is>
    </nc>
  </rcc>
  <rcc rId="13638" sId="1">
    <nc r="J87" t="inlineStr">
      <is>
        <t>Shwetha</t>
      </is>
    </nc>
  </rcc>
  <rcc rId="13639" sId="1">
    <nc r="J82" t="inlineStr">
      <is>
        <t>Shwetha</t>
      </is>
    </nc>
  </rcc>
  <rcc rId="13640" sId="1">
    <nc r="J81" t="inlineStr">
      <is>
        <t>Shwetha</t>
      </is>
    </nc>
  </rcc>
  <rcc rId="13641" sId="1">
    <nc r="J80" t="inlineStr">
      <is>
        <t>Shwetha</t>
      </is>
    </nc>
  </rcc>
  <rcc rId="13642" sId="1">
    <oc r="J79" t="inlineStr">
      <is>
        <t>Prashanth</t>
      </is>
    </oc>
    <nc r="J79" t="inlineStr">
      <is>
        <t>Shwetha</t>
      </is>
    </nc>
  </rcc>
  <rcc rId="13643" sId="1">
    <nc r="J77" t="inlineStr">
      <is>
        <t>Shwetha</t>
      </is>
    </nc>
  </rcc>
  <rcc rId="13644" sId="1">
    <nc r="J76" t="inlineStr">
      <is>
        <t>Shwetha</t>
      </is>
    </nc>
  </rcc>
  <rcc rId="13645" sId="1">
    <nc r="J73" t="inlineStr">
      <is>
        <t>Shwetha</t>
      </is>
    </nc>
  </rcc>
  <rcc rId="13646" sId="1">
    <nc r="J72" t="inlineStr">
      <is>
        <t>Shwetha</t>
      </is>
    </nc>
  </rcc>
  <rcc rId="13647" sId="1">
    <oc r="J70" t="inlineStr">
      <is>
        <t>Prashanth</t>
      </is>
    </oc>
    <nc r="J70" t="inlineStr">
      <is>
        <t>Shwetha</t>
      </is>
    </nc>
  </rcc>
  <rcc rId="13648" sId="1">
    <nc r="J67" t="inlineStr">
      <is>
        <t>Shwetha</t>
      </is>
    </nc>
  </rcc>
  <rcc rId="13649" sId="1">
    <nc r="J63" t="inlineStr">
      <is>
        <t>Shwetha</t>
      </is>
    </nc>
  </rcc>
  <rcc rId="13650" sId="1">
    <nc r="J62" t="inlineStr">
      <is>
        <t>Shwetha</t>
      </is>
    </nc>
  </rcc>
  <rcc rId="13651" sId="1">
    <nc r="J57" t="inlineStr">
      <is>
        <t>Shwetha</t>
      </is>
    </nc>
  </rcc>
  <rcc rId="13652" sId="1">
    <oc r="J42" t="inlineStr">
      <is>
        <t>Prashanth</t>
      </is>
    </oc>
    <nc r="J42" t="inlineStr">
      <is>
        <t>Shwetha</t>
      </is>
    </nc>
  </rcc>
  <rcc rId="13653" sId="1">
    <oc r="J25" t="inlineStr">
      <is>
        <t>Prashanth</t>
      </is>
    </oc>
    <nc r="J25" t="inlineStr">
      <is>
        <t>Shwetha</t>
      </is>
    </nc>
  </rcc>
  <rcc rId="13654" sId="1">
    <oc r="J24" t="inlineStr">
      <is>
        <t>Prashanth</t>
      </is>
    </oc>
    <nc r="J24" t="inlineStr">
      <is>
        <t>Shwetha</t>
      </is>
    </nc>
  </rcc>
  <rcc rId="13655" sId="1">
    <oc r="J23" t="inlineStr">
      <is>
        <t>Prashanth</t>
      </is>
    </oc>
    <nc r="J23" t="inlineStr">
      <is>
        <t>Shwetha</t>
      </is>
    </nc>
  </rcc>
  <rcc rId="13656" sId="1">
    <nc r="J3" t="inlineStr">
      <is>
        <t>Shwetha</t>
      </is>
    </nc>
  </rcc>
  <rcc rId="13657" sId="1">
    <oc r="J404" t="inlineStr">
      <is>
        <t>Prashanth</t>
      </is>
    </oc>
    <nc r="J404" t="inlineStr">
      <is>
        <t>Shwetha</t>
      </is>
    </nc>
  </rcc>
  <rfmt sheetId="1" sqref="J404">
    <dxf>
      <fill>
        <patternFill patternType="none">
          <fgColor indexed="64"/>
          <bgColor indexed="65"/>
        </patternFill>
      </fill>
    </dxf>
  </rfmt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29" sId="1">
    <oc r="I15" t="inlineStr">
      <is>
        <t>Not_Run</t>
      </is>
    </oc>
    <nc r="I15" t="inlineStr">
      <is>
        <t>Passed</t>
      </is>
    </nc>
  </rcc>
  <rcc rId="13330" sId="1">
    <oc r="J15" t="inlineStr">
      <is>
        <t>Prashanth</t>
      </is>
    </oc>
    <nc r="J15" t="inlineStr">
      <is>
        <t>Hussain</t>
      </is>
    </nc>
  </rcc>
  <rcc rId="13331" sId="1">
    <oc r="I66" t="inlineStr">
      <is>
        <t>Not_Run</t>
      </is>
    </oc>
    <nc r="I66" t="inlineStr">
      <is>
        <t>Passed</t>
      </is>
    </nc>
  </rcc>
  <rcc rId="13332" sId="1">
    <oc r="J66" t="inlineStr">
      <is>
        <t>Prashanth</t>
      </is>
    </oc>
    <nc r="J66" t="inlineStr">
      <is>
        <t>Hussain</t>
      </is>
    </nc>
  </rcc>
  <rcc rId="13333" sId="1">
    <oc r="I415" t="inlineStr">
      <is>
        <t>Not_Run</t>
      </is>
    </oc>
    <nc r="I415" t="inlineStr">
      <is>
        <t>Passed</t>
      </is>
    </nc>
  </rcc>
  <rcc rId="13334" sId="1">
    <oc r="J415" t="inlineStr">
      <is>
        <t>Prashanth</t>
      </is>
    </oc>
    <nc r="J415" t="inlineStr">
      <is>
        <t>Hussain</t>
      </is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60" sId="1">
    <nc r="J414" t="inlineStr">
      <is>
        <t>Shwetha</t>
      </is>
    </nc>
  </rcc>
  <rfmt sheetId="1" sqref="J414">
    <dxf>
      <fill>
        <patternFill patternType="none">
          <fgColor indexed="64"/>
          <bgColor indexed="65"/>
        </patternFill>
      </fill>
    </dxf>
  </rfmt>
  <rcc rId="13661" sId="1">
    <nc r="J342" t="inlineStr">
      <is>
        <t>Shwetha</t>
      </is>
    </nc>
  </rcc>
  <rcc rId="13662" sId="1">
    <nc r="J309" t="inlineStr">
      <is>
        <t>Shwetha</t>
      </is>
    </nc>
  </rcc>
  <rcc rId="13663" sId="1">
    <nc r="J269" t="inlineStr">
      <is>
        <t>Shwetha</t>
      </is>
    </nc>
  </rcc>
  <rcc rId="13664" sId="1">
    <nc r="J212" t="inlineStr">
      <is>
        <t>Shwetha</t>
      </is>
    </nc>
  </rcc>
  <rcc rId="13665" sId="1">
    <nc r="J210" t="inlineStr">
      <is>
        <t>Shwetha</t>
      </is>
    </nc>
  </rcc>
  <rcc rId="13666" sId="1">
    <nc r="J180" t="inlineStr">
      <is>
        <t>Shwetha</t>
      </is>
    </nc>
  </rcc>
  <rcc rId="13667" sId="1">
    <nc r="J160" t="inlineStr">
      <is>
        <t>Shwetha</t>
      </is>
    </nc>
  </rcc>
  <rcc rId="13668" sId="1">
    <nc r="J106" t="inlineStr">
      <is>
        <t>Shwetha</t>
      </is>
    </nc>
  </rcc>
  <rcc rId="13669" sId="1">
    <nc r="J41" t="inlineStr">
      <is>
        <t>Shwetha</t>
      </is>
    </nc>
  </rcc>
  <rcc rId="13670" sId="1">
    <nc r="J38" t="inlineStr">
      <is>
        <t>Shwetha</t>
      </is>
    </nc>
  </rcc>
  <rcc rId="13671" sId="1">
    <nc r="J37" t="inlineStr">
      <is>
        <t>Shwetha</t>
      </is>
    </nc>
  </rcc>
  <rcc rId="13672" sId="1">
    <nc r="J36" t="inlineStr">
      <is>
        <t>Shwetha</t>
      </is>
    </nc>
  </rcc>
  <rcc rId="13673" sId="1">
    <nc r="J16" t="inlineStr">
      <is>
        <t>Shwetha</t>
      </is>
    </nc>
  </rcc>
  <rcc rId="13674" sId="1">
    <nc r="J9" t="inlineStr">
      <is>
        <t>Shwetha</t>
      </is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75" sId="1">
    <nc r="J339" t="inlineStr">
      <is>
        <t>Hussain</t>
      </is>
    </nc>
  </rcc>
  <rfmt sheetId="1" sqref="J339">
    <dxf>
      <fill>
        <patternFill patternType="none">
          <fgColor indexed="64"/>
          <bgColor indexed="65"/>
        </patternFill>
      </fill>
    </dxf>
  </rfmt>
  <rcc rId="13676" sId="1">
    <nc r="J338" t="inlineStr">
      <is>
        <t>Hussain</t>
      </is>
    </nc>
  </rcc>
  <rcc rId="13677" sId="1">
    <nc r="J271" t="inlineStr">
      <is>
        <t>Hussain</t>
      </is>
    </nc>
  </rcc>
  <rcc rId="13678" sId="1">
    <nc r="J116" t="inlineStr">
      <is>
        <t>Hussain</t>
      </is>
    </nc>
  </rcc>
  <rcc rId="13679" sId="1">
    <nc r="J95" t="inlineStr">
      <is>
        <t>Hussain</t>
      </is>
    </nc>
  </rcc>
  <rcc rId="13680" sId="1">
    <nc r="J10" t="inlineStr">
      <is>
        <t>Hussain</t>
      </is>
    </nc>
  </rcc>
  <rcc rId="13681" sId="1">
    <nc r="J205" t="inlineStr">
      <is>
        <t>Hussain</t>
      </is>
    </nc>
  </rcc>
  <rfmt sheetId="1" sqref="J205">
    <dxf>
      <fill>
        <patternFill patternType="none">
          <fgColor indexed="64"/>
          <bgColor indexed="65"/>
        </patternFill>
      </fill>
    </dxf>
  </rfmt>
  <rcc rId="13682" sId="1">
    <nc r="J417" t="inlineStr">
      <is>
        <t>Hussain</t>
      </is>
    </nc>
  </rcc>
  <rfmt sheetId="1" sqref="J417">
    <dxf>
      <fill>
        <patternFill patternType="none">
          <fgColor indexed="64"/>
          <bgColor indexed="65"/>
        </patternFill>
      </fill>
    </dxf>
  </rfmt>
  <rcc rId="13683" sId="1">
    <nc r="J43" t="inlineStr">
      <is>
        <t>Hussain</t>
      </is>
    </nc>
  </rcc>
  <rfmt sheetId="1" sqref="J43">
    <dxf>
      <fill>
        <patternFill patternType="none">
          <fgColor indexed="64"/>
          <bgColor indexed="65"/>
        </patternFill>
      </fill>
    </dxf>
  </rfmt>
  <rcc rId="13684" sId="1">
    <nc r="J366" t="inlineStr">
      <is>
        <t>Hussain</t>
      </is>
    </nc>
  </rcc>
  <rfmt sheetId="1" sqref="J366">
    <dxf>
      <fill>
        <patternFill patternType="none">
          <fgColor indexed="64"/>
          <bgColor indexed="65"/>
        </patternFill>
      </fill>
    </dxf>
  </rfmt>
  <rcc rId="13685" sId="1">
    <nc r="J333" t="inlineStr">
      <is>
        <t>Hussain</t>
      </is>
    </nc>
  </rcc>
  <rcc rId="13686" sId="1">
    <nc r="J332" t="inlineStr">
      <is>
        <t>Hussain</t>
      </is>
    </nc>
  </rcc>
  <rcc rId="13687" sId="1">
    <nc r="J330" t="inlineStr">
      <is>
        <t>Hussain</t>
      </is>
    </nc>
  </rcc>
  <rcc rId="13688" sId="1">
    <nc r="J322" t="inlineStr">
      <is>
        <t>Hussain</t>
      </is>
    </nc>
  </rcc>
  <rcc rId="13689" sId="1">
    <nc r="J321" t="inlineStr">
      <is>
        <t>Hussain</t>
      </is>
    </nc>
  </rcc>
  <rcc rId="13690" sId="1">
    <nc r="J320" t="inlineStr">
      <is>
        <t>Hussain</t>
      </is>
    </nc>
  </rcc>
  <rcc rId="13691" sId="1">
    <nc r="J319" t="inlineStr">
      <is>
        <t>Hussain</t>
      </is>
    </nc>
  </rcc>
  <rcc rId="13692" sId="1">
    <nc r="J302" t="inlineStr">
      <is>
        <t>Hussain</t>
      </is>
    </nc>
  </rcc>
  <rcc rId="13693" sId="1">
    <nc r="J250" t="inlineStr">
      <is>
        <t>Hussain</t>
      </is>
    </nc>
  </rcc>
  <rcc rId="13694" sId="1">
    <nc r="J246" t="inlineStr">
      <is>
        <t>Hussain</t>
      </is>
    </nc>
  </rcc>
  <rcc rId="13695" sId="1">
    <nc r="J241" t="inlineStr">
      <is>
        <t>Hussain</t>
      </is>
    </nc>
  </rcc>
  <rcc rId="13696" sId="1">
    <nc r="J19" t="inlineStr">
      <is>
        <t>Hussain</t>
      </is>
    </nc>
  </rcc>
  <rcc rId="13697" sId="1">
    <nc r="J18" t="inlineStr">
      <is>
        <t>Hussain</t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98" sId="1">
    <oc r="I159" t="inlineStr">
      <is>
        <t>Not_Run</t>
      </is>
    </oc>
    <nc r="I159" t="inlineStr">
      <is>
        <t>Passed</t>
      </is>
    </nc>
  </rcc>
  <rcc rId="13699" sId="1" odxf="1" dxf="1" numFmtId="19">
    <nc r="L159">
      <v>44785</v>
    </nc>
    <odxf>
      <numFmt numFmtId="0" formatCode="General"/>
    </odxf>
    <ndxf>
      <numFmt numFmtId="19" formatCode="m/d/yyyy"/>
    </ndxf>
  </rcc>
  <rcc rId="13700" sId="1">
    <oc r="I42" t="inlineStr">
      <is>
        <t>Not_Run</t>
      </is>
    </oc>
    <nc r="I42" t="inlineStr">
      <is>
        <t>Passed</t>
      </is>
    </nc>
  </rcc>
  <rcc rId="13701" sId="1" odxf="1" dxf="1" numFmtId="19">
    <nc r="L42">
      <v>44785</v>
    </nc>
    <odxf>
      <numFmt numFmtId="0" formatCode="General"/>
    </odxf>
    <ndxf>
      <numFmt numFmtId="19" formatCode="m/d/yyyy"/>
    </ndxf>
  </rcc>
  <rcc rId="13702" sId="1">
    <oc r="I24" t="inlineStr">
      <is>
        <t>Not_Run</t>
      </is>
    </oc>
    <nc r="I24" t="inlineStr">
      <is>
        <t>Passed</t>
      </is>
    </nc>
  </rcc>
  <rcc rId="13703" sId="1" odxf="1" dxf="1" numFmtId="19">
    <nc r="L24">
      <v>44785</v>
    </nc>
    <odxf>
      <numFmt numFmtId="0" formatCode="General"/>
    </odxf>
    <ndxf>
      <numFmt numFmtId="19" formatCode="m/d/yyyy"/>
    </ndxf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04" sId="1">
    <oc r="J338" t="inlineStr">
      <is>
        <t>Hussain</t>
      </is>
    </oc>
    <nc r="J338" t="inlineStr">
      <is>
        <t>Savitha</t>
      </is>
    </nc>
  </rcc>
  <rcc rId="13705" sId="1">
    <oc r="J322" t="inlineStr">
      <is>
        <t>Hussain</t>
      </is>
    </oc>
    <nc r="J322" t="inlineStr">
      <is>
        <t>Savitha</t>
      </is>
    </nc>
  </rcc>
  <rcc rId="13706" sId="1">
    <oc r="J321" t="inlineStr">
      <is>
        <t>Hussain</t>
      </is>
    </oc>
    <nc r="J321" t="inlineStr">
      <is>
        <t>Savitha</t>
      </is>
    </nc>
  </rcc>
  <rcc rId="13707" sId="1">
    <oc r="J320" t="inlineStr">
      <is>
        <t>Hussain</t>
      </is>
    </oc>
    <nc r="J320" t="inlineStr">
      <is>
        <t>Savitha</t>
      </is>
    </nc>
  </rcc>
  <rcc rId="13708" sId="1">
    <oc r="J319" t="inlineStr">
      <is>
        <t>Hussain</t>
      </is>
    </oc>
    <nc r="J319" t="inlineStr">
      <is>
        <t>Savitha</t>
      </is>
    </nc>
  </rcc>
  <rcc rId="13709" sId="1">
    <oc r="J271" t="inlineStr">
      <is>
        <t>Hussain</t>
      </is>
    </oc>
    <nc r="J271" t="inlineStr">
      <is>
        <t>Savitha</t>
      </is>
    </nc>
  </rcc>
  <rcc rId="13710" sId="1">
    <oc r="J246" t="inlineStr">
      <is>
        <t>Hussain</t>
      </is>
    </oc>
    <nc r="J246" t="inlineStr">
      <is>
        <t>Savitha</t>
      </is>
    </nc>
  </rcc>
  <rcc rId="13711" sId="1">
    <oc r="J95" t="inlineStr">
      <is>
        <t>Hussain</t>
      </is>
    </oc>
    <nc r="J95" t="inlineStr">
      <is>
        <t>Savitha</t>
      </is>
    </nc>
  </rcc>
  <rcc rId="13712" sId="1">
    <oc r="J19" t="inlineStr">
      <is>
        <t>Hussain</t>
      </is>
    </oc>
    <nc r="J19" t="inlineStr">
      <is>
        <t>Savitha</t>
      </is>
    </nc>
  </rcc>
  <rcc rId="13713" sId="1">
    <oc r="J18" t="inlineStr">
      <is>
        <t>Hussain</t>
      </is>
    </oc>
    <nc r="J18" t="inlineStr">
      <is>
        <t>Savitha</t>
      </is>
    </nc>
  </rcc>
  <rcc rId="13714" sId="1">
    <nc r="J316" t="inlineStr">
      <is>
        <t>Hussain</t>
      </is>
    </nc>
  </rcc>
  <rfmt sheetId="1" sqref="J316">
    <dxf>
      <fill>
        <patternFill patternType="none">
          <fgColor indexed="64"/>
          <bgColor indexed="65"/>
        </patternFill>
      </fill>
    </dxf>
  </rfmt>
  <rcc rId="13715" sId="1">
    <nc r="J315" t="inlineStr">
      <is>
        <t>Hussain</t>
      </is>
    </nc>
  </rcc>
  <rcc rId="13716" sId="1">
    <nc r="J311" t="inlineStr">
      <is>
        <t>Hussain</t>
      </is>
    </nc>
  </rcc>
  <rcc rId="13717" sId="1">
    <nc r="J300" t="inlineStr">
      <is>
        <t>Hussain</t>
      </is>
    </nc>
  </rcc>
  <rcc rId="13718" sId="1">
    <nc r="J285" t="inlineStr">
      <is>
        <t>Hussain</t>
      </is>
    </nc>
  </rcc>
  <rcc rId="13719" sId="1">
    <nc r="J279" t="inlineStr">
      <is>
        <t>Hussain</t>
      </is>
    </nc>
  </rcc>
  <rcc rId="13720" sId="1">
    <nc r="J267" t="inlineStr">
      <is>
        <t>Hussain</t>
      </is>
    </nc>
  </rcc>
  <rcc rId="13721" sId="1">
    <nc r="J416" t="inlineStr">
      <is>
        <t>Vijay</t>
      </is>
    </nc>
  </rcc>
  <rfmt sheetId="1" sqref="J416">
    <dxf>
      <fill>
        <patternFill patternType="none">
          <fgColor indexed="64"/>
          <bgColor indexed="65"/>
        </patternFill>
      </fill>
    </dxf>
  </rfmt>
  <rcc rId="13722" sId="1">
    <nc r="J346" t="inlineStr">
      <is>
        <t>Vijay</t>
      </is>
    </nc>
  </rcc>
  <rcc rId="13723" sId="1">
    <nc r="J345" t="inlineStr">
      <is>
        <t>Vijay</t>
      </is>
    </nc>
  </rcc>
  <rcc rId="13724" sId="1">
    <nc r="J344" t="inlineStr">
      <is>
        <t>Vijay</t>
      </is>
    </nc>
  </rcc>
  <rcc rId="13725" sId="1">
    <nc r="J343" t="inlineStr">
      <is>
        <t>Vijay</t>
      </is>
    </nc>
  </rcc>
  <rcc rId="13726" sId="1">
    <nc r="J299" t="inlineStr">
      <is>
        <t>Vijay</t>
      </is>
    </nc>
  </rcc>
  <rcc rId="13727" sId="1">
    <nc r="J265" t="inlineStr">
      <is>
        <t>Vijay</t>
      </is>
    </nc>
  </rcc>
  <rcc rId="13728" sId="1">
    <nc r="J186" t="inlineStr">
      <is>
        <t>Vijay</t>
      </is>
    </nc>
  </rcc>
  <rcc rId="13729" sId="1">
    <nc r="J147" t="inlineStr">
      <is>
        <t>Vijay</t>
      </is>
    </nc>
  </rcc>
  <rcc rId="13730" sId="1">
    <nc r="J145" t="inlineStr">
      <is>
        <t>Vijay</t>
      </is>
    </nc>
  </rcc>
  <rcc rId="13731" sId="1">
    <nc r="J144" t="inlineStr">
      <is>
        <t>Vijay</t>
      </is>
    </nc>
  </rcc>
  <rcc rId="13732" sId="1">
    <nc r="J138" t="inlineStr">
      <is>
        <t>Vijay</t>
      </is>
    </nc>
  </rcc>
  <rcc rId="13733" sId="1">
    <nc r="J137" t="inlineStr">
      <is>
        <t>Vijay</t>
      </is>
    </nc>
  </rcc>
  <rcc rId="13734" sId="1">
    <nc r="J134" t="inlineStr">
      <is>
        <t>Vijay</t>
      </is>
    </nc>
  </rcc>
  <rcc rId="13735" sId="1">
    <nc r="J126" t="inlineStr">
      <is>
        <t>Vijay</t>
      </is>
    </nc>
  </rcc>
  <rcc rId="13736" sId="1">
    <nc r="J125" t="inlineStr">
      <is>
        <t>Vijay</t>
      </is>
    </nc>
  </rcc>
  <rcc rId="13737" sId="1">
    <nc r="J124" t="inlineStr">
      <is>
        <t>Vijay</t>
      </is>
    </nc>
  </rcc>
  <rcc rId="13738" sId="1">
    <nc r="J123" t="inlineStr">
      <is>
        <t>Vijay</t>
      </is>
    </nc>
  </rcc>
  <rcc rId="13739" sId="1">
    <nc r="J122" t="inlineStr">
      <is>
        <t>Vijay</t>
      </is>
    </nc>
  </rcc>
  <rcc rId="13740" sId="1">
    <nc r="J121" t="inlineStr">
      <is>
        <t>Vijay</t>
      </is>
    </nc>
  </rcc>
  <rcc rId="13741" sId="1">
    <nc r="J114" t="inlineStr">
      <is>
        <t>Vijay</t>
      </is>
    </nc>
  </rcc>
  <rcc rId="13742" sId="1">
    <nc r="J113" t="inlineStr">
      <is>
        <t>Vijay</t>
      </is>
    </nc>
  </rcc>
  <rcc rId="13743" sId="1">
    <nc r="J109" t="inlineStr">
      <is>
        <t>Vijay</t>
      </is>
    </nc>
  </rcc>
  <rcc rId="13744" sId="1">
    <nc r="J108" t="inlineStr">
      <is>
        <t>Vijay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47" sId="1">
    <oc r="J42" t="inlineStr">
      <is>
        <t>Shwetha</t>
      </is>
    </oc>
    <nc r="J42" t="inlineStr">
      <is>
        <t>Hussain</t>
      </is>
    </nc>
  </rcc>
  <rcc rId="13748" sId="1">
    <oc r="J24" t="inlineStr">
      <is>
        <t>Shwetha</t>
      </is>
    </oc>
    <nc r="J24" t="inlineStr">
      <is>
        <t>Hussain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1" sId="1">
    <oc r="J404" t="inlineStr">
      <is>
        <t>Shwetha</t>
      </is>
    </oc>
    <nc r="J404" t="inlineStr">
      <is>
        <t>Hussain</t>
      </is>
    </nc>
  </rcc>
  <rcc rId="13752" sId="1">
    <oc r="J79" t="inlineStr">
      <is>
        <t>Shwetha</t>
      </is>
    </oc>
    <nc r="J79" t="inlineStr">
      <is>
        <t>Hussain</t>
      </is>
    </nc>
  </rcc>
  <rcc rId="13753" sId="1">
    <oc r="J70" t="inlineStr">
      <is>
        <t>Shwetha</t>
      </is>
    </oc>
    <nc r="J70" t="inlineStr">
      <is>
        <t>Hussain</t>
      </is>
    </nc>
  </rcc>
  <rcc rId="13754" sId="1">
    <oc r="J25" t="inlineStr">
      <is>
        <t>Shwetha</t>
      </is>
    </oc>
    <nc r="J25" t="inlineStr">
      <is>
        <t>Hussain</t>
      </is>
    </nc>
  </rcc>
  <rcc rId="13755" sId="1">
    <oc r="J23" t="inlineStr">
      <is>
        <t>Shwetha</t>
      </is>
    </oc>
    <nc r="J23" t="inlineStr">
      <is>
        <t>Hussain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60" sId="1">
    <oc r="I366" t="inlineStr">
      <is>
        <t>Not_Run</t>
      </is>
    </oc>
    <nc r="I366" t="inlineStr">
      <is>
        <t>Passed</t>
      </is>
    </nc>
  </rcc>
  <rcc rId="13761" sId="1" odxf="1" dxf="1" numFmtId="19">
    <nc r="L366">
      <v>44785</v>
    </nc>
    <odxf>
      <numFmt numFmtId="0" formatCode="General"/>
    </odxf>
    <ndxf>
      <numFmt numFmtId="19" formatCode="m/d/yyyy"/>
    </ndxf>
  </rcc>
  <rcc rId="13762" sId="1">
    <oc r="I332" t="inlineStr">
      <is>
        <t>Not_Run</t>
      </is>
    </oc>
    <nc r="I332" t="inlineStr">
      <is>
        <t>Passed</t>
      </is>
    </nc>
  </rcc>
  <rcc rId="13763" sId="1" odxf="1" dxf="1" numFmtId="19">
    <nc r="L332">
      <v>44785</v>
    </nc>
    <odxf>
      <numFmt numFmtId="0" formatCode="General"/>
    </odxf>
    <ndxf>
      <numFmt numFmtId="19" formatCode="m/d/yyyy"/>
    </ndxf>
  </rcc>
  <rcc rId="13764" sId="1">
    <oc r="I302" t="inlineStr">
      <is>
        <t>Not_Run</t>
      </is>
    </oc>
    <nc r="I302" t="inlineStr">
      <is>
        <t>Passed</t>
      </is>
    </nc>
  </rcc>
  <rcc rId="13765" sId="1">
    <oc r="I333" t="inlineStr">
      <is>
        <t>Not_Run</t>
      </is>
    </oc>
    <nc r="I333" t="inlineStr">
      <is>
        <t>Passed</t>
      </is>
    </nc>
  </rcc>
  <rfmt sheetId="1" sqref="L333">
    <dxf>
      <fill>
        <patternFill patternType="none">
          <fgColor indexed="64"/>
          <bgColor indexed="65"/>
        </patternFill>
      </fill>
    </dxf>
  </rfmt>
  <rcc rId="13766" sId="1" odxf="1" dxf="1" numFmtId="19">
    <nc r="L333">
      <v>44785</v>
    </nc>
    <ndxf>
      <numFmt numFmtId="19" formatCode="m/d/yyyy"/>
    </ndxf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67" sId="1" odxf="1" dxf="1" numFmtId="19">
    <nc r="L302">
      <v>44785</v>
    </nc>
    <odxf>
      <numFmt numFmtId="0" formatCode="General"/>
    </odxf>
    <ndxf>
      <numFmt numFmtId="19" formatCode="m/d/yyyy"/>
    </ndxf>
  </rcc>
  <rcc rId="13768" sId="1">
    <oc r="I250" t="inlineStr">
      <is>
        <t>Not_Run</t>
      </is>
    </oc>
    <nc r="I250" t="inlineStr">
      <is>
        <t>Passed</t>
      </is>
    </nc>
  </rcc>
  <rcc rId="13769" sId="1" odxf="1" dxf="1" numFmtId="19">
    <nc r="L250">
      <v>44785</v>
    </nc>
    <odxf>
      <numFmt numFmtId="0" formatCode="General"/>
    </odxf>
    <ndxf>
      <numFmt numFmtId="19" formatCode="m/d/yyyy"/>
    </ndxf>
  </rcc>
  <rcc rId="13770" sId="1">
    <oc r="I241" t="inlineStr">
      <is>
        <t>Not_Run</t>
      </is>
    </oc>
    <nc r="I241" t="inlineStr">
      <is>
        <t>Passed</t>
      </is>
    </nc>
  </rcc>
  <rcc rId="13771" sId="1" odxf="1" dxf="1" numFmtId="19">
    <nc r="L241">
      <v>44785</v>
    </nc>
    <odxf>
      <numFmt numFmtId="0" formatCode="General"/>
    </odxf>
    <ndxf>
      <numFmt numFmtId="19" formatCode="m/d/yyyy"/>
    </ndxf>
  </rcc>
  <rcc rId="13772" sId="1">
    <oc r="I330" t="inlineStr">
      <is>
        <t>Not_Run</t>
      </is>
    </oc>
    <nc r="I330" t="inlineStr">
      <is>
        <t>Passed</t>
      </is>
    </nc>
  </rcc>
  <rcc rId="13773" sId="1" odxf="1" dxf="1" numFmtId="19">
    <nc r="L330">
      <v>44785</v>
    </nc>
    <odxf>
      <numFmt numFmtId="0" formatCode="General"/>
    </odxf>
    <ndxf>
      <numFmt numFmtId="19" formatCode="m/d/yyyy"/>
    </ndxf>
  </rcc>
  <rcc rId="13774" sId="1">
    <oc r="I316" t="inlineStr">
      <is>
        <t>Not_Run</t>
      </is>
    </oc>
    <nc r="I316" t="inlineStr">
      <is>
        <t>Passed</t>
      </is>
    </nc>
  </rcc>
  <rcc rId="13775" sId="1" odxf="1" dxf="1" numFmtId="19">
    <nc r="L316">
      <v>44785</v>
    </nc>
    <odxf>
      <numFmt numFmtId="0" formatCode="General"/>
    </odxf>
    <ndxf>
      <numFmt numFmtId="19" formatCode="m/d/yyyy"/>
    </ndxf>
  </rcc>
  <rcc rId="13776" sId="1">
    <oc r="I315" t="inlineStr">
      <is>
        <t>Not_Run</t>
      </is>
    </oc>
    <nc r="I315" t="inlineStr">
      <is>
        <t>Passed</t>
      </is>
    </nc>
  </rcc>
  <rcc rId="13777" sId="1" odxf="1" dxf="1" numFmtId="19">
    <nc r="L315">
      <v>44785</v>
    </nc>
    <odxf>
      <numFmt numFmtId="0" formatCode="General"/>
    </odxf>
    <ndxf>
      <numFmt numFmtId="19" formatCode="m/d/yyyy"/>
    </ndxf>
  </rcc>
  <rcc rId="13778" sId="1">
    <oc r="I404" t="inlineStr">
      <is>
        <t>Not_Run</t>
      </is>
    </oc>
    <nc r="I404" t="inlineStr">
      <is>
        <t>Passed</t>
      </is>
    </nc>
  </rcc>
  <rcc rId="13779" sId="1" odxf="1" dxf="1" numFmtId="19">
    <nc r="L404">
      <v>44785</v>
    </nc>
    <odxf>
      <numFmt numFmtId="0" formatCode="General"/>
    </odxf>
    <ndxf>
      <numFmt numFmtId="19" formatCode="m/d/yyyy"/>
    </ndxf>
  </rcc>
  <rcc rId="13780" sId="1">
    <oc r="I348" t="inlineStr">
      <is>
        <t>Not_Run</t>
      </is>
    </oc>
    <nc r="I348" t="inlineStr">
      <is>
        <t>Passed</t>
      </is>
    </nc>
  </rcc>
  <rcc rId="13781" sId="1">
    <oc r="L348" t="inlineStr">
      <is>
        <t>corporate ifwi</t>
      </is>
    </oc>
    <nc r="L348" t="inlineStr">
      <is>
        <t>cheched with consumer ifwi</t>
      </is>
    </nc>
  </rcc>
  <rcc rId="13782" sId="1">
    <oc r="I79" t="inlineStr">
      <is>
        <t>Not_Run</t>
      </is>
    </oc>
    <nc r="I79" t="inlineStr">
      <is>
        <t>Passed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35" sId="1">
    <oc r="I94" t="inlineStr">
      <is>
        <t>Not_Run</t>
      </is>
    </oc>
    <nc r="I94" t="inlineStr">
      <is>
        <t>Passed</t>
      </is>
    </nc>
  </rcc>
  <rcc rId="13336" sId="1">
    <oc r="J94" t="inlineStr">
      <is>
        <t>Prashanth</t>
      </is>
    </oc>
    <nc r="J94" t="inlineStr">
      <is>
        <t>Hussain</t>
      </is>
    </nc>
  </rcc>
  <rcc rId="13337" sId="1">
    <oc r="I69" t="inlineStr">
      <is>
        <t>Not_Run</t>
      </is>
    </oc>
    <nc r="I69" t="inlineStr">
      <is>
        <t>Passed</t>
      </is>
    </nc>
  </rcc>
  <rcc rId="13338" sId="1">
    <oc r="J69" t="inlineStr">
      <is>
        <t>Prashanth</t>
      </is>
    </oc>
    <nc r="J69" t="inlineStr">
      <is>
        <t>Hussain</t>
      </is>
    </nc>
  </rcc>
  <rcc rId="13339" sId="1">
    <oc r="I39" t="inlineStr">
      <is>
        <t>Not_Run</t>
      </is>
    </oc>
    <nc r="I39" t="inlineStr">
      <is>
        <t>Passed</t>
      </is>
    </nc>
  </rcc>
  <rcc rId="13340" sId="1">
    <oc r="J39" t="inlineStr">
      <is>
        <t>Prashanth</t>
      </is>
    </oc>
    <nc r="J39" t="inlineStr">
      <is>
        <t>Hussain</t>
      </is>
    </nc>
  </rcc>
  <rcc rId="13341" sId="1">
    <oc r="I209" t="inlineStr">
      <is>
        <t>Not_Run</t>
      </is>
    </oc>
    <nc r="I209" t="inlineStr">
      <is>
        <t>Passed</t>
      </is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3" sId="1">
    <oc r="I224" t="inlineStr">
      <is>
        <t>Not_Run</t>
      </is>
    </oc>
    <nc r="I224" t="inlineStr">
      <is>
        <t>Passed</t>
      </is>
    </nc>
  </rcc>
  <rcc rId="13784" sId="1">
    <oc r="I416" t="inlineStr">
      <is>
        <t>Not_Run</t>
      </is>
    </oc>
    <nc r="I416" t="inlineStr">
      <is>
        <t>Passed</t>
      </is>
    </nc>
  </rcc>
  <rcc rId="13785" sId="1">
    <oc r="I334" t="inlineStr">
      <is>
        <t>Not_Run</t>
      </is>
    </oc>
    <nc r="I334" t="inlineStr">
      <is>
        <t>Passed</t>
      </is>
    </nc>
  </rcc>
  <rcc rId="13786" sId="1">
    <oc r="I397" t="inlineStr">
      <is>
        <t>Not_Run</t>
      </is>
    </oc>
    <nc r="I397" t="inlineStr">
      <is>
        <t>Passed</t>
      </is>
    </nc>
  </rcc>
  <rcc rId="13787" sId="1">
    <oc r="I109" t="inlineStr">
      <is>
        <t>Not_Run</t>
      </is>
    </oc>
    <nc r="I109" t="inlineStr">
      <is>
        <t>Passed</t>
      </is>
    </nc>
  </rcc>
  <rcc rId="13788" sId="1">
    <oc r="I317" t="inlineStr">
      <is>
        <t>Not_Run</t>
      </is>
    </oc>
    <nc r="I317" t="inlineStr">
      <is>
        <t>Passed</t>
      </is>
    </nc>
  </rcc>
  <rcc rId="13789" sId="1">
    <oc r="I144" t="inlineStr">
      <is>
        <t>Not_Run</t>
      </is>
    </oc>
    <nc r="I144" t="inlineStr">
      <is>
        <t>Passed</t>
      </is>
    </nc>
  </rcc>
  <rcc rId="13790" sId="1">
    <oc r="I145" t="inlineStr">
      <is>
        <t>Not_Run</t>
      </is>
    </oc>
    <nc r="I145" t="inlineStr">
      <is>
        <t>Passed</t>
      </is>
    </nc>
  </rcc>
  <rcc rId="13791" sId="1">
    <oc r="I147" t="inlineStr">
      <is>
        <t>Not_Run</t>
      </is>
    </oc>
    <nc r="I147" t="inlineStr">
      <is>
        <t>Passed</t>
      </is>
    </nc>
  </rcc>
  <rcc rId="13792" sId="1">
    <oc r="I186" t="inlineStr">
      <is>
        <t>Not_Run</t>
      </is>
    </oc>
    <nc r="I186" t="inlineStr">
      <is>
        <t>Passed</t>
      </is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3" sId="1">
    <oc r="I432" t="inlineStr">
      <is>
        <t>Not_Run</t>
      </is>
    </oc>
    <nc r="I432" t="inlineStr">
      <is>
        <t>Passed</t>
      </is>
    </nc>
  </rcc>
  <rcc rId="13794" sId="1">
    <oc r="I355" t="inlineStr">
      <is>
        <t>Not_Run</t>
      </is>
    </oc>
    <nc r="I355" t="inlineStr">
      <is>
        <t>Passed</t>
      </is>
    </nc>
  </rcc>
  <rcc rId="13795" sId="1">
    <oc r="I354" t="inlineStr">
      <is>
        <t>Not_Run</t>
      </is>
    </oc>
    <nc r="I354" t="inlineStr">
      <is>
        <t>Passed</t>
      </is>
    </nc>
  </rcc>
  <rcc rId="13796" sId="1">
    <oc r="I62" t="inlineStr">
      <is>
        <t>Not_Run</t>
      </is>
    </oc>
    <nc r="I62" t="inlineStr">
      <is>
        <t>Passed</t>
      </is>
    </nc>
  </rcc>
  <rcc rId="13797" sId="1">
    <oc r="I63" t="inlineStr">
      <is>
        <t>Not_Run</t>
      </is>
    </oc>
    <nc r="I63" t="inlineStr">
      <is>
        <t>Passed</t>
      </is>
    </nc>
  </rcc>
  <rcc rId="13798" sId="1">
    <oc r="I72" t="inlineStr">
      <is>
        <t>Not_Run</t>
      </is>
    </oc>
    <nc r="I72" t="inlineStr">
      <is>
        <t>Passed</t>
      </is>
    </nc>
  </rcc>
  <rcc rId="13799" sId="1">
    <oc r="I80" t="inlineStr">
      <is>
        <t>Not_Run</t>
      </is>
    </oc>
    <nc r="I80" t="inlineStr">
      <is>
        <t>Passed</t>
      </is>
    </nc>
  </rcc>
  <rcc rId="13800" sId="1">
    <oc r="I88" t="inlineStr">
      <is>
        <t>Not_Run</t>
      </is>
    </oc>
    <nc r="I88" t="inlineStr">
      <is>
        <t>Passed</t>
      </is>
    </nc>
  </rcc>
  <rcc rId="13801" sId="1">
    <oc r="I91" t="inlineStr">
      <is>
        <t>Not_Run</t>
      </is>
    </oc>
    <nc r="I91" t="inlineStr">
      <is>
        <t>Passed</t>
      </is>
    </nc>
  </rcc>
  <rcc rId="13802" sId="1">
    <oc r="I112" t="inlineStr">
      <is>
        <t>Not_Run</t>
      </is>
    </oc>
    <nc r="I112" t="inlineStr">
      <is>
        <t>Passed</t>
      </is>
    </nc>
  </rcc>
  <rcc rId="13803" sId="1">
    <oc r="I115" t="inlineStr">
      <is>
        <t>Not_Run</t>
      </is>
    </oc>
    <nc r="I115" t="inlineStr">
      <is>
        <t>Passed</t>
      </is>
    </nc>
  </rcc>
  <rcc rId="13804" sId="1">
    <oc r="I163" t="inlineStr">
      <is>
        <t>Not_Run</t>
      </is>
    </oc>
    <nc r="I163" t="inlineStr">
      <is>
        <t>Passed</t>
      </is>
    </nc>
  </rcc>
  <rcc rId="13805" sId="1">
    <oc r="I164" t="inlineStr">
      <is>
        <t>Not_Run</t>
      </is>
    </oc>
    <nc r="I164" t="inlineStr">
      <is>
        <t>Passed</t>
      </is>
    </nc>
  </rcc>
  <rcc rId="13806" sId="1">
    <oc r="I181" t="inlineStr">
      <is>
        <t>Not_Run</t>
      </is>
    </oc>
    <nc r="I181" t="inlineStr">
      <is>
        <t>Passed</t>
      </is>
    </nc>
  </rcc>
  <rcc rId="13807" sId="1">
    <oc r="I220" t="inlineStr">
      <is>
        <t>Not_Run</t>
      </is>
    </oc>
    <nc r="I220" t="inlineStr">
      <is>
        <t>Passed</t>
      </is>
    </nc>
  </rcc>
  <rcc rId="13808" sId="1">
    <oc r="I221" t="inlineStr">
      <is>
        <t>Not_Run</t>
      </is>
    </oc>
    <nc r="I221" t="inlineStr">
      <is>
        <t>Passed</t>
      </is>
    </nc>
  </rcc>
  <rcc rId="13809" sId="1">
    <oc r="I353" t="inlineStr">
      <is>
        <t>Not_Run</t>
      </is>
    </oc>
    <nc r="I353" t="inlineStr">
      <is>
        <t>Passed</t>
      </is>
    </nc>
  </rcc>
  <rcc rId="13810" sId="1">
    <oc r="I403" t="inlineStr">
      <is>
        <t>Not_Run</t>
      </is>
    </oc>
    <nc r="I403" t="inlineStr">
      <is>
        <t>Passed</t>
      </is>
    </nc>
  </rcc>
  <rcc rId="13811" sId="1">
    <oc r="I426" t="inlineStr">
      <is>
        <t>Not_Run</t>
      </is>
    </oc>
    <nc r="I426" t="inlineStr">
      <is>
        <t>Passed</t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2" sId="1" odxf="1" dxf="1" numFmtId="19">
    <nc r="L79">
      <v>44785</v>
    </nc>
    <odxf>
      <numFmt numFmtId="0" formatCode="General"/>
    </odxf>
    <ndxf>
      <numFmt numFmtId="19" formatCode="m/d/yyyy"/>
    </ndxf>
  </rcc>
  <rcc rId="13813" sId="1">
    <oc r="I267" t="inlineStr">
      <is>
        <t>Not_Run</t>
      </is>
    </oc>
    <nc r="I267" t="inlineStr">
      <is>
        <t>Passed</t>
      </is>
    </nc>
  </rcc>
  <rcc rId="13814" sId="1">
    <oc r="L267" t="inlineStr">
      <is>
        <t>Verified with PCI-X4 slot SDD</t>
      </is>
    </oc>
    <nc r="L267" t="inlineStr">
      <is>
        <t>Verified with PCI-X4 slot 8/12/2022</t>
      </is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5" sId="1">
    <oc r="I318" t="inlineStr">
      <is>
        <t>Not_Run</t>
      </is>
    </oc>
    <nc r="I318" t="inlineStr">
      <is>
        <t>Passed</t>
      </is>
    </nc>
  </rcc>
  <rcc rId="13816" sId="1">
    <oc r="I314" t="inlineStr">
      <is>
        <t>Not_Run</t>
      </is>
    </oc>
    <nc r="I314" t="inlineStr">
      <is>
        <t>Passed</t>
      </is>
    </nc>
  </rcc>
  <rfmt sheetId="1" sqref="I314">
    <dxf>
      <fill>
        <patternFill patternType="none">
          <fgColor indexed="64"/>
          <bgColor indexed="65"/>
        </patternFill>
      </fill>
    </dxf>
  </rfmt>
  <rfmt sheetId="1" sqref="I314">
    <dxf>
      <fill>
        <patternFill patternType="none">
          <fgColor indexed="64"/>
          <bgColor indexed="65"/>
        </patternFill>
      </fill>
    </dxf>
  </rfmt>
  <rcc rId="13817" sId="1">
    <oc r="I313" t="inlineStr">
      <is>
        <t>Not_Run</t>
      </is>
    </oc>
    <nc r="I313" t="inlineStr">
      <is>
        <t>Passed</t>
      </is>
    </nc>
  </rcc>
  <rcc rId="13818" sId="1">
    <oc r="I310" t="inlineStr">
      <is>
        <t>Not_Run</t>
      </is>
    </oc>
    <nc r="I310" t="inlineStr">
      <is>
        <t>Passed</t>
      </is>
    </nc>
  </rcc>
  <rcc rId="13819" sId="1">
    <oc r="I305" t="inlineStr">
      <is>
        <t>Not_Run</t>
      </is>
    </oc>
    <nc r="I305" t="inlineStr">
      <is>
        <t>Passed</t>
      </is>
    </nc>
  </rcc>
  <rcc rId="13820" sId="1">
    <oc r="I308" t="inlineStr">
      <is>
        <t>Not_Run</t>
      </is>
    </oc>
    <nc r="I308" t="inlineStr">
      <is>
        <t>Passed</t>
      </is>
    </nc>
  </rcc>
  <rcc rId="13821" sId="1">
    <oc r="I291" t="inlineStr">
      <is>
        <t>Not_Run</t>
      </is>
    </oc>
    <nc r="I291" t="inlineStr">
      <is>
        <t>Passed</t>
      </is>
    </nc>
  </rcc>
  <rcc rId="13822" sId="1">
    <oc r="I306" t="inlineStr">
      <is>
        <t>Not_Run</t>
      </is>
    </oc>
    <nc r="I306" t="inlineStr">
      <is>
        <t>Passed</t>
      </is>
    </nc>
  </rcc>
  <rcc rId="13823" sId="1">
    <oc r="I206" t="inlineStr">
      <is>
        <t>Not_Run</t>
      </is>
    </oc>
    <nc r="I206" t="inlineStr">
      <is>
        <t>Passed</t>
      </is>
    </nc>
  </rcc>
  <rcc rId="13824" sId="1">
    <oc r="I75" t="inlineStr">
      <is>
        <t>Not_Run</t>
      </is>
    </oc>
    <nc r="I75" t="inlineStr">
      <is>
        <t>Passed</t>
      </is>
    </nc>
  </rcc>
  <rcc rId="13825" sId="1">
    <oc r="I240" t="inlineStr">
      <is>
        <t>Not_Run</t>
      </is>
    </oc>
    <nc r="I240" t="inlineStr">
      <is>
        <t>Passed</t>
      </is>
    </nc>
  </rcc>
  <rcc rId="13826" sId="1">
    <oc r="I235" t="inlineStr">
      <is>
        <t>Not_Run</t>
      </is>
    </oc>
    <nc r="I235" t="inlineStr">
      <is>
        <t>Passed</t>
      </is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27" sId="1">
    <oc r="I67" t="inlineStr">
      <is>
        <t>Not_Run</t>
      </is>
    </oc>
    <nc r="I67" t="inlineStr">
      <is>
        <t>Passed</t>
      </is>
    </nc>
  </rcc>
  <rcc rId="13828" sId="1">
    <oc r="I73" t="inlineStr">
      <is>
        <t>Not_Run</t>
      </is>
    </oc>
    <nc r="I73" t="inlineStr">
      <is>
        <t>Passed</t>
      </is>
    </nc>
  </rcc>
  <rcc rId="13829" sId="1">
    <oc r="I76" t="inlineStr">
      <is>
        <t>Not_Run</t>
      </is>
    </oc>
    <nc r="I76" t="inlineStr">
      <is>
        <t>Passed</t>
      </is>
    </nc>
  </rcc>
  <rcc rId="13830" sId="1">
    <oc r="I87" t="inlineStr">
      <is>
        <t>Not_Run</t>
      </is>
    </oc>
    <nc r="I87" t="inlineStr">
      <is>
        <t>Passed</t>
      </is>
    </nc>
  </rcc>
  <rcc rId="13831" sId="1">
    <oc r="I92" t="inlineStr">
      <is>
        <t>Not_Run</t>
      </is>
    </oc>
    <nc r="I92" t="inlineStr">
      <is>
        <t>Passed</t>
      </is>
    </nc>
  </rcc>
  <rcc rId="13832" sId="1">
    <oc r="I93" t="inlineStr">
      <is>
        <t>Not_Run</t>
      </is>
    </oc>
    <nc r="I93" t="inlineStr">
      <is>
        <t>Passed</t>
      </is>
    </nc>
  </rcc>
  <rcc rId="13833" sId="1">
    <oc r="I151" t="inlineStr">
      <is>
        <t>Not_Run</t>
      </is>
    </oc>
    <nc r="I151" t="inlineStr">
      <is>
        <t>Passed</t>
      </is>
    </nc>
  </rcc>
  <rcc rId="13834" sId="1">
    <oc r="I201" t="inlineStr">
      <is>
        <t>Not_Run</t>
      </is>
    </oc>
    <nc r="I201" t="inlineStr">
      <is>
        <t>Passed</t>
      </is>
    </nc>
  </rcc>
  <rcc rId="13835" sId="1">
    <oc r="I222" t="inlineStr">
      <is>
        <t>Not_Run</t>
      </is>
    </oc>
    <nc r="I222" t="inlineStr">
      <is>
        <t>Passed</t>
      </is>
    </nc>
  </rcc>
  <rcc rId="13836" sId="1">
    <oc r="I374" t="inlineStr">
      <is>
        <t>Not_Run</t>
      </is>
    </oc>
    <nc r="I374" t="inlineStr">
      <is>
        <t>Passed</t>
      </is>
    </nc>
  </rcc>
  <rcc rId="13837" sId="1">
    <oc r="I375" t="inlineStr">
      <is>
        <t>Not_Run</t>
      </is>
    </oc>
    <nc r="I375" t="inlineStr">
      <is>
        <t>Passed</t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38" sId="1">
    <oc r="I120" t="inlineStr">
      <is>
        <t>Not_Run</t>
      </is>
    </oc>
    <nc r="I120" t="inlineStr">
      <is>
        <t>Passed</t>
      </is>
    </nc>
  </rcc>
  <rfmt sheetId="1" sqref="I120">
    <dxf>
      <fill>
        <patternFill patternType="none">
          <fgColor indexed="64"/>
          <bgColor indexed="65"/>
        </patternFill>
      </fill>
    </dxf>
  </rfmt>
  <rfmt sheetId="1" sqref="I120">
    <dxf>
      <fill>
        <patternFill patternType="none">
          <fgColor indexed="64"/>
          <bgColor indexed="65"/>
        </patternFill>
      </fill>
    </dxf>
  </rfmt>
  <rcc rId="13839" sId="1" odxf="1" dxf="1" numFmtId="19">
    <nc r="L120">
      <v>44785</v>
    </nc>
    <odxf>
      <numFmt numFmtId="0" formatCode="General"/>
    </odxf>
    <ndxf>
      <numFmt numFmtId="19" formatCode="m/d/yyyy"/>
    </ndxf>
  </rcc>
  <rcc rId="13840" sId="1">
    <oc r="I116" t="inlineStr">
      <is>
        <t>Not_Run</t>
      </is>
    </oc>
    <nc r="I116" t="inlineStr">
      <is>
        <t>Passed</t>
      </is>
    </nc>
  </rcc>
  <rcc rId="13841" sId="1" odxf="1" dxf="1" numFmtId="19">
    <nc r="L116">
      <v>44785</v>
    </nc>
    <odxf>
      <numFmt numFmtId="0" formatCode="General"/>
    </odxf>
    <ndxf>
      <numFmt numFmtId="19" formatCode="m/d/yyyy"/>
    </ndxf>
  </rcc>
  <rcc rId="13842" sId="1">
    <oc r="I207" t="inlineStr">
      <is>
        <t>Not_Run</t>
      </is>
    </oc>
    <nc r="I207" t="inlineStr">
      <is>
        <t>Passed</t>
      </is>
    </nc>
  </rcc>
  <rfmt sheetId="1" sqref="L207">
    <dxf>
      <fill>
        <patternFill patternType="none">
          <fgColor indexed="64"/>
          <bgColor indexed="65"/>
        </patternFill>
      </fill>
    </dxf>
  </rfmt>
  <rfmt sheetId="1" sqref="L207">
    <dxf>
      <fill>
        <patternFill patternType="none">
          <fgColor indexed="64"/>
          <bgColor indexed="65"/>
        </patternFill>
      </fill>
    </dxf>
  </rfmt>
  <rcc rId="13843" sId="1">
    <nc r="L207" t="inlineStr">
      <is>
        <t>skip step6 &amp; Verified 8/12/2022</t>
      </is>
    </nc>
  </rcc>
  <rcc rId="13844" sId="1">
    <oc r="I383" t="inlineStr">
      <is>
        <t>Not_Run</t>
      </is>
    </oc>
    <nc r="I383" t="inlineStr">
      <is>
        <t>Passed</t>
      </is>
    </nc>
  </rcc>
  <rcc rId="13845" sId="1" odxf="1" dxf="1" numFmtId="19">
    <oc r="L383" t="inlineStr">
      <is>
        <t>SATA SSD</t>
      </is>
    </oc>
    <nc r="L383">
      <v>44785</v>
    </nc>
    <odxf>
      <numFmt numFmtId="0" formatCode="General"/>
    </odxf>
    <ndxf>
      <numFmt numFmtId="19" formatCode="m/d/yyyy"/>
    </ndxf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46" sId="1">
    <oc r="I143" t="inlineStr">
      <is>
        <t>Not_Run</t>
      </is>
    </oc>
    <nc r="I143" t="inlineStr">
      <is>
        <t>Passed</t>
      </is>
    </nc>
  </rcc>
  <rcc rId="13847" sId="1">
    <oc r="I142" t="inlineStr">
      <is>
        <t>Not_Run</t>
      </is>
    </oc>
    <nc r="I142" t="inlineStr">
      <is>
        <t>Passed</t>
      </is>
    </nc>
  </rcc>
  <rcc rId="13848" sId="1">
    <oc r="I141" t="inlineStr">
      <is>
        <t>Not_Run</t>
      </is>
    </oc>
    <nc r="I141" t="inlineStr">
      <is>
        <t>Passed</t>
      </is>
    </nc>
  </rcc>
  <rcc rId="13849" sId="1">
    <oc r="I134" t="inlineStr">
      <is>
        <t>Not_Run</t>
      </is>
    </oc>
    <nc r="I134" t="inlineStr">
      <is>
        <t>Passed</t>
      </is>
    </nc>
  </rcc>
  <rcc rId="13850" sId="1">
    <oc r="I124" t="inlineStr">
      <is>
        <t>Not_Run</t>
      </is>
    </oc>
    <nc r="I124" t="inlineStr">
      <is>
        <t>Passed</t>
      </is>
    </nc>
  </rcc>
  <rcc rId="13851" sId="1">
    <oc r="I121" t="inlineStr">
      <is>
        <t>Not_Run</t>
      </is>
    </oc>
    <nc r="I121" t="inlineStr">
      <is>
        <t>Passed</t>
      </is>
    </nc>
  </rcc>
  <rcc rId="13852" sId="1">
    <oc r="I346" t="inlineStr">
      <is>
        <t>Not_Run</t>
      </is>
    </oc>
    <nc r="I346" t="inlineStr">
      <is>
        <t>Passed</t>
      </is>
    </nc>
  </rcc>
  <rcc rId="13853" sId="1">
    <oc r="I344" t="inlineStr">
      <is>
        <t>Not_Run</t>
      </is>
    </oc>
    <nc r="I344" t="inlineStr">
      <is>
        <t>Passed</t>
      </is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54" sId="1">
    <oc r="I3" t="inlineStr">
      <is>
        <t>Not_Run</t>
      </is>
    </oc>
    <nc r="I3" t="inlineStr">
      <is>
        <t>Passed</t>
      </is>
    </nc>
  </rcc>
  <rcc rId="13855" sId="1">
    <oc r="I431" t="inlineStr">
      <is>
        <t>Not_Run</t>
      </is>
    </oc>
    <nc r="I431" t="inlineStr">
      <is>
        <t>Passed</t>
      </is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56" sId="1">
    <oc r="I417" t="inlineStr">
      <is>
        <t>Not_Run</t>
      </is>
    </oc>
    <nc r="I417" t="inlineStr">
      <is>
        <t>Passed</t>
      </is>
    </nc>
  </rcc>
  <rcc rId="13857" sId="1" odxf="1" dxf="1" numFmtId="19">
    <oc r="L417" t="inlineStr">
      <is>
        <t>SATA SSD</t>
      </is>
    </oc>
    <nc r="L417">
      <v>44785</v>
    </nc>
    <odxf>
      <numFmt numFmtId="0" formatCode="General"/>
    </odxf>
    <ndxf>
      <numFmt numFmtId="19" formatCode="m/d/yyyy"/>
    </ndxf>
  </rcc>
  <rcc rId="13858" sId="1">
    <oc r="J205" t="inlineStr">
      <is>
        <t>Hussain</t>
      </is>
    </oc>
    <nc r="J205" t="inlineStr">
      <is>
        <t>Shwetha</t>
      </is>
    </nc>
  </rcc>
  <rfmt sheetId="1" sqref="J205">
    <dxf>
      <fill>
        <patternFill patternType="none">
          <fgColor indexed="64"/>
          <bgColor indexed="65"/>
        </patternFill>
      </fill>
    </dxf>
  </rfmt>
  <rfmt sheetId="1" sqref="J205">
    <dxf>
      <fill>
        <patternFill patternType="none">
          <fgColor indexed="64"/>
          <bgColor indexed="65"/>
        </patternFill>
      </fill>
    </dxf>
  </rfmt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59" sId="1">
    <oc r="I23" t="inlineStr">
      <is>
        <t>Not_Run</t>
      </is>
    </oc>
    <nc r="I23" t="inlineStr">
      <is>
        <t>Passed</t>
      </is>
    </nc>
  </rcc>
  <rcc rId="13860" sId="1">
    <oc r="I311" t="inlineStr">
      <is>
        <t>Not_Run</t>
      </is>
    </oc>
    <nc r="I311" t="inlineStr">
      <is>
        <t>Passed</t>
      </is>
    </nc>
  </rcc>
  <rcc rId="13861" sId="1">
    <oc r="I25" t="inlineStr">
      <is>
        <t>Not_Run</t>
      </is>
    </oc>
    <nc r="I25" t="inlineStr">
      <is>
        <t>Passed</t>
      </is>
    </nc>
  </rcc>
  <rcc rId="13862" sId="1" odxf="1" dxf="1" numFmtId="19">
    <nc r="L311">
      <v>44785</v>
    </nc>
    <odxf>
      <numFmt numFmtId="0" formatCode="General"/>
    </odxf>
    <ndxf>
      <numFmt numFmtId="19" formatCode="m/d/yyyy"/>
    </ndxf>
  </rcc>
  <rcc rId="13863" sId="1" odxf="1" dxf="1" numFmtId="19">
    <nc r="L25">
      <v>44785</v>
    </nc>
    <odxf>
      <numFmt numFmtId="0" formatCode="General"/>
    </odxf>
    <ndxf>
      <numFmt numFmtId="19" formatCode="m/d/yyyy"/>
    </ndxf>
  </rcc>
  <rcc rId="13864" sId="1">
    <oc r="I166" t="inlineStr">
      <is>
        <t>Not_Run</t>
      </is>
    </oc>
    <nc r="I166" t="inlineStr">
      <is>
        <t>Passed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42" sId="1">
    <oc r="I249" t="inlineStr">
      <is>
        <t>Not_Run</t>
      </is>
    </oc>
    <nc r="I249" t="inlineStr">
      <is>
        <t>Passed</t>
      </is>
    </nc>
  </rcc>
  <rcc rId="13343" sId="1">
    <oc r="J249" t="inlineStr">
      <is>
        <t>Kalyani</t>
      </is>
    </oc>
    <nc r="J249" t="inlineStr">
      <is>
        <t>Vijay</t>
      </is>
    </nc>
  </rcc>
  <rcc rId="13344" sId="1">
    <oc r="I301" t="inlineStr">
      <is>
        <t>Not_Run</t>
      </is>
    </oc>
    <nc r="I301" t="inlineStr">
      <is>
        <t>Passed</t>
      </is>
    </nc>
  </rcc>
  <rcc rId="13345" sId="1">
    <oc r="J301" t="inlineStr">
      <is>
        <t>Kalyani</t>
      </is>
    </oc>
    <nc r="J301" t="inlineStr">
      <is>
        <t>Vijay</t>
      </is>
    </nc>
  </rcc>
  <rcc rId="13346" sId="1">
    <oc r="I260" t="inlineStr">
      <is>
        <t>Not_Run</t>
      </is>
    </oc>
    <nc r="I260" t="inlineStr">
      <is>
        <t>Passed</t>
      </is>
    </nc>
  </rcc>
  <rcc rId="13347" sId="1">
    <oc r="J260" t="inlineStr">
      <is>
        <t>Sha</t>
      </is>
    </oc>
    <nc r="J260" t="inlineStr">
      <is>
        <t>Vijay</t>
      </is>
    </nc>
  </rcc>
  <rcc rId="13348" sId="1">
    <oc r="I371" t="inlineStr">
      <is>
        <t>Not_Run</t>
      </is>
    </oc>
    <nc r="I371" t="inlineStr">
      <is>
        <t>Passed</t>
      </is>
    </nc>
  </rcc>
  <rcc rId="13349" sId="1">
    <oc r="J371" t="inlineStr">
      <is>
        <t>Sha</t>
      </is>
    </oc>
    <nc r="J371" t="inlineStr">
      <is>
        <t>Vijay</t>
      </is>
    </nc>
  </rcc>
  <rcc rId="13350" sId="1">
    <oc r="I408" t="inlineStr">
      <is>
        <t>Not_Run</t>
      </is>
    </oc>
    <nc r="I408" t="inlineStr">
      <is>
        <t>Passed</t>
      </is>
    </nc>
  </rcc>
  <rcc rId="13351" sId="1">
    <oc r="J408" t="inlineStr">
      <is>
        <t>Sha</t>
      </is>
    </oc>
    <nc r="J408" t="inlineStr">
      <is>
        <t>Vijay</t>
      </is>
    </nc>
  </rcc>
  <rcc rId="13352" sId="1">
    <oc r="I323" t="inlineStr">
      <is>
        <t>Not_Run</t>
      </is>
    </oc>
    <nc r="I323" t="inlineStr">
      <is>
        <t>Passed</t>
      </is>
    </nc>
  </rcc>
  <rcc rId="13353" sId="1">
    <oc r="J323" t="inlineStr">
      <is>
        <t>Sha</t>
      </is>
    </oc>
    <nc r="J323" t="inlineStr">
      <is>
        <t>Vijay</t>
      </is>
    </nc>
  </rcc>
  <rcc rId="13354" sId="1">
    <oc r="I243" t="inlineStr">
      <is>
        <t>Not_Run</t>
      </is>
    </oc>
    <nc r="I243" t="inlineStr">
      <is>
        <t>Passed</t>
      </is>
    </nc>
  </rcc>
  <rcc rId="13355" sId="1">
    <oc r="J243" t="inlineStr">
      <is>
        <t>Sha</t>
      </is>
    </oc>
    <nc r="J243" t="inlineStr">
      <is>
        <t>Vijay</t>
      </is>
    </nc>
  </rcc>
  <rcc rId="13356" sId="1">
    <oc r="I252" t="inlineStr">
      <is>
        <t>Not_Run</t>
      </is>
    </oc>
    <nc r="I252" t="inlineStr">
      <is>
        <t>Passed</t>
      </is>
    </nc>
  </rcc>
  <rcc rId="13357" sId="1">
    <oc r="J252" t="inlineStr">
      <is>
        <t>Sha</t>
      </is>
    </oc>
    <nc r="J252" t="inlineStr">
      <is>
        <t>Vijay</t>
      </is>
    </nc>
  </rcc>
  <rcc rId="13358" sId="1">
    <oc r="I4" t="inlineStr">
      <is>
        <t>Not_Run</t>
      </is>
    </oc>
    <nc r="I4" t="inlineStr">
      <is>
        <t>Passed</t>
      </is>
    </nc>
  </rcc>
  <rcc rId="13359" sId="1">
    <oc r="J4" t="inlineStr">
      <is>
        <t>Sha</t>
      </is>
    </oc>
    <nc r="J4" t="inlineStr">
      <is>
        <t>Vijay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5" sId="1">
    <oc r="J208" t="inlineStr">
      <is>
        <t>Hussain</t>
      </is>
    </oc>
    <nc r="J208" t="inlineStr">
      <is>
        <t>Savitha</t>
      </is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6" sId="1">
    <oc r="I296" t="inlineStr">
      <is>
        <t>Not_Run</t>
      </is>
    </oc>
    <nc r="I296" t="inlineStr">
      <is>
        <t>Passed</t>
      </is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7" sId="1">
    <oc r="I200" t="inlineStr">
      <is>
        <t>Not_Run</t>
      </is>
    </oc>
    <nc r="I200" t="inlineStr">
      <is>
        <t>Passed</t>
      </is>
    </nc>
  </rcc>
  <rcc rId="13868" sId="1">
    <oc r="I199" t="inlineStr">
      <is>
        <t>Not_Run</t>
      </is>
    </oc>
    <nc r="I199" t="inlineStr">
      <is>
        <t>Passed</t>
      </is>
    </nc>
  </rcc>
  <rcc rId="13869" sId="1">
    <oc r="I162" t="inlineStr">
      <is>
        <t>Not_Run</t>
      </is>
    </oc>
    <nc r="I162" t="inlineStr">
      <is>
        <t>Passed</t>
      </is>
    </nc>
  </rcc>
  <rcc rId="13870" sId="1">
    <oc r="I198" t="inlineStr">
      <is>
        <t>Not_Run</t>
      </is>
    </oc>
    <nc r="I198" t="inlineStr">
      <is>
        <t>Passed</t>
      </is>
    </nc>
  </rcc>
  <rcc rId="13871" sId="1">
    <oc r="I197" t="inlineStr">
      <is>
        <t>Not_Run</t>
      </is>
    </oc>
    <nc r="I197" t="inlineStr">
      <is>
        <t>Passed</t>
      </is>
    </nc>
  </rcc>
  <rcc rId="13872" sId="1">
    <oc r="I196" t="inlineStr">
      <is>
        <t>Not_Run</t>
      </is>
    </oc>
    <nc r="I196" t="inlineStr">
      <is>
        <t>Passed</t>
      </is>
    </nc>
  </rcc>
  <rcc rId="13873" sId="1">
    <oc r="I195" t="inlineStr">
      <is>
        <t>Not_Run</t>
      </is>
    </oc>
    <nc r="I195" t="inlineStr">
      <is>
        <t>Passed</t>
      </is>
    </nc>
  </rcc>
  <rcc rId="13874" sId="1">
    <oc r="I194" t="inlineStr">
      <is>
        <t>Not_Run</t>
      </is>
    </oc>
    <nc r="I194" t="inlineStr">
      <is>
        <t>Passed</t>
      </is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75" sId="1">
    <oc r="I286" t="inlineStr">
      <is>
        <t>Not_Run</t>
      </is>
    </oc>
    <nc r="I286" t="inlineStr">
      <is>
        <t>Passed</t>
      </is>
    </nc>
  </rcc>
  <rcc rId="13876" sId="1">
    <oc r="J286" t="inlineStr">
      <is>
        <t>Vijay</t>
      </is>
    </oc>
    <nc r="J286" t="inlineStr">
      <is>
        <t>Hussain</t>
      </is>
    </nc>
  </rcc>
  <rcc rId="13877" sId="1" odxf="1" dxf="1" numFmtId="19">
    <nc r="L286">
      <v>44785</v>
    </nc>
    <odxf>
      <numFmt numFmtId="0" formatCode="General"/>
    </odxf>
    <ndxf>
      <numFmt numFmtId="19" formatCode="m/d/yyyy"/>
    </ndxf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78" sId="1">
    <oc r="I300" t="inlineStr">
      <is>
        <t>Not_Run</t>
      </is>
    </oc>
    <nc r="I300" t="inlineStr">
      <is>
        <t>Passed</t>
      </is>
    </nc>
  </rcc>
  <rcc rId="13879" sId="1">
    <oc r="L300" t="inlineStr">
      <is>
        <t>https://hsdes.intel.com/appstore/article/#/22012125183(Verfied for non zero values as per the HSD as mentioned in notes)</t>
      </is>
    </oc>
    <nc r="L300" t="inlineStr">
      <is>
        <t>https://hsdes.intel.com/appstore/article/#/22012125183(Verfied for non zero values as per the HSD as mentioned in notes) 8/12/2022</t>
      </is>
    </nc>
  </rcc>
  <rcc rId="13880" sId="1">
    <oc r="I125" t="inlineStr">
      <is>
        <t>Not_Run</t>
      </is>
    </oc>
    <nc r="I125" t="inlineStr">
      <is>
        <t>Passed</t>
      </is>
    </nc>
  </rcc>
  <rcc rId="13881" sId="1">
    <oc r="J125" t="inlineStr">
      <is>
        <t>Vijay</t>
      </is>
    </oc>
    <nc r="J125" t="inlineStr">
      <is>
        <t>Hussain</t>
      </is>
    </nc>
  </rcc>
  <rcc rId="13882" sId="1" odxf="1" dxf="1" numFmtId="19">
    <nc r="L125">
      <v>44785</v>
    </nc>
    <odxf>
      <numFmt numFmtId="0" formatCode="General"/>
    </odxf>
    <ndxf>
      <numFmt numFmtId="19" formatCode="m/d/yyyy"/>
    </ndxf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83" sId="1" numFmtId="19">
    <oc r="L404">
      <v>44785</v>
    </oc>
    <nc r="L404"/>
  </rcc>
  <rcc rId="13884" sId="1" numFmtId="19">
    <oc r="L383">
      <v>44785</v>
    </oc>
    <nc r="L383"/>
  </rcc>
  <rcc rId="13885" sId="1" numFmtId="19">
    <oc r="L366">
      <v>44785</v>
    </oc>
    <nc r="L366"/>
  </rcc>
  <rcc rId="13886" sId="1" numFmtId="19">
    <oc r="L333">
      <v>44785</v>
    </oc>
    <nc r="L333"/>
  </rcc>
  <rcc rId="13887" sId="1" numFmtId="19">
    <oc r="L332">
      <v>44785</v>
    </oc>
    <nc r="L332"/>
  </rcc>
  <rcc rId="13888" sId="1" numFmtId="19">
    <oc r="L302">
      <v>44785</v>
    </oc>
    <nc r="L302"/>
  </rcc>
  <rcc rId="13889" sId="1" numFmtId="19">
    <oc r="L286">
      <v>44785</v>
    </oc>
    <nc r="L286"/>
  </rcc>
  <rcc rId="13890" sId="1" numFmtId="19">
    <oc r="L250">
      <v>44785</v>
    </oc>
    <nc r="L250"/>
  </rcc>
  <rcc rId="13891" sId="1" numFmtId="19">
    <oc r="L125">
      <v>44785</v>
    </oc>
    <nc r="L125"/>
  </rcc>
  <rcc rId="13892" sId="1" numFmtId="19">
    <oc r="L120">
      <v>44785</v>
    </oc>
    <nc r="L120"/>
  </rcc>
  <rcc rId="13893" sId="1" numFmtId="19">
    <oc r="L79">
      <v>44785</v>
    </oc>
    <nc r="L79"/>
  </rcc>
  <rcc rId="13894" sId="1" numFmtId="19">
    <oc r="L42">
      <v>44785</v>
    </oc>
    <nc r="L42"/>
  </rcc>
  <rcc rId="13895" sId="1" numFmtId="19">
    <oc r="L25">
      <v>44785</v>
    </oc>
    <nc r="L25"/>
  </rcc>
  <rcc rId="13896" sId="1" numFmtId="19">
    <oc r="L24">
      <v>44785</v>
    </oc>
    <nc r="L24"/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97" sId="1" numFmtId="19">
    <oc r="L417">
      <v>44785</v>
    </oc>
    <nc r="L417"/>
  </rcc>
  <rcc rId="13898" sId="1" numFmtId="19">
    <oc r="L330">
      <v>44785</v>
    </oc>
    <nc r="L330"/>
  </rcc>
  <rcc rId="13899" sId="1" numFmtId="19">
    <oc r="L316">
      <v>44785</v>
    </oc>
    <nc r="L316"/>
  </rcc>
  <rcc rId="13900" sId="1" numFmtId="19">
    <oc r="L315">
      <v>44785</v>
    </oc>
    <nc r="L315"/>
  </rcc>
  <rcc rId="13901" sId="1" numFmtId="19">
    <oc r="L311">
      <v>44785</v>
    </oc>
    <nc r="L311"/>
  </rcc>
  <rcc rId="13902" sId="1" numFmtId="19">
    <oc r="L241">
      <v>44785</v>
    </oc>
    <nc r="L241"/>
  </rcc>
  <rcc rId="13903" sId="1" numFmtId="19">
    <oc r="L159">
      <v>44785</v>
    </oc>
    <nc r="L159"/>
  </rcc>
  <rcc rId="13904" sId="1" numFmtId="19">
    <oc r="L116">
      <v>44785</v>
    </oc>
    <nc r="L116"/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05" sId="1">
    <oc r="L267" t="inlineStr">
      <is>
        <t>Verified with PCI-X4 slot 8/12/2022</t>
      </is>
    </oc>
    <nc r="L267" t="inlineStr">
      <is>
        <t xml:space="preserve">Verified with PCI-X4 slot </t>
      </is>
    </nc>
  </rcc>
  <rcc rId="13906" sId="1">
    <oc r="L207" t="inlineStr">
      <is>
        <t>skip step6 &amp; Verified 8/12/2022</t>
      </is>
    </oc>
    <nc r="L207" t="inlineStr">
      <is>
        <t xml:space="preserve">skip step6 &amp; Verified </t>
      </is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39">
    <dxf>
      <fill>
        <patternFill patternType="none">
          <fgColor indexed="64"/>
          <bgColor indexed="65"/>
        </patternFill>
      </fill>
    </dxf>
  </rfmt>
  <rcc rId="13909" sId="1">
    <oc r="J295" t="inlineStr">
      <is>
        <t>Vijay</t>
      </is>
    </oc>
    <nc r="J295" t="inlineStr">
      <is>
        <t>Hussain</t>
      </is>
    </nc>
  </rcc>
  <rcc rId="13910" sId="1">
    <oc r="J294" t="inlineStr">
      <is>
        <t>Vijay</t>
      </is>
    </oc>
    <nc r="J294" t="inlineStr">
      <is>
        <t>Hussain</t>
      </is>
    </nc>
  </rcc>
  <rcc rId="13911" sId="1">
    <oc r="J293" t="inlineStr">
      <is>
        <t>Vijay</t>
      </is>
    </oc>
    <nc r="J293" t="inlineStr">
      <is>
        <t>Hussain</t>
      </is>
    </nc>
  </rcc>
  <rcc rId="13912" sId="1">
    <oc r="J284" t="inlineStr">
      <is>
        <t>Vijay</t>
      </is>
    </oc>
    <nc r="J284" t="inlineStr">
      <is>
        <t>Hussain</t>
      </is>
    </nc>
  </rcc>
  <rcc rId="13913" sId="1">
    <oc r="J283" t="inlineStr">
      <is>
        <t>Vijay</t>
      </is>
    </oc>
    <nc r="J283" t="inlineStr">
      <is>
        <t>Hussain</t>
      </is>
    </nc>
  </rcc>
  <rcc rId="13914" sId="1">
    <oc r="J277" t="inlineStr">
      <is>
        <t>Vijay</t>
      </is>
    </oc>
    <nc r="J277" t="inlineStr">
      <is>
        <t>Hussain</t>
      </is>
    </nc>
  </rcc>
  <rcc rId="13915" sId="1">
    <oc r="J238" t="inlineStr">
      <is>
        <t>Vijay</t>
      </is>
    </oc>
    <nc r="J238" t="inlineStr">
      <is>
        <t>Hussain</t>
      </is>
    </nc>
  </rcc>
  <rcc rId="13916" sId="1">
    <oc r="J205" t="inlineStr">
      <is>
        <t>Shwetha</t>
      </is>
    </oc>
    <nc r="J205" t="inlineStr">
      <is>
        <t>Hussain</t>
      </is>
    </nc>
  </rcc>
  <rcc rId="13917" sId="1">
    <oc r="J204" t="inlineStr">
      <is>
        <t>Vijay</t>
      </is>
    </oc>
    <nc r="J204" t="inlineStr">
      <is>
        <t>Hussain</t>
      </is>
    </nc>
  </rcc>
  <rcc rId="13918" sId="1">
    <oc r="J188" t="inlineStr">
      <is>
        <t>Vijay</t>
      </is>
    </oc>
    <nc r="J188" t="inlineStr">
      <is>
        <t>Hussain</t>
      </is>
    </nc>
  </rcc>
  <rcc rId="13919" sId="1">
    <oc r="J161" t="inlineStr">
      <is>
        <t>Vijay</t>
      </is>
    </oc>
    <nc r="J161" t="inlineStr">
      <is>
        <t>Hussain</t>
      </is>
    </nc>
  </rcc>
  <rcc rId="13920" sId="1">
    <oc r="J140" t="inlineStr">
      <is>
        <t>Vijay</t>
      </is>
    </oc>
    <nc r="J140" t="inlineStr">
      <is>
        <t>Hussain</t>
      </is>
    </nc>
  </rcc>
  <rcc rId="13921" sId="1">
    <oc r="J128" t="inlineStr">
      <is>
        <t>Vijay</t>
      </is>
    </oc>
    <nc r="J128" t="inlineStr">
      <is>
        <t>Hussain</t>
      </is>
    </nc>
  </rcc>
  <rcc rId="13922" sId="1">
    <oc r="J127" t="inlineStr">
      <is>
        <t>Vijay</t>
      </is>
    </oc>
    <nc r="J127" t="inlineStr">
      <is>
        <t>Hussain</t>
      </is>
    </nc>
  </rcc>
  <rcc rId="13923" sId="1">
    <oc r="J31" t="inlineStr">
      <is>
        <t>Vijay</t>
      </is>
    </oc>
    <nc r="J31" t="inlineStr">
      <is>
        <t>Hussain</t>
      </is>
    </nc>
  </rcc>
  <rfmt sheetId="1" sqref="J345">
    <dxf>
      <fill>
        <patternFill patternType="none">
          <fgColor indexed="64"/>
          <bgColor indexed="65"/>
        </patternFill>
      </fill>
    </dxf>
  </rfmt>
  <rcc rId="13924" sId="1">
    <oc r="J429" t="inlineStr">
      <is>
        <t>Vijay</t>
      </is>
    </oc>
    <nc r="J429" t="inlineStr">
      <is>
        <t>Shwetha</t>
      </is>
    </nc>
  </rcc>
  <rfmt sheetId="1" sqref="J429">
    <dxf>
      <fill>
        <patternFill patternType="none">
          <fgColor indexed="64"/>
          <bgColor indexed="65"/>
        </patternFill>
      </fill>
    </dxf>
  </rfmt>
  <rcc rId="13925" sId="1">
    <oc r="J428" t="inlineStr">
      <is>
        <t>Vijay</t>
      </is>
    </oc>
    <nc r="J428" t="inlineStr">
      <is>
        <t>Shwetha</t>
      </is>
    </nc>
  </rcc>
  <rcc rId="13926" sId="1">
    <oc r="J165" t="inlineStr">
      <is>
        <t>Shwetha</t>
      </is>
    </oc>
    <nc r="J165" t="inlineStr">
      <is>
        <t>vijay</t>
      </is>
    </nc>
  </rcc>
  <rfmt sheetId="1" sqref="J165">
    <dxf>
      <fill>
        <patternFill patternType="none">
          <fgColor indexed="64"/>
          <bgColor indexed="65"/>
        </patternFill>
      </fill>
    </dxf>
  </rfmt>
  <rfmt sheetId="1" sqref="J165">
    <dxf>
      <fill>
        <patternFill patternType="none">
          <fgColor indexed="64"/>
          <bgColor indexed="65"/>
        </patternFill>
      </fill>
    </dxf>
  </rfmt>
  <rcc rId="13927" sId="1">
    <oc r="J158" t="inlineStr">
      <is>
        <t>Shwetha</t>
      </is>
    </oc>
    <nc r="J158" t="inlineStr">
      <is>
        <t>vijay</t>
      </is>
    </nc>
  </rcc>
  <rcc rId="13928" sId="1">
    <oc r="J157" t="inlineStr">
      <is>
        <t>Shwetha</t>
      </is>
    </oc>
    <nc r="J157" t="inlineStr">
      <is>
        <t>vijay</t>
      </is>
    </nc>
  </rcc>
  <rcc rId="13929" sId="1">
    <oc r="J154" t="inlineStr">
      <is>
        <t>Shwetha</t>
      </is>
    </oc>
    <nc r="J154" t="inlineStr">
      <is>
        <t>vijay</t>
      </is>
    </nc>
  </rcc>
  <rcc rId="13930" sId="1">
    <oc r="J139" t="inlineStr">
      <is>
        <t>Shwetha</t>
      </is>
    </oc>
    <nc r="J139" t="inlineStr">
      <is>
        <t>vijay</t>
      </is>
    </nc>
  </rcc>
  <rcc rId="13931" sId="1">
    <oc r="J105" t="inlineStr">
      <is>
        <t>Shwetha</t>
      </is>
    </oc>
    <nc r="J105" t="inlineStr">
      <is>
        <t>vijay</t>
      </is>
    </nc>
  </rcc>
  <rcc rId="13932" sId="1">
    <oc r="J104" t="inlineStr">
      <is>
        <t>Shwetha</t>
      </is>
    </oc>
    <nc r="J104" t="inlineStr">
      <is>
        <t>vijay</t>
      </is>
    </nc>
  </rcc>
  <rcc rId="13933" sId="1">
    <oc r="J90" t="inlineStr">
      <is>
        <t>Shwetha</t>
      </is>
    </oc>
    <nc r="J90" t="inlineStr">
      <is>
        <t>vijay</t>
      </is>
    </nc>
  </rcc>
  <rcc rId="13934" sId="1">
    <oc r="J89" t="inlineStr">
      <is>
        <t>Shwetha</t>
      </is>
    </oc>
    <nc r="J89" t="inlineStr">
      <is>
        <t>vijay</t>
      </is>
    </nc>
  </rcc>
  <rcc rId="13935" sId="1">
    <oc r="J82" t="inlineStr">
      <is>
        <t>Shwetha</t>
      </is>
    </oc>
    <nc r="J82" t="inlineStr">
      <is>
        <t>vijay</t>
      </is>
    </nc>
  </rcc>
  <rcc rId="13936" sId="1">
    <oc r="J81" t="inlineStr">
      <is>
        <t>Shwetha</t>
      </is>
    </oc>
    <nc r="J81" t="inlineStr">
      <is>
        <t>vijay</t>
      </is>
    </nc>
  </rcc>
  <rcc rId="13937" sId="1">
    <oc r="J77" t="inlineStr">
      <is>
        <t>Shwetha</t>
      </is>
    </oc>
    <nc r="J77" t="inlineStr">
      <is>
        <t>vijay</t>
      </is>
    </nc>
  </rcc>
  <rcc rId="13938" sId="1">
    <oc r="J57" t="inlineStr">
      <is>
        <t>Shwetha</t>
      </is>
    </oc>
    <nc r="J57" t="inlineStr">
      <is>
        <t>vijay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62" sId="1">
    <oc r="I335" t="inlineStr">
      <is>
        <t>Not_Run</t>
      </is>
    </oc>
    <nc r="I335" t="inlineStr">
      <is>
        <t>Passed</t>
      </is>
    </nc>
  </rcc>
  <rcc rId="13363" sId="1">
    <oc r="I297" t="inlineStr">
      <is>
        <t>Not_Run</t>
      </is>
    </oc>
    <nc r="I297" t="inlineStr">
      <is>
        <t>Passed</t>
      </is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39" sId="1">
    <oc r="J10" t="inlineStr">
      <is>
        <t>Hussain</t>
      </is>
    </oc>
    <nc r="J10" t="inlineStr">
      <is>
        <t>Shwetha</t>
      </is>
    </nc>
  </rcc>
  <rfmt sheetId="1" sqref="J10">
    <dxf>
      <fill>
        <patternFill patternType="none">
          <fgColor indexed="64"/>
          <bgColor indexed="65"/>
        </patternFill>
      </fill>
    </dxf>
  </rfmt>
  <rfmt sheetId="1" sqref="J10">
    <dxf>
      <fill>
        <patternFill patternType="none">
          <fgColor indexed="64"/>
          <bgColor indexed="65"/>
        </patternFill>
      </fill>
    </dxf>
  </rfmt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40" sId="1">
    <oc r="I57" t="inlineStr">
      <is>
        <t>Not_Run</t>
      </is>
    </oc>
    <nc r="I57" t="inlineStr">
      <is>
        <t>Passed</t>
      </is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41" sId="1">
    <oc r="I293" t="inlineStr">
      <is>
        <t>Not_Run</t>
      </is>
    </oc>
    <nc r="I293" t="inlineStr">
      <is>
        <t>Passed</t>
      </is>
    </nc>
  </rcc>
  <rcc rId="13942" sId="1" odxf="1" dxf="1" numFmtId="19">
    <nc r="L293">
      <v>44789</v>
    </nc>
    <odxf>
      <numFmt numFmtId="0" formatCode="General"/>
    </odxf>
    <ndxf>
      <numFmt numFmtId="19" formatCode="m/d/yyyy"/>
    </ndxf>
  </rcc>
  <rcc rId="13943" sId="1">
    <oc r="I31" t="inlineStr">
      <is>
        <t>Not_Run</t>
      </is>
    </oc>
    <nc r="I31" t="inlineStr">
      <is>
        <t>Passed</t>
      </is>
    </nc>
  </rcc>
  <rcc rId="13944" sId="1">
    <oc r="L31" t="inlineStr">
      <is>
        <t>verified with selftest version 136</t>
      </is>
    </oc>
    <nc r="L31" t="inlineStr">
      <is>
        <t>verified with selftest version 136  :8/16/2022</t>
      </is>
    </nc>
  </rcc>
  <rcc rId="13945" sId="1">
    <nc r="L238" t="inlineStr">
      <is>
        <t>debug</t>
      </is>
    </nc>
  </rcc>
  <rfmt sheetId="1" sqref="L238">
    <dxf>
      <fill>
        <patternFill patternType="none">
          <fgColor indexed="64"/>
          <bgColor indexed="65"/>
        </patternFill>
      </fill>
    </dxf>
  </rfmt>
  <rcc rId="13946" sId="1">
    <nc r="L188" t="inlineStr">
      <is>
        <t>debug</t>
      </is>
    </nc>
  </rcc>
  <rfmt sheetId="1" sqref="L188">
    <dxf>
      <fill>
        <patternFill patternType="none">
          <fgColor indexed="64"/>
          <bgColor indexed="65"/>
        </patternFill>
      </fill>
    </dxf>
  </rfmt>
  <rfmt sheetId="1" sqref="L188">
    <dxf>
      <fill>
        <patternFill patternType="none">
          <fgColor indexed="64"/>
          <bgColor indexed="65"/>
        </patternFill>
      </fill>
    </dxf>
  </rfmt>
  <rcc rId="13947" sId="1">
    <oc r="I277" t="inlineStr">
      <is>
        <t>Not_Run</t>
      </is>
    </oc>
    <nc r="I277" t="inlineStr">
      <is>
        <t>Passed</t>
      </is>
    </nc>
  </rcc>
  <rcc rId="13948" sId="1">
    <oc r="L277" t="inlineStr">
      <is>
        <t>verified with selftest version 136</t>
      </is>
    </oc>
    <nc r="L277" t="inlineStr">
      <is>
        <t>verified with selftest version 136; 8/16/2022</t>
      </is>
    </nc>
  </rcc>
  <rcc rId="13949" sId="1">
    <nc r="L127" t="inlineStr">
      <is>
        <t>debug</t>
      </is>
    </nc>
  </rcc>
  <rfmt sheetId="1" sqref="L127">
    <dxf>
      <fill>
        <patternFill patternType="none">
          <fgColor indexed="64"/>
          <bgColor indexed="65"/>
        </patternFill>
      </fill>
    </dxf>
  </rfmt>
  <rcc rId="13950" sId="1">
    <nc r="L128" t="inlineStr">
      <is>
        <t>debug</t>
      </is>
    </nc>
  </rcc>
  <rfmt sheetId="1" sqref="L128">
    <dxf>
      <fill>
        <patternFill patternType="none">
          <fgColor indexed="64"/>
          <bgColor indexed="65"/>
        </patternFill>
      </fill>
    </dxf>
  </rfmt>
  <rcc rId="13951" sId="1">
    <oc r="I294" t="inlineStr">
      <is>
        <t>Not_Run</t>
      </is>
    </oc>
    <nc r="I294" t="inlineStr">
      <is>
        <t>Passed</t>
      </is>
    </nc>
  </rcc>
  <rcc rId="13952" sId="1" odxf="1" dxf="1" numFmtId="19">
    <nc r="L294">
      <v>44789</v>
    </nc>
    <odxf>
      <numFmt numFmtId="0" formatCode="General"/>
    </odxf>
    <ndxf>
      <numFmt numFmtId="19" formatCode="m/d/yyyy"/>
    </ndxf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53" sId="1">
    <oc r="I285" t="inlineStr">
      <is>
        <t>Not_Run</t>
      </is>
    </oc>
    <nc r="I285" t="inlineStr">
      <is>
        <t>failed</t>
      </is>
    </nc>
  </rcc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56" sId="1">
    <oc r="I284" t="inlineStr">
      <is>
        <t>Not_Run</t>
      </is>
    </oc>
    <nc r="I284" t="inlineStr">
      <is>
        <t>Passed</t>
      </is>
    </nc>
  </rcc>
  <rcc rId="13957" sId="1" odxf="1" dxf="1" numFmtId="19">
    <nc r="L284">
      <v>44789</v>
    </nc>
    <odxf>
      <numFmt numFmtId="0" formatCode="General"/>
    </odxf>
    <ndxf>
      <numFmt numFmtId="19" formatCode="m/d/yyyy"/>
    </ndxf>
  </rcc>
  <rcc rId="13958" sId="1">
    <oc r="I140" t="inlineStr">
      <is>
        <t>Not_Run</t>
      </is>
    </oc>
    <nc r="I140" t="inlineStr">
      <is>
        <t>Passed</t>
      </is>
    </nc>
  </rcc>
  <rcc rId="13959" sId="1" odxf="1" dxf="1" numFmtId="19">
    <nc r="L140">
      <v>44789</v>
    </nc>
    <odxf>
      <numFmt numFmtId="0" formatCode="General"/>
    </odxf>
    <ndxf>
      <numFmt numFmtId="19" formatCode="m/d/yyyy"/>
    </ndxf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60" sId="1">
    <oc r="I77" t="inlineStr">
      <is>
        <t>Not_Run</t>
      </is>
    </oc>
    <nc r="I77" t="inlineStr">
      <is>
        <t>Passed</t>
      </is>
    </nc>
  </rcc>
  <rcc rId="13961" sId="1">
    <oc r="I138" t="inlineStr">
      <is>
        <t>Not_Run</t>
      </is>
    </oc>
    <nc r="I138" t="inlineStr">
      <is>
        <t>Passed</t>
      </is>
    </nc>
  </rcc>
  <rcc rId="13962" sId="1">
    <oc r="I114" t="inlineStr">
      <is>
        <t>Not_Run</t>
      </is>
    </oc>
    <nc r="I114" t="inlineStr">
      <is>
        <t>Passed</t>
      </is>
    </nc>
  </rcc>
  <rcc rId="13963" sId="1">
    <oc r="I90" t="inlineStr">
      <is>
        <t>Not_Run</t>
      </is>
    </oc>
    <nc r="I90" t="inlineStr">
      <is>
        <t>Passed</t>
      </is>
    </nc>
  </rcc>
  <rcc rId="13964" sId="1">
    <oc r="I126" t="inlineStr">
      <is>
        <t>Not_Run</t>
      </is>
    </oc>
    <nc r="I126" t="inlineStr">
      <is>
        <t>Passed</t>
      </is>
    </nc>
  </rcc>
  <rcc rId="13965" sId="1">
    <oc r="I154" t="inlineStr">
      <is>
        <t>Not_Run</t>
      </is>
    </oc>
    <nc r="I154" t="inlineStr">
      <is>
        <t>Passed</t>
      </is>
    </nc>
  </rcc>
  <rcc rId="13966" sId="1">
    <oc r="I165" t="inlineStr">
      <is>
        <t>Not_Run</t>
      </is>
    </oc>
    <nc r="I165" t="inlineStr">
      <is>
        <t>Passed</t>
      </is>
    </nc>
  </rcc>
  <rcc rId="13967" sId="1">
    <oc r="I105" t="inlineStr">
      <is>
        <t>Not_Run</t>
      </is>
    </oc>
    <nc r="I105" t="inlineStr">
      <is>
        <t>Passed</t>
      </is>
    </nc>
  </rcc>
  <rcc rId="13968" sId="1">
    <oc r="I104" t="inlineStr">
      <is>
        <t>Not_Run</t>
      </is>
    </oc>
    <nc r="I104" t="inlineStr">
      <is>
        <t>Passed</t>
      </is>
    </nc>
  </rcc>
  <rcc rId="13969" sId="1">
    <oc r="I139" t="inlineStr">
      <is>
        <t>Not_Run</t>
      </is>
    </oc>
    <nc r="I139" t="inlineStr">
      <is>
        <t>Passed</t>
      </is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0" sId="1">
    <nc r="C439" t="inlineStr">
      <is>
        <t>s</t>
      </is>
    </nc>
  </rcc>
  <rfmt sheetId="1" sqref="C439">
    <dxf>
      <fill>
        <patternFill patternType="none">
          <fgColor indexed="64"/>
          <bgColor indexed="65"/>
        </patternFill>
      </fill>
    </dxf>
  </rfmt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1" sId="1">
    <oc r="I171" t="inlineStr">
      <is>
        <t>Not_Run</t>
      </is>
    </oc>
    <nc r="I171" t="inlineStr">
      <is>
        <t>Passed</t>
      </is>
    </nc>
  </rcc>
  <rcc rId="13972" sId="1">
    <oc r="I172" t="inlineStr">
      <is>
        <t>Not_Run</t>
      </is>
    </oc>
    <nc r="I172" t="inlineStr">
      <is>
        <t>Passed</t>
      </is>
    </nc>
  </rcc>
  <rcc rId="13973" sId="1">
    <oc r="I173" t="inlineStr">
      <is>
        <t>Not_Run</t>
      </is>
    </oc>
    <nc r="I173" t="inlineStr">
      <is>
        <t>Passed</t>
      </is>
    </nc>
  </rcc>
  <rcc rId="13974" sId="1">
    <oc r="I174" t="inlineStr">
      <is>
        <t>Not_Run</t>
      </is>
    </oc>
    <nc r="I174" t="inlineStr">
      <is>
        <t>Passed</t>
      </is>
    </nc>
  </rcc>
  <rcc rId="13975" sId="1">
    <oc r="I175" t="inlineStr">
      <is>
        <t>Not_Run</t>
      </is>
    </oc>
    <nc r="I175" t="inlineStr">
      <is>
        <t>Passed</t>
      </is>
    </nc>
  </rcc>
  <rcc rId="13976" sId="1">
    <oc r="I177" t="inlineStr">
      <is>
        <t>Not_Run</t>
      </is>
    </oc>
    <nc r="I177" t="inlineStr">
      <is>
        <t>Passed</t>
      </is>
    </nc>
  </rcc>
  <rcc rId="13977" sId="1">
    <oc r="I418" t="inlineStr">
      <is>
        <t>Not_Run</t>
      </is>
    </oc>
    <nc r="I418" t="inlineStr">
      <is>
        <t>Passed</t>
      </is>
    </nc>
  </rcc>
  <rcc rId="13978" sId="1">
    <oc r="I420" t="inlineStr">
      <is>
        <t>Not_Run</t>
      </is>
    </oc>
    <nc r="I420" t="inlineStr">
      <is>
        <t>Passed</t>
      </is>
    </nc>
  </rcc>
  <rcc rId="13979" sId="1">
    <oc r="I422" t="inlineStr">
      <is>
        <t>Not_Run</t>
      </is>
    </oc>
    <nc r="I422" t="inlineStr">
      <is>
        <t>Passed</t>
      </is>
    </nc>
  </rcc>
  <rcc rId="13980" sId="1">
    <oc r="I425" t="inlineStr">
      <is>
        <t>Not_Run</t>
      </is>
    </oc>
    <nc r="I425" t="inlineStr">
      <is>
        <t>Passed</t>
      </is>
    </nc>
  </rcc>
  <rcc rId="13981" sId="1">
    <oc r="I419" t="inlineStr">
      <is>
        <t>Not_Run</t>
      </is>
    </oc>
    <nc r="I419" t="inlineStr">
      <is>
        <t>Passed</t>
      </is>
    </nc>
  </rcc>
  <rcc rId="13982" sId="1">
    <oc r="I191" t="inlineStr">
      <is>
        <t>Not_Run</t>
      </is>
    </oc>
    <nc r="I191" t="inlineStr">
      <is>
        <t>Passed</t>
      </is>
    </nc>
  </rcc>
  <rcc rId="13983" sId="1">
    <oc r="I183" t="inlineStr">
      <is>
        <t>Not_Run</t>
      </is>
    </oc>
    <nc r="I183" t="inlineStr">
      <is>
        <t>Passed</t>
      </is>
    </nc>
  </rcc>
  <rcc rId="13984" sId="1">
    <oc r="I178" t="inlineStr">
      <is>
        <t>Not_Run</t>
      </is>
    </oc>
    <nc r="I178" t="inlineStr">
      <is>
        <t>Passed</t>
      </is>
    </nc>
  </rcc>
  <rcc rId="13985" sId="1">
    <oc r="I176" t="inlineStr">
      <is>
        <t>Not_Run</t>
      </is>
    </oc>
    <nc r="I176" t="inlineStr">
      <is>
        <t>Passed</t>
      </is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86" sId="1">
    <oc r="I70" t="inlineStr">
      <is>
        <t>Not_Run</t>
      </is>
    </oc>
    <nc r="I70" t="inlineStr">
      <is>
        <t>Passed</t>
      </is>
    </nc>
  </rcc>
  <rcc rId="13987" sId="1" odxf="1" dxf="1" numFmtId="19">
    <oc r="L70" t="inlineStr">
      <is>
        <t>test menu</t>
      </is>
    </oc>
    <nc r="L70">
      <v>44789</v>
    </nc>
    <odxf>
      <numFmt numFmtId="0" formatCode="General"/>
    </odxf>
    <ndxf>
      <numFmt numFmtId="19" formatCode="m/d/yyyy"/>
    </ndxf>
  </rcc>
  <rcc rId="13988" sId="1">
    <oc r="I279" t="inlineStr">
      <is>
        <t>Not_Run</t>
      </is>
    </oc>
    <nc r="I279" t="inlineStr">
      <is>
        <t>Passed</t>
      </is>
    </nc>
  </rcc>
  <rcc rId="13989" sId="1" odxf="1" dxf="1" numFmtId="19">
    <oc r="L279" t="inlineStr">
      <is>
        <t>debug</t>
      </is>
    </oc>
    <nc r="L279">
      <v>44789</v>
    </nc>
    <odxf>
      <numFmt numFmtId="0" formatCode="General"/>
    </odxf>
    <ndxf>
      <numFmt numFmtId="19" formatCode="m/d/yyyy"/>
    </ndxf>
  </rcc>
  <rcc rId="13990" sId="1">
    <oc r="I217" t="inlineStr">
      <is>
        <t>Not_Run</t>
      </is>
    </oc>
    <nc r="I217" t="inlineStr">
      <is>
        <t>Passed</t>
      </is>
    </nc>
  </rcc>
  <rcc rId="13991" sId="1" odxf="1" dxf="1" numFmtId="19">
    <oc r="L217" t="inlineStr">
      <is>
        <t>debug</t>
      </is>
    </oc>
    <nc r="L217">
      <v>44789</v>
    </nc>
    <odxf>
      <numFmt numFmtId="0" formatCode="General"/>
    </odxf>
    <ndxf>
      <numFmt numFmtId="19" formatCode="m/d/yyyy"/>
    </ndxf>
  </rcc>
  <rcc rId="13992" sId="1">
    <oc r="I150" t="inlineStr">
      <is>
        <t>Not_Run</t>
      </is>
    </oc>
    <nc r="I150" t="inlineStr">
      <is>
        <t>Passed</t>
      </is>
    </nc>
  </rcc>
  <rcc rId="13993" sId="1" odxf="1" dxf="1" numFmtId="19">
    <oc r="L150" t="inlineStr">
      <is>
        <t>debug</t>
      </is>
    </oc>
    <nc r="L150">
      <v>44789</v>
    </nc>
    <odxf>
      <numFmt numFmtId="0" formatCode="General"/>
    </odxf>
    <ndxf>
      <numFmt numFmtId="19" formatCode="m/d/yyyy"/>
    </ndxf>
  </rcc>
  <rcc rId="13994" sId="1">
    <oc r="I188" t="inlineStr">
      <is>
        <t>Not_Run</t>
      </is>
    </oc>
    <nc r="I188" t="inlineStr">
      <is>
        <t>Passed</t>
      </is>
    </nc>
  </rcc>
  <rcc rId="13995" sId="1" odxf="1" dxf="1" numFmtId="19">
    <oc r="L188" t="inlineStr">
      <is>
        <t>debug</t>
      </is>
    </oc>
    <nc r="L188">
      <v>44789</v>
    </nc>
    <odxf>
      <numFmt numFmtId="0" formatCode="General"/>
    </odxf>
    <ndxf>
      <numFmt numFmtId="19" formatCode="m/d/yyyy"/>
    </ndxf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96" sId="2">
    <oc r="B4" t="inlineStr">
      <is>
        <t>V3275_00_314_SV2</t>
      </is>
    </oc>
    <nc r="B4" t="inlineStr">
      <is>
        <t>V3323_00_318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64" sId="1">
    <nc r="L358" t="inlineStr">
      <is>
        <t>SATA HDD</t>
      </is>
    </nc>
  </rcc>
  <rfmt sheetId="1" sqref="L358">
    <dxf>
      <fill>
        <patternFill patternType="none">
          <fgColor indexed="64"/>
          <bgColor indexed="65"/>
        </patternFill>
      </fill>
    </dxf>
  </rfmt>
  <rcc rId="13365" sId="1">
    <oc r="I219" t="inlineStr">
      <is>
        <t>Not_Run</t>
      </is>
    </oc>
    <nc r="I219" t="inlineStr">
      <is>
        <t>Passed</t>
      </is>
    </nc>
  </rcc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99" sId="1">
    <oc r="I193" t="inlineStr">
      <is>
        <t>Not_Run</t>
      </is>
    </oc>
    <nc r="I193" t="inlineStr">
      <is>
        <t>Passed</t>
      </is>
    </nc>
  </rcc>
  <rcc rId="14000" sId="1">
    <oc r="C439" t="inlineStr">
      <is>
        <t>s</t>
      </is>
    </oc>
    <nc r="C439"/>
  </rcc>
  <rcc rId="14001" sId="1">
    <oc r="I167" t="inlineStr">
      <is>
        <t>Not_Run</t>
      </is>
    </oc>
    <nc r="I167" t="inlineStr">
      <is>
        <t>Passed</t>
      </is>
    </nc>
  </rcc>
  <rcc rId="14002" sId="1">
    <oc r="I168" t="inlineStr">
      <is>
        <t>Not_Run</t>
      </is>
    </oc>
    <nc r="I168" t="inlineStr">
      <is>
        <t>Passed</t>
      </is>
    </nc>
  </rcc>
  <rcc rId="14003" sId="1">
    <oc r="I169" t="inlineStr">
      <is>
        <t>Not_Run</t>
      </is>
    </oc>
    <nc r="I169" t="inlineStr">
      <is>
        <t>Passed</t>
      </is>
    </nc>
  </rcc>
  <rcc rId="14004" sId="1">
    <oc r="I170" t="inlineStr">
      <is>
        <t>Not_Run</t>
      </is>
    </oc>
    <nc r="I170" t="inlineStr">
      <is>
        <t>Passed</t>
      </is>
    </nc>
  </rcc>
  <rcc rId="14005" sId="1">
    <oc r="I423" t="inlineStr">
      <is>
        <t>Not_Run</t>
      </is>
    </oc>
    <nc r="I423" t="inlineStr">
      <is>
        <t>Passed</t>
      </is>
    </nc>
  </rcc>
  <rcc rId="14006" sId="1">
    <oc r="I424" t="inlineStr">
      <is>
        <t>Not_Run</t>
      </is>
    </oc>
    <nc r="I424" t="inlineStr">
      <is>
        <t>Passed</t>
      </is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07" sId="1">
    <oc r="I43" t="inlineStr">
      <is>
        <t>Not_Run</t>
      </is>
    </oc>
    <nc r="I43" t="inlineStr">
      <is>
        <t>Passed</t>
      </is>
    </nc>
  </rcc>
  <rcc rId="14008" sId="1" odxf="1" dxf="1" numFmtId="19">
    <nc r="L43">
      <v>44789</v>
    </nc>
    <odxf>
      <numFmt numFmtId="0" formatCode="General"/>
    </odxf>
    <ndxf>
      <numFmt numFmtId="19" formatCode="m/d/yyyy"/>
    </ndxf>
  </rcc>
  <rcc rId="14009" sId="1">
    <oc r="I283" t="inlineStr">
      <is>
        <t>Not_Run</t>
      </is>
    </oc>
    <nc r="I283" t="inlineStr">
      <is>
        <t>Passed</t>
      </is>
    </nc>
  </rcc>
  <rcc rId="14010" sId="1" odxf="1" dxf="1" numFmtId="19">
    <nc r="L283">
      <v>44789</v>
    </nc>
    <odxf>
      <numFmt numFmtId="0" formatCode="General"/>
    </odxf>
    <ndxf>
      <numFmt numFmtId="19" formatCode="m/d/yyyy"/>
    </ndxf>
  </rcc>
  <rcc rId="14011" sId="1">
    <oc r="I127" t="inlineStr">
      <is>
        <t>Not_Run</t>
      </is>
    </oc>
    <nc r="I127" t="inlineStr">
      <is>
        <t>Passed</t>
      </is>
    </nc>
  </rcc>
  <rcc rId="14012" sId="1" odxf="1" dxf="1" numFmtId="19">
    <oc r="L127" t="inlineStr">
      <is>
        <t>debug</t>
      </is>
    </oc>
    <nc r="L127">
      <v>44789</v>
    </nc>
    <odxf>
      <numFmt numFmtId="0" formatCode="General"/>
    </odxf>
    <ndxf>
      <numFmt numFmtId="19" formatCode="m/d/yyyy"/>
    </ndxf>
  </rcc>
  <rcc rId="14013" sId="1">
    <oc r="I128" t="inlineStr">
      <is>
        <t>Not_Run</t>
      </is>
    </oc>
    <nc r="I128" t="inlineStr">
      <is>
        <t>Passed</t>
      </is>
    </nc>
  </rcc>
  <rcc rId="14014" sId="1" odxf="1" dxf="1" numFmtId="19">
    <oc r="L128" t="inlineStr">
      <is>
        <t>debug</t>
      </is>
    </oc>
    <nc r="L128">
      <v>44789</v>
    </nc>
    <odxf>
      <numFmt numFmtId="0" formatCode="General"/>
    </odxf>
    <ndxf>
      <numFmt numFmtId="19" formatCode="m/d/yyyy"/>
    </ndxf>
  </rcc>
  <rcc rId="14015" sId="1">
    <oc r="I205" t="inlineStr">
      <is>
        <t>Not_Run</t>
      </is>
    </oc>
    <nc r="I205" t="inlineStr">
      <is>
        <t>Passed</t>
      </is>
    </nc>
  </rcc>
  <rcc rId="14016" sId="1" odxf="1" dxf="1" numFmtId="19">
    <nc r="L205">
      <v>44789</v>
    </nc>
    <odxf>
      <numFmt numFmtId="0" formatCode="General"/>
    </odxf>
    <ndxf>
      <numFmt numFmtId="19" formatCode="m/d/yyyy"/>
    </ndxf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17" sId="1">
    <oc r="I108" t="inlineStr">
      <is>
        <t>Not_Run</t>
      </is>
    </oc>
    <nc r="I108" t="inlineStr">
      <is>
        <t>Passed</t>
      </is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18" sId="1">
    <oc r="I89" t="inlineStr">
      <is>
        <t>Not_Run</t>
      </is>
    </oc>
    <nc r="I89" t="inlineStr">
      <is>
        <t>Passed</t>
      </is>
    </nc>
  </rcc>
  <rcc rId="14019" sId="1">
    <oc r="I122" t="inlineStr">
      <is>
        <t>Not_Run</t>
      </is>
    </oc>
    <nc r="I122" t="inlineStr">
      <is>
        <t>Passed</t>
      </is>
    </nc>
  </rcc>
  <rcc rId="14020" sId="1">
    <oc r="I113" t="inlineStr">
      <is>
        <t>Not_Run</t>
      </is>
    </oc>
    <nc r="I113" t="inlineStr">
      <is>
        <t>Passed</t>
      </is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21" sId="1">
    <oc r="I238" t="inlineStr">
      <is>
        <t>Not_Run</t>
      </is>
    </oc>
    <nc r="I238" t="inlineStr">
      <is>
        <t>Passed</t>
      </is>
    </nc>
  </rcc>
  <rcc rId="14022" sId="1" odxf="1" dxf="1" numFmtId="19">
    <oc r="L238" t="inlineStr">
      <is>
        <t>debug</t>
      </is>
    </oc>
    <nc r="L238">
      <v>44789</v>
    </nc>
    <odxf>
      <numFmt numFmtId="0" formatCode="General"/>
    </odxf>
    <ndxf>
      <numFmt numFmtId="19" formatCode="m/d/yyyy"/>
    </ndxf>
  </rcc>
  <rcc rId="14023" sId="1">
    <oc r="I295" t="inlineStr">
      <is>
        <t>Not_Run</t>
      </is>
    </oc>
    <nc r="I295" t="inlineStr">
      <is>
        <t>Passed</t>
      </is>
    </nc>
  </rcc>
  <rcc rId="14024" sId="1" odxf="1" dxf="1" numFmtId="19">
    <nc r="L295">
      <v>44789</v>
    </nc>
    <odxf>
      <numFmt numFmtId="0" formatCode="General"/>
    </odxf>
    <ndxf>
      <numFmt numFmtId="19" formatCode="m/d/yyyy"/>
    </ndxf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25" sId="1">
    <oc r="I427" t="inlineStr">
      <is>
        <t>Not_Run</t>
      </is>
    </oc>
    <nc r="I427" t="inlineStr">
      <is>
        <t>Passed</t>
      </is>
    </nc>
  </rcc>
  <rcc rId="14026" sId="1">
    <oc r="I190" t="inlineStr">
      <is>
        <t>Not_Run</t>
      </is>
    </oc>
    <nc r="I190" t="inlineStr">
      <is>
        <t>Passed</t>
      </is>
    </nc>
  </rcc>
  <rcc rId="14027" sId="1">
    <oc r="I189" t="inlineStr">
      <is>
        <t>Not_Run</t>
      </is>
    </oc>
    <nc r="I189" t="inlineStr">
      <is>
        <t>Passed</t>
      </is>
    </nc>
  </rcc>
  <rcc rId="14028" sId="1">
    <oc r="I429" t="inlineStr">
      <is>
        <t>Not_Run</t>
      </is>
    </oc>
    <nc r="I429" t="inlineStr">
      <is>
        <t>Passed</t>
      </is>
    </nc>
  </rcc>
  <rcc rId="14029" sId="1">
    <oc r="I428" t="inlineStr">
      <is>
        <t>Not_Run</t>
      </is>
    </oc>
    <nc r="I428" t="inlineStr">
      <is>
        <t>Passed</t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Test_Data!$A$1:$U$439</formula>
    <oldFormula>Test_Data!$A$1:$U$438</oldFormula>
  </rdn>
  <rcv guid="{5579D22E-755A-4E0D-A977-6DB5DB67A016}" action="add"/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2" sId="1">
    <oc r="J355" t="inlineStr">
      <is>
        <t>Shwetha</t>
      </is>
    </oc>
    <nc r="J355" t="inlineStr">
      <is>
        <t>Vijay</t>
      </is>
    </nc>
  </rcc>
  <rcc rId="14033" sId="1">
    <oc r="I157" t="inlineStr">
      <is>
        <t>Not_Run</t>
      </is>
    </oc>
    <nc r="I157" t="inlineStr">
      <is>
        <t>Passed</t>
      </is>
    </nc>
  </rcc>
  <rcc rId="14034" sId="1">
    <oc r="J157" t="inlineStr">
      <is>
        <t>vijay</t>
      </is>
    </oc>
    <nc r="J157" t="inlineStr">
      <is>
        <t>Shwetha</t>
      </is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5" sId="1">
    <oc r="I345" t="inlineStr">
      <is>
        <t>Not_Run</t>
      </is>
    </oc>
    <nc r="I345" t="inlineStr">
      <is>
        <t>Passed</t>
      </is>
    </nc>
  </rcc>
  <rcc rId="14036" sId="1">
    <oc r="I343" t="inlineStr">
      <is>
        <t>Not_Run</t>
      </is>
    </oc>
    <nc r="I343" t="inlineStr">
      <is>
        <t>Passed</t>
      </is>
    </nc>
  </rcc>
  <rcc rId="14037" sId="1">
    <oc r="I299" t="inlineStr">
      <is>
        <t>Not_Run</t>
      </is>
    </oc>
    <nc r="I299" t="inlineStr">
      <is>
        <t>Passed</t>
      </is>
    </nc>
  </rcc>
  <rcc rId="14038" sId="1">
    <oc r="I265" t="inlineStr">
      <is>
        <t>Not_Run</t>
      </is>
    </oc>
    <nc r="I265" t="inlineStr">
      <is>
        <t>passed</t>
      </is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42" sId="1">
    <oc r="J399" t="inlineStr">
      <is>
        <t>yamini</t>
      </is>
    </oc>
    <nc r="J399" t="inlineStr">
      <is>
        <t>Kalyani</t>
      </is>
    </nc>
  </rcc>
  <rcc rId="12843" sId="1">
    <oc r="J397" t="inlineStr">
      <is>
        <t>yamini</t>
      </is>
    </oc>
    <nc r="J397" t="inlineStr">
      <is>
        <t>Kalyani</t>
      </is>
    </nc>
  </rcc>
  <rcc rId="12844" sId="1">
    <oc r="J396" t="inlineStr">
      <is>
        <t>Shwetha</t>
      </is>
    </oc>
    <nc r="J396" t="inlineStr">
      <is>
        <t>Kalyani</t>
      </is>
    </nc>
  </rcc>
  <rcc rId="12845" sId="1">
    <oc r="J395" t="inlineStr">
      <is>
        <t>Shwetha</t>
      </is>
    </oc>
    <nc r="J395" t="inlineStr">
      <is>
        <t>Kalyani</t>
      </is>
    </nc>
  </rcc>
  <rcc rId="12846" sId="1">
    <oc r="J392" t="inlineStr">
      <is>
        <t>Shwetha</t>
      </is>
    </oc>
    <nc r="J392" t="inlineStr">
      <is>
        <t>Kalyani</t>
      </is>
    </nc>
  </rcc>
  <rcc rId="12847" sId="1">
    <oc r="J385" t="inlineStr">
      <is>
        <t>Vijay</t>
      </is>
    </oc>
    <nc r="J385" t="inlineStr">
      <is>
        <t>Kalyani</t>
      </is>
    </nc>
  </rcc>
  <rcc rId="12848" sId="1">
    <oc r="J373" t="inlineStr">
      <is>
        <t>Shwetha</t>
      </is>
    </oc>
    <nc r="J373" t="inlineStr">
      <is>
        <t>Kalyani</t>
      </is>
    </nc>
  </rcc>
  <rcc rId="12849" sId="1">
    <oc r="J366" t="inlineStr">
      <is>
        <t>Vijay</t>
      </is>
    </oc>
    <nc r="J366" t="inlineStr">
      <is>
        <t>Kalyani</t>
      </is>
    </nc>
  </rcc>
  <rcc rId="12850" sId="1">
    <oc r="J346" t="inlineStr">
      <is>
        <t>arya</t>
      </is>
    </oc>
    <nc r="J346" t="inlineStr">
      <is>
        <t>Kalyani</t>
      </is>
    </nc>
  </rcc>
  <rcc rId="12851" sId="1">
    <oc r="J345" t="inlineStr">
      <is>
        <t>arya</t>
      </is>
    </oc>
    <nc r="J345" t="inlineStr">
      <is>
        <t>Kalyani</t>
      </is>
    </nc>
  </rcc>
  <rcc rId="12852" sId="1">
    <oc r="J344" t="inlineStr">
      <is>
        <t>arya</t>
      </is>
    </oc>
    <nc r="J344" t="inlineStr">
      <is>
        <t>Kalyani</t>
      </is>
    </nc>
  </rcc>
  <rcc rId="12853" sId="1">
    <oc r="J343" t="inlineStr">
      <is>
        <t>arya</t>
      </is>
    </oc>
    <nc r="J343" t="inlineStr">
      <is>
        <t>Kalyani</t>
      </is>
    </nc>
  </rcc>
  <rcc rId="12854" sId="1">
    <oc r="J341" t="inlineStr">
      <is>
        <t>Shwetha</t>
      </is>
    </oc>
    <nc r="J341" t="inlineStr">
      <is>
        <t>Kalyani</t>
      </is>
    </nc>
  </rcc>
  <rcc rId="12855" sId="1">
    <oc r="J340" t="inlineStr">
      <is>
        <t>Shwetha</t>
      </is>
    </oc>
    <nc r="J340" t="inlineStr">
      <is>
        <t>Kalyani</t>
      </is>
    </nc>
  </rcc>
  <rcc rId="12856" sId="1">
    <oc r="J333" t="inlineStr">
      <is>
        <t>Vijay</t>
      </is>
    </oc>
    <nc r="J333" t="inlineStr">
      <is>
        <t>Kalyani</t>
      </is>
    </nc>
  </rcc>
  <rcc rId="12857" sId="1">
    <oc r="J332" t="inlineStr">
      <is>
        <t>Reshma</t>
      </is>
    </oc>
    <nc r="J332" t="inlineStr">
      <is>
        <t>Kalyani</t>
      </is>
    </nc>
  </rcc>
  <rcc rId="12858" sId="1">
    <oc r="J331" t="inlineStr">
      <is>
        <t>Reshma</t>
      </is>
    </oc>
    <nc r="J331" t="inlineStr">
      <is>
        <t>Kalyani</t>
      </is>
    </nc>
  </rcc>
  <rcc rId="12859" sId="1">
    <oc r="J330" t="inlineStr">
      <is>
        <t>Reshma</t>
      </is>
    </oc>
    <nc r="J330" t="inlineStr">
      <is>
        <t>Kalyani</t>
      </is>
    </nc>
  </rcc>
  <rcc rId="12860" sId="1">
    <oc r="J329" t="inlineStr">
      <is>
        <t>Shwetha</t>
      </is>
    </oc>
    <nc r="J329" t="inlineStr">
      <is>
        <t>Kalyani</t>
      </is>
    </nc>
  </rcc>
  <rcc rId="12861" sId="1">
    <oc r="J322" t="inlineStr">
      <is>
        <t>savitha</t>
      </is>
    </oc>
    <nc r="J322" t="inlineStr">
      <is>
        <t>Kalyani</t>
      </is>
    </nc>
  </rcc>
  <rcc rId="12862" sId="1">
    <oc r="J321" t="inlineStr">
      <is>
        <t>savitha</t>
      </is>
    </oc>
    <nc r="J321" t="inlineStr">
      <is>
        <t>Kalyani</t>
      </is>
    </nc>
  </rcc>
  <rcc rId="12863" sId="1">
    <oc r="J320" t="inlineStr">
      <is>
        <t>savitha</t>
      </is>
    </oc>
    <nc r="J320" t="inlineStr">
      <is>
        <t>Kalyani</t>
      </is>
    </nc>
  </rcc>
  <rcc rId="12864" sId="1">
    <oc r="J319" t="inlineStr">
      <is>
        <t>savitha</t>
      </is>
    </oc>
    <nc r="J319" t="inlineStr">
      <is>
        <t>Kalyani</t>
      </is>
    </nc>
  </rcc>
  <rcc rId="12865" sId="1">
    <oc r="J302" t="inlineStr">
      <is>
        <t>Reshma</t>
      </is>
    </oc>
    <nc r="J302" t="inlineStr">
      <is>
        <t>Kalyani</t>
      </is>
    </nc>
  </rcc>
  <rcc rId="12866" sId="1">
    <oc r="J301" t="inlineStr">
      <is>
        <t>Vijay</t>
      </is>
    </oc>
    <nc r="J301" t="inlineStr">
      <is>
        <t>Kalyani</t>
      </is>
    </nc>
  </rcc>
  <rcc rId="12867" sId="1">
    <oc r="J299" t="inlineStr">
      <is>
        <t>arya</t>
      </is>
    </oc>
    <nc r="J299" t="inlineStr">
      <is>
        <t>Kalyani</t>
      </is>
    </nc>
  </rcc>
  <rcc rId="12868" sId="1">
    <oc r="J265" t="inlineStr">
      <is>
        <t>arya</t>
      </is>
    </oc>
    <nc r="J265" t="inlineStr">
      <is>
        <t>Kalyani</t>
      </is>
    </nc>
  </rcc>
  <rcc rId="12869" sId="1">
    <oc r="J250" t="inlineStr">
      <is>
        <t>Shwetha</t>
      </is>
    </oc>
    <nc r="J250" t="inlineStr">
      <is>
        <t>Kalyani</t>
      </is>
    </nc>
  </rcc>
  <rcc rId="12870" sId="1">
    <oc r="J249" t="inlineStr">
      <is>
        <t>Vijay</t>
      </is>
    </oc>
    <nc r="J249" t="inlineStr">
      <is>
        <t>Kalyani</t>
      </is>
    </nc>
  </rcc>
  <rcc rId="12871" sId="1">
    <oc r="J246" t="inlineStr">
      <is>
        <t>savitha</t>
      </is>
    </oc>
    <nc r="J246" t="inlineStr">
      <is>
        <t>Kalyani</t>
      </is>
    </nc>
  </rcc>
  <rcc rId="12872" sId="1">
    <oc r="J241" t="inlineStr">
      <is>
        <t>Shwetha</t>
      </is>
    </oc>
    <nc r="J241" t="inlineStr">
      <is>
        <t>Kalyani</t>
      </is>
    </nc>
  </rcc>
  <rcc rId="12873" sId="1">
    <oc r="J186" t="inlineStr">
      <is>
        <t>Shwetha</t>
      </is>
    </oc>
    <nc r="J186" t="inlineStr">
      <is>
        <t>Kalyani</t>
      </is>
    </nc>
  </rcc>
  <rcc rId="12874" sId="1">
    <oc r="J185" t="inlineStr">
      <is>
        <t>Shwetha</t>
      </is>
    </oc>
    <nc r="J185" t="inlineStr">
      <is>
        <t>Kalyani</t>
      </is>
    </nc>
  </rcc>
  <rcc rId="12875" sId="1">
    <oc r="J147" t="inlineStr">
      <is>
        <t>Shwetha</t>
      </is>
    </oc>
    <nc r="J147" t="inlineStr">
      <is>
        <t>Kalyani</t>
      </is>
    </nc>
  </rcc>
  <rcc rId="12876" sId="1">
    <oc r="J145" t="inlineStr">
      <is>
        <t>Shwetha</t>
      </is>
    </oc>
    <nc r="J145" t="inlineStr">
      <is>
        <t>Kalyani</t>
      </is>
    </nc>
  </rcc>
  <rcc rId="12877" sId="1">
    <oc r="J144" t="inlineStr">
      <is>
        <t>Shwetha</t>
      </is>
    </oc>
    <nc r="J144" t="inlineStr">
      <is>
        <t>Kalyani</t>
      </is>
    </nc>
  </rcc>
  <rcc rId="12878" sId="1">
    <oc r="J138" t="inlineStr">
      <is>
        <t>Shwetha</t>
      </is>
    </oc>
    <nc r="J138" t="inlineStr">
      <is>
        <t>Kalyani</t>
      </is>
    </nc>
  </rcc>
  <rcc rId="12879" sId="1">
    <oc r="J137" t="inlineStr">
      <is>
        <t>Reshma</t>
      </is>
    </oc>
    <nc r="J137" t="inlineStr">
      <is>
        <t>Kalyani</t>
      </is>
    </nc>
  </rcc>
  <rcc rId="12880" sId="1">
    <oc r="J136" t="inlineStr">
      <is>
        <t>Shwetha</t>
      </is>
    </oc>
    <nc r="J136" t="inlineStr">
      <is>
        <t>Kalyani</t>
      </is>
    </nc>
  </rcc>
  <rcc rId="12881" sId="1">
    <oc r="J134" t="inlineStr">
      <is>
        <t>Shwetha</t>
      </is>
    </oc>
    <nc r="J134" t="inlineStr">
      <is>
        <t>Kalyani</t>
      </is>
    </nc>
  </rcc>
  <rcc rId="12882" sId="1">
    <oc r="J126" t="inlineStr">
      <is>
        <t>Shwetha</t>
      </is>
    </oc>
    <nc r="J126" t="inlineStr">
      <is>
        <t>Kalyani</t>
      </is>
    </nc>
  </rcc>
  <rcc rId="12883" sId="1">
    <oc r="J125" t="inlineStr">
      <is>
        <t>Shwetha</t>
      </is>
    </oc>
    <nc r="J125" t="inlineStr">
      <is>
        <t>Kalyani</t>
      </is>
    </nc>
  </rcc>
  <rcc rId="12884" sId="1">
    <oc r="J124" t="inlineStr">
      <is>
        <t>arya</t>
      </is>
    </oc>
    <nc r="J124" t="inlineStr">
      <is>
        <t>Kalyani</t>
      </is>
    </nc>
  </rcc>
  <rcc rId="12885" sId="1">
    <oc r="J123" t="inlineStr">
      <is>
        <t>arya</t>
      </is>
    </oc>
    <nc r="J123" t="inlineStr">
      <is>
        <t>Kalyani</t>
      </is>
    </nc>
  </rcc>
  <rcc rId="12886" sId="1">
    <oc r="J122" t="inlineStr">
      <is>
        <t>arya</t>
      </is>
    </oc>
    <nc r="J122" t="inlineStr">
      <is>
        <t>Kalyani</t>
      </is>
    </nc>
  </rcc>
  <rcc rId="12887" sId="1">
    <oc r="J121" t="inlineStr">
      <is>
        <t>arya</t>
      </is>
    </oc>
    <nc r="J121" t="inlineStr">
      <is>
        <t>Kalyani</t>
      </is>
    </nc>
  </rcc>
  <rcc rId="12888" sId="1">
    <oc r="J118" t="inlineStr">
      <is>
        <t>Shwetha</t>
      </is>
    </oc>
    <nc r="J118" t="inlineStr">
      <is>
        <t>Kalyani</t>
      </is>
    </nc>
  </rcc>
  <rcc rId="12889" sId="1">
    <oc r="J114" t="inlineStr">
      <is>
        <t>Reshma</t>
      </is>
    </oc>
    <nc r="J114" t="inlineStr">
      <is>
        <t>Kalyani</t>
      </is>
    </nc>
  </rcc>
  <rcc rId="12890" sId="1">
    <oc r="J113" t="inlineStr">
      <is>
        <t>Shwetha</t>
      </is>
    </oc>
    <nc r="J113" t="inlineStr">
      <is>
        <t>Kalyani</t>
      </is>
    </nc>
  </rcc>
  <rcc rId="12891" sId="1">
    <oc r="J109" t="inlineStr">
      <is>
        <t>Shwetha</t>
      </is>
    </oc>
    <nc r="J109" t="inlineStr">
      <is>
        <t>Kalyani</t>
      </is>
    </nc>
  </rcc>
  <rcc rId="12892" sId="1">
    <oc r="J108" t="inlineStr">
      <is>
        <t>arya</t>
      </is>
    </oc>
    <nc r="J108" t="inlineStr">
      <is>
        <t>Kalyani</t>
      </is>
    </nc>
  </rcc>
  <rcc rId="12893" sId="1">
    <oc r="J107" t="inlineStr">
      <is>
        <t>Shwetha</t>
      </is>
    </oc>
    <nc r="J107" t="inlineStr">
      <is>
        <t>Kalyani</t>
      </is>
    </nc>
  </rcc>
  <rcc rId="12894" sId="1">
    <oc r="J83" t="inlineStr">
      <is>
        <t>Shwetha</t>
      </is>
    </oc>
    <nc r="J83" t="inlineStr">
      <is>
        <t>Kalyani</t>
      </is>
    </nc>
  </rcc>
  <rcc rId="12895" sId="1">
    <oc r="J61" t="inlineStr">
      <is>
        <t>Shwetha</t>
      </is>
    </oc>
    <nc r="J61" t="inlineStr">
      <is>
        <t>Kalyani</t>
      </is>
    </nc>
  </rcc>
  <rcc rId="12896" sId="1">
    <oc r="J60" t="inlineStr">
      <is>
        <t>Shwetha</t>
      </is>
    </oc>
    <nc r="J60" t="inlineStr">
      <is>
        <t>Kalyani</t>
      </is>
    </nc>
  </rcc>
  <rcc rId="12897" sId="1">
    <oc r="J58" t="inlineStr">
      <is>
        <t>Shwetha</t>
      </is>
    </oc>
    <nc r="J58" t="inlineStr">
      <is>
        <t>Kalyani</t>
      </is>
    </nc>
  </rcc>
  <rcc rId="12898" sId="1">
    <oc r="J55" t="inlineStr">
      <is>
        <t>Shwetha</t>
      </is>
    </oc>
    <nc r="J55" t="inlineStr">
      <is>
        <t>Kalyani</t>
      </is>
    </nc>
  </rcc>
  <rcc rId="12899" sId="1">
    <oc r="J19" t="inlineStr">
      <is>
        <t>savitha</t>
      </is>
    </oc>
    <nc r="J19" t="inlineStr">
      <is>
        <t>Kalyani</t>
      </is>
    </nc>
  </rcc>
  <rcc rId="12900" sId="1">
    <oc r="J18" t="inlineStr">
      <is>
        <t>savitha</t>
      </is>
    </oc>
    <nc r="J18" t="inlineStr">
      <is>
        <t>Kalyani</t>
      </is>
    </nc>
  </rcc>
  <rcc rId="12901" sId="1">
    <oc r="J421" t="inlineStr">
      <is>
        <t>Vijay</t>
      </is>
    </oc>
    <nc r="J421" t="inlineStr">
      <is>
        <t>Sha</t>
      </is>
    </nc>
  </rcc>
  <rcc rId="12902" sId="1">
    <oc r="J416" t="inlineStr">
      <is>
        <t>yamini</t>
      </is>
    </oc>
    <nc r="J416" t="inlineStr">
      <is>
        <t>Sha</t>
      </is>
    </nc>
  </rcc>
  <rcc rId="12903" sId="1">
    <oc r="J411" t="inlineStr">
      <is>
        <t>Vijay</t>
      </is>
    </oc>
    <nc r="J411" t="inlineStr">
      <is>
        <t>Sha</t>
      </is>
    </nc>
  </rcc>
  <rcc rId="12904" sId="1">
    <oc r="J408" t="inlineStr">
      <is>
        <t>Vijay</t>
      </is>
    </oc>
    <nc r="J408" t="inlineStr">
      <is>
        <t>Sha</t>
      </is>
    </nc>
  </rcc>
  <rcc rId="12905" sId="1">
    <oc r="J390" t="inlineStr">
      <is>
        <t>Reshma</t>
      </is>
    </oc>
    <nc r="J390" t="inlineStr">
      <is>
        <t>Sha</t>
      </is>
    </nc>
  </rcc>
  <rcc rId="12906" sId="1">
    <oc r="J389" t="inlineStr">
      <is>
        <t>Reshma</t>
      </is>
    </oc>
    <nc r="J389" t="inlineStr">
      <is>
        <t>Sha</t>
      </is>
    </nc>
  </rcc>
  <rcc rId="12907" sId="1">
    <oc r="J388" t="inlineStr">
      <is>
        <t>Reshma</t>
      </is>
    </oc>
    <nc r="J388" t="inlineStr">
      <is>
        <t>Sha</t>
      </is>
    </nc>
  </rcc>
  <rcc rId="12908" sId="1">
    <oc r="J387" t="inlineStr">
      <is>
        <t>Reshma</t>
      </is>
    </oc>
    <nc r="J387" t="inlineStr">
      <is>
        <t>Sha</t>
      </is>
    </nc>
  </rcc>
  <rcc rId="12909" sId="1">
    <oc r="J386" t="inlineStr">
      <is>
        <t>Reshma</t>
      </is>
    </oc>
    <nc r="J386" t="inlineStr">
      <is>
        <t>Sha</t>
      </is>
    </nc>
  </rcc>
  <rcc rId="12910" sId="1">
    <oc r="J382" t="inlineStr">
      <is>
        <t>Reshma</t>
      </is>
    </oc>
    <nc r="J382" t="inlineStr">
      <is>
        <t>Sha</t>
      </is>
    </nc>
  </rcc>
  <rcc rId="12911" sId="1">
    <oc r="J381" t="inlineStr">
      <is>
        <t>Reshma</t>
      </is>
    </oc>
    <nc r="J381" t="inlineStr">
      <is>
        <t>Sha</t>
      </is>
    </nc>
  </rcc>
  <rcc rId="12912" sId="1">
    <oc r="J371" t="inlineStr">
      <is>
        <t>Reshma</t>
      </is>
    </oc>
    <nc r="J371" t="inlineStr">
      <is>
        <t>Sha</t>
      </is>
    </nc>
  </rcc>
  <rcc rId="12913" sId="1">
    <oc r="J352" t="inlineStr">
      <is>
        <t>Vijay</t>
      </is>
    </oc>
    <nc r="J352" t="inlineStr">
      <is>
        <t>Sha</t>
      </is>
    </nc>
  </rcc>
  <rcc rId="12914" sId="1">
    <oc r="J339" t="inlineStr">
      <is>
        <t>jijina</t>
      </is>
    </oc>
    <nc r="J339" t="inlineStr">
      <is>
        <t>Sha</t>
      </is>
    </nc>
  </rcc>
  <rcc rId="12915" sId="1">
    <oc r="J338" t="inlineStr">
      <is>
        <t>savitha</t>
      </is>
    </oc>
    <nc r="J338" t="inlineStr">
      <is>
        <t>Sha</t>
      </is>
    </nc>
  </rcc>
  <rcc rId="12916" sId="1">
    <oc r="J326" t="inlineStr">
      <is>
        <t>jijina</t>
      </is>
    </oc>
    <nc r="J326" t="inlineStr">
      <is>
        <t>Sha</t>
      </is>
    </nc>
  </rcc>
  <rcc rId="12917" sId="1">
    <oc r="J323" t="inlineStr">
      <is>
        <t>Reshma</t>
      </is>
    </oc>
    <nc r="J323" t="inlineStr">
      <is>
        <t>Sha</t>
      </is>
    </nc>
  </rcc>
  <rcc rId="12918" sId="1">
    <oc r="J316" t="inlineStr">
      <is>
        <t>Reshma</t>
      </is>
    </oc>
    <nc r="J316" t="inlineStr">
      <is>
        <t>Sha</t>
      </is>
    </nc>
  </rcc>
  <rcc rId="12919" sId="1">
    <oc r="J315" t="inlineStr">
      <is>
        <t>Reshma</t>
      </is>
    </oc>
    <nc r="J315" t="inlineStr">
      <is>
        <t>Sha</t>
      </is>
    </nc>
  </rcc>
  <rcc rId="12920" sId="1">
    <oc r="J311" t="inlineStr">
      <is>
        <t>Reshma</t>
      </is>
    </oc>
    <nc r="J311" t="inlineStr">
      <is>
        <t>Sha</t>
      </is>
    </nc>
  </rcc>
  <rcc rId="12921" sId="1">
    <oc r="J300" t="inlineStr">
      <is>
        <t>Shwetha</t>
      </is>
    </oc>
    <nc r="J300" t="inlineStr">
      <is>
        <t>Sha</t>
      </is>
    </nc>
  </rcc>
  <rcc rId="12922" sId="1">
    <oc r="J292" t="inlineStr">
      <is>
        <t>shwetha</t>
      </is>
    </oc>
    <nc r="J292" t="inlineStr">
      <is>
        <t>Sha</t>
      </is>
    </nc>
  </rcc>
  <rcc rId="12923" sId="1">
    <oc r="J290" t="inlineStr">
      <is>
        <t>Reshma</t>
      </is>
    </oc>
    <nc r="J290" t="inlineStr">
      <is>
        <t>Sha</t>
      </is>
    </nc>
  </rcc>
  <rcc rId="12924" sId="1">
    <oc r="J285" t="inlineStr">
      <is>
        <t>yamini</t>
      </is>
    </oc>
    <nc r="J285" t="inlineStr">
      <is>
        <t>Sha</t>
      </is>
    </nc>
  </rcc>
  <rcc rId="12925" sId="1">
    <oc r="J280" t="inlineStr">
      <is>
        <t>Reshma</t>
      </is>
    </oc>
    <nc r="J280" t="inlineStr">
      <is>
        <t>Sha</t>
      </is>
    </nc>
  </rcc>
  <rcc rId="12926" sId="1">
    <oc r="J279" t="inlineStr">
      <is>
        <t>shwetha</t>
      </is>
    </oc>
    <nc r="J279" t="inlineStr">
      <is>
        <t>Sha</t>
      </is>
    </nc>
  </rcc>
  <rcc rId="12927" sId="1">
    <oc r="J271" t="inlineStr">
      <is>
        <t>savitha</t>
      </is>
    </oc>
    <nc r="J271" t="inlineStr">
      <is>
        <t>Sha</t>
      </is>
    </nc>
  </rcc>
  <rcc rId="12928" sId="1">
    <oc r="J270" t="inlineStr">
      <is>
        <t>jijina</t>
      </is>
    </oc>
    <nc r="J270" t="inlineStr">
      <is>
        <t>Sha</t>
      </is>
    </nc>
  </rcc>
  <rcc rId="12929" sId="1">
    <oc r="J267" t="inlineStr">
      <is>
        <t>Reshma</t>
      </is>
    </oc>
    <nc r="J267" t="inlineStr">
      <is>
        <t>Sha</t>
      </is>
    </nc>
  </rcc>
  <rcc rId="12930" sId="1">
    <oc r="J260" t="inlineStr">
      <is>
        <t>Reshma</t>
      </is>
    </oc>
    <nc r="J260" t="inlineStr">
      <is>
        <t>Sha</t>
      </is>
    </nc>
  </rcc>
  <rcc rId="12931" sId="1">
    <oc r="J252" t="inlineStr">
      <is>
        <t>jijina</t>
      </is>
    </oc>
    <nc r="J252" t="inlineStr">
      <is>
        <t>Sha</t>
      </is>
    </nc>
  </rcc>
  <rcc rId="12932" sId="1">
    <oc r="J251" t="inlineStr">
      <is>
        <t>Vijay</t>
      </is>
    </oc>
    <nc r="J251" t="inlineStr">
      <is>
        <t>Sha</t>
      </is>
    </nc>
  </rcc>
  <rcc rId="12933" sId="1">
    <oc r="J248" t="inlineStr">
      <is>
        <t>Vijay</t>
      </is>
    </oc>
    <nc r="J248" t="inlineStr">
      <is>
        <t>Sha</t>
      </is>
    </nc>
  </rcc>
  <rcc rId="12934" sId="1">
    <oc r="J247" t="inlineStr">
      <is>
        <t>Vijay</t>
      </is>
    </oc>
    <nc r="J247" t="inlineStr">
      <is>
        <t>Sha</t>
      </is>
    </nc>
  </rcc>
  <rcc rId="12935" sId="1">
    <oc r="J245" t="inlineStr">
      <is>
        <t>Vijay</t>
      </is>
    </oc>
    <nc r="J245" t="inlineStr">
      <is>
        <t>Sha</t>
      </is>
    </nc>
  </rcc>
  <rcc rId="12936" sId="1">
    <oc r="J244" t="inlineStr">
      <is>
        <t>Vijay</t>
      </is>
    </oc>
    <nc r="J244" t="inlineStr">
      <is>
        <t>Sha</t>
      </is>
    </nc>
  </rcc>
  <rcc rId="12937" sId="1">
    <oc r="J243" t="inlineStr">
      <is>
        <t>Shwetha</t>
      </is>
    </oc>
    <nc r="J243" t="inlineStr">
      <is>
        <t>Sha</t>
      </is>
    </nc>
  </rcc>
  <rcc rId="12938" sId="1">
    <oc r="J205" t="inlineStr">
      <is>
        <t>jijina</t>
      </is>
    </oc>
    <nc r="J205" t="inlineStr">
      <is>
        <t>Sha</t>
      </is>
    </nc>
  </rcc>
  <rcc rId="12939" sId="1">
    <oc r="J116" t="inlineStr">
      <is>
        <t>jijina</t>
      </is>
    </oc>
    <nc r="J116" t="inlineStr">
      <is>
        <t>Sha</t>
      </is>
    </nc>
  </rcc>
  <rcc rId="12940" sId="1">
    <oc r="J95" t="inlineStr">
      <is>
        <t>savitha</t>
      </is>
    </oc>
    <nc r="J95" t="inlineStr">
      <is>
        <t>Sha</t>
      </is>
    </nc>
  </rcc>
  <rcc rId="12941" sId="1">
    <oc r="J10" t="inlineStr">
      <is>
        <t>Arya</t>
      </is>
    </oc>
    <nc r="J10" t="inlineStr">
      <is>
        <t>Sha</t>
      </is>
    </nc>
  </rcc>
  <rcc rId="12942" sId="1">
    <oc r="J6" t="inlineStr">
      <is>
        <t>Vijay</t>
      </is>
    </oc>
    <nc r="J6" t="inlineStr">
      <is>
        <t>Sha</t>
      </is>
    </nc>
  </rcc>
  <rcc rId="12943" sId="1">
    <oc r="J4" t="inlineStr">
      <is>
        <t>yamini</t>
      </is>
    </oc>
    <nc r="J4" t="inlineStr">
      <is>
        <t>Sha</t>
      </is>
    </nc>
  </rcc>
  <rcc rId="12944" sId="1">
    <oc r="J436" t="inlineStr">
      <is>
        <t>Vijay</t>
      </is>
    </oc>
    <nc r="J436" t="inlineStr">
      <is>
        <t>Hussain</t>
      </is>
    </nc>
  </rcc>
  <rcc rId="12945" sId="1">
    <oc r="J435" t="inlineStr">
      <is>
        <t>Vijay</t>
      </is>
    </oc>
    <nc r="J435" t="inlineStr">
      <is>
        <t>Hussain</t>
      </is>
    </nc>
  </rcc>
  <rcc rId="12946" sId="1">
    <oc r="J434" t="inlineStr">
      <is>
        <t>Vijay</t>
      </is>
    </oc>
    <nc r="J434" t="inlineStr">
      <is>
        <t>Hussain</t>
      </is>
    </nc>
  </rcc>
  <rcc rId="12947" sId="1">
    <oc r="J433" t="inlineStr">
      <is>
        <t>yamini</t>
      </is>
    </oc>
    <nc r="J433" t="inlineStr">
      <is>
        <t>Hussain</t>
      </is>
    </nc>
  </rcc>
  <rcc rId="12948" sId="1">
    <oc r="J430" t="inlineStr">
      <is>
        <t>Vijay</t>
      </is>
    </oc>
    <nc r="J430" t="inlineStr">
      <is>
        <t>Hussain</t>
      </is>
    </nc>
  </rcc>
  <rcc rId="12949" sId="1">
    <oc r="J383" t="inlineStr">
      <is>
        <t>yamini</t>
      </is>
    </oc>
    <nc r="J383" t="inlineStr">
      <is>
        <t>Hussain</t>
      </is>
    </nc>
  </rcc>
  <rcc rId="12950" sId="1">
    <oc r="J380" t="inlineStr">
      <is>
        <t>yamini</t>
      </is>
    </oc>
    <nc r="J380" t="inlineStr">
      <is>
        <t>Hussain</t>
      </is>
    </nc>
  </rcc>
  <rcc rId="12951" sId="1">
    <oc r="J376" t="inlineStr">
      <is>
        <t>Vijay</t>
      </is>
    </oc>
    <nc r="J376" t="inlineStr">
      <is>
        <t>Hussain</t>
      </is>
    </nc>
  </rcc>
  <rcc rId="12952" sId="1">
    <oc r="J365" t="inlineStr">
      <is>
        <t>yamini</t>
      </is>
    </oc>
    <nc r="J365" t="inlineStr">
      <is>
        <t>Hussain</t>
      </is>
    </nc>
  </rcc>
  <rcc rId="12953" sId="1">
    <oc r="J363" t="inlineStr">
      <is>
        <t>yamini</t>
      </is>
    </oc>
    <nc r="J363" t="inlineStr">
      <is>
        <t>Hussain</t>
      </is>
    </nc>
  </rcc>
  <rcc rId="12954" sId="1">
    <oc r="J362" t="inlineStr">
      <is>
        <t>yamini</t>
      </is>
    </oc>
    <nc r="J362" t="inlineStr">
      <is>
        <t>Hussain</t>
      </is>
    </nc>
  </rcc>
  <rcc rId="12955" sId="1">
    <oc r="J358" t="inlineStr">
      <is>
        <t>yamini</t>
      </is>
    </oc>
    <nc r="J358" t="inlineStr">
      <is>
        <t>Hussain</t>
      </is>
    </nc>
  </rcc>
  <rcc rId="12956" sId="1">
    <oc r="J349" t="inlineStr">
      <is>
        <t>Vijay</t>
      </is>
    </oc>
    <nc r="J349" t="inlineStr">
      <is>
        <t>Hussain</t>
      </is>
    </nc>
  </rcc>
  <rcc rId="12957" sId="1">
    <oc r="J348" t="inlineStr">
      <is>
        <t>jijina</t>
      </is>
    </oc>
    <nc r="J348" t="inlineStr">
      <is>
        <t>Hussain</t>
      </is>
    </nc>
  </rcc>
  <rcc rId="12958" sId="1">
    <oc r="J347" t="inlineStr">
      <is>
        <t>Vijay</t>
      </is>
    </oc>
    <nc r="J347" t="inlineStr">
      <is>
        <t>Hussain</t>
      </is>
    </nc>
  </rcc>
  <rcc rId="12959" sId="1">
    <oc r="J230" t="inlineStr">
      <is>
        <t>yamini</t>
      </is>
    </oc>
    <nc r="J230" t="inlineStr">
      <is>
        <t>Hussain</t>
      </is>
    </nc>
  </rcc>
  <rcc rId="12960" sId="1">
    <oc r="J226" t="inlineStr">
      <is>
        <t>yamini</t>
      </is>
    </oc>
    <nc r="J226" t="inlineStr">
      <is>
        <t>Hussain</t>
      </is>
    </nc>
  </rcc>
  <rcc rId="12961" sId="1">
    <oc r="J219" t="inlineStr">
      <is>
        <t>yamini</t>
      </is>
    </oc>
    <nc r="J219" t="inlineStr">
      <is>
        <t>Hussain</t>
      </is>
    </nc>
  </rcc>
  <rcc rId="12962" sId="1">
    <oc r="J217" t="inlineStr">
      <is>
        <t>yamini</t>
      </is>
    </oc>
    <nc r="J217" t="inlineStr">
      <is>
        <t>Hussain</t>
      </is>
    </nc>
  </rcc>
  <rcc rId="12963" sId="1">
    <oc r="J215" t="inlineStr">
      <is>
        <t>yamini</t>
      </is>
    </oc>
    <nc r="J215" t="inlineStr">
      <is>
        <t>Hussain</t>
      </is>
    </nc>
  </rcc>
  <rcc rId="12964" sId="1">
    <oc r="J213" t="inlineStr">
      <is>
        <t>yamini</t>
      </is>
    </oc>
    <nc r="J213" t="inlineStr">
      <is>
        <t>Hussain</t>
      </is>
    </nc>
  </rcc>
  <rcc rId="12965" sId="1">
    <oc r="J211" t="inlineStr">
      <is>
        <t>jijina</t>
      </is>
    </oc>
    <nc r="J211" t="inlineStr">
      <is>
        <t>Hussain</t>
      </is>
    </nc>
  </rcc>
  <rcc rId="12966" sId="1">
    <oc r="J209" t="inlineStr">
      <is>
        <t>yamini</t>
      </is>
    </oc>
    <nc r="J209" t="inlineStr">
      <is>
        <t>Hussain</t>
      </is>
    </nc>
  </rcc>
  <rcc rId="12967" sId="1">
    <oc r="J208" t="inlineStr">
      <is>
        <t>savitha</t>
      </is>
    </oc>
    <nc r="J208" t="inlineStr">
      <is>
        <t>Hussain</t>
      </is>
    </nc>
  </rcc>
  <rcc rId="12968" sId="1">
    <oc r="J207" t="inlineStr">
      <is>
        <t>yamini</t>
      </is>
    </oc>
    <nc r="J207" t="inlineStr">
      <is>
        <t>Hussain</t>
      </is>
    </nc>
  </rcc>
  <rcc rId="12969" sId="1">
    <oc r="J203" t="inlineStr">
      <is>
        <t>Vijay</t>
      </is>
    </oc>
    <nc r="J203" t="inlineStr">
      <is>
        <t>Hussain</t>
      </is>
    </nc>
  </rcc>
  <rcc rId="12970" sId="1">
    <oc r="J202" t="inlineStr">
      <is>
        <t>Vijay</t>
      </is>
    </oc>
    <nc r="J202" t="inlineStr">
      <is>
        <t>Hussain</t>
      </is>
    </nc>
  </rcc>
  <rcc rId="12971" sId="1">
    <oc r="J166" t="inlineStr">
      <is>
        <t>yamini</t>
      </is>
    </oc>
    <nc r="J166" t="inlineStr">
      <is>
        <t>Hussain</t>
      </is>
    </nc>
  </rcc>
  <rcc rId="12972" sId="1">
    <oc r="J159" t="inlineStr">
      <is>
        <t>jijina</t>
      </is>
    </oc>
    <nc r="J159" t="inlineStr">
      <is>
        <t>Hussain</t>
      </is>
    </nc>
  </rcc>
  <rcc rId="12973" sId="1">
    <oc r="J155" t="inlineStr">
      <is>
        <t>jijina</t>
      </is>
    </oc>
    <nc r="J155" t="inlineStr">
      <is>
        <t>Hussain</t>
      </is>
    </nc>
  </rcc>
  <rcc rId="12974" sId="1">
    <oc r="J153" t="inlineStr">
      <is>
        <t>jijina</t>
      </is>
    </oc>
    <nc r="J153" t="inlineStr">
      <is>
        <t>Hussain</t>
      </is>
    </nc>
  </rcc>
  <rcc rId="12975" sId="1">
    <oc r="J150" t="inlineStr">
      <is>
        <t>yamini</t>
      </is>
    </oc>
    <nc r="J150" t="inlineStr">
      <is>
        <t>Hussain</t>
      </is>
    </nc>
  </rcc>
  <rcc rId="12976" sId="1">
    <oc r="J132" t="inlineStr">
      <is>
        <t>jijina</t>
      </is>
    </oc>
    <nc r="J132" t="inlineStr">
      <is>
        <t>Hussain</t>
      </is>
    </nc>
  </rcc>
  <rcc rId="12977" sId="1">
    <oc r="J130" t="inlineStr">
      <is>
        <t>yamini</t>
      </is>
    </oc>
    <nc r="J130" t="inlineStr">
      <is>
        <t>Hussain</t>
      </is>
    </nc>
  </rcc>
  <rcc rId="12978" sId="1">
    <oc r="J129" t="inlineStr">
      <is>
        <t>jijina</t>
      </is>
    </oc>
    <nc r="J129" t="inlineStr">
      <is>
        <t>Hussain</t>
      </is>
    </nc>
  </rcc>
  <rcc rId="12979" sId="1">
    <oc r="J120" t="inlineStr">
      <is>
        <t>yamini</t>
      </is>
    </oc>
    <nc r="J120" t="inlineStr">
      <is>
        <t>Hussain</t>
      </is>
    </nc>
  </rcc>
  <rcc rId="12980" sId="1">
    <oc r="J101" t="inlineStr">
      <is>
        <t>jijina</t>
      </is>
    </oc>
    <nc r="J101" t="inlineStr">
      <is>
        <t>Hussain</t>
      </is>
    </nc>
  </rcc>
  <rcc rId="12981" sId="1">
    <oc r="J96" t="inlineStr">
      <is>
        <t>jijina</t>
      </is>
    </oc>
    <nc r="J96" t="inlineStr">
      <is>
        <t>Hussain</t>
      </is>
    </nc>
  </rcc>
  <rcc rId="12982" sId="1">
    <oc r="J94" t="inlineStr">
      <is>
        <t>jijina</t>
      </is>
    </oc>
    <nc r="J94" t="inlineStr">
      <is>
        <t>Hussain</t>
      </is>
    </nc>
  </rcc>
  <rcc rId="12983" sId="1">
    <oc r="J86" t="inlineStr">
      <is>
        <t>Vijay</t>
      </is>
    </oc>
    <nc r="J86" t="inlineStr">
      <is>
        <t>Hussain</t>
      </is>
    </nc>
  </rcc>
  <rcc rId="12984" sId="1">
    <oc r="J84" t="inlineStr">
      <is>
        <t>Vijay</t>
      </is>
    </oc>
    <nc r="J84" t="inlineStr">
      <is>
        <t>Hussain</t>
      </is>
    </nc>
  </rcc>
  <rcc rId="12985" sId="1">
    <oc r="J79" t="inlineStr">
      <is>
        <t>jijina</t>
      </is>
    </oc>
    <nc r="J79" t="inlineStr">
      <is>
        <t>Hussain</t>
      </is>
    </nc>
  </rcc>
  <rcc rId="12986" sId="1">
    <oc r="J78" t="inlineStr">
      <is>
        <t>jijina</t>
      </is>
    </oc>
    <nc r="J78" t="inlineStr">
      <is>
        <t>Hussain</t>
      </is>
    </nc>
  </rcc>
  <rcc rId="12987" sId="1">
    <oc r="J74" t="inlineStr">
      <is>
        <t>jijina</t>
      </is>
    </oc>
    <nc r="J74" t="inlineStr">
      <is>
        <t>Hussain</t>
      </is>
    </nc>
  </rcc>
  <rcc rId="12988" sId="1">
    <oc r="J71" t="inlineStr">
      <is>
        <t>jijina</t>
      </is>
    </oc>
    <nc r="J71" t="inlineStr">
      <is>
        <t>Hussain</t>
      </is>
    </nc>
  </rcc>
  <rcc rId="12989" sId="1">
    <oc r="J70" t="inlineStr">
      <is>
        <t>jijina</t>
      </is>
    </oc>
    <nc r="J70" t="inlineStr">
      <is>
        <t>Hussain</t>
      </is>
    </nc>
  </rcc>
  <rcc rId="12990" sId="1">
    <oc r="J69" t="inlineStr">
      <is>
        <t>jijina</t>
      </is>
    </oc>
    <nc r="J69" t="inlineStr">
      <is>
        <t>Hussain</t>
      </is>
    </nc>
  </rcc>
  <rcc rId="12991" sId="1">
    <oc r="J66" t="inlineStr">
      <is>
        <t>jijina</t>
      </is>
    </oc>
    <nc r="J66" t="inlineStr">
      <is>
        <t>Hussain</t>
      </is>
    </nc>
  </rcc>
  <rcc rId="12992" sId="1">
    <oc r="J43" t="inlineStr">
      <is>
        <t>yamini</t>
      </is>
    </oc>
    <nc r="J43" t="inlineStr">
      <is>
        <t>Hussain</t>
      </is>
    </nc>
  </rcc>
  <rcc rId="12993" sId="1">
    <oc r="J42" t="inlineStr">
      <is>
        <t>jijina</t>
      </is>
    </oc>
    <nc r="J42" t="inlineStr">
      <is>
        <t>Hussain</t>
      </is>
    </nc>
  </rcc>
  <rcc rId="12994" sId="1">
    <oc r="J39" t="inlineStr">
      <is>
        <t>jijina</t>
      </is>
    </oc>
    <nc r="J39" t="inlineStr">
      <is>
        <t>Hussain</t>
      </is>
    </nc>
  </rcc>
  <rcc rId="12995" sId="1">
    <oc r="J35" t="inlineStr">
      <is>
        <t>jijina</t>
      </is>
    </oc>
    <nc r="J35" t="inlineStr">
      <is>
        <t>Hussain</t>
      </is>
    </nc>
  </rcc>
  <rcc rId="12996" sId="1">
    <oc r="J33" t="inlineStr">
      <is>
        <t>jijina</t>
      </is>
    </oc>
    <nc r="J33" t="inlineStr">
      <is>
        <t>Hussain</t>
      </is>
    </nc>
  </rcc>
  <rcc rId="12997" sId="1">
    <oc r="J30" t="inlineStr">
      <is>
        <t>jijina</t>
      </is>
    </oc>
    <nc r="J30" t="inlineStr">
      <is>
        <t>Hussain</t>
      </is>
    </nc>
  </rcc>
  <rcc rId="12998" sId="1">
    <oc r="J28" t="inlineStr">
      <is>
        <t>jijina</t>
      </is>
    </oc>
    <nc r="J28" t="inlineStr">
      <is>
        <t>Hussain</t>
      </is>
    </nc>
  </rcc>
  <rcc rId="12999" sId="1">
    <oc r="J25" t="inlineStr">
      <is>
        <t>jijina</t>
      </is>
    </oc>
    <nc r="J25" t="inlineStr">
      <is>
        <t>Hussain</t>
      </is>
    </nc>
  </rcc>
  <rcc rId="13000" sId="1">
    <oc r="J24" t="inlineStr">
      <is>
        <t>jijina</t>
      </is>
    </oc>
    <nc r="J24" t="inlineStr">
      <is>
        <t>Hussain</t>
      </is>
    </nc>
  </rcc>
  <rcc rId="13001" sId="1">
    <oc r="J23" t="inlineStr">
      <is>
        <t>jijina</t>
      </is>
    </oc>
    <nc r="J23" t="inlineStr">
      <is>
        <t>Hussain</t>
      </is>
    </nc>
  </rcc>
  <rcc rId="13002" sId="1">
    <oc r="J21" t="inlineStr">
      <is>
        <t>jijina</t>
      </is>
    </oc>
    <nc r="J21" t="inlineStr">
      <is>
        <t>Hussain</t>
      </is>
    </nc>
  </rcc>
  <rcc rId="13003" sId="1">
    <oc r="J20" t="inlineStr">
      <is>
        <t>jijina</t>
      </is>
    </oc>
    <nc r="J20" t="inlineStr">
      <is>
        <t>Hussain</t>
      </is>
    </nc>
  </rcc>
  <rcc rId="13004" sId="1">
    <oc r="J17" t="inlineStr">
      <is>
        <t>jijina</t>
      </is>
    </oc>
    <nc r="J17" t="inlineStr">
      <is>
        <t>Hussain</t>
      </is>
    </nc>
  </rcc>
  <rcc rId="13005" sId="1">
    <oc r="J15" t="inlineStr">
      <is>
        <t>jijina</t>
      </is>
    </oc>
    <nc r="J15" t="inlineStr">
      <is>
        <t>Hussain</t>
      </is>
    </nc>
  </rcc>
  <rcc rId="13006" sId="1">
    <oc r="J13" t="inlineStr">
      <is>
        <t>jijina</t>
      </is>
    </oc>
    <nc r="J13" t="inlineStr">
      <is>
        <t>Hussain</t>
      </is>
    </nc>
  </rcc>
  <rcc rId="13007" sId="1">
    <oc r="J404" t="inlineStr">
      <is>
        <t>yamini</t>
      </is>
    </oc>
    <nc r="J404" t="inlineStr">
      <is>
        <t>Vijay</t>
      </is>
    </nc>
  </rcc>
  <rcc rId="13008" sId="1">
    <oc r="J318" t="inlineStr">
      <is>
        <t>Reshma</t>
      </is>
    </oc>
    <nc r="J318" t="inlineStr">
      <is>
        <t>Vijay</t>
      </is>
    </nc>
  </rcc>
  <rcc rId="13009" sId="1">
    <oc r="J317" t="inlineStr">
      <is>
        <t>Reshma</t>
      </is>
    </oc>
    <nc r="J317" t="inlineStr">
      <is>
        <t>Vijay</t>
      </is>
    </nc>
  </rcc>
  <rcc rId="13010" sId="1">
    <oc r="J310" t="inlineStr">
      <is>
        <t>yamini</t>
      </is>
    </oc>
    <nc r="J310" t="inlineStr">
      <is>
        <t>Vijay</t>
      </is>
    </nc>
  </rcc>
  <rcc rId="13011" sId="1">
    <oc r="J295" t="inlineStr">
      <is>
        <t>yamini</t>
      </is>
    </oc>
    <nc r="J295" t="inlineStr">
      <is>
        <t>Vijay</t>
      </is>
    </nc>
  </rcc>
  <rcc rId="13012" sId="1">
    <oc r="J294" t="inlineStr">
      <is>
        <t>yamini</t>
      </is>
    </oc>
    <nc r="J294" t="inlineStr">
      <is>
        <t>Vijay</t>
      </is>
    </nc>
  </rcc>
  <rcc rId="13013" sId="1">
    <oc r="J286" t="inlineStr">
      <is>
        <t>yamini</t>
      </is>
    </oc>
    <nc r="J286" t="inlineStr">
      <is>
        <t>Vijay</t>
      </is>
    </nc>
  </rcc>
  <rcc rId="13014" sId="1">
    <oc r="J284" t="inlineStr">
      <is>
        <t>yamini</t>
      </is>
    </oc>
    <nc r="J284" t="inlineStr">
      <is>
        <t>Vijay</t>
      </is>
    </nc>
  </rcc>
  <rcc rId="13015" sId="1">
    <oc r="J283" t="inlineStr">
      <is>
        <t>yamini</t>
      </is>
    </oc>
    <nc r="J283" t="inlineStr">
      <is>
        <t>Vijay</t>
      </is>
    </nc>
  </rcc>
  <rcc rId="13016" sId="1">
    <oc r="J240" t="inlineStr">
      <is>
        <t>Shwetha</t>
      </is>
    </oc>
    <nc r="J240" t="inlineStr">
      <is>
        <t>Vijay</t>
      </is>
    </nc>
  </rcc>
  <rcc rId="13017" sId="1">
    <oc r="J238" t="inlineStr">
      <is>
        <t>savitha</t>
      </is>
    </oc>
    <nc r="J238" t="inlineStr">
      <is>
        <t>Vijay</t>
      </is>
    </nc>
  </rcc>
  <rcc rId="13018" sId="1">
    <oc r="J235" t="inlineStr">
      <is>
        <t>Shwetha</t>
      </is>
    </oc>
    <nc r="J235" t="inlineStr">
      <is>
        <t>Vijay</t>
      </is>
    </nc>
  </rcc>
  <rcc rId="13019" sId="1">
    <oc r="J204" t="inlineStr">
      <is>
        <t>yamini</t>
      </is>
    </oc>
    <nc r="J204" t="inlineStr">
      <is>
        <t>Vijay</t>
      </is>
    </nc>
  </rcc>
  <rcc rId="13020" sId="1">
    <oc r="J161" t="inlineStr">
      <is>
        <t>yamini</t>
      </is>
    </oc>
    <nc r="J161" t="inlineStr">
      <is>
        <t>Vijay</t>
      </is>
    </nc>
  </rcc>
  <rcc rId="13021" sId="1">
    <oc r="J140" t="inlineStr">
      <is>
        <t>Shwetha</t>
      </is>
    </oc>
    <nc r="J140" t="inlineStr">
      <is>
        <t>Vijay</t>
      </is>
    </nc>
  </rcc>
  <rcc rId="13022" sId="1">
    <oc r="J128" t="inlineStr">
      <is>
        <t>arya</t>
      </is>
    </oc>
    <nc r="J128" t="inlineStr">
      <is>
        <t>Vijay</t>
      </is>
    </nc>
  </rcc>
  <rcc rId="13023" sId="1">
    <oc r="J127" t="inlineStr">
      <is>
        <t>arya</t>
      </is>
    </oc>
    <nc r="J127" t="inlineStr">
      <is>
        <t>Vijay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68" sId="1">
    <oc r="I28" t="inlineStr">
      <is>
        <t>Not_Run</t>
      </is>
    </oc>
    <nc r="I28" t="inlineStr">
      <is>
        <t>Passed</t>
      </is>
    </nc>
  </rcc>
  <rcc rId="13369" sId="1">
    <oc r="J28" t="inlineStr">
      <is>
        <t>Prashanth</t>
      </is>
    </oc>
    <nc r="J28" t="inlineStr">
      <is>
        <t>Hussain</t>
      </is>
    </nc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43" sId="1">
    <oc r="I338" t="inlineStr">
      <is>
        <t>Not_Run</t>
      </is>
    </oc>
    <nc r="I338" t="inlineStr">
      <is>
        <t>Passed</t>
      </is>
    </nc>
  </rcc>
  <rcc rId="14044" sId="1">
    <oc r="I322" t="inlineStr">
      <is>
        <t>Not_Run</t>
      </is>
    </oc>
    <nc r="I322" t="inlineStr">
      <is>
        <t>Passed</t>
      </is>
    </nc>
  </rcc>
  <rcc rId="14045" sId="1">
    <oc r="I321" t="inlineStr">
      <is>
        <t>Not_Run</t>
      </is>
    </oc>
    <nc r="I321" t="inlineStr">
      <is>
        <t>Passed</t>
      </is>
    </nc>
  </rcc>
  <rcc rId="14046" sId="1">
    <oc r="I320" t="inlineStr">
      <is>
        <t>Not_Run</t>
      </is>
    </oc>
    <nc r="I320" t="inlineStr">
      <is>
        <t>Passed</t>
      </is>
    </nc>
  </rcc>
  <rcc rId="14047" sId="1">
    <oc r="I319" t="inlineStr">
      <is>
        <t>Not_Run</t>
      </is>
    </oc>
    <nc r="I319" t="inlineStr">
      <is>
        <t>Passed</t>
      </is>
    </nc>
  </rcc>
  <rcc rId="14048" sId="1">
    <oc r="I271" t="inlineStr">
      <is>
        <t>Not_Run</t>
      </is>
    </oc>
    <nc r="I271" t="inlineStr">
      <is>
        <t>Passed</t>
      </is>
    </nc>
  </rcc>
  <rcc rId="14049" sId="1">
    <oc r="I246" t="inlineStr">
      <is>
        <t>Not_Run</t>
      </is>
    </oc>
    <nc r="I246" t="inlineStr">
      <is>
        <t>Passed</t>
      </is>
    </nc>
  </rcc>
  <rcc rId="14050" sId="1">
    <oc r="I208" t="inlineStr">
      <is>
        <t>Not_Run</t>
      </is>
    </oc>
    <nc r="I208" t="inlineStr">
      <is>
        <t>Passed</t>
      </is>
    </nc>
  </rcc>
  <rcc rId="14051" sId="1">
    <oc r="I95" t="inlineStr">
      <is>
        <t>Not_Run</t>
      </is>
    </oc>
    <nc r="I95" t="inlineStr">
      <is>
        <t>Passed</t>
      </is>
    </nc>
  </rcc>
  <rcc rId="14052" sId="1">
    <oc r="I19" t="inlineStr">
      <is>
        <t>Not_Run</t>
      </is>
    </oc>
    <nc r="I19" t="inlineStr">
      <is>
        <t>Passed</t>
      </is>
    </nc>
  </rcc>
  <rcc rId="14053" sId="1">
    <oc r="I18" t="inlineStr">
      <is>
        <t>Not_Run</t>
      </is>
    </oc>
    <nc r="I18" t="inlineStr">
      <is>
        <t>Passed</t>
      </is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54" sId="1" numFmtId="19">
    <oc r="L295">
      <v>44789</v>
    </oc>
    <nc r="L295"/>
  </rcc>
  <rcc rId="14055" sId="1" numFmtId="19">
    <oc r="L217">
      <v>44789</v>
    </oc>
    <nc r="L217"/>
  </rcc>
  <rcc rId="14056" sId="1" numFmtId="19">
    <oc r="L205">
      <v>44789</v>
    </oc>
    <nc r="L205"/>
  </rcc>
  <rcc rId="14057" sId="1" numFmtId="19">
    <oc r="L70">
      <v>44789</v>
    </oc>
    <nc r="L70"/>
  </rcc>
  <rcc rId="14058" sId="1" numFmtId="19">
    <oc r="L294">
      <v>44789</v>
    </oc>
    <nc r="L294"/>
  </rcc>
  <rcc rId="14059" sId="1" numFmtId="19">
    <oc r="L238">
      <v>44789</v>
    </oc>
    <nc r="L238"/>
  </rcc>
  <rcc rId="14060" sId="1" numFmtId="19">
    <oc r="L188">
      <v>44789</v>
    </oc>
    <nc r="L188"/>
  </rcc>
  <rcc rId="14061" sId="1" numFmtId="19">
    <oc r="L150">
      <v>44789</v>
    </oc>
    <nc r="L150"/>
  </rcc>
  <rcc rId="14062" sId="1" numFmtId="19">
    <oc r="L140">
      <v>44789</v>
    </oc>
    <nc r="L140"/>
  </rcc>
  <rcc rId="14063" sId="1" numFmtId="19">
    <oc r="L128">
      <v>44789</v>
    </oc>
    <nc r="L128"/>
  </rcc>
  <rcc rId="14064" sId="1" numFmtId="19">
    <oc r="L127">
      <v>44789</v>
    </oc>
    <nc r="L127"/>
  </rcc>
  <rcc rId="14065" sId="1" numFmtId="19">
    <oc r="L43">
      <v>44789</v>
    </oc>
    <nc r="L43"/>
  </rcc>
  <rcc rId="14066" sId="1" numFmtId="19">
    <oc r="L293">
      <v>44789</v>
    </oc>
    <nc r="L293"/>
  </rcc>
  <rcc rId="14067" sId="1" numFmtId="19">
    <oc r="L284">
      <v>44789</v>
    </oc>
    <nc r="L284"/>
  </rcc>
  <rcc rId="14068" sId="1" numFmtId="19">
    <oc r="L283">
      <v>44789</v>
    </oc>
    <nc r="L283"/>
  </rcc>
  <rcc rId="14069" sId="1" numFmtId="19">
    <oc r="L279">
      <v>44789</v>
    </oc>
    <nc r="L279"/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70" sId="1">
    <oc r="I204" t="inlineStr">
      <is>
        <t>Not_Run</t>
      </is>
    </oc>
    <nc r="I204" t="inlineStr">
      <is>
        <t>Passed</t>
      </is>
    </nc>
  </rcc>
  <rcc rId="14071" sId="1">
    <oc r="J204" t="inlineStr">
      <is>
        <t>Hussain</t>
      </is>
    </oc>
    <nc r="J204" t="inlineStr">
      <is>
        <t>Shwetha</t>
      </is>
    </nc>
  </rcc>
  <rcc rId="14072" sId="1">
    <oc r="I161" t="inlineStr">
      <is>
        <t>Not_Run</t>
      </is>
    </oc>
    <nc r="I161" t="inlineStr">
      <is>
        <t>Passed</t>
      </is>
    </nc>
  </rcc>
  <rcc rId="14073" sId="1">
    <oc r="J161" t="inlineStr">
      <is>
        <t>Hussain</t>
      </is>
    </oc>
    <nc r="J161" t="inlineStr">
      <is>
        <t>Shwetha</t>
      </is>
    </nc>
  </rcc>
  <rcc rId="14074" sId="1">
    <oc r="I10" t="inlineStr">
      <is>
        <t>Not_Run</t>
      </is>
    </oc>
    <nc r="I10" t="inlineStr">
      <is>
        <t>Passed</t>
      </is>
    </nc>
  </rcc>
  <rcc rId="14075" sId="1">
    <oc r="I158" t="inlineStr">
      <is>
        <t>Not_Run</t>
      </is>
    </oc>
    <nc r="I158" t="inlineStr">
      <is>
        <t>Passed</t>
      </is>
    </nc>
  </rcc>
  <rcc rId="14076" sId="1">
    <oc r="I137" t="inlineStr">
      <is>
        <t>Not_Run</t>
      </is>
    </oc>
    <nc r="I137" t="inlineStr">
      <is>
        <t>Passed</t>
      </is>
    </nc>
  </rcc>
  <rcc rId="14077" sId="1">
    <oc r="I123" t="inlineStr">
      <is>
        <t>Not_Run</t>
      </is>
    </oc>
    <nc r="I123" t="inlineStr">
      <is>
        <t>Passed</t>
      </is>
    </nc>
  </rcc>
  <rcc rId="14078" sId="1">
    <oc r="I82" t="inlineStr">
      <is>
        <t>Not_Run</t>
      </is>
    </oc>
    <nc r="I82" t="inlineStr">
      <is>
        <t>Passed</t>
      </is>
    </nc>
  </rcc>
  <rcc rId="14079" sId="1">
    <oc r="I81" t="inlineStr">
      <is>
        <t>Not_Run</t>
      </is>
    </oc>
    <nc r="I81" t="inlineStr">
      <is>
        <t>Passed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2" sId="1">
    <oc r="I339" t="inlineStr">
      <is>
        <t>Not_Run</t>
      </is>
    </oc>
    <nc r="I339" t="inlineStr">
      <is>
        <t>Passed</t>
      </is>
    </nc>
  </rcc>
  <rcc rId="14083" sId="1">
    <nc r="L339" t="inlineStr">
      <is>
        <t>verified with debug Bios</t>
      </is>
    </nc>
  </rcc>
  <rfmt sheetId="1" sqref="L339">
    <dxf>
      <fill>
        <patternFill patternType="none">
          <fgColor indexed="64"/>
          <bgColor indexed="65"/>
        </patternFill>
      </fill>
    </dxf>
  </rfmt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6" sId="1">
    <oc r="G437" t="inlineStr">
      <is>
        <t>ADL_SR06_C2B1-ADPSXF2_CPSF_SEP5_01580510_2022WW27.4.0.bin</t>
      </is>
    </oc>
    <nc r="G437" t="inlineStr">
      <is>
        <t>ADL_SR06_C2B1-ADPSXF2_CPSF_SEP5_01580510_2022WW32.3.0.bin</t>
      </is>
    </nc>
  </rcc>
  <rcc rId="14087" sId="1">
    <oc r="G436" t="inlineStr">
      <is>
        <t>ADL_SR06_C2B1-ADPSXF2_CPSF_SEP5_01580510_2022WW27.4.0.bin</t>
      </is>
    </oc>
    <nc r="G436" t="inlineStr">
      <is>
        <t>ADL_SR06_C2B1-ADPSXF2_CPSF_SEP5_01580510_2022WW32.3.0.bin</t>
      </is>
    </nc>
  </rcc>
  <rcc rId="14088" sId="1">
    <oc r="G435" t="inlineStr">
      <is>
        <t>ADL_SR06_C2B1-ADPSXF2_CPSF_SEP5_01580510_2022WW27.4.0.bin</t>
      </is>
    </oc>
    <nc r="G435" t="inlineStr">
      <is>
        <t>ADL_SR06_C2B1-ADPSXF2_CPSF_SEP5_01580510_2022WW32.3.0.bin</t>
      </is>
    </nc>
  </rcc>
  <rcc rId="14089" sId="1">
    <oc r="G434" t="inlineStr">
      <is>
        <t>ADL_SR06_C2B1-ADPSXF2_CPSF_SEP5_01580510_2022WW27.4.0.bin</t>
      </is>
    </oc>
    <nc r="G434" t="inlineStr">
      <is>
        <t>ADL_SR06_C2B1-ADPSXF2_CPSF_SEP5_01580510_2022WW32.3.0.bin</t>
      </is>
    </nc>
  </rcc>
  <rcc rId="14090" sId="1">
    <oc r="G433" t="inlineStr">
      <is>
        <t>ADL_SR06_C2B1-ADPSXF2_CPSF_SEP5_01580510_2022WW27.4.0.bin</t>
      </is>
    </oc>
    <nc r="G433" t="inlineStr">
      <is>
        <t>ADL_SR06_C2B1-ADPSXF2_CPSF_SEP5_01580510_2022WW32.3.0.bin</t>
      </is>
    </nc>
  </rcc>
  <rcc rId="14091" sId="1">
    <oc r="G432" t="inlineStr">
      <is>
        <t>ADL_SR06_C2B1-ADPSXF2_CPSF_SEP5_01580510_2022WW27.4.0.bin</t>
      </is>
    </oc>
    <nc r="G432" t="inlineStr">
      <is>
        <t>ADL_SR06_C2B1-ADPSXF2_CPSF_SEP5_01580510_2022WW32.3.0.bin</t>
      </is>
    </nc>
  </rcc>
  <rcc rId="14092" sId="1">
    <oc r="G431" t="inlineStr">
      <is>
        <t>ADL_SR06_C2B1-ADPSXF2_CPSF_SEP5_01580510_2022WW27.4.0.bin</t>
      </is>
    </oc>
    <nc r="G431" t="inlineStr">
      <is>
        <t>ADL_SR06_C2B1-ADPSXF2_CPSF_SEP5_01580510_2022WW32.3.0.bin</t>
      </is>
    </nc>
  </rcc>
  <rcc rId="14093" sId="1">
    <oc r="G430" t="inlineStr">
      <is>
        <t>ADL_SR06_C2B1-ADPSXF2_CPSF_SEP5_01580510_2022WW27.4.0.bin</t>
      </is>
    </oc>
    <nc r="G430" t="inlineStr">
      <is>
        <t>ADL_SR06_C2B1-ADPSXF2_CPSF_SEP5_01580510_2022WW32.3.0.bin</t>
      </is>
    </nc>
  </rcc>
  <rcc rId="14094" sId="1">
    <oc r="G429" t="inlineStr">
      <is>
        <t>ADL_SR06_C2B1-ADPSXF2_CPSF_SEP5_01580510_2022WW27.4.0.bin</t>
      </is>
    </oc>
    <nc r="G429" t="inlineStr">
      <is>
        <t>ADL_SR06_C2B1-ADPSXF2_CPSF_SEP5_01580510_2022WW32.3.0.bin</t>
      </is>
    </nc>
  </rcc>
  <rcc rId="14095" sId="1">
    <oc r="G428" t="inlineStr">
      <is>
        <t>ADL_SR06_C2B1-ADPSXF2_CPSF_SEP5_01580510_2022WW27.4.0.bin</t>
      </is>
    </oc>
    <nc r="G428" t="inlineStr">
      <is>
        <t>ADL_SR06_C2B1-ADPSXF2_CPSF_SEP5_01580510_2022WW32.3.0.bin</t>
      </is>
    </nc>
  </rcc>
  <rcc rId="14096" sId="1">
    <oc r="G427" t="inlineStr">
      <is>
        <t>ADL_SR06_C2B1-ADPSXF2_CPSF_SEP5_01580510_2022WW27.4.0.bin</t>
      </is>
    </oc>
    <nc r="G427" t="inlineStr">
      <is>
        <t>ADL_SR06_C2B1-ADPSXF2_CPSF_SEP5_01580510_2022WW32.3.0.bin</t>
      </is>
    </nc>
  </rcc>
  <rcc rId="14097" sId="1">
    <oc r="G426" t="inlineStr">
      <is>
        <t>ADL_SR06_C2B1-ADPSXF2_CPSF_SEP5_01580510_2022WW27.4.0.bin</t>
      </is>
    </oc>
    <nc r="G426" t="inlineStr">
      <is>
        <t>ADL_SR06_C2B1-ADPSXF2_CPSF_SEP5_01580510_2022WW32.3.0.bin</t>
      </is>
    </nc>
  </rcc>
  <rcc rId="14098" sId="1">
    <oc r="G425" t="inlineStr">
      <is>
        <t>ADL_SR06_C2B1-ADPSXF2_CPSF_SEP5_01580510_2022WW27.4.0.bin</t>
      </is>
    </oc>
    <nc r="G425" t="inlineStr">
      <is>
        <t>ADL_SR06_C2B1-ADPSXF2_CPSF_SEP5_01580510_2022WW32.3.0.bin</t>
      </is>
    </nc>
  </rcc>
  <rcc rId="14099" sId="1">
    <oc r="G424" t="inlineStr">
      <is>
        <t>ADL_SR06_C2B1-ADPSXF2_CPSF_SEP5_01580510_2022WW27.4.0.bin</t>
      </is>
    </oc>
    <nc r="G424" t="inlineStr">
      <is>
        <t>ADL_SR06_C2B1-ADPSXF2_CPSF_SEP5_01580510_2022WW32.3.0.bin</t>
      </is>
    </nc>
  </rcc>
  <rcc rId="14100" sId="1">
    <oc r="G423" t="inlineStr">
      <is>
        <t>ADL_SR06_C2B1-ADPSXF2_CPSF_SEP5_01580510_2022WW27.4.0.bin</t>
      </is>
    </oc>
    <nc r="G423" t="inlineStr">
      <is>
        <t>ADL_SR06_C2B1-ADPSXF2_CPSF_SEP5_01580510_2022WW32.3.0.bin</t>
      </is>
    </nc>
  </rcc>
  <rcc rId="14101" sId="1">
    <oc r="G422" t="inlineStr">
      <is>
        <t>ADL_SR06_C2B1-ADPSXF2_CPSF_SEP5_01580510_2022WW27.4.0.bin</t>
      </is>
    </oc>
    <nc r="G422" t="inlineStr">
      <is>
        <t>ADL_SR06_C2B1-ADPSXF2_CPSF_SEP5_01580510_2022WW32.3.0.bin</t>
      </is>
    </nc>
  </rcc>
  <rcc rId="14102" sId="1">
    <oc r="G421" t="inlineStr">
      <is>
        <t>ADL_SR06_C2B1-ADPSXF2_CPSF_SEP5_01580510_2022WW27.4.0.bin</t>
      </is>
    </oc>
    <nc r="G421" t="inlineStr">
      <is>
        <t>ADL_SR06_C2B1-ADPSXF2_CPSF_SEP5_01580510_2022WW32.3.0.bin</t>
      </is>
    </nc>
  </rcc>
  <rcc rId="14103" sId="1">
    <oc r="G420" t="inlineStr">
      <is>
        <t>ADL_SR06_C2B1-ADPSXF2_CPSF_SEP5_01580510_2022WW27.4.0.bin</t>
      </is>
    </oc>
    <nc r="G420" t="inlineStr">
      <is>
        <t>ADL_SR06_C2B1-ADPSXF2_CPSF_SEP5_01580510_2022WW32.3.0.bin</t>
      </is>
    </nc>
  </rcc>
  <rcc rId="14104" sId="1">
    <oc r="G419" t="inlineStr">
      <is>
        <t>ADL_SR06_C2B1-ADPSXF2_CPSF_SEP5_01580510_2022WW27.4.0.bin</t>
      </is>
    </oc>
    <nc r="G419" t="inlineStr">
      <is>
        <t>ADL_SR06_C2B1-ADPSXF2_CPSF_SEP5_01580510_2022WW32.3.0.bin</t>
      </is>
    </nc>
  </rcc>
  <rcc rId="14105" sId="1">
    <oc r="G418" t="inlineStr">
      <is>
        <t>ADL_SR06_C2B1-ADPSXF2_CPSF_SEP5_01580510_2022WW27.4.0.bin</t>
      </is>
    </oc>
    <nc r="G418" t="inlineStr">
      <is>
        <t>ADL_SR06_C2B1-ADPSXF2_CPSF_SEP5_01580510_2022WW32.3.0.bin</t>
      </is>
    </nc>
  </rcc>
  <rcc rId="14106" sId="1">
    <oc r="G417" t="inlineStr">
      <is>
        <t>ADL_SR06_C2B1-ADPSXF2_CPSF_SEP5_01580510_2022WW27.4.0.bin</t>
      </is>
    </oc>
    <nc r="G417" t="inlineStr">
      <is>
        <t>ADL_SR06_C2B1-ADPSXF2_CPSF_SEP5_01580510_2022WW32.3.0.bin</t>
      </is>
    </nc>
  </rcc>
  <rcc rId="14107" sId="1">
    <oc r="G416" t="inlineStr">
      <is>
        <t>ADL_SR06_C2B1-ADPSXF2_CPSF_SEP5_01580510_2022WW27.4.0.bin</t>
      </is>
    </oc>
    <nc r="G416" t="inlineStr">
      <is>
        <t>ADL_SR06_C2B1-ADPSXF2_CPSF_SEP5_01580510_2022WW32.3.0.bin</t>
      </is>
    </nc>
  </rcc>
  <rcc rId="14108" sId="1">
    <oc r="G415" t="inlineStr">
      <is>
        <t>ADL_SR06_C2B1-ADPSXF2_CPSF_SEP5_01580510_2022WW27.4.0.bin</t>
      </is>
    </oc>
    <nc r="G415" t="inlineStr">
      <is>
        <t>ADL_SR06_C2B1-ADPSXF2_CPSF_SEP5_01580510_2022WW32.3.0.bin</t>
      </is>
    </nc>
  </rcc>
  <rcc rId="14109" sId="1">
    <oc r="G414" t="inlineStr">
      <is>
        <t>ADL_SR06_C2B1-ADPSXF2_CPSF_SEP5_01580510_2022WW27.4.0.bin</t>
      </is>
    </oc>
    <nc r="G414" t="inlineStr">
      <is>
        <t>ADL_SR06_C2B1-ADPSXF2_CPSF_SEP5_01580510_2022WW32.3.0.bin</t>
      </is>
    </nc>
  </rcc>
  <rcc rId="14110" sId="1">
    <oc r="G413" t="inlineStr">
      <is>
        <t>ADL_SR06_C2B1-ADPSXF2_CPSF_SEP5_01580510_2022WW27.4.0.bin</t>
      </is>
    </oc>
    <nc r="G413" t="inlineStr">
      <is>
        <t>ADL_SR06_C2B1-ADPSXF2_CPSF_SEP5_01580510_2022WW32.3.0.bin</t>
      </is>
    </nc>
  </rcc>
  <rcc rId="14111" sId="1">
    <oc r="G412" t="inlineStr">
      <is>
        <t>ADL_SR06_C2B1-ADPSXF2_CPSF_SEP5_01580510_2022WW27.4.0.bin</t>
      </is>
    </oc>
    <nc r="G412" t="inlineStr">
      <is>
        <t>ADL_SR06_C2B1-ADPSXF2_CPSF_SEP5_01580510_2022WW32.3.0.bin</t>
      </is>
    </nc>
  </rcc>
  <rcc rId="14112" sId="1">
    <oc r="G411" t="inlineStr">
      <is>
        <t>ADL_SR06_C2B1-ADPSXF2_CPSF_SEP5_01580510_2022WW27.4.0.bin</t>
      </is>
    </oc>
    <nc r="G411" t="inlineStr">
      <is>
        <t>ADL_SR06_C2B1-ADPSXF2_CPSF_SEP5_01580510_2022WW32.3.0.bin</t>
      </is>
    </nc>
  </rcc>
  <rcc rId="14113" sId="1">
    <oc r="G410" t="inlineStr">
      <is>
        <t>ADL_SR06_C2B1-ADPSXF2_CPSF_SEP5_01580510_2022WW27.4.0.bin</t>
      </is>
    </oc>
    <nc r="G410" t="inlineStr">
      <is>
        <t>ADL_SR06_C2B1-ADPSXF2_CPSF_SEP5_01580510_2022WW32.3.0.bin</t>
      </is>
    </nc>
  </rcc>
  <rcc rId="14114" sId="1">
    <oc r="G409" t="inlineStr">
      <is>
        <t>ADL_SR06_C2B1-ADPSXF2_CPSF_SEP5_01580510_2022WW27.4.0.bin</t>
      </is>
    </oc>
    <nc r="G409" t="inlineStr">
      <is>
        <t>ADL_SR06_C2B1-ADPSXF2_CPSF_SEP5_01580510_2022WW32.3.0.bin</t>
      </is>
    </nc>
  </rcc>
  <rcc rId="14115" sId="1">
    <oc r="G408" t="inlineStr">
      <is>
        <t>ADL_SR06_C2B1-ADPSXF2_CPSF_SEP5_01580510_2022WW27.4.0.bin</t>
      </is>
    </oc>
    <nc r="G408" t="inlineStr">
      <is>
        <t>ADL_SR06_C2B1-ADPSXF2_CPSF_SEP5_01580510_2022WW32.3.0.bin</t>
      </is>
    </nc>
  </rcc>
  <rcc rId="14116" sId="1">
    <oc r="G407" t="inlineStr">
      <is>
        <t>ADL_SR06_C2B1-ADPSXF2_CPSF_SEP5_01580510_2022WW27.4.0.bin</t>
      </is>
    </oc>
    <nc r="G407" t="inlineStr">
      <is>
        <t>ADL_SR06_C2B1-ADPSXF2_CPSF_SEP5_01580510_2022WW32.3.0.bin</t>
      </is>
    </nc>
  </rcc>
  <rcc rId="14117" sId="1">
    <oc r="G406" t="inlineStr">
      <is>
        <t>ADL_SR06_C2B1-ADPSXF2_CPSF_SEP5_01580510_2022WW27.4.0.bin</t>
      </is>
    </oc>
    <nc r="G406" t="inlineStr">
      <is>
        <t>ADL_SR06_C2B1-ADPSXF2_CPSF_SEP5_01580510_2022WW32.3.0.bin</t>
      </is>
    </nc>
  </rcc>
  <rcc rId="14118" sId="1">
    <oc r="G405" t="inlineStr">
      <is>
        <t>ADL_SR06_C2B1-ADPSXF2_CPSF_SEP5_01580510_2022WW27.4.0.bin</t>
      </is>
    </oc>
    <nc r="G405" t="inlineStr">
      <is>
        <t>ADL_SR06_C2B1-ADPSXF2_CPSF_SEP5_01580510_2022WW32.3.0.bin</t>
      </is>
    </nc>
  </rcc>
  <rcc rId="14119" sId="1">
    <oc r="G404" t="inlineStr">
      <is>
        <t>ADL_SR06_C2B1-ADPSXF2_CPSF_SEP5_01580510_2022WW27.4.0.bin</t>
      </is>
    </oc>
    <nc r="G404" t="inlineStr">
      <is>
        <t>ADL_SR06_C2B1-ADPSXF2_CPSF_SEP5_01580510_2022WW32.3.0.bin</t>
      </is>
    </nc>
  </rcc>
  <rcc rId="14120" sId="1">
    <oc r="G403" t="inlineStr">
      <is>
        <t>ADL_SR06_C2B1-ADPSXF2_CPSF_SEP5_01580510_2022WW27.4.0.bin</t>
      </is>
    </oc>
    <nc r="G403" t="inlineStr">
      <is>
        <t>ADL_SR06_C2B1-ADPSXF2_CPSF_SEP5_01580510_2022WW32.3.0.bin</t>
      </is>
    </nc>
  </rcc>
  <rcc rId="14121" sId="1">
    <oc r="G402" t="inlineStr">
      <is>
        <t>ADL_SR06_C2B1-ADPSXF2_CPSF_SEP5_01580510_2022WW27.4.0.bin</t>
      </is>
    </oc>
    <nc r="G402" t="inlineStr">
      <is>
        <t>ADL_SR06_C2B1-ADPSXF2_CPSF_SEP5_01580510_2022WW32.3.0.bin</t>
      </is>
    </nc>
  </rcc>
  <rcc rId="14122" sId="1">
    <oc r="G401" t="inlineStr">
      <is>
        <t>ADL_SR06_C2B1-ADPSXF2_CPSF_SEP5_01580510_2022WW27.4.0.bin</t>
      </is>
    </oc>
    <nc r="G401" t="inlineStr">
      <is>
        <t>ADL_SR06_C2B1-ADPSXF2_CPSF_SEP5_01580510_2022WW32.3.0.bin</t>
      </is>
    </nc>
  </rcc>
  <rcc rId="14123" sId="1">
    <oc r="G400" t="inlineStr">
      <is>
        <t>ADL_SR06_C2B1-ADPSXF2_CPSF_SEP5_01580510_2022WW27.4.0.bin</t>
      </is>
    </oc>
    <nc r="G400" t="inlineStr">
      <is>
        <t>ADL_SR06_C2B1-ADPSXF2_CPSF_SEP5_01580510_2022WW32.3.0.bin</t>
      </is>
    </nc>
  </rcc>
  <rcc rId="14124" sId="1">
    <oc r="G399" t="inlineStr">
      <is>
        <t>ADL_SR06_C2B1-ADPSXF2_CPSF_SEP5_01580510_2022WW27.4.0.bin</t>
      </is>
    </oc>
    <nc r="G399" t="inlineStr">
      <is>
        <t>ADL_SR06_C2B1-ADPSXF2_CPSF_SEP5_01580510_2022WW32.3.0.bin</t>
      </is>
    </nc>
  </rcc>
  <rcc rId="14125" sId="1">
    <oc r="G398" t="inlineStr">
      <is>
        <t>ADL_SR06_C2B1-ADPSXF2_CPSF_SEP5_01580510_2022WW27.4.0.bin</t>
      </is>
    </oc>
    <nc r="G398" t="inlineStr">
      <is>
        <t>ADL_SR06_C2B1-ADPSXF2_CPSF_SEP5_01580510_2022WW32.3.0.bin</t>
      </is>
    </nc>
  </rcc>
  <rcc rId="14126" sId="1">
    <oc r="G397" t="inlineStr">
      <is>
        <t>ADL_SR06_C2B1-ADPSXF2_CPSF_SEP5_01580510_2022WW27.4.0.bin</t>
      </is>
    </oc>
    <nc r="G397" t="inlineStr">
      <is>
        <t>ADL_SR06_C2B1-ADPSXF2_CPSF_SEP5_01580510_2022WW32.3.0.bin</t>
      </is>
    </nc>
  </rcc>
  <rcc rId="14127" sId="1">
    <oc r="G396" t="inlineStr">
      <is>
        <t>ADL_SR06_C2B1-ADPSXF2_CPSF_SEP5_01580510_2022WW27.4.0.bin</t>
      </is>
    </oc>
    <nc r="G396" t="inlineStr">
      <is>
        <t>ADL_SR06_C2B1-ADPSXF2_CPSF_SEP5_01580510_2022WW32.3.0.bin</t>
      </is>
    </nc>
  </rcc>
  <rcc rId="14128" sId="1">
    <oc r="G395" t="inlineStr">
      <is>
        <t>ADL_SR06_C2B1-ADPSXF2_CPSF_SEP5_01580510_2022WW27.4.0.bin</t>
      </is>
    </oc>
    <nc r="G395" t="inlineStr">
      <is>
        <t>ADL_SR06_C2B1-ADPSXF2_CPSF_SEP5_01580510_2022WW32.3.0.bin</t>
      </is>
    </nc>
  </rcc>
  <rcc rId="14129" sId="1">
    <oc r="G394" t="inlineStr">
      <is>
        <t>ADL_SR06_C2B1-ADPSXF2_CPSF_SEP5_01580510_2022WW27.4.0.bin</t>
      </is>
    </oc>
    <nc r="G394" t="inlineStr">
      <is>
        <t>ADL_SR06_C2B1-ADPSXF2_CPSF_SEP5_01580510_2022WW32.3.0.bin</t>
      </is>
    </nc>
  </rcc>
  <rcc rId="14130" sId="1">
    <oc r="G393" t="inlineStr">
      <is>
        <t>ADL_SR06_C2B1-ADPSXF2_CPSF_SEP5_01580510_2022WW27.4.0.bin</t>
      </is>
    </oc>
    <nc r="G393" t="inlineStr">
      <is>
        <t>ADL_SR06_C2B1-ADPSXF2_CPSF_SEP5_01580510_2022WW32.3.0.bin</t>
      </is>
    </nc>
  </rcc>
  <rcc rId="14131" sId="1">
    <oc r="G392" t="inlineStr">
      <is>
        <t>ADL_SR06_C2B1-ADPSXF2_CPSF_SEP5_01580510_2022WW27.4.0.bin</t>
      </is>
    </oc>
    <nc r="G392" t="inlineStr">
      <is>
        <t>ADL_SR06_C2B1-ADPSXF2_CPSF_SEP5_01580510_2022WW32.3.0.bin</t>
      </is>
    </nc>
  </rcc>
  <rcc rId="14132" sId="1">
    <oc r="G391" t="inlineStr">
      <is>
        <t>ADL_SR06_C2B1-ADPSXF2_CPSF_SEP5_01580510_2022WW27.4.0.bin</t>
      </is>
    </oc>
    <nc r="G391" t="inlineStr">
      <is>
        <t>ADL_SR06_C2B1-ADPSXF2_CPSF_SEP5_01580510_2022WW32.3.0.bin</t>
      </is>
    </nc>
  </rcc>
  <rcc rId="14133" sId="1">
    <oc r="G390" t="inlineStr">
      <is>
        <t>ADL_SR06_C2B1-ADPSXF2_CPSF_SEP5_01580510_2022WW27.4.0.bin</t>
      </is>
    </oc>
    <nc r="G390" t="inlineStr">
      <is>
        <t>ADL_SR06_C2B1-ADPSXF2_CPSF_SEP5_01580510_2022WW32.3.0.bin</t>
      </is>
    </nc>
  </rcc>
  <rcc rId="14134" sId="1">
    <oc r="G389" t="inlineStr">
      <is>
        <t>ADL_SR06_C2B1-ADPSXF2_CPSF_SEP5_01580510_2022WW27.4.0.bin</t>
      </is>
    </oc>
    <nc r="G389" t="inlineStr">
      <is>
        <t>ADL_SR06_C2B1-ADPSXF2_CPSF_SEP5_01580510_2022WW32.3.0.bin</t>
      </is>
    </nc>
  </rcc>
  <rcc rId="14135" sId="1">
    <oc r="G388" t="inlineStr">
      <is>
        <t>ADL_SR06_C2B1-ADPSXF2_CPSF_SEP5_01580510_2022WW27.4.0.bin</t>
      </is>
    </oc>
    <nc r="G388" t="inlineStr">
      <is>
        <t>ADL_SR06_C2B1-ADPSXF2_CPSF_SEP5_01580510_2022WW32.3.0.bin</t>
      </is>
    </nc>
  </rcc>
  <rcc rId="14136" sId="1">
    <oc r="G387" t="inlineStr">
      <is>
        <t>ADL_SR06_C2B1-ADPSXF2_CPSF_SEP5_01580510_2022WW27.4.0.bin</t>
      </is>
    </oc>
    <nc r="G387" t="inlineStr">
      <is>
        <t>ADL_SR06_C2B1-ADPSXF2_CPSF_SEP5_01580510_2022WW32.3.0.bin</t>
      </is>
    </nc>
  </rcc>
  <rcc rId="14137" sId="1">
    <oc r="G386" t="inlineStr">
      <is>
        <t>ADL_SR06_C2B1-ADPSXF2_CPSF_SEP5_01580510_2022WW27.4.0.bin</t>
      </is>
    </oc>
    <nc r="G386" t="inlineStr">
      <is>
        <t>ADL_SR06_C2B1-ADPSXF2_CPSF_SEP5_01580510_2022WW32.3.0.bin</t>
      </is>
    </nc>
  </rcc>
  <rcc rId="14138" sId="1">
    <oc r="G385" t="inlineStr">
      <is>
        <t>ADL_SR06_C2B1-ADPSXF2_CPSF_SEP5_01580510_2022WW27.4.0.bin</t>
      </is>
    </oc>
    <nc r="G385" t="inlineStr">
      <is>
        <t>ADL_SR06_C2B1-ADPSXF2_CPSF_SEP5_01580510_2022WW32.3.0.bin</t>
      </is>
    </nc>
  </rcc>
  <rcc rId="14139" sId="1">
    <oc r="G384" t="inlineStr">
      <is>
        <t>ADL_SR06_C2B1-ADPSXF2_CPSF_SEP5_01580510_2022WW27.4.0.bin</t>
      </is>
    </oc>
    <nc r="G384" t="inlineStr">
      <is>
        <t>ADL_SR06_C2B1-ADPSXF2_CPSF_SEP5_01580510_2022WW32.3.0.bin</t>
      </is>
    </nc>
  </rcc>
  <rcc rId="14140" sId="1">
    <oc r="G383" t="inlineStr">
      <is>
        <t>ADL_SR06_C2B1-ADPSXF2_CPSF_SEP5_01580510_2022WW27.4.0.bin</t>
      </is>
    </oc>
    <nc r="G383" t="inlineStr">
      <is>
        <t>ADL_SR06_C2B1-ADPSXF2_CPSF_SEP5_01580510_2022WW32.3.0.bin</t>
      </is>
    </nc>
  </rcc>
  <rcc rId="14141" sId="1">
    <oc r="G382" t="inlineStr">
      <is>
        <t>ADL_SR06_C2B1-ADPSXF2_CPSF_SEP5_01580510_2022WW27.4.0.bin</t>
      </is>
    </oc>
    <nc r="G382" t="inlineStr">
      <is>
        <t>ADL_SR06_C2B1-ADPSXF2_CPSF_SEP5_01580510_2022WW32.3.0.bin</t>
      </is>
    </nc>
  </rcc>
  <rcc rId="14142" sId="1">
    <oc r="G381" t="inlineStr">
      <is>
        <t>ADL_SR06_C2B1-ADPSXF2_CPSF_SEP5_01580510_2022WW27.4.0.bin</t>
      </is>
    </oc>
    <nc r="G381" t="inlineStr">
      <is>
        <t>ADL_SR06_C2B1-ADPSXF2_CPSF_SEP5_01580510_2022WW32.3.0.bin</t>
      </is>
    </nc>
  </rcc>
  <rcc rId="14143" sId="1">
    <oc r="G380" t="inlineStr">
      <is>
        <t>ADL_SR06_C2B1-ADPSXF2_CPSF_SEP5_01580510_2022WW27.4.0.bin</t>
      </is>
    </oc>
    <nc r="G380" t="inlineStr">
      <is>
        <t>ADL_SR06_C2B1-ADPSXF2_CPSF_SEP5_01580510_2022WW32.3.0.bin</t>
      </is>
    </nc>
  </rcc>
  <rcc rId="14144" sId="1">
    <oc r="G379" t="inlineStr">
      <is>
        <t>ADL_SR06_C2B1-ADPSXF2_CPSF_SEP5_01580510_2022WW27.4.0.bin</t>
      </is>
    </oc>
    <nc r="G379" t="inlineStr">
      <is>
        <t>ADL_SR06_C2B1-ADPSXF2_CPSF_SEP5_01580510_2022WW32.3.0.bin</t>
      </is>
    </nc>
  </rcc>
  <rcc rId="14145" sId="1">
    <oc r="G378" t="inlineStr">
      <is>
        <t>ADL_SR06_C2B1-ADPSXF2_CPSF_SEP5_01580510_2022WW27.4.0.bin</t>
      </is>
    </oc>
    <nc r="G378" t="inlineStr">
      <is>
        <t>ADL_SR06_C2B1-ADPSXF2_CPSF_SEP5_01580510_2022WW32.3.0.bin</t>
      </is>
    </nc>
  </rcc>
  <rcc rId="14146" sId="1">
    <oc r="G377" t="inlineStr">
      <is>
        <t>ADL_SR06_C2B1-ADPSXF2_CPSF_SEP5_01580510_2022WW27.4.0.bin</t>
      </is>
    </oc>
    <nc r="G377" t="inlineStr">
      <is>
        <t>ADL_SR06_C2B1-ADPSXF2_CPSF_SEP5_01580510_2022WW32.3.0.bin</t>
      </is>
    </nc>
  </rcc>
  <rcc rId="14147" sId="1">
    <oc r="G376" t="inlineStr">
      <is>
        <t>ADL_SR06_C2B1-ADPSXF2_CPSF_SEP5_01580510_2022WW27.4.0.bin</t>
      </is>
    </oc>
    <nc r="G376" t="inlineStr">
      <is>
        <t>ADL_SR06_C2B1-ADPSXF2_CPSF_SEP5_01580510_2022WW32.3.0.bin</t>
      </is>
    </nc>
  </rcc>
  <rcc rId="14148" sId="1">
    <oc r="G375" t="inlineStr">
      <is>
        <t>ADL_SR06_C2B1-ADPSXF2_CPSF_SEP5_01580510_2022WW27.4.0.bin</t>
      </is>
    </oc>
    <nc r="G375" t="inlineStr">
      <is>
        <t>ADL_SR06_C2B1-ADPSXF2_CPSF_SEP5_01580510_2022WW32.3.0.bin</t>
      </is>
    </nc>
  </rcc>
  <rcc rId="14149" sId="1">
    <oc r="G374" t="inlineStr">
      <is>
        <t>ADL_SR06_C2B1-ADPSXF2_CPSF_SEP5_01580510_2022WW27.4.0.bin</t>
      </is>
    </oc>
    <nc r="G374" t="inlineStr">
      <is>
        <t>ADL_SR06_C2B1-ADPSXF2_CPSF_SEP5_01580510_2022WW32.3.0.bin</t>
      </is>
    </nc>
  </rcc>
  <rcc rId="14150" sId="1">
    <oc r="G373" t="inlineStr">
      <is>
        <t>ADL_SR06_C2B1-ADPSXF2_CPSF_SEP5_01580510_2022WW27.4.0.bin</t>
      </is>
    </oc>
    <nc r="G373" t="inlineStr">
      <is>
        <t>ADL_SR06_C2B1-ADPSXF2_CPSF_SEP5_01580510_2022WW32.3.0.bin</t>
      </is>
    </nc>
  </rcc>
  <rcc rId="14151" sId="1">
    <oc r="G372" t="inlineStr">
      <is>
        <t>ADL_SR06_C2B1-ADPSXF2_CPSF_SEP5_01580510_2022WW27.4.0.bin</t>
      </is>
    </oc>
    <nc r="G372" t="inlineStr">
      <is>
        <t>ADL_SR06_C2B1-ADPSXF2_CPSF_SEP5_01580510_2022WW32.3.0.bin</t>
      </is>
    </nc>
  </rcc>
  <rcc rId="14152" sId="1">
    <oc r="G371" t="inlineStr">
      <is>
        <t>ADL_SR06_C2B1-ADPSXF2_CPSF_SEP5_01580510_2022WW27.4.0.bin</t>
      </is>
    </oc>
    <nc r="G371" t="inlineStr">
      <is>
        <t>ADL_SR06_C2B1-ADPSXF2_CPSF_SEP5_01580510_2022WW32.3.0.bin</t>
      </is>
    </nc>
  </rcc>
  <rcc rId="14153" sId="1">
    <oc r="G370" t="inlineStr">
      <is>
        <t>ADL_SR06_C2B1-ADPSXF2_CPSF_SEP5_01580510_2022WW27.4.0.bin</t>
      </is>
    </oc>
    <nc r="G370" t="inlineStr">
      <is>
        <t>ADL_SR06_C2B1-ADPSXF2_CPSF_SEP5_01580510_2022WW32.3.0.bin</t>
      </is>
    </nc>
  </rcc>
  <rcc rId="14154" sId="1">
    <oc r="G369" t="inlineStr">
      <is>
        <t>ADL_SR06_C2B1-ADPSXF2_CPSF_SEP5_01580510_2022WW27.4.0.bin</t>
      </is>
    </oc>
    <nc r="G369" t="inlineStr">
      <is>
        <t>ADL_SR06_C2B1-ADPSXF2_CPSF_SEP5_01580510_2022WW32.3.0.bin</t>
      </is>
    </nc>
  </rcc>
  <rcc rId="14155" sId="1">
    <oc r="G368" t="inlineStr">
      <is>
        <t>ADL_SR06_C2B1-ADPSXF2_CPSF_SEP5_01580510_2022WW27.4.0.bin</t>
      </is>
    </oc>
    <nc r="G368" t="inlineStr">
      <is>
        <t>ADL_SR06_C2B1-ADPSXF2_CPSF_SEP5_01580510_2022WW32.3.0.bin</t>
      </is>
    </nc>
  </rcc>
  <rcc rId="14156" sId="1">
    <oc r="G367" t="inlineStr">
      <is>
        <t>ADL_SR06_C2B1-ADPSXF2_CPSF_SEP5_01580510_2022WW27.4.0.bin</t>
      </is>
    </oc>
    <nc r="G367" t="inlineStr">
      <is>
        <t>ADL_SR06_C2B1-ADPSXF2_CPSF_SEP5_01580510_2022WW32.3.0.bin</t>
      </is>
    </nc>
  </rcc>
  <rcc rId="14157" sId="1">
    <oc r="G366" t="inlineStr">
      <is>
        <t>ADL_SR06_C2B1-ADPSXF2_CPSF_SEP5_01580510_2022WW27.4.0.bin</t>
      </is>
    </oc>
    <nc r="G366" t="inlineStr">
      <is>
        <t>ADL_SR06_C2B1-ADPSXF2_CPSF_SEP5_01580510_2022WW32.3.0.bin</t>
      </is>
    </nc>
  </rcc>
  <rcc rId="14158" sId="1">
    <oc r="G365" t="inlineStr">
      <is>
        <t>ADL_SR06_C2B1-ADPSXF2_CPSF_SEP5_01580510_2022WW27.4.0.bin</t>
      </is>
    </oc>
    <nc r="G365" t="inlineStr">
      <is>
        <t>ADL_SR06_C2B1-ADPSXF2_CPSF_SEP5_01580510_2022WW32.3.0.bin</t>
      </is>
    </nc>
  </rcc>
  <rcc rId="14159" sId="1">
    <oc r="G364" t="inlineStr">
      <is>
        <t>ADL_SR06_C2B1-ADPSXF2_CPSF_SEP5_01580510_2022WW27.4.0.bin</t>
      </is>
    </oc>
    <nc r="G364" t="inlineStr">
      <is>
        <t>ADL_SR06_C2B1-ADPSXF2_CPSF_SEP5_01580510_2022WW32.3.0.bin</t>
      </is>
    </nc>
  </rcc>
  <rcc rId="14160" sId="1">
    <oc r="G363" t="inlineStr">
      <is>
        <t>ADL_SR06_C2B1-ADPSXF2_CPSF_SEP5_01580510_2022WW27.4.0.bin</t>
      </is>
    </oc>
    <nc r="G363" t="inlineStr">
      <is>
        <t>ADL_SR06_C2B1-ADPSXF2_CPSF_SEP5_01580510_2022WW32.3.0.bin</t>
      </is>
    </nc>
  </rcc>
  <rcc rId="14161" sId="1">
    <oc r="G362" t="inlineStr">
      <is>
        <t>ADL_SR06_C2B1-ADPSXF2_CPSF_SEP5_01580510_2022WW27.4.0.bin</t>
      </is>
    </oc>
    <nc r="G362" t="inlineStr">
      <is>
        <t>ADL_SR06_C2B1-ADPSXF2_CPSF_SEP5_01580510_2022WW32.3.0.bin</t>
      </is>
    </nc>
  </rcc>
  <rcc rId="14162" sId="1">
    <oc r="G361" t="inlineStr">
      <is>
        <t>ADL_SR06_C2B1-ADPSXF2_CPSF_SEP5_01580510_2022WW27.4.0.bin</t>
      </is>
    </oc>
    <nc r="G361" t="inlineStr">
      <is>
        <t>ADL_SR06_C2B1-ADPSXF2_CPSF_SEP5_01580510_2022WW32.3.0.bin</t>
      </is>
    </nc>
  </rcc>
  <rcc rId="14163" sId="1">
    <oc r="G360" t="inlineStr">
      <is>
        <t>ADL_SR06_C2B1-ADPSXF2_CPSF_SEP5_01580510_2022WW27.4.0.bin</t>
      </is>
    </oc>
    <nc r="G360" t="inlineStr">
      <is>
        <t>ADL_SR06_C2B1-ADPSXF2_CPSF_SEP5_01580510_2022WW32.3.0.bin</t>
      </is>
    </nc>
  </rcc>
  <rcc rId="14164" sId="1">
    <oc r="G359" t="inlineStr">
      <is>
        <t>ADL_SR06_C2B1-ADPSXF2_CPSF_SEP5_01580510_2022WW27.4.0.bin</t>
      </is>
    </oc>
    <nc r="G359" t="inlineStr">
      <is>
        <t>ADL_SR06_C2B1-ADPSXF2_CPSF_SEP5_01580510_2022WW32.3.0.bin</t>
      </is>
    </nc>
  </rcc>
  <rcc rId="14165" sId="1">
    <oc r="G358" t="inlineStr">
      <is>
        <t>ADL_SR06_C2B1-ADPSXF2_CPSF_SEP5_01580510_2022WW27.4.0.bin</t>
      </is>
    </oc>
    <nc r="G358" t="inlineStr">
      <is>
        <t>ADL_SR06_C2B1-ADPSXF2_CPSF_SEP5_01580510_2022WW32.3.0.bin</t>
      </is>
    </nc>
  </rcc>
  <rcc rId="14166" sId="1">
    <oc r="G357" t="inlineStr">
      <is>
        <t>ADL_SR06_C2B1-ADPSXF2_CPSF_SEP5_01580510_2022WW27.4.0.bin</t>
      </is>
    </oc>
    <nc r="G357" t="inlineStr">
      <is>
        <t>ADL_SR06_C2B1-ADPSXF2_CPSF_SEP5_01580510_2022WW32.3.0.bin</t>
      </is>
    </nc>
  </rcc>
  <rcc rId="14167" sId="1">
    <oc r="G356" t="inlineStr">
      <is>
        <t>ADL_SR06_C2B1-ADPSXF2_CPSF_SEP5_01580510_2022WW27.4.0.bin</t>
      </is>
    </oc>
    <nc r="G356" t="inlineStr">
      <is>
        <t>ADL_SR06_C2B1-ADPSXF2_CPSF_SEP5_01580510_2022WW32.3.0.bin</t>
      </is>
    </nc>
  </rcc>
  <rcc rId="14168" sId="1">
    <oc r="G355" t="inlineStr">
      <is>
        <t>ADL_SR06_C2B1-ADPSXF2_CPSF_SEP5_01580510_2022WW27.4.0.bin</t>
      </is>
    </oc>
    <nc r="G355" t="inlineStr">
      <is>
        <t>ADL_SR06_C2B1-ADPSXF2_CPSF_SEP5_01580510_2022WW32.3.0.bin</t>
      </is>
    </nc>
  </rcc>
  <rcc rId="14169" sId="1">
    <oc r="G354" t="inlineStr">
      <is>
        <t>ADL_SR06_C2B1-ADPSXF2_CPSF_SEP5_01580510_2022WW27.4.0.bin</t>
      </is>
    </oc>
    <nc r="G354" t="inlineStr">
      <is>
        <t>ADL_SR06_C2B1-ADPSXF2_CPSF_SEP5_01580510_2022WW32.3.0.bin</t>
      </is>
    </nc>
  </rcc>
  <rcc rId="14170" sId="1">
    <oc r="G353" t="inlineStr">
      <is>
        <t>ADL_SR06_C2B1-ADPSXF2_CPSF_SEP5_01580510_2022WW27.4.0.bin</t>
      </is>
    </oc>
    <nc r="G353" t="inlineStr">
      <is>
        <t>ADL_SR06_C2B1-ADPSXF2_CPSF_SEP5_01580510_2022WW32.3.0.bin</t>
      </is>
    </nc>
  </rcc>
  <rcc rId="14171" sId="1">
    <oc r="G352" t="inlineStr">
      <is>
        <t>ADL_SR06_C2B1-ADPSXF2_CPSF_SEP5_01580510_2022WW27.4.0.bin</t>
      </is>
    </oc>
    <nc r="G352" t="inlineStr">
      <is>
        <t>ADL_SR06_C2B1-ADPSXF2_CPSF_SEP5_01580510_2022WW32.3.0.bin</t>
      </is>
    </nc>
  </rcc>
  <rcc rId="14172" sId="1">
    <oc r="G351" t="inlineStr">
      <is>
        <t>ADL_SR06_C2B1-ADPSXF2_CPSF_SEP5_01580510_2022WW27.4.0.bin</t>
      </is>
    </oc>
    <nc r="G351" t="inlineStr">
      <is>
        <t>ADL_SR06_C2B1-ADPSXF2_CPSF_SEP5_01580510_2022WW32.3.0.bin</t>
      </is>
    </nc>
  </rcc>
  <rcc rId="14173" sId="1">
    <oc r="G350" t="inlineStr">
      <is>
        <t>ADL_SR06_C2B1-ADPSXF2_CPSF_SEP5_01580510_2022WW27.4.0.bin</t>
      </is>
    </oc>
    <nc r="G350" t="inlineStr">
      <is>
        <t>ADL_SR06_C2B1-ADPSXF2_CPSF_SEP5_01580510_2022WW32.3.0.bin</t>
      </is>
    </nc>
  </rcc>
  <rcc rId="14174" sId="1">
    <oc r="G349" t="inlineStr">
      <is>
        <t>ADL_SR06_C2B1-ADPSXF2_CPSF_SEP5_01580510_2022WW27.4.0.bin</t>
      </is>
    </oc>
    <nc r="G349" t="inlineStr">
      <is>
        <t>ADL_SR06_C2B1-ADPSXF2_CPSF_SEP5_01580510_2022WW32.3.0.bin</t>
      </is>
    </nc>
  </rcc>
  <rcc rId="14175" sId="1">
    <oc r="G348" t="inlineStr">
      <is>
        <t>ADL_SR06_C2B1-ADPSXF2_CPSF_SEP5_01580510_2022WW27.4.0.bin</t>
      </is>
    </oc>
    <nc r="G348" t="inlineStr">
      <is>
        <t>ADL_SR06_C2B1-ADPSXF2_CPSF_SEP5_01580510_2022WW32.3.0.bin</t>
      </is>
    </nc>
  </rcc>
  <rcc rId="14176" sId="1">
    <oc r="G347" t="inlineStr">
      <is>
        <t>ADL_SR06_C2B1-ADPSXF2_CPSF_SEP5_01580510_2022WW27.4.0.bin</t>
      </is>
    </oc>
    <nc r="G347" t="inlineStr">
      <is>
        <t>ADL_SR06_C2B1-ADPSXF2_CPSF_SEP5_01580510_2022WW32.3.0.bin</t>
      </is>
    </nc>
  </rcc>
  <rcc rId="14177" sId="1">
    <oc r="G346" t="inlineStr">
      <is>
        <t>ADL_SR06_C2B1-ADPSXF2_CPSF_SEP5_01580510_2022WW27.4.0.bin</t>
      </is>
    </oc>
    <nc r="G346" t="inlineStr">
      <is>
        <t>ADL_SR06_C2B1-ADPSXF2_CPSF_SEP5_01580510_2022WW32.3.0.bin</t>
      </is>
    </nc>
  </rcc>
  <rcc rId="14178" sId="1">
    <oc r="G345" t="inlineStr">
      <is>
        <t>ADL_SR06_C2B1-ADPSXF2_CPSF_SEP5_01580510_2022WW27.4.0.bin</t>
      </is>
    </oc>
    <nc r="G345" t="inlineStr">
      <is>
        <t>ADL_SR06_C2B1-ADPSXF2_CPSF_SEP5_01580510_2022WW32.3.0.bin</t>
      </is>
    </nc>
  </rcc>
  <rcc rId="14179" sId="1">
    <oc r="G344" t="inlineStr">
      <is>
        <t>ADL_SR06_C2B1-ADPSXF2_CPSF_SEP5_01580510_2022WW27.4.0.bin</t>
      </is>
    </oc>
    <nc r="G344" t="inlineStr">
      <is>
        <t>ADL_SR06_C2B1-ADPSXF2_CPSF_SEP5_01580510_2022WW32.3.0.bin</t>
      </is>
    </nc>
  </rcc>
  <rcc rId="14180" sId="1">
    <oc r="G343" t="inlineStr">
      <is>
        <t>ADL_SR06_C2B1-ADPSXF2_CPSF_SEP5_01580510_2022WW27.4.0.bin</t>
      </is>
    </oc>
    <nc r="G343" t="inlineStr">
      <is>
        <t>ADL_SR06_C2B1-ADPSXF2_CPSF_SEP5_01580510_2022WW32.3.0.bin</t>
      </is>
    </nc>
  </rcc>
  <rcc rId="14181" sId="1">
    <oc r="G342" t="inlineStr">
      <is>
        <t>ADL_SR06_C2B1-ADPSXF2_CPSF_SEP5_01580510_2022WW27.4.0.bin</t>
      </is>
    </oc>
    <nc r="G342" t="inlineStr">
      <is>
        <t>ADL_SR06_C2B1-ADPSXF2_CPSF_SEP5_01580510_2022WW32.3.0.bin</t>
      </is>
    </nc>
  </rcc>
  <rcc rId="14182" sId="1">
    <oc r="G341" t="inlineStr">
      <is>
        <t>ADL_SR06_C2B1-ADPSXF2_CPSF_SEP5_01580510_2022WW27.4.0.bin</t>
      </is>
    </oc>
    <nc r="G341" t="inlineStr">
      <is>
        <t>ADL_SR06_C2B1-ADPSXF2_CPSF_SEP5_01580510_2022WW32.3.0.bin</t>
      </is>
    </nc>
  </rcc>
  <rcc rId="14183" sId="1">
    <oc r="G340" t="inlineStr">
      <is>
        <t>ADL_SR06_C2B1-ADPSXF2_CPSF_SEP5_01580510_2022WW27.4.0.bin</t>
      </is>
    </oc>
    <nc r="G340" t="inlineStr">
      <is>
        <t>ADL_SR06_C2B1-ADPSXF2_CPSF_SEP5_01580510_2022WW32.3.0.bin</t>
      </is>
    </nc>
  </rcc>
  <rcc rId="14184" sId="1">
    <oc r="G339" t="inlineStr">
      <is>
        <t>ADL_SR06_C2B1-ADPSXF2_CPSF_SEP5_01580510_2022WW27.4.0.bin</t>
      </is>
    </oc>
    <nc r="G339" t="inlineStr">
      <is>
        <t>ADL_SR06_C2B1-ADPSXF2_CPSF_SEP5_01580510_2022WW32.3.0.bin</t>
      </is>
    </nc>
  </rcc>
  <rcc rId="14185" sId="1">
    <oc r="G338" t="inlineStr">
      <is>
        <t>ADL_SR06_C2B1-ADPSXF2_CPSF_SEP5_01580510_2022WW27.4.0.bin</t>
      </is>
    </oc>
    <nc r="G338" t="inlineStr">
      <is>
        <t>ADL_SR06_C2B1-ADPSXF2_CPSF_SEP5_01580510_2022WW32.3.0.bin</t>
      </is>
    </nc>
  </rcc>
  <rcc rId="14186" sId="1">
    <oc r="G337" t="inlineStr">
      <is>
        <t>ADL_SR06_C2B1-ADPSXF2_CPSF_SEP5_01580510_2022WW27.4.0.bin</t>
      </is>
    </oc>
    <nc r="G337" t="inlineStr">
      <is>
        <t>ADL_SR06_C2B1-ADPSXF2_CPSF_SEP5_01580510_2022WW32.3.0.bin</t>
      </is>
    </nc>
  </rcc>
  <rcc rId="14187" sId="1">
    <oc r="G336" t="inlineStr">
      <is>
        <t>ADL_SR06_C2B1-ADPSXF2_CPSF_SEP5_01580510_2022WW27.4.0.bin</t>
      </is>
    </oc>
    <nc r="G336" t="inlineStr">
      <is>
        <t>ADL_SR06_C2B1-ADPSXF2_CPSF_SEP5_01580510_2022WW32.3.0.bin</t>
      </is>
    </nc>
  </rcc>
  <rcc rId="14188" sId="1">
    <oc r="G335" t="inlineStr">
      <is>
        <t>ADL_SR06_C2B1-ADPSXF2_CPSF_SEP5_01580510_2022WW27.4.0.bin</t>
      </is>
    </oc>
    <nc r="G335" t="inlineStr">
      <is>
        <t>ADL_SR06_C2B1-ADPSXF2_CPSF_SEP5_01580510_2022WW32.3.0.bin</t>
      </is>
    </nc>
  </rcc>
  <rcc rId="14189" sId="1">
    <oc r="G334" t="inlineStr">
      <is>
        <t>ADL_SR06_C2B1-ADPSXF2_CPSF_SEP5_01580510_2022WW27.4.0.bin</t>
      </is>
    </oc>
    <nc r="G334" t="inlineStr">
      <is>
        <t>ADL_SR06_C2B1-ADPSXF2_CPSF_SEP5_01580510_2022WW32.3.0.bin</t>
      </is>
    </nc>
  </rcc>
  <rcc rId="14190" sId="1">
    <oc r="G333" t="inlineStr">
      <is>
        <t>ADL_SR06_C2B1-ADPSXF2_CPSF_SEP5_01580510_2022WW27.4.0.bin</t>
      </is>
    </oc>
    <nc r="G333" t="inlineStr">
      <is>
        <t>ADL_SR06_C2B1-ADPSXF2_CPSF_SEP5_01580510_2022WW32.3.0.bin</t>
      </is>
    </nc>
  </rcc>
  <rcc rId="14191" sId="1">
    <oc r="G332" t="inlineStr">
      <is>
        <t>ADL_SR06_C2B1-ADPSXF2_CPSF_SEP5_01580510_2022WW27.4.0.bin</t>
      </is>
    </oc>
    <nc r="G332" t="inlineStr">
      <is>
        <t>ADL_SR06_C2B1-ADPSXF2_CPSF_SEP5_01580510_2022WW32.3.0.bin</t>
      </is>
    </nc>
  </rcc>
  <rcc rId="14192" sId="1">
    <oc r="G331" t="inlineStr">
      <is>
        <t>ADL_SR06_C2B1-ADPSXF2_CPSF_SEP5_01580510_2022WW27.4.0.bin</t>
      </is>
    </oc>
    <nc r="G331" t="inlineStr">
      <is>
        <t>ADL_SR06_C2B1-ADPSXF2_CPSF_SEP5_01580510_2022WW32.3.0.bin</t>
      </is>
    </nc>
  </rcc>
  <rcc rId="14193" sId="1">
    <oc r="G330" t="inlineStr">
      <is>
        <t>ADL_SR06_C2B1-ADPSXF2_CPSF_SEP5_01580510_2022WW27.4.0.bin</t>
      </is>
    </oc>
    <nc r="G330" t="inlineStr">
      <is>
        <t>ADL_SR06_C2B1-ADPSXF2_CPSF_SEP5_01580510_2022WW32.3.0.bin</t>
      </is>
    </nc>
  </rcc>
  <rcc rId="14194" sId="1">
    <oc r="G329" t="inlineStr">
      <is>
        <t>ADL_SR06_C2B1-ADPSXF2_CPSF_SEP5_01580510_2022WW27.4.0.bin</t>
      </is>
    </oc>
    <nc r="G329" t="inlineStr">
      <is>
        <t>ADL_SR06_C2B1-ADPSXF2_CPSF_SEP5_01580510_2022WW32.3.0.bin</t>
      </is>
    </nc>
  </rcc>
  <rcc rId="14195" sId="1">
    <oc r="G328" t="inlineStr">
      <is>
        <t>ADL_SR06_C2B1-ADPSXF2_CPSF_SEP5_01580510_2022WW27.4.0.bin</t>
      </is>
    </oc>
    <nc r="G328" t="inlineStr">
      <is>
        <t>ADL_SR06_C2B1-ADPSXF2_CPSF_SEP5_01580510_2022WW32.3.0.bin</t>
      </is>
    </nc>
  </rcc>
  <rcc rId="14196" sId="1">
    <oc r="G327" t="inlineStr">
      <is>
        <t>ADL_SR06_C2B1-ADPSXF2_CPSF_SEP5_01580510_2022WW27.4.0.bin</t>
      </is>
    </oc>
    <nc r="G327" t="inlineStr">
      <is>
        <t>ADL_SR06_C2B1-ADPSXF2_CPSF_SEP5_01580510_2022WW32.3.0.bin</t>
      </is>
    </nc>
  </rcc>
  <rcc rId="14197" sId="1">
    <oc r="G326" t="inlineStr">
      <is>
        <t>ADL_SR06_C2B1-ADPSXF2_CPSF_SEP5_01580510_2022WW27.4.0.bin</t>
      </is>
    </oc>
    <nc r="G326" t="inlineStr">
      <is>
        <t>ADL_SR06_C2B1-ADPSXF2_CPSF_SEP5_01580510_2022WW32.3.0.bin</t>
      </is>
    </nc>
  </rcc>
  <rcc rId="14198" sId="1">
    <oc r="G325" t="inlineStr">
      <is>
        <t>ADL_SR06_C2B1-ADPSXF2_CPSF_SEP5_01580510_2022WW27.4.0.bin</t>
      </is>
    </oc>
    <nc r="G325" t="inlineStr">
      <is>
        <t>ADL_SR06_C2B1-ADPSXF2_CPSF_SEP5_01580510_2022WW32.3.0.bin</t>
      </is>
    </nc>
  </rcc>
  <rcc rId="14199" sId="1">
    <oc r="G324" t="inlineStr">
      <is>
        <t>ADL_SR06_C2B1-ADPSXF2_CPSF_SEP5_01580510_2022WW27.4.0.bin</t>
      </is>
    </oc>
    <nc r="G324" t="inlineStr">
      <is>
        <t>ADL_SR06_C2B1-ADPSXF2_CPSF_SEP5_01580510_2022WW32.3.0.bin</t>
      </is>
    </nc>
  </rcc>
  <rcc rId="14200" sId="1">
    <oc r="G323" t="inlineStr">
      <is>
        <t>ADL_SR06_C2B1-ADPSXF2_CPSF_SEP5_01580510_2022WW27.4.0.bin</t>
      </is>
    </oc>
    <nc r="G323" t="inlineStr">
      <is>
        <t>ADL_SR06_C2B1-ADPSXF2_CPSF_SEP5_01580510_2022WW32.3.0.bin</t>
      </is>
    </nc>
  </rcc>
  <rcc rId="14201" sId="1">
    <oc r="G322" t="inlineStr">
      <is>
        <t>ADL_SR06_C2B1-ADPSXF2_CPSF_SEP5_01580510_2022WW27.4.0.bin</t>
      </is>
    </oc>
    <nc r="G322" t="inlineStr">
      <is>
        <t>ADL_SR06_C2B1-ADPSXF2_CPSF_SEP5_01580510_2022WW32.3.0.bin</t>
      </is>
    </nc>
  </rcc>
  <rcc rId="14202" sId="1">
    <oc r="G321" t="inlineStr">
      <is>
        <t>ADL_SR06_C2B1-ADPSXF2_CPSF_SEP5_01580510_2022WW27.4.0.bin</t>
      </is>
    </oc>
    <nc r="G321" t="inlineStr">
      <is>
        <t>ADL_SR06_C2B1-ADPSXF2_CPSF_SEP5_01580510_2022WW32.3.0.bin</t>
      </is>
    </nc>
  </rcc>
  <rcc rId="14203" sId="1">
    <oc r="G320" t="inlineStr">
      <is>
        <t>ADL_SR06_C2B1-ADPSXF2_CPSF_SEP5_01580510_2022WW27.4.0.bin</t>
      </is>
    </oc>
    <nc r="G320" t="inlineStr">
      <is>
        <t>ADL_SR06_C2B1-ADPSXF2_CPSF_SEP5_01580510_2022WW32.3.0.bin</t>
      </is>
    </nc>
  </rcc>
  <rcc rId="14204" sId="1">
    <oc r="G319" t="inlineStr">
      <is>
        <t>ADL_SR06_C2B1-ADPSXF2_CPSF_SEP5_01580510_2022WW27.4.0.bin</t>
      </is>
    </oc>
    <nc r="G319" t="inlineStr">
      <is>
        <t>ADL_SR06_C2B1-ADPSXF2_CPSF_SEP5_01580510_2022WW32.3.0.bin</t>
      </is>
    </nc>
  </rcc>
  <rcc rId="14205" sId="1">
    <oc r="G318" t="inlineStr">
      <is>
        <t>ADL_SR06_C2B1-ADPSXF2_CPSF_SEP5_01580510_2022WW27.4.0.bin</t>
      </is>
    </oc>
    <nc r="G318" t="inlineStr">
      <is>
        <t>ADL_SR06_C2B1-ADPSXF2_CPSF_SEP5_01580510_2022WW32.3.0.bin</t>
      </is>
    </nc>
  </rcc>
  <rcc rId="14206" sId="1">
    <oc r="G317" t="inlineStr">
      <is>
        <t>ADL_SR06_C2B1-ADPSXF2_CPSF_SEP5_01580510_2022WW27.4.0.bin</t>
      </is>
    </oc>
    <nc r="G317" t="inlineStr">
      <is>
        <t>ADL_SR06_C2B1-ADPSXF2_CPSF_SEP5_01580510_2022WW32.3.0.bin</t>
      </is>
    </nc>
  </rcc>
  <rcc rId="14207" sId="1">
    <oc r="G316" t="inlineStr">
      <is>
        <t>ADL_SR06_C2B1-ADPSXF2_CPSF_SEP5_01580510_2022WW27.4.0.bin</t>
      </is>
    </oc>
    <nc r="G316" t="inlineStr">
      <is>
        <t>ADL_SR06_C2B1-ADPSXF2_CPSF_SEP5_01580510_2022WW32.3.0.bin</t>
      </is>
    </nc>
  </rcc>
  <rcc rId="14208" sId="1">
    <oc r="G315" t="inlineStr">
      <is>
        <t>ADL_SR06_C2B1-ADPSXF2_CPSF_SEP5_01580510_2022WW27.4.0.bin</t>
      </is>
    </oc>
    <nc r="G315" t="inlineStr">
      <is>
        <t>ADL_SR06_C2B1-ADPSXF2_CPSF_SEP5_01580510_2022WW32.3.0.bin</t>
      </is>
    </nc>
  </rcc>
  <rcc rId="14209" sId="1">
    <oc r="G314" t="inlineStr">
      <is>
        <t>ADL_SR06_C2B1-ADPSXF2_CPSF_SEP5_01580510_2022WW27.4.0.bin</t>
      </is>
    </oc>
    <nc r="G314" t="inlineStr">
      <is>
        <t>ADL_SR06_C2B1-ADPSXF2_CPSF_SEP5_01580510_2022WW32.3.0.bin</t>
      </is>
    </nc>
  </rcc>
  <rcc rId="14210" sId="1">
    <oc r="G313" t="inlineStr">
      <is>
        <t>ADL_SR06_C2B1-ADPSXF2_CPSF_SEP5_01580510_2022WW27.4.0.bin</t>
      </is>
    </oc>
    <nc r="G313" t="inlineStr">
      <is>
        <t>ADL_SR06_C2B1-ADPSXF2_CPSF_SEP5_01580510_2022WW32.3.0.bin</t>
      </is>
    </nc>
  </rcc>
  <rcc rId="14211" sId="1">
    <oc r="G312" t="inlineStr">
      <is>
        <t>ADL_SR06_C2B1-ADPSXF2_CPSF_SEP5_01580510_2022WW27.4.0.bin</t>
      </is>
    </oc>
    <nc r="G312" t="inlineStr">
      <is>
        <t>ADL_SR06_C2B1-ADPSXF2_CPSF_SEP5_01580510_2022WW32.3.0.bin</t>
      </is>
    </nc>
  </rcc>
  <rcc rId="14212" sId="1">
    <oc r="G311" t="inlineStr">
      <is>
        <t>ADL_SR06_C2B1-ADPSXF2_CPSF_SEP5_01580510_2022WW27.4.0.bin</t>
      </is>
    </oc>
    <nc r="G311" t="inlineStr">
      <is>
        <t>ADL_SR06_C2B1-ADPSXF2_CPSF_SEP5_01580510_2022WW32.3.0.bin</t>
      </is>
    </nc>
  </rcc>
  <rcc rId="14213" sId="1">
    <oc r="G310" t="inlineStr">
      <is>
        <t>ADL_SR06_C2B1-ADPSXF2_CPSF_SEP5_01580510_2022WW27.4.0.bin</t>
      </is>
    </oc>
    <nc r="G310" t="inlineStr">
      <is>
        <t>ADL_SR06_C2B1-ADPSXF2_CPSF_SEP5_01580510_2022WW32.3.0.bin</t>
      </is>
    </nc>
  </rcc>
  <rcc rId="14214" sId="1">
    <oc r="G309" t="inlineStr">
      <is>
        <t>ADL_SR06_C2B1-ADPSXF2_CPSF_SEP5_01580510_2022WW27.4.0.bin</t>
      </is>
    </oc>
    <nc r="G309" t="inlineStr">
      <is>
        <t>ADL_SR06_C2B1-ADPSXF2_CPSF_SEP5_01580510_2022WW32.3.0.bin</t>
      </is>
    </nc>
  </rcc>
  <rcc rId="14215" sId="1">
    <oc r="G308" t="inlineStr">
      <is>
        <t>ADL_SR06_C2B1-ADPSXF2_CPSF_SEP5_01580510_2022WW27.4.0.bin</t>
      </is>
    </oc>
    <nc r="G308" t="inlineStr">
      <is>
        <t>ADL_SR06_C2B1-ADPSXF2_CPSF_SEP5_01580510_2022WW32.3.0.bin</t>
      </is>
    </nc>
  </rcc>
  <rcc rId="14216" sId="1">
    <oc r="G307" t="inlineStr">
      <is>
        <t>ADL_SR06_C2B1-ADPSXF2_CPSF_SEP5_01580510_2022WW27.4.0.bin</t>
      </is>
    </oc>
    <nc r="G307" t="inlineStr">
      <is>
        <t>ADL_SR06_C2B1-ADPSXF2_CPSF_SEP5_01580510_2022WW32.3.0.bin</t>
      </is>
    </nc>
  </rcc>
  <rcc rId="14217" sId="1">
    <oc r="G306" t="inlineStr">
      <is>
        <t>ADL_SR06_C2B1-ADPSXF2_CPSF_SEP5_01580510_2022WW27.4.0.bin</t>
      </is>
    </oc>
    <nc r="G306" t="inlineStr">
      <is>
        <t>ADL_SR06_C2B1-ADPSXF2_CPSF_SEP5_01580510_2022WW32.3.0.bin</t>
      </is>
    </nc>
  </rcc>
  <rcc rId="14218" sId="1">
    <oc r="G305" t="inlineStr">
      <is>
        <t>ADL_SR06_C2B1-ADPSXF2_CPSF_SEP5_01580510_2022WW27.4.0.bin</t>
      </is>
    </oc>
    <nc r="G305" t="inlineStr">
      <is>
        <t>ADL_SR06_C2B1-ADPSXF2_CPSF_SEP5_01580510_2022WW32.3.0.bin</t>
      </is>
    </nc>
  </rcc>
  <rcc rId="14219" sId="1">
    <oc r="G304" t="inlineStr">
      <is>
        <t>ADL_SR06_C2B1-ADPSXF2_CPSF_SEP5_01580510_2022WW27.4.0.bin</t>
      </is>
    </oc>
    <nc r="G304" t="inlineStr">
      <is>
        <t>ADL_SR06_C2B1-ADPSXF2_CPSF_SEP5_01580510_2022WW32.3.0.bin</t>
      </is>
    </nc>
  </rcc>
  <rcc rId="14220" sId="1">
    <oc r="G303" t="inlineStr">
      <is>
        <t>ADL_SR06_C2B1-ADPSXF2_CPSF_SEP5_01580510_2022WW27.4.0.bin</t>
      </is>
    </oc>
    <nc r="G303" t="inlineStr">
      <is>
        <t>ADL_SR06_C2B1-ADPSXF2_CPSF_SEP5_01580510_2022WW32.3.0.bin</t>
      </is>
    </nc>
  </rcc>
  <rcc rId="14221" sId="1">
    <oc r="G302" t="inlineStr">
      <is>
        <t>ADL_SR06_C2B1-ADPSXF2_CPSF_SEP5_01580510_2022WW27.4.0.bin</t>
      </is>
    </oc>
    <nc r="G302" t="inlineStr">
      <is>
        <t>ADL_SR06_C2B1-ADPSXF2_CPSF_SEP5_01580510_2022WW32.3.0.bin</t>
      </is>
    </nc>
  </rcc>
  <rcc rId="14222" sId="1">
    <oc r="G301" t="inlineStr">
      <is>
        <t>ADL_SR06_C2B1-ADPSXF2_CPSF_SEP5_01580510_2022WW27.4.0.bin</t>
      </is>
    </oc>
    <nc r="G301" t="inlineStr">
      <is>
        <t>ADL_SR06_C2B1-ADPSXF2_CPSF_SEP5_01580510_2022WW32.3.0.bin</t>
      </is>
    </nc>
  </rcc>
  <rcc rId="14223" sId="1">
    <oc r="G300" t="inlineStr">
      <is>
        <t>ADL_SR06_C2B1-ADPSXF2_CPSF_SEP5_01580510_2022WW27.4.0.bin</t>
      </is>
    </oc>
    <nc r="G300" t="inlineStr">
      <is>
        <t>ADL_SR06_C2B1-ADPSXF2_CPSF_SEP5_01580510_2022WW32.3.0.bin</t>
      </is>
    </nc>
  </rcc>
  <rcc rId="14224" sId="1">
    <oc r="G299" t="inlineStr">
      <is>
        <t>ADL_SR06_C2B1-ADPSXF2_CPSF_SEP5_01580510_2022WW27.4.0.bin</t>
      </is>
    </oc>
    <nc r="G299" t="inlineStr">
      <is>
        <t>ADL_SR06_C2B1-ADPSXF2_CPSF_SEP5_01580510_2022WW32.3.0.bin</t>
      </is>
    </nc>
  </rcc>
  <rcc rId="14225" sId="1">
    <oc r="G298" t="inlineStr">
      <is>
        <t>ADL_SR06_C2B1-ADPSXF2_CPSF_SEP5_01580510_2022WW27.4.0.bin</t>
      </is>
    </oc>
    <nc r="G298" t="inlineStr">
      <is>
        <t>ADL_SR06_C2B1-ADPSXF2_CPSF_SEP5_01580510_2022WW32.3.0.bin</t>
      </is>
    </nc>
  </rcc>
  <rcc rId="14226" sId="1">
    <oc r="G297" t="inlineStr">
      <is>
        <t>ADL_SR06_C2B1-ADPSXF2_CPSF_SEP5_01580510_2022WW27.4.0.bin</t>
      </is>
    </oc>
    <nc r="G297" t="inlineStr">
      <is>
        <t>ADL_SR06_C2B1-ADPSXF2_CPSF_SEP5_01580510_2022WW32.3.0.bin</t>
      </is>
    </nc>
  </rcc>
  <rcc rId="14227" sId="1">
    <oc r="G295" t="inlineStr">
      <is>
        <t>ADL_SR06_C2B1-ADPSXF2_CPSF_SEP5_01580510_2022WW27.4.0.bin</t>
      </is>
    </oc>
    <nc r="G295" t="inlineStr">
      <is>
        <t>ADL_SR06_C2B1-ADPSXF2_CPSF_SEP5_01580510_2022WW32.3.0.bin</t>
      </is>
    </nc>
  </rcc>
  <rcc rId="14228" sId="1">
    <oc r="G294" t="inlineStr">
      <is>
        <t>ADL_SR06_C2B1-ADPSXF2_CPSF_SEP5_01580510_2022WW27.4.0.bin</t>
      </is>
    </oc>
    <nc r="G294" t="inlineStr">
      <is>
        <t>ADL_SR06_C2B1-ADPSXF2_CPSF_SEP5_01580510_2022WW32.3.0.bin</t>
      </is>
    </nc>
  </rcc>
  <rcc rId="14229" sId="1">
    <oc r="G293" t="inlineStr">
      <is>
        <t>ADL_SR06_C2B1-ADPSXF2_CPSF_SEP5_01580510_2022WW27.4.0.bin</t>
      </is>
    </oc>
    <nc r="G293" t="inlineStr">
      <is>
        <t>ADL_SR06_C2B1-ADPSXF2_CPSF_SEP5_01580510_2022WW32.3.0.bin</t>
      </is>
    </nc>
  </rcc>
  <rcc rId="14230" sId="1">
    <oc r="G292" t="inlineStr">
      <is>
        <t>ADL_SR06_C2B1-ADPSXF2_CPSF_SEP5_01580510_2022WW27.4.0.bin</t>
      </is>
    </oc>
    <nc r="G292" t="inlineStr">
      <is>
        <t>ADL_SR06_C2B1-ADPSXF2_CPSF_SEP5_01580510_2022WW32.3.0.bin</t>
      </is>
    </nc>
  </rcc>
  <rcc rId="14231" sId="1">
    <oc r="G291" t="inlineStr">
      <is>
        <t>ADL_SR06_C2B1-ADPSXF2_CPSF_SEP5_01580510_2022WW27.4.0.bin</t>
      </is>
    </oc>
    <nc r="G291" t="inlineStr">
      <is>
        <t>ADL_SR06_C2B1-ADPSXF2_CPSF_SEP5_01580510_2022WW32.3.0.bin</t>
      </is>
    </nc>
  </rcc>
  <rcc rId="14232" sId="1">
    <oc r="G290" t="inlineStr">
      <is>
        <t>ADL_SR06_C2B1-ADPSXF2_CPSF_SEP5_01580510_2022WW27.4.0.bin</t>
      </is>
    </oc>
    <nc r="G290" t="inlineStr">
      <is>
        <t>ADL_SR06_C2B1-ADPSXF2_CPSF_SEP5_01580510_2022WW32.3.0.bin</t>
      </is>
    </nc>
  </rcc>
  <rcc rId="14233" sId="1">
    <oc r="G289" t="inlineStr">
      <is>
        <t>ADL_SR06_C2B1-ADPSXF2_CPSF_SEP5_01580510_2022WW27.4.0.bin</t>
      </is>
    </oc>
    <nc r="G289" t="inlineStr">
      <is>
        <t>ADL_SR06_C2B1-ADPSXF2_CPSF_SEP5_01580510_2022WW32.3.0.bin</t>
      </is>
    </nc>
  </rcc>
  <rcc rId="14234" sId="1">
    <oc r="G288" t="inlineStr">
      <is>
        <t>ADL_SR06_C2B1-ADPSXF2_CPSF_SEP5_01580510_2022WW27.4.0.bin</t>
      </is>
    </oc>
    <nc r="G288" t="inlineStr">
      <is>
        <t>ADL_SR06_C2B1-ADPSXF2_CPSF_SEP5_01580510_2022WW32.3.0.bin</t>
      </is>
    </nc>
  </rcc>
  <rcc rId="14235" sId="1">
    <oc r="G287" t="inlineStr">
      <is>
        <t>ADL_SR06_C2B1-ADPSXF2_CPSF_SEP5_01580510_2022WW27.4.0.bin</t>
      </is>
    </oc>
    <nc r="G287" t="inlineStr">
      <is>
        <t>ADL_SR06_C2B1-ADPSXF2_CPSF_SEP5_01580510_2022WW32.3.0.bin</t>
      </is>
    </nc>
  </rcc>
  <rcc rId="14236" sId="1">
    <oc r="G286" t="inlineStr">
      <is>
        <t>ADL_SR06_C2B1-ADPSXF2_CPSF_SEP5_01580510_2022WW27.4.0.bin</t>
      </is>
    </oc>
    <nc r="G286" t="inlineStr">
      <is>
        <t>ADL_SR06_C2B1-ADPSXF2_CPSF_SEP5_01580510_2022WW32.3.0.bin</t>
      </is>
    </nc>
  </rcc>
  <rcc rId="14237" sId="1">
    <oc r="G285" t="inlineStr">
      <is>
        <t>ADL_SR06_C2B1-ADPSXF2_CPSF_SEP5_01580510_2022WW27.4.0.bin</t>
      </is>
    </oc>
    <nc r="G285" t="inlineStr">
      <is>
        <t>ADL_SR06_C2B1-ADPSXF2_CPSF_SEP5_01580510_2022WW32.3.0.bin</t>
      </is>
    </nc>
  </rcc>
  <rcc rId="14238" sId="1">
    <oc r="G284" t="inlineStr">
      <is>
        <t>ADL_SR06_C2B1-ADPSXF2_CPSF_SEP5_01580510_2022WW27.4.0.bin</t>
      </is>
    </oc>
    <nc r="G284" t="inlineStr">
      <is>
        <t>ADL_SR06_C2B1-ADPSXF2_CPSF_SEP5_01580510_2022WW32.3.0.bin</t>
      </is>
    </nc>
  </rcc>
  <rcc rId="14239" sId="1">
    <oc r="G283" t="inlineStr">
      <is>
        <t>ADL_SR06_C2B1-ADPSXF2_CPSF_SEP5_01580510_2022WW27.4.0.bin</t>
      </is>
    </oc>
    <nc r="G283" t="inlineStr">
      <is>
        <t>ADL_SR06_C2B1-ADPSXF2_CPSF_SEP5_01580510_2022WW32.3.0.bin</t>
      </is>
    </nc>
  </rcc>
  <rcc rId="14240" sId="1">
    <oc r="G282" t="inlineStr">
      <is>
        <t>ADL_SR06_C2B1-ADPSXF2_CPSF_SEP5_01580510_2022WW27.4.0.bin</t>
      </is>
    </oc>
    <nc r="G282" t="inlineStr">
      <is>
        <t>ADL_SR06_C2B1-ADPSXF2_CPSF_SEP5_01580510_2022WW32.3.0.bin</t>
      </is>
    </nc>
  </rcc>
  <rcc rId="14241" sId="1">
    <oc r="G281" t="inlineStr">
      <is>
        <t>ADL_SR06_C2B1-ADPSXF2_CPSF_SEP5_01580510_2022WW27.4.0.bin</t>
      </is>
    </oc>
    <nc r="G281" t="inlineStr">
      <is>
        <t>ADL_SR06_C2B1-ADPSXF2_CPSF_SEP5_01580510_2022WW32.3.0.bin</t>
      </is>
    </nc>
  </rcc>
  <rcc rId="14242" sId="1">
    <oc r="G280" t="inlineStr">
      <is>
        <t>ADL_SR06_C2B1-ADPSXF2_CPSF_SEP5_01580510_2022WW27.4.0.bin</t>
      </is>
    </oc>
    <nc r="G280" t="inlineStr">
      <is>
        <t>ADL_SR06_C2B1-ADPSXF2_CPSF_SEP5_01580510_2022WW32.3.0.bin</t>
      </is>
    </nc>
  </rcc>
  <rcc rId="14243" sId="1">
    <oc r="G279" t="inlineStr">
      <is>
        <t>ADL_SR06_C2B1-ADPSXF2_CPSF_SEP5_01580510_2022WW27.4.0.bin</t>
      </is>
    </oc>
    <nc r="G279" t="inlineStr">
      <is>
        <t>ADL_SR06_C2B1-ADPSXF2_CPSF_SEP5_01580510_2022WW32.3.0.bin</t>
      </is>
    </nc>
  </rcc>
  <rcc rId="14244" sId="1">
    <oc r="G278" t="inlineStr">
      <is>
        <t>ADL_SR06_C2B1-ADPSXF2_CPSF_SEP5_01580510_2022WW27.4.0.bin</t>
      </is>
    </oc>
    <nc r="G278" t="inlineStr">
      <is>
        <t>ADL_SR06_C2B1-ADPSXF2_CPSF_SEP5_01580510_2022WW32.3.0.bin</t>
      </is>
    </nc>
  </rcc>
  <rcc rId="14245" sId="1">
    <oc r="G277" t="inlineStr">
      <is>
        <t>ADL_SR06_C2B1-ADPSXF2_CPSF_SEP5_01580510_2022WW27.4.0.bin</t>
      </is>
    </oc>
    <nc r="G277" t="inlineStr">
      <is>
        <t>ADL_SR06_C2B1-ADPSXF2_CPSF_SEP5_01580510_2022WW32.3.0.bin</t>
      </is>
    </nc>
  </rcc>
  <rcc rId="14246" sId="1">
    <oc r="G276" t="inlineStr">
      <is>
        <t>ADL_SR06_C2B1-ADPSXF2_CPSF_SEP5_01580510_2022WW27.4.0.bin</t>
      </is>
    </oc>
    <nc r="G276" t="inlineStr">
      <is>
        <t>ADL_SR06_C2B1-ADPSXF2_CPSF_SEP5_01580510_2022WW32.3.0.bin</t>
      </is>
    </nc>
  </rcc>
  <rcc rId="14247" sId="1">
    <oc r="G275" t="inlineStr">
      <is>
        <t>ADL_SR06_C2B1-ADPSXF2_CPSF_SEP5_01580510_2022WW27.4.0.bin</t>
      </is>
    </oc>
    <nc r="G275" t="inlineStr">
      <is>
        <t>ADL_SR06_C2B1-ADPSXF2_CPSF_SEP5_01580510_2022WW32.3.0.bin</t>
      </is>
    </nc>
  </rcc>
  <rcc rId="14248" sId="1">
    <oc r="G274" t="inlineStr">
      <is>
        <t>ADL_SR06_C2B1-ADPSXF2_CPSF_SEP5_01580510_2022WW27.4.0.bin</t>
      </is>
    </oc>
    <nc r="G274" t="inlineStr">
      <is>
        <t>ADL_SR06_C2B1-ADPSXF2_CPSF_SEP5_01580510_2022WW32.3.0.bin</t>
      </is>
    </nc>
  </rcc>
  <rcc rId="14249" sId="1">
    <oc r="G273" t="inlineStr">
      <is>
        <t>ADL_SR06_C2B1-ADPSXF2_CPSF_SEP5_01580510_2022WW27.4.0.bin</t>
      </is>
    </oc>
    <nc r="G273" t="inlineStr">
      <is>
        <t>ADL_SR06_C2B1-ADPSXF2_CPSF_SEP5_01580510_2022WW32.3.0.bin</t>
      </is>
    </nc>
  </rcc>
  <rcc rId="14250" sId="1">
    <oc r="G272" t="inlineStr">
      <is>
        <t>ADL_SR06_C2B1-ADPSXF2_CPSF_SEP5_01580510_2022WW27.4.0.bin</t>
      </is>
    </oc>
    <nc r="G272" t="inlineStr">
      <is>
        <t>ADL_SR06_C2B1-ADPSXF2_CPSF_SEP5_01580510_2022WW32.3.0.bin</t>
      </is>
    </nc>
  </rcc>
  <rcc rId="14251" sId="1">
    <oc r="G271" t="inlineStr">
      <is>
        <t>ADL_SR06_C2B1-ADPSXF2_CPSF_SEP5_01580510_2022WW27.4.0.bin</t>
      </is>
    </oc>
    <nc r="G271" t="inlineStr">
      <is>
        <t>ADL_SR06_C2B1-ADPSXF2_CPSF_SEP5_01580510_2022WW32.3.0.bin</t>
      </is>
    </nc>
  </rcc>
  <rcc rId="14252" sId="1">
    <oc r="G270" t="inlineStr">
      <is>
        <t>ADL_SR06_C2B1-ADPSXF2_CPSF_SEP5_01580510_2022WW27.4.0.bin</t>
      </is>
    </oc>
    <nc r="G270" t="inlineStr">
      <is>
        <t>ADL_SR06_C2B1-ADPSXF2_CPSF_SEP5_01580510_2022WW32.3.0.bin</t>
      </is>
    </nc>
  </rcc>
  <rcc rId="14253" sId="1">
    <oc r="G269" t="inlineStr">
      <is>
        <t>ADL_SR06_C2B1-ADPSXF2_CPSF_SEP5_01580510_2022WW27.4.0.bin</t>
      </is>
    </oc>
    <nc r="G269" t="inlineStr">
      <is>
        <t>ADL_SR06_C2B1-ADPSXF2_CPSF_SEP5_01580510_2022WW32.3.0.bin</t>
      </is>
    </nc>
  </rcc>
  <rcc rId="14254" sId="1">
    <oc r="G268" t="inlineStr">
      <is>
        <t>ADL_SR06_C2B1-ADPSXF2_CPSF_SEP5_01580510_2022WW27.4.0.bin</t>
      </is>
    </oc>
    <nc r="G268" t="inlineStr">
      <is>
        <t>ADL_SR06_C2B1-ADPSXF2_CPSF_SEP5_01580510_2022WW32.3.0.bin</t>
      </is>
    </nc>
  </rcc>
  <rcc rId="14255" sId="1">
    <oc r="G267" t="inlineStr">
      <is>
        <t>ADL_SR06_C2B1-ADPSXF2_CPSF_SEP5_01580510_2022WW27.4.0.bin</t>
      </is>
    </oc>
    <nc r="G267" t="inlineStr">
      <is>
        <t>ADL_SR06_C2B1-ADPSXF2_CPSF_SEP5_01580510_2022WW32.3.0.bin</t>
      </is>
    </nc>
  </rcc>
  <rcc rId="14256" sId="1">
    <oc r="G266" t="inlineStr">
      <is>
        <t>ADL_SR06_C2B1-ADPSXF2_CPSF_SEP5_01580510_2022WW27.4.0.bin</t>
      </is>
    </oc>
    <nc r="G266" t="inlineStr">
      <is>
        <t>ADL_SR06_C2B1-ADPSXF2_CPSF_SEP5_01580510_2022WW32.3.0.bin</t>
      </is>
    </nc>
  </rcc>
  <rcc rId="14257" sId="1">
    <oc r="G265" t="inlineStr">
      <is>
        <t>ADL_SR06_C2B1-ADPSXF2_CPSF_SEP5_01580510_2022WW27.4.0.bin</t>
      </is>
    </oc>
    <nc r="G265" t="inlineStr">
      <is>
        <t>ADL_SR06_C2B1-ADPSXF2_CPSF_SEP5_01580510_2022WW32.3.0.bin</t>
      </is>
    </nc>
  </rcc>
  <rcc rId="14258" sId="1">
    <oc r="G264" t="inlineStr">
      <is>
        <t>ADL_SR06_C2B1-ADPSXF2_CPSF_SEP5_01580510_2022WW27.4.0.bin</t>
      </is>
    </oc>
    <nc r="G264" t="inlineStr">
      <is>
        <t>ADL_SR06_C2B1-ADPSXF2_CPSF_SEP5_01580510_2022WW32.3.0.bin</t>
      </is>
    </nc>
  </rcc>
  <rcc rId="14259" sId="1">
    <oc r="G263" t="inlineStr">
      <is>
        <t>ADL_SR06_C2B1-ADPSXF2_CPSF_SEP5_01580510_2022WW27.4.0.bin</t>
      </is>
    </oc>
    <nc r="G263" t="inlineStr">
      <is>
        <t>ADL_SR06_C2B1-ADPSXF2_CPSF_SEP5_01580510_2022WW32.3.0.bin</t>
      </is>
    </nc>
  </rcc>
  <rcc rId="14260" sId="1">
    <oc r="G262" t="inlineStr">
      <is>
        <t>ADL_SR06_C2B1-ADPSXF2_CPSF_SEP5_01580510_2022WW27.4.0.bin</t>
      </is>
    </oc>
    <nc r="G262" t="inlineStr">
      <is>
        <t>ADL_SR06_C2B1-ADPSXF2_CPSF_SEP5_01580510_2022WW32.3.0.bin</t>
      </is>
    </nc>
  </rcc>
  <rcc rId="14261" sId="1">
    <oc r="G261" t="inlineStr">
      <is>
        <t>ADL_SR06_C2B1-ADPSXF2_CPSF_SEP5_01580510_2022WW27.4.0.bin</t>
      </is>
    </oc>
    <nc r="G261" t="inlineStr">
      <is>
        <t>ADL_SR06_C2B1-ADPSXF2_CPSF_SEP5_01580510_2022WW32.3.0.bin</t>
      </is>
    </nc>
  </rcc>
  <rcc rId="14262" sId="1">
    <oc r="G260" t="inlineStr">
      <is>
        <t>ADL_SR06_C2B1-ADPSXF2_CPSF_SEP5_01580510_2022WW27.4.0.bin</t>
      </is>
    </oc>
    <nc r="G260" t="inlineStr">
      <is>
        <t>ADL_SR06_C2B1-ADPSXF2_CPSF_SEP5_01580510_2022WW32.3.0.bin</t>
      </is>
    </nc>
  </rcc>
  <rcc rId="14263" sId="1">
    <oc r="G259" t="inlineStr">
      <is>
        <t>ADL_SR06_C2B1-ADPSXF2_CPSF_SEP5_01580510_2022WW27.4.0.bin</t>
      </is>
    </oc>
    <nc r="G259" t="inlineStr">
      <is>
        <t>ADL_SR06_C2B1-ADPSXF2_CPSF_SEP5_01580510_2022WW32.3.0.bin</t>
      </is>
    </nc>
  </rcc>
  <rcc rId="14264" sId="1">
    <oc r="G258" t="inlineStr">
      <is>
        <t>ADL_SR06_C2B1-ADPSXF2_CPSF_SEP5_01580510_2022WW27.4.0.bin</t>
      </is>
    </oc>
    <nc r="G258" t="inlineStr">
      <is>
        <t>ADL_SR06_C2B1-ADPSXF2_CPSF_SEP5_01580510_2022WW32.3.0.bin</t>
      </is>
    </nc>
  </rcc>
  <rcc rId="14265" sId="1">
    <oc r="G257" t="inlineStr">
      <is>
        <t>ADL_SR06_C2B1-ADPSXF2_CPSF_SEP5_01580510_2022WW27.4.0.bin</t>
      </is>
    </oc>
    <nc r="G257" t="inlineStr">
      <is>
        <t>ADL_SR06_C2B1-ADPSXF2_CPSF_SEP5_01580510_2022WW32.3.0.bin</t>
      </is>
    </nc>
  </rcc>
  <rcc rId="14266" sId="1">
    <oc r="G256" t="inlineStr">
      <is>
        <t>ADL_SR06_C2B1-ADPSXF2_CPSF_SEP5_01580510_2022WW27.4.0.bin</t>
      </is>
    </oc>
    <nc r="G256" t="inlineStr">
      <is>
        <t>ADL_SR06_C2B1-ADPSXF2_CPSF_SEP5_01580510_2022WW32.3.0.bin</t>
      </is>
    </nc>
  </rcc>
  <rcc rId="14267" sId="1">
    <oc r="G255" t="inlineStr">
      <is>
        <t>ADL_SR06_C2B1-ADPSXF2_CPSF_SEP5_01580510_2022WW27.4.0.bin</t>
      </is>
    </oc>
    <nc r="G255" t="inlineStr">
      <is>
        <t>ADL_SR06_C2B1-ADPSXF2_CPSF_SEP5_01580510_2022WW32.3.0.bin</t>
      </is>
    </nc>
  </rcc>
  <rcc rId="14268" sId="1">
    <oc r="G254" t="inlineStr">
      <is>
        <t>ADL_SR06_C2B1-ADPSXF2_CPSF_SEP5_01580510_2022WW27.4.0.bin</t>
      </is>
    </oc>
    <nc r="G254" t="inlineStr">
      <is>
        <t>ADL_SR06_C2B1-ADPSXF2_CPSF_SEP5_01580510_2022WW32.3.0.bin</t>
      </is>
    </nc>
  </rcc>
  <rcc rId="14269" sId="1">
    <oc r="G253" t="inlineStr">
      <is>
        <t>ADL_SR06_C2B1-ADPSXF2_CPSF_SEP5_01580510_2022WW27.4.0.bin</t>
      </is>
    </oc>
    <nc r="G253" t="inlineStr">
      <is>
        <t>ADL_SR06_C2B1-ADPSXF2_CPSF_SEP5_01580510_2022WW32.3.0.bin</t>
      </is>
    </nc>
  </rcc>
  <rcc rId="14270" sId="1">
    <oc r="G252" t="inlineStr">
      <is>
        <t>ADL_SR06_C2B1-ADPSXF2_CPSF_SEP5_01580510_2022WW27.4.0.bin</t>
      </is>
    </oc>
    <nc r="G252" t="inlineStr">
      <is>
        <t>ADL_SR06_C2B1-ADPSXF2_CPSF_SEP5_01580510_2022WW32.3.0.bin</t>
      </is>
    </nc>
  </rcc>
  <rcc rId="14271" sId="1">
    <oc r="G251" t="inlineStr">
      <is>
        <t>ADL_SR06_C2B1-ADPSXF2_CPSF_SEP5_01580510_2022WW27.4.0.bin</t>
      </is>
    </oc>
    <nc r="G251" t="inlineStr">
      <is>
        <t>ADL_SR06_C2B1-ADPSXF2_CPSF_SEP5_01580510_2022WW32.3.0.bin</t>
      </is>
    </nc>
  </rcc>
  <rcc rId="14272" sId="1">
    <oc r="G250" t="inlineStr">
      <is>
        <t>ADL_SR06_C2B1-ADPSXF2_CPSF_SEP5_01580510_2022WW27.4.0.bin</t>
      </is>
    </oc>
    <nc r="G250" t="inlineStr">
      <is>
        <t>ADL_SR06_C2B1-ADPSXF2_CPSF_SEP5_01580510_2022WW32.3.0.bin</t>
      </is>
    </nc>
  </rcc>
  <rcc rId="14273" sId="1">
    <oc r="G249" t="inlineStr">
      <is>
        <t>ADL_SR06_C2B1-ADPSXF2_CPSF_SEP5_01580510_2022WW27.4.0.bin</t>
      </is>
    </oc>
    <nc r="G249" t="inlineStr">
      <is>
        <t>ADL_SR06_C2B1-ADPSXF2_CPSF_SEP5_01580510_2022WW32.3.0.bin</t>
      </is>
    </nc>
  </rcc>
  <rcc rId="14274" sId="1">
    <oc r="G248" t="inlineStr">
      <is>
        <t>ADL_SR06_C2B1-ADPSXF2_CPSF_SEP5_01580510_2022WW27.4.0.bin</t>
      </is>
    </oc>
    <nc r="G248" t="inlineStr">
      <is>
        <t>ADL_SR06_C2B1-ADPSXF2_CPSF_SEP5_01580510_2022WW32.3.0.bin</t>
      </is>
    </nc>
  </rcc>
  <rcc rId="14275" sId="1">
    <oc r="G247" t="inlineStr">
      <is>
        <t>ADL_SR06_C2B1-ADPSXF2_CPSF_SEP5_01580510_2022WW27.4.0.bin</t>
      </is>
    </oc>
    <nc r="G247" t="inlineStr">
      <is>
        <t>ADL_SR06_C2B1-ADPSXF2_CPSF_SEP5_01580510_2022WW32.3.0.bin</t>
      </is>
    </nc>
  </rcc>
  <rcc rId="14276" sId="1">
    <oc r="G246" t="inlineStr">
      <is>
        <t>ADL_SR06_C2B1-ADPSXF2_CPSF_SEP5_01580510_2022WW27.4.0.bin</t>
      </is>
    </oc>
    <nc r="G246" t="inlineStr">
      <is>
        <t>ADL_SR06_C2B1-ADPSXF2_CPSF_SEP5_01580510_2022WW32.3.0.bin</t>
      </is>
    </nc>
  </rcc>
  <rcc rId="14277" sId="1">
    <oc r="G245" t="inlineStr">
      <is>
        <t>ADL_SR06_C2B1-ADPSXF2_CPSF_SEP5_01580510_2022WW27.4.0.bin</t>
      </is>
    </oc>
    <nc r="G245" t="inlineStr">
      <is>
        <t>ADL_SR06_C2B1-ADPSXF2_CPSF_SEP5_01580510_2022WW32.3.0.bin</t>
      </is>
    </nc>
  </rcc>
  <rcc rId="14278" sId="1">
    <oc r="G244" t="inlineStr">
      <is>
        <t>ADL_SR06_C2B1-ADPSXF2_CPSF_SEP5_01580510_2022WW27.4.0.bin</t>
      </is>
    </oc>
    <nc r="G244" t="inlineStr">
      <is>
        <t>ADL_SR06_C2B1-ADPSXF2_CPSF_SEP5_01580510_2022WW32.3.0.bin</t>
      </is>
    </nc>
  </rcc>
  <rcc rId="14279" sId="1">
    <oc r="G243" t="inlineStr">
      <is>
        <t>ADL_SR06_C2B1-ADPSXF2_CPSF_SEP5_01580510_2022WW27.4.0.bin</t>
      </is>
    </oc>
    <nc r="G243" t="inlineStr">
      <is>
        <t>ADL_SR06_C2B1-ADPSXF2_CPSF_SEP5_01580510_2022WW32.3.0.bin</t>
      </is>
    </nc>
  </rcc>
  <rcc rId="14280" sId="1">
    <oc r="G242" t="inlineStr">
      <is>
        <t>ADL_SR06_C2B1-ADPSXF2_CPSF_SEP5_01580510_2022WW27.4.0.bin</t>
      </is>
    </oc>
    <nc r="G242" t="inlineStr">
      <is>
        <t>ADL_SR06_C2B1-ADPSXF2_CPSF_SEP5_01580510_2022WW32.3.0.bin</t>
      </is>
    </nc>
  </rcc>
  <rcc rId="14281" sId="1">
    <oc r="G241" t="inlineStr">
      <is>
        <t>ADL_SR06_C2B1-ADPSXF2_CPSF_SEP5_01580510_2022WW27.4.0.bin</t>
      </is>
    </oc>
    <nc r="G241" t="inlineStr">
      <is>
        <t>ADL_SR06_C2B1-ADPSXF2_CPSF_SEP5_01580510_2022WW32.3.0.bin</t>
      </is>
    </nc>
  </rcc>
  <rcc rId="14282" sId="1">
    <oc r="G240" t="inlineStr">
      <is>
        <t>ADL_SR06_C2B1-ADPSXF2_CPSF_SEP5_01580510_2022WW27.4.0.bin</t>
      </is>
    </oc>
    <nc r="G240" t="inlineStr">
      <is>
        <t>ADL_SR06_C2B1-ADPSXF2_CPSF_SEP5_01580510_2022WW32.3.0.bin</t>
      </is>
    </nc>
  </rcc>
  <rcc rId="14283" sId="1">
    <oc r="G239" t="inlineStr">
      <is>
        <t>ADL_SR06_C2B1-ADPSXF2_CPSF_SEP5_01580510_2022WW27.4.0.bin</t>
      </is>
    </oc>
    <nc r="G239" t="inlineStr">
      <is>
        <t>ADL_SR06_C2B1-ADPSXF2_CPSF_SEP5_01580510_2022WW32.3.0.bin</t>
      </is>
    </nc>
  </rcc>
  <rcc rId="14284" sId="1">
    <oc r="G238" t="inlineStr">
      <is>
        <t>ADL_SR06_C2B1-ADPSXF2_CPSF_SEP5_01580510_2022WW27.4.0.bin</t>
      </is>
    </oc>
    <nc r="G238" t="inlineStr">
      <is>
        <t>ADL_SR06_C2B1-ADPSXF2_CPSF_SEP5_01580510_2022WW32.3.0.bin</t>
      </is>
    </nc>
  </rcc>
  <rcc rId="14285" sId="1">
    <oc r="G237" t="inlineStr">
      <is>
        <t>ADL_SR06_C2B1-ADPSXF2_CPSF_SEP5_01580510_2022WW27.4.0.bin</t>
      </is>
    </oc>
    <nc r="G237" t="inlineStr">
      <is>
        <t>ADL_SR06_C2B1-ADPSXF2_CPSF_SEP5_01580510_2022WW32.3.0.bin</t>
      </is>
    </nc>
  </rcc>
  <rcc rId="14286" sId="1">
    <oc r="G236" t="inlineStr">
      <is>
        <t>ADL_SR06_C2B1-ADPSXF2_CPSF_SEP5_01580510_2022WW27.4.0.bin</t>
      </is>
    </oc>
    <nc r="G236" t="inlineStr">
      <is>
        <t>ADL_SR06_C2B1-ADPSXF2_CPSF_SEP5_01580510_2022WW32.3.0.bin</t>
      </is>
    </nc>
  </rcc>
  <rcc rId="14287" sId="1">
    <oc r="G235" t="inlineStr">
      <is>
        <t>ADL_SR06_C2B1-ADPSXF2_CPSF_SEP5_01580510_2022WW27.4.0.bin</t>
      </is>
    </oc>
    <nc r="G235" t="inlineStr">
      <is>
        <t>ADL_SR06_C2B1-ADPSXF2_CPSF_SEP5_01580510_2022WW32.3.0.bin</t>
      </is>
    </nc>
  </rcc>
  <rcc rId="14288" sId="1">
    <oc r="G234" t="inlineStr">
      <is>
        <t>ADL_SR06_C2B1-ADPSXF2_CPSF_SEP5_01580510_2022WW27.4.0.bin</t>
      </is>
    </oc>
    <nc r="G234" t="inlineStr">
      <is>
        <t>ADL_SR06_C2B1-ADPSXF2_CPSF_SEP5_01580510_2022WW32.3.0.bin</t>
      </is>
    </nc>
  </rcc>
  <rcc rId="14289" sId="1">
    <oc r="G233" t="inlineStr">
      <is>
        <t>ADL_SR06_C2B1-ADPSXF2_CPSF_SEP5_01580510_2022WW27.4.0.bin</t>
      </is>
    </oc>
    <nc r="G233" t="inlineStr">
      <is>
        <t>ADL_SR06_C2B1-ADPSXF2_CPSF_SEP5_01580510_2022WW32.3.0.bin</t>
      </is>
    </nc>
  </rcc>
  <rcc rId="14290" sId="1">
    <oc r="G232" t="inlineStr">
      <is>
        <t>ADL_SR06_C2B1-ADPSXF2_CPSF_SEP5_01580510_2022WW27.4.0.bin</t>
      </is>
    </oc>
    <nc r="G232" t="inlineStr">
      <is>
        <t>ADL_SR06_C2B1-ADPSXF2_CPSF_SEP5_01580510_2022WW32.3.0.bin</t>
      </is>
    </nc>
  </rcc>
  <rcc rId="14291" sId="1">
    <oc r="G231" t="inlineStr">
      <is>
        <t>ADL_SR06_C2B1-ADPSXF2_CPSF_SEP5_01580510_2022WW27.4.0.bin</t>
      </is>
    </oc>
    <nc r="G231" t="inlineStr">
      <is>
        <t>ADL_SR06_C2B1-ADPSXF2_CPSF_SEP5_01580510_2022WW32.3.0.bin</t>
      </is>
    </nc>
  </rcc>
  <rcc rId="14292" sId="1">
    <oc r="G230" t="inlineStr">
      <is>
        <t>ADL_SR06_C2B1-ADPSXF2_CPSF_SEP5_01580510_2022WW27.4.0.bin</t>
      </is>
    </oc>
    <nc r="G230" t="inlineStr">
      <is>
        <t>ADL_SR06_C2B1-ADPSXF2_CPSF_SEP5_01580510_2022WW32.3.0.bin</t>
      </is>
    </nc>
  </rcc>
  <rcc rId="14293" sId="1">
    <oc r="G229" t="inlineStr">
      <is>
        <t>ADL_SR06_C2B1-ADPSXF2_CPSF_SEP5_01580510_2022WW27.4.0.bin</t>
      </is>
    </oc>
    <nc r="G229" t="inlineStr">
      <is>
        <t>ADL_SR06_C2B1-ADPSXF2_CPSF_SEP5_01580510_2022WW32.3.0.bin</t>
      </is>
    </nc>
  </rcc>
  <rcc rId="14294" sId="1">
    <oc r="G228" t="inlineStr">
      <is>
        <t>ADL_SR06_C2B1-ADPSXF2_CPSF_SEP5_01580510_2022WW27.4.0.bin</t>
      </is>
    </oc>
    <nc r="G228" t="inlineStr">
      <is>
        <t>ADL_SR06_C2B1-ADPSXF2_CPSF_SEP5_01580510_2022WW32.3.0.bin</t>
      </is>
    </nc>
  </rcc>
  <rcc rId="14295" sId="1">
    <oc r="G227" t="inlineStr">
      <is>
        <t>ADL_SR06_C2B1-ADPSXF2_CPSF_SEP5_01580510_2022WW27.4.0.bin</t>
      </is>
    </oc>
    <nc r="G227" t="inlineStr">
      <is>
        <t>ADL_SR06_C2B1-ADPSXF2_CPSF_SEP5_01580510_2022WW32.3.0.bin</t>
      </is>
    </nc>
  </rcc>
  <rcc rId="14296" sId="1">
    <oc r="G226" t="inlineStr">
      <is>
        <t>ADL_SR06_C2B1-ADPSXF2_CPSF_SEP5_01580510_2022WW27.4.0.bin</t>
      </is>
    </oc>
    <nc r="G226" t="inlineStr">
      <is>
        <t>ADL_SR06_C2B1-ADPSXF2_CPSF_SEP5_01580510_2022WW32.3.0.bin</t>
      </is>
    </nc>
  </rcc>
  <rcc rId="14297" sId="1">
    <oc r="G225" t="inlineStr">
      <is>
        <t>ADL_SR06_C2B1-ADPSXF2_CPSF_SEP5_01580510_2022WW27.4.0.bin</t>
      </is>
    </oc>
    <nc r="G225" t="inlineStr">
      <is>
        <t>ADL_SR06_C2B1-ADPSXF2_CPSF_SEP5_01580510_2022WW32.3.0.bin</t>
      </is>
    </nc>
  </rcc>
  <rcc rId="14298" sId="1">
    <oc r="G224" t="inlineStr">
      <is>
        <t>ADL_SR06_C2B1-ADPSXF2_CPSF_SEP5_01580510_2022WW27.4.0.bin</t>
      </is>
    </oc>
    <nc r="G224" t="inlineStr">
      <is>
        <t>ADL_SR06_C2B1-ADPSXF2_CPSF_SEP5_01580510_2022WW32.3.0.bin</t>
      </is>
    </nc>
  </rcc>
  <rcc rId="14299" sId="1">
    <oc r="G223" t="inlineStr">
      <is>
        <t>ADL_SR06_C2B1-ADPSXF2_CPSF_SEP5_01580510_2022WW27.4.0.bin</t>
      </is>
    </oc>
    <nc r="G223" t="inlineStr">
      <is>
        <t>ADL_SR06_C2B1-ADPSXF2_CPSF_SEP5_01580510_2022WW32.3.0.bin</t>
      </is>
    </nc>
  </rcc>
  <rcc rId="14300" sId="1">
    <oc r="G222" t="inlineStr">
      <is>
        <t>ADL_SR06_C2B1-ADPSXF2_CPSF_SEP5_01580510_2022WW27.4.0.bin</t>
      </is>
    </oc>
    <nc r="G222" t="inlineStr">
      <is>
        <t>ADL_SR06_C2B1-ADPSXF2_CPSF_SEP5_01580510_2022WW32.3.0.bin</t>
      </is>
    </nc>
  </rcc>
  <rcc rId="14301" sId="1">
    <oc r="G221" t="inlineStr">
      <is>
        <t>ADL_SR06_C2B1-ADPSXF2_CPSF_SEP5_01580510_2022WW27.4.0.bin</t>
      </is>
    </oc>
    <nc r="G221" t="inlineStr">
      <is>
        <t>ADL_SR06_C2B1-ADPSXF2_CPSF_SEP5_01580510_2022WW32.3.0.bin</t>
      </is>
    </nc>
  </rcc>
  <rcc rId="14302" sId="1">
    <oc r="G220" t="inlineStr">
      <is>
        <t>ADL_SR06_C2B1-ADPSXF2_CPSF_SEP5_01580510_2022WW27.4.0.bin</t>
      </is>
    </oc>
    <nc r="G220" t="inlineStr">
      <is>
        <t>ADL_SR06_C2B1-ADPSXF2_CPSF_SEP5_01580510_2022WW32.3.0.bin</t>
      </is>
    </nc>
  </rcc>
  <rcc rId="14303" sId="1">
    <oc r="G219" t="inlineStr">
      <is>
        <t>ADL_SR06_C2B1-ADPSXF2_CPSF_SEP5_01580510_2022WW27.4.0.bin</t>
      </is>
    </oc>
    <nc r="G219" t="inlineStr">
      <is>
        <t>ADL_SR06_C2B1-ADPSXF2_CPSF_SEP5_01580510_2022WW32.3.0.bin</t>
      </is>
    </nc>
  </rcc>
  <rcc rId="14304" sId="1">
    <oc r="G218" t="inlineStr">
      <is>
        <t>ADL_SR06_C2B1-ADPSXF2_CPSF_SEP5_01580510_2022WW27.4.0.bin</t>
      </is>
    </oc>
    <nc r="G218" t="inlineStr">
      <is>
        <t>ADL_SR06_C2B1-ADPSXF2_CPSF_SEP5_01580510_2022WW32.3.0.bin</t>
      </is>
    </nc>
  </rcc>
  <rcc rId="14305" sId="1">
    <oc r="G217" t="inlineStr">
      <is>
        <t>ADL_SR06_C2B1-ADPSXF2_CPSF_SEP5_01580510_2022WW27.4.0.bin</t>
      </is>
    </oc>
    <nc r="G217" t="inlineStr">
      <is>
        <t>ADL_SR06_C2B1-ADPSXF2_CPSF_SEP5_01580510_2022WW32.3.0.bin</t>
      </is>
    </nc>
  </rcc>
  <rcc rId="14306" sId="1">
    <oc r="G216" t="inlineStr">
      <is>
        <t>ADL_SR06_C2B1-ADPSXF2_CPSF_SEP5_01580510_2022WW27.4.0.bin</t>
      </is>
    </oc>
    <nc r="G216" t="inlineStr">
      <is>
        <t>ADL_SR06_C2B1-ADPSXF2_CPSF_SEP5_01580510_2022WW32.3.0.bin</t>
      </is>
    </nc>
  </rcc>
  <rcc rId="14307" sId="1">
    <oc r="G215" t="inlineStr">
      <is>
        <t>ADL_SR06_C2B1-ADPSXF2_CPSF_SEP5_01580510_2022WW27.4.0.bin</t>
      </is>
    </oc>
    <nc r="G215" t="inlineStr">
      <is>
        <t>ADL_SR06_C2B1-ADPSXF2_CPSF_SEP5_01580510_2022WW32.3.0.bin</t>
      </is>
    </nc>
  </rcc>
  <rcc rId="14308" sId="1">
    <oc r="G214" t="inlineStr">
      <is>
        <t>ADL_SR06_C2B1-ADPSXF2_CPSF_SEP5_01580510_2022WW27.4.0.bin</t>
      </is>
    </oc>
    <nc r="G214" t="inlineStr">
      <is>
        <t>ADL_SR06_C2B1-ADPSXF2_CPSF_SEP5_01580510_2022WW32.3.0.bin</t>
      </is>
    </nc>
  </rcc>
  <rcc rId="14309" sId="1">
    <oc r="G213" t="inlineStr">
      <is>
        <t>ADL_SR06_C2B1-ADPSXF2_CPSF_SEP5_01580510_2022WW27.4.0.bin</t>
      </is>
    </oc>
    <nc r="G213" t="inlineStr">
      <is>
        <t>ADL_SR06_C2B1-ADPSXF2_CPSF_SEP5_01580510_2022WW32.3.0.bin</t>
      </is>
    </nc>
  </rcc>
  <rcc rId="14310" sId="1">
    <oc r="G212" t="inlineStr">
      <is>
        <t>ADL_SR06_C2B1-ADPSXF2_CPSF_SEP5_01580510_2022WW27.4.0.bin</t>
      </is>
    </oc>
    <nc r="G212" t="inlineStr">
      <is>
        <t>ADL_SR06_C2B1-ADPSXF2_CPSF_SEP5_01580510_2022WW32.3.0.bin</t>
      </is>
    </nc>
  </rcc>
  <rcc rId="14311" sId="1">
    <oc r="G211" t="inlineStr">
      <is>
        <t>ADL_SR06_C2B1-ADPSXF2_CPSF_SEP5_01580510_2022WW27.4.0.bin</t>
      </is>
    </oc>
    <nc r="G211" t="inlineStr">
      <is>
        <t>ADL_SR06_C2B1-ADPSXF2_CPSF_SEP5_01580510_2022WW32.3.0.bin</t>
      </is>
    </nc>
  </rcc>
  <rcc rId="14312" sId="1">
    <oc r="G210" t="inlineStr">
      <is>
        <t>ADL_SR06_C2B1-ADPSXF2_CPSF_SEP5_01580510_2022WW27.4.0.bin</t>
      </is>
    </oc>
    <nc r="G210" t="inlineStr">
      <is>
        <t>ADL_SR06_C2B1-ADPSXF2_CPSF_SEP5_01580510_2022WW32.3.0.bin</t>
      </is>
    </nc>
  </rcc>
  <rcc rId="14313" sId="1">
    <oc r="G209" t="inlineStr">
      <is>
        <t>ADL_SR06_C2B1-ADPSXF2_CPSF_SEP5_01580510_2022WW27.4.0.bin</t>
      </is>
    </oc>
    <nc r="G209" t="inlineStr">
      <is>
        <t>ADL_SR06_C2B1-ADPSXF2_CPSF_SEP5_01580510_2022WW32.3.0.bin</t>
      </is>
    </nc>
  </rcc>
  <rcc rId="14314" sId="1">
    <oc r="G208" t="inlineStr">
      <is>
        <t>ADL_SR06_C2B1-ADPSXF2_CPSF_SEP5_01580510_2022WW27.4.0.bin</t>
      </is>
    </oc>
    <nc r="G208" t="inlineStr">
      <is>
        <t>ADL_SR06_C2B1-ADPSXF2_CPSF_SEP5_01580510_2022WW32.3.0.bin</t>
      </is>
    </nc>
  </rcc>
  <rcc rId="14315" sId="1">
    <oc r="G207" t="inlineStr">
      <is>
        <t>ADL_SR06_C2B1-ADPSXF2_CPSF_SEP5_01580510_2022WW27.4.0.bin</t>
      </is>
    </oc>
    <nc r="G207" t="inlineStr">
      <is>
        <t>ADL_SR06_C2B1-ADPSXF2_CPSF_SEP5_01580510_2022WW32.3.0.bin</t>
      </is>
    </nc>
  </rcc>
  <rcc rId="14316" sId="1">
    <oc r="G206" t="inlineStr">
      <is>
        <t>ADL_SR06_C2B1-ADPSXF2_CPSF_SEP5_01580510_2022WW27.4.0.bin</t>
      </is>
    </oc>
    <nc r="G206" t="inlineStr">
      <is>
        <t>ADL_SR06_C2B1-ADPSXF2_CPSF_SEP5_01580510_2022WW32.3.0.bin</t>
      </is>
    </nc>
  </rcc>
  <rcc rId="14317" sId="1">
    <oc r="G205" t="inlineStr">
      <is>
        <t>ADL_SR06_C2B1-ADPSXF2_CPSF_SEP5_01580510_2022WW27.4.0.bin</t>
      </is>
    </oc>
    <nc r="G205" t="inlineStr">
      <is>
        <t>ADL_SR06_C2B1-ADPSXF2_CPSF_SEP5_01580510_2022WW32.3.0.bin</t>
      </is>
    </nc>
  </rcc>
  <rcc rId="14318" sId="1">
    <oc r="G204" t="inlineStr">
      <is>
        <t>ADL_SR06_C2B1-ADPSXF2_CPSF_SEP5_01580510_2022WW27.4.0.bin</t>
      </is>
    </oc>
    <nc r="G204" t="inlineStr">
      <is>
        <t>ADL_SR06_C2B1-ADPSXF2_CPSF_SEP5_01580510_2022WW32.3.0.bin</t>
      </is>
    </nc>
  </rcc>
  <rcc rId="14319" sId="1">
    <oc r="G203" t="inlineStr">
      <is>
        <t>ADL_SR06_C2B1-ADPSXF2_CPSF_SEP5_01580510_2022WW27.4.0.bin</t>
      </is>
    </oc>
    <nc r="G203" t="inlineStr">
      <is>
        <t>ADL_SR06_C2B1-ADPSXF2_CPSF_SEP5_01580510_2022WW32.3.0.bin</t>
      </is>
    </nc>
  </rcc>
  <rcc rId="14320" sId="1">
    <oc r="G202" t="inlineStr">
      <is>
        <t>ADL_SR06_C2B1-ADPSXF2_CPSF_SEP5_01580510_2022WW27.4.0.bin</t>
      </is>
    </oc>
    <nc r="G202" t="inlineStr">
      <is>
        <t>ADL_SR06_C2B1-ADPSXF2_CPSF_SEP5_01580510_2022WW32.3.0.bin</t>
      </is>
    </nc>
  </rcc>
  <rcc rId="14321" sId="1">
    <oc r="G201" t="inlineStr">
      <is>
        <t>ADL_SR06_C2B1-ADPSXF2_CPSF_SEP5_01580510_2022WW27.4.0.bin</t>
      </is>
    </oc>
    <nc r="G201" t="inlineStr">
      <is>
        <t>ADL_SR06_C2B1-ADPSXF2_CPSF_SEP5_01580510_2022WW32.3.0.bin</t>
      </is>
    </nc>
  </rcc>
  <rcc rId="14322" sId="1">
    <oc r="G200" t="inlineStr">
      <is>
        <t>ADL_SR06_C2B1-ADPSXF2_CPSF_SEP5_01580510_2022WW27.4.0.bin</t>
      </is>
    </oc>
    <nc r="G200" t="inlineStr">
      <is>
        <t>ADL_SR06_C2B1-ADPSXF2_CPSF_SEP5_01580510_2022WW32.3.0.bin</t>
      </is>
    </nc>
  </rcc>
  <rcc rId="14323" sId="1">
    <oc r="G199" t="inlineStr">
      <is>
        <t>ADL_SR06_C2B1-ADPSXF2_CPSF_SEP5_01580510_2022WW27.4.0.bin</t>
      </is>
    </oc>
    <nc r="G199" t="inlineStr">
      <is>
        <t>ADL_SR06_C2B1-ADPSXF2_CPSF_SEP5_01580510_2022WW32.3.0.bin</t>
      </is>
    </nc>
  </rcc>
  <rcc rId="14324" sId="1">
    <oc r="G198" t="inlineStr">
      <is>
        <t>ADL_SR06_C2B1-ADPSXF2_CPSF_SEP5_01580510_2022WW27.4.0.bin</t>
      </is>
    </oc>
    <nc r="G198" t="inlineStr">
      <is>
        <t>ADL_SR06_C2B1-ADPSXF2_CPSF_SEP5_01580510_2022WW32.3.0.bin</t>
      </is>
    </nc>
  </rcc>
  <rcc rId="14325" sId="1">
    <oc r="G197" t="inlineStr">
      <is>
        <t>ADL_SR06_C2B1-ADPSXF2_CPSF_SEP5_01580510_2022WW27.4.0.bin</t>
      </is>
    </oc>
    <nc r="G197" t="inlineStr">
      <is>
        <t>ADL_SR06_C2B1-ADPSXF2_CPSF_SEP5_01580510_2022WW32.3.0.bin</t>
      </is>
    </nc>
  </rcc>
  <rcc rId="14326" sId="1">
    <oc r="G196" t="inlineStr">
      <is>
        <t>ADL_SR06_C2B1-ADPSXF2_CPSF_SEP5_01580510_2022WW27.4.0.bin</t>
      </is>
    </oc>
    <nc r="G196" t="inlineStr">
      <is>
        <t>ADL_SR06_C2B1-ADPSXF2_CPSF_SEP5_01580510_2022WW32.3.0.bin</t>
      </is>
    </nc>
  </rcc>
  <rcc rId="14327" sId="1">
    <oc r="G195" t="inlineStr">
      <is>
        <t>ADL_SR06_C2B1-ADPSXF2_CPSF_SEP5_01580510_2022WW27.4.0.bin</t>
      </is>
    </oc>
    <nc r="G195" t="inlineStr">
      <is>
        <t>ADL_SR06_C2B1-ADPSXF2_CPSF_SEP5_01580510_2022WW32.3.0.bin</t>
      </is>
    </nc>
  </rcc>
  <rcc rId="14328" sId="1">
    <oc r="G194" t="inlineStr">
      <is>
        <t>ADL_SR06_C2B1-ADPSXF2_CPSF_SEP5_01580510_2022WW27.4.0.bin</t>
      </is>
    </oc>
    <nc r="G194" t="inlineStr">
      <is>
        <t>ADL_SR06_C2B1-ADPSXF2_CPSF_SEP5_01580510_2022WW32.3.0.bin</t>
      </is>
    </nc>
  </rcc>
  <rcc rId="14329" sId="1">
    <oc r="G193" t="inlineStr">
      <is>
        <t>ADL_SR06_C2B1-ADPSXF2_CPSF_SEP5_01580510_2022WW27.4.0.bin</t>
      </is>
    </oc>
    <nc r="G193" t="inlineStr">
      <is>
        <t>ADL_SR06_C2B1-ADPSXF2_CPSF_SEP5_01580510_2022WW32.3.0.bin</t>
      </is>
    </nc>
  </rcc>
  <rcc rId="14330" sId="1">
    <oc r="G192" t="inlineStr">
      <is>
        <t>ADL_SR06_C2B1-ADPSXF2_CPSF_SEP5_01580510_2022WW27.4.0.bin</t>
      </is>
    </oc>
    <nc r="G192" t="inlineStr">
      <is>
        <t>ADL_SR06_C2B1-ADPSXF2_CPSF_SEP5_01580510_2022WW32.3.0.bin</t>
      </is>
    </nc>
  </rcc>
  <rcc rId="14331" sId="1">
    <oc r="G191" t="inlineStr">
      <is>
        <t>ADL_SR06_C2B1-ADPSXF2_CPSF_SEP5_01580510_2022WW27.4.0.bin</t>
      </is>
    </oc>
    <nc r="G191" t="inlineStr">
      <is>
        <t>ADL_SR06_C2B1-ADPSXF2_CPSF_SEP5_01580510_2022WW32.3.0.bin</t>
      </is>
    </nc>
  </rcc>
  <rcc rId="14332" sId="1">
    <oc r="G190" t="inlineStr">
      <is>
        <t>ADL_SR06_C2B1-ADPSXF2_CPSF_SEP5_01580510_2022WW27.4.0.bin</t>
      </is>
    </oc>
    <nc r="G190" t="inlineStr">
      <is>
        <t>ADL_SR06_C2B1-ADPSXF2_CPSF_SEP5_01580510_2022WW32.3.0.bin</t>
      </is>
    </nc>
  </rcc>
  <rcc rId="14333" sId="1">
    <oc r="G189" t="inlineStr">
      <is>
        <t>ADL_SR06_C2B1-ADPSXF2_CPSF_SEP5_01580510_2022WW27.4.0.bin</t>
      </is>
    </oc>
    <nc r="G189" t="inlineStr">
      <is>
        <t>ADL_SR06_C2B1-ADPSXF2_CPSF_SEP5_01580510_2022WW32.3.0.bin</t>
      </is>
    </nc>
  </rcc>
  <rcc rId="14334" sId="1">
    <oc r="G188" t="inlineStr">
      <is>
        <t>ADL_SR06_C2B1-ADPSXF2_CPSF_SEP5_01580510_2022WW27.4.0.bin</t>
      </is>
    </oc>
    <nc r="G188" t="inlineStr">
      <is>
        <t>ADL_SR06_C2B1-ADPSXF2_CPSF_SEP5_01580510_2022WW32.3.0.bin</t>
      </is>
    </nc>
  </rcc>
  <rcc rId="14335" sId="1">
    <oc r="G187" t="inlineStr">
      <is>
        <t>ADL_SR06_C2B1-ADPSXF2_CPSF_SEP5_01580510_2022WW27.4.0.bin</t>
      </is>
    </oc>
    <nc r="G187" t="inlineStr">
      <is>
        <t>ADL_SR06_C2B1-ADPSXF2_CPSF_SEP5_01580510_2022WW32.3.0.bin</t>
      </is>
    </nc>
  </rcc>
  <rcc rId="14336" sId="1">
    <oc r="G186" t="inlineStr">
      <is>
        <t>ADL_SR06_C2B1-ADPSXF2_CPSF_SEP5_01580510_2022WW27.4.0.bin</t>
      </is>
    </oc>
    <nc r="G186" t="inlineStr">
      <is>
        <t>ADL_SR06_C2B1-ADPSXF2_CPSF_SEP5_01580510_2022WW32.3.0.bin</t>
      </is>
    </nc>
  </rcc>
  <rcc rId="14337" sId="1">
    <oc r="G185" t="inlineStr">
      <is>
        <t>ADL_SR06_C2B1-ADPSXF2_CPSF_SEP5_01580510_2022WW27.4.0.bin</t>
      </is>
    </oc>
    <nc r="G185" t="inlineStr">
      <is>
        <t>ADL_SR06_C2B1-ADPSXF2_CPSF_SEP5_01580510_2022WW32.3.0.bin</t>
      </is>
    </nc>
  </rcc>
  <rcc rId="14338" sId="1">
    <oc r="G184" t="inlineStr">
      <is>
        <t>ADL_SR06_C2B1-ADPSXF2_CPSF_SEP5_01580510_2022WW27.4.0.bin</t>
      </is>
    </oc>
    <nc r="G184" t="inlineStr">
      <is>
        <t>ADL_SR06_C2B1-ADPSXF2_CPSF_SEP5_01580510_2022WW32.3.0.bin</t>
      </is>
    </nc>
  </rcc>
  <rcc rId="14339" sId="1">
    <oc r="G183" t="inlineStr">
      <is>
        <t>ADL_SR06_C2B1-ADPSXF2_CPSF_SEP5_01580510_2022WW27.4.0.bin</t>
      </is>
    </oc>
    <nc r="G183" t="inlineStr">
      <is>
        <t>ADL_SR06_C2B1-ADPSXF2_CPSF_SEP5_01580510_2022WW32.3.0.bin</t>
      </is>
    </nc>
  </rcc>
  <rcc rId="14340" sId="1">
    <oc r="G182" t="inlineStr">
      <is>
        <t>ADL_SR06_C2B1-ADPSXF2_CPSF_SEP5_01580510_2022WW27.4.0.bin</t>
      </is>
    </oc>
    <nc r="G182" t="inlineStr">
      <is>
        <t>ADL_SR06_C2B1-ADPSXF2_CPSF_SEP5_01580510_2022WW32.3.0.bin</t>
      </is>
    </nc>
  </rcc>
  <rcc rId="14341" sId="1">
    <oc r="G181" t="inlineStr">
      <is>
        <t>ADL_SR06_C2B1-ADPSXF2_CPSF_SEP5_01580510_2022WW27.4.0.bin</t>
      </is>
    </oc>
    <nc r="G181" t="inlineStr">
      <is>
        <t>ADL_SR06_C2B1-ADPSXF2_CPSF_SEP5_01580510_2022WW32.3.0.bin</t>
      </is>
    </nc>
  </rcc>
  <rcc rId="14342" sId="1">
    <oc r="G180" t="inlineStr">
      <is>
        <t>ADL_SR06_C2B1-ADPSXF2_CPSF_SEP5_01580510_2022WW27.4.0.bin</t>
      </is>
    </oc>
    <nc r="G180" t="inlineStr">
      <is>
        <t>ADL_SR06_C2B1-ADPSXF2_CPSF_SEP5_01580510_2022WW32.3.0.bin</t>
      </is>
    </nc>
  </rcc>
  <rcc rId="14343" sId="1">
    <oc r="G179" t="inlineStr">
      <is>
        <t>ADL_SR06_C2B1-ADPSXF2_CPSF_SEP5_01580510_2022WW27.4.0.bin</t>
      </is>
    </oc>
    <nc r="G179" t="inlineStr">
      <is>
        <t>ADL_SR06_C2B1-ADPSXF2_CPSF_SEP5_01580510_2022WW32.3.0.bin</t>
      </is>
    </nc>
  </rcc>
  <rcc rId="14344" sId="1">
    <oc r="G178" t="inlineStr">
      <is>
        <t>ADL_SR06_C2B1-ADPSXF2_CPSF_SEP5_01580510_2022WW27.4.0.bin</t>
      </is>
    </oc>
    <nc r="G178" t="inlineStr">
      <is>
        <t>ADL_SR06_C2B1-ADPSXF2_CPSF_SEP5_01580510_2022WW32.3.0.bin</t>
      </is>
    </nc>
  </rcc>
  <rcc rId="14345" sId="1">
    <oc r="G177" t="inlineStr">
      <is>
        <t>ADL_SR06_C2B1-ADPSXF2_CPSF_SEP5_01580510_2022WW27.4.0.bin</t>
      </is>
    </oc>
    <nc r="G177" t="inlineStr">
      <is>
        <t>ADL_SR06_C2B1-ADPSXF2_CPSF_SEP5_01580510_2022WW32.3.0.bin</t>
      </is>
    </nc>
  </rcc>
  <rcc rId="14346" sId="1">
    <oc r="G176" t="inlineStr">
      <is>
        <t>ADL_SR06_C2B1-ADPSXF2_CPSF_SEP5_01580510_2022WW27.4.0.bin</t>
      </is>
    </oc>
    <nc r="G176" t="inlineStr">
      <is>
        <t>ADL_SR06_C2B1-ADPSXF2_CPSF_SEP5_01580510_2022WW32.3.0.bin</t>
      </is>
    </nc>
  </rcc>
  <rcc rId="14347" sId="1">
    <oc r="G175" t="inlineStr">
      <is>
        <t>ADL_SR06_C2B1-ADPSXF2_CPSF_SEP5_01580510_2022WW27.4.0.bin</t>
      </is>
    </oc>
    <nc r="G175" t="inlineStr">
      <is>
        <t>ADL_SR06_C2B1-ADPSXF2_CPSF_SEP5_01580510_2022WW32.3.0.bin</t>
      </is>
    </nc>
  </rcc>
  <rcc rId="14348" sId="1">
    <oc r="G174" t="inlineStr">
      <is>
        <t>ADL_SR06_C2B1-ADPSXF2_CPSF_SEP5_01580510_2022WW27.4.0.bin</t>
      </is>
    </oc>
    <nc r="G174" t="inlineStr">
      <is>
        <t>ADL_SR06_C2B1-ADPSXF2_CPSF_SEP5_01580510_2022WW32.3.0.bin</t>
      </is>
    </nc>
  </rcc>
  <rcc rId="14349" sId="1">
    <oc r="G173" t="inlineStr">
      <is>
        <t>ADL_SR06_C2B1-ADPSXF2_CPSF_SEP5_01580510_2022WW27.4.0.bin</t>
      </is>
    </oc>
    <nc r="G173" t="inlineStr">
      <is>
        <t>ADL_SR06_C2B1-ADPSXF2_CPSF_SEP5_01580510_2022WW32.3.0.bin</t>
      </is>
    </nc>
  </rcc>
  <rcc rId="14350" sId="1">
    <oc r="G172" t="inlineStr">
      <is>
        <t>ADL_SR06_C2B1-ADPSXF2_CPSF_SEP5_01580510_2022WW27.4.0.bin</t>
      </is>
    </oc>
    <nc r="G172" t="inlineStr">
      <is>
        <t>ADL_SR06_C2B1-ADPSXF2_CPSF_SEP5_01580510_2022WW32.3.0.bin</t>
      </is>
    </nc>
  </rcc>
  <rcc rId="14351" sId="1">
    <oc r="G171" t="inlineStr">
      <is>
        <t>ADL_SR06_C2B1-ADPSXF2_CPSF_SEP5_01580510_2022WW27.4.0.bin</t>
      </is>
    </oc>
    <nc r="G171" t="inlineStr">
      <is>
        <t>ADL_SR06_C2B1-ADPSXF2_CPSF_SEP5_01580510_2022WW32.3.0.bin</t>
      </is>
    </nc>
  </rcc>
  <rcc rId="14352" sId="1">
    <oc r="G170" t="inlineStr">
      <is>
        <t>ADL_SR06_C2B1-ADPSXF2_CPSF_SEP5_01580510_2022WW27.4.0.bin</t>
      </is>
    </oc>
    <nc r="G170" t="inlineStr">
      <is>
        <t>ADL_SR06_C2B1-ADPSXF2_CPSF_SEP5_01580510_2022WW32.3.0.bin</t>
      </is>
    </nc>
  </rcc>
  <rcc rId="14353" sId="1">
    <oc r="G169" t="inlineStr">
      <is>
        <t>ADL_SR06_C2B1-ADPSXF2_CPSF_SEP5_01580510_2022WW27.4.0.bin</t>
      </is>
    </oc>
    <nc r="G169" t="inlineStr">
      <is>
        <t>ADL_SR06_C2B1-ADPSXF2_CPSF_SEP5_01580510_2022WW32.3.0.bin</t>
      </is>
    </nc>
  </rcc>
  <rcc rId="14354" sId="1">
    <oc r="G168" t="inlineStr">
      <is>
        <t>ADL_SR06_C2B1-ADPSXF2_CPSF_SEP5_01580510_2022WW27.4.0.bin</t>
      </is>
    </oc>
    <nc r="G168" t="inlineStr">
      <is>
        <t>ADL_SR06_C2B1-ADPSXF2_CPSF_SEP5_01580510_2022WW32.3.0.bin</t>
      </is>
    </nc>
  </rcc>
  <rcc rId="14355" sId="1">
    <oc r="G167" t="inlineStr">
      <is>
        <t>ADL_SR06_C2B1-ADPSXF2_CPSF_SEP5_01580510_2022WW27.4.0.bin</t>
      </is>
    </oc>
    <nc r="G167" t="inlineStr">
      <is>
        <t>ADL_SR06_C2B1-ADPSXF2_CPSF_SEP5_01580510_2022WW32.3.0.bin</t>
      </is>
    </nc>
  </rcc>
  <rcc rId="14356" sId="1">
    <oc r="G166" t="inlineStr">
      <is>
        <t>ADL_SR06_C2B1-ADPSXF2_CPSF_SEP5_01580510_2022WW27.4.0.bin</t>
      </is>
    </oc>
    <nc r="G166" t="inlineStr">
      <is>
        <t>ADL_SR06_C2B1-ADPSXF2_CPSF_SEP5_01580510_2022WW32.3.0.bin</t>
      </is>
    </nc>
  </rcc>
  <rcc rId="14357" sId="1">
    <oc r="G165" t="inlineStr">
      <is>
        <t>ADL_SR06_C2B1-ADPSXF2_CPSF_SEP5_01580510_2022WW27.4.0.bin</t>
      </is>
    </oc>
    <nc r="G165" t="inlineStr">
      <is>
        <t>ADL_SR06_C2B1-ADPSXF2_CPSF_SEP5_01580510_2022WW32.3.0.bin</t>
      </is>
    </nc>
  </rcc>
  <rcc rId="14358" sId="1">
    <oc r="G164" t="inlineStr">
      <is>
        <t>ADL_SR06_C2B1-ADPSXF2_CPSF_SEP5_01580510_2022WW27.4.0.bin</t>
      </is>
    </oc>
    <nc r="G164" t="inlineStr">
      <is>
        <t>ADL_SR06_C2B1-ADPSXF2_CPSF_SEP5_01580510_2022WW32.3.0.bin</t>
      </is>
    </nc>
  </rcc>
  <rcc rId="14359" sId="1">
    <oc r="G163" t="inlineStr">
      <is>
        <t>ADL_SR06_C2B1-ADPSXF2_CPSF_SEP5_01580510_2022WW27.4.0.bin</t>
      </is>
    </oc>
    <nc r="G163" t="inlineStr">
      <is>
        <t>ADL_SR06_C2B1-ADPSXF2_CPSF_SEP5_01580510_2022WW32.3.0.bin</t>
      </is>
    </nc>
  </rcc>
  <rcc rId="14360" sId="1">
    <oc r="G162" t="inlineStr">
      <is>
        <t>ADL_SR06_C2B1-ADPSXF2_CPSF_SEP5_01580510_2022WW27.4.0.bin</t>
      </is>
    </oc>
    <nc r="G162" t="inlineStr">
      <is>
        <t>ADL_SR06_C2B1-ADPSXF2_CPSF_SEP5_01580510_2022WW32.3.0.bin</t>
      </is>
    </nc>
  </rcc>
  <rcc rId="14361" sId="1">
    <oc r="G161" t="inlineStr">
      <is>
        <t>ADL_SR06_C2B1-ADPSXF2_CPSF_SEP5_01580510_2022WW27.4.0.bin</t>
      </is>
    </oc>
    <nc r="G161" t="inlineStr">
      <is>
        <t>ADL_SR06_C2B1-ADPSXF2_CPSF_SEP5_01580510_2022WW32.3.0.bin</t>
      </is>
    </nc>
  </rcc>
  <rcc rId="14362" sId="1">
    <oc r="G160" t="inlineStr">
      <is>
        <t>ADL_SR06_C2B1-ADPSXF2_CPSF_SEP5_01580510_2022WW27.4.0.bin</t>
      </is>
    </oc>
    <nc r="G160" t="inlineStr">
      <is>
        <t>ADL_SR06_C2B1-ADPSXF2_CPSF_SEP5_01580510_2022WW32.3.0.bin</t>
      </is>
    </nc>
  </rcc>
  <rcc rId="14363" sId="1">
    <oc r="G159" t="inlineStr">
      <is>
        <t>ADL_SR06_C2B1-ADPSXF2_CPSF_SEP5_01580510_2022WW27.4.0.bin</t>
      </is>
    </oc>
    <nc r="G159" t="inlineStr">
      <is>
        <t>ADL_SR06_C2B1-ADPSXF2_CPSF_SEP5_01580510_2022WW32.3.0.bin</t>
      </is>
    </nc>
  </rcc>
  <rcc rId="14364" sId="1">
    <oc r="G158" t="inlineStr">
      <is>
        <t>ADL_SR06_C2B1-ADPSXF2_CPSF_SEP5_01580510_2022WW27.4.0.bin</t>
      </is>
    </oc>
    <nc r="G158" t="inlineStr">
      <is>
        <t>ADL_SR06_C2B1-ADPSXF2_CPSF_SEP5_01580510_2022WW32.3.0.bin</t>
      </is>
    </nc>
  </rcc>
  <rcc rId="14365" sId="1">
    <oc r="G157" t="inlineStr">
      <is>
        <t>ADL_SR06_C2B1-ADPSXF2_CPSF_SEP5_01580510_2022WW27.4.0.bin</t>
      </is>
    </oc>
    <nc r="G157" t="inlineStr">
      <is>
        <t>ADL_SR06_C2B1-ADPSXF2_CPSF_SEP5_01580510_2022WW32.3.0.bin</t>
      </is>
    </nc>
  </rcc>
  <rcc rId="14366" sId="1">
    <oc r="G156" t="inlineStr">
      <is>
        <t>ADL_SR06_C2B1-ADPSXF2_CPSF_SEP5_01580510_2022WW27.4.0.bin</t>
      </is>
    </oc>
    <nc r="G156" t="inlineStr">
      <is>
        <t>ADL_SR06_C2B1-ADPSXF2_CPSF_SEP5_01580510_2022WW32.3.0.bin</t>
      </is>
    </nc>
  </rcc>
  <rcc rId="14367" sId="1">
    <oc r="G155" t="inlineStr">
      <is>
        <t>ADL_SR06_C2B1-ADPSXF2_CPSF_SEP5_01580510_2022WW27.4.0.bin</t>
      </is>
    </oc>
    <nc r="G155" t="inlineStr">
      <is>
        <t>ADL_SR06_C2B1-ADPSXF2_CPSF_SEP5_01580510_2022WW32.3.0.bin</t>
      </is>
    </nc>
  </rcc>
  <rcc rId="14368" sId="1">
    <oc r="G154" t="inlineStr">
      <is>
        <t>ADL_SR06_C2B1-ADPSXF2_CPSF_SEP5_01580510_2022WW27.4.0.bin</t>
      </is>
    </oc>
    <nc r="G154" t="inlineStr">
      <is>
        <t>ADL_SR06_C2B1-ADPSXF2_CPSF_SEP5_01580510_2022WW32.3.0.bin</t>
      </is>
    </nc>
  </rcc>
  <rcc rId="14369" sId="1">
    <oc r="G153" t="inlineStr">
      <is>
        <t>ADL_SR06_C2B1-ADPSXF2_CPSF_SEP5_01580510_2022WW27.4.0.bin</t>
      </is>
    </oc>
    <nc r="G153" t="inlineStr">
      <is>
        <t>ADL_SR06_C2B1-ADPSXF2_CPSF_SEP5_01580510_2022WW32.3.0.bin</t>
      </is>
    </nc>
  </rcc>
  <rcc rId="14370" sId="1">
    <oc r="G152" t="inlineStr">
      <is>
        <t>ADL_SR06_C2B1-ADPSXF2_CPSF_SEP5_01580510_2022WW27.4.0.bin</t>
      </is>
    </oc>
    <nc r="G152" t="inlineStr">
      <is>
        <t>ADL_SR06_C2B1-ADPSXF2_CPSF_SEP5_01580510_2022WW32.3.0.bin</t>
      </is>
    </nc>
  </rcc>
  <rcc rId="14371" sId="1">
    <oc r="G151" t="inlineStr">
      <is>
        <t>ADL_SR06_C2B1-ADPSXF2_CPSF_SEP5_01580510_2022WW27.4.0.bin</t>
      </is>
    </oc>
    <nc r="G151" t="inlineStr">
      <is>
        <t>ADL_SR06_C2B1-ADPSXF2_CPSF_SEP5_01580510_2022WW32.3.0.bin</t>
      </is>
    </nc>
  </rcc>
  <rcc rId="14372" sId="1">
    <oc r="G150" t="inlineStr">
      <is>
        <t>ADL_SR06_C2B1-ADPSXF2_CPSF_SEP5_01580510_2022WW27.4.0.bin</t>
      </is>
    </oc>
    <nc r="G150" t="inlineStr">
      <is>
        <t>ADL_SR06_C2B1-ADPSXF2_CPSF_SEP5_01580510_2022WW32.3.0.bin</t>
      </is>
    </nc>
  </rcc>
  <rcc rId="14373" sId="1">
    <oc r="G149" t="inlineStr">
      <is>
        <t>ADL_SR06_C2B1-ADPSXF2_CPSF_SEP5_01580510_2022WW27.4.0.bin</t>
      </is>
    </oc>
    <nc r="G149" t="inlineStr">
      <is>
        <t>ADL_SR06_C2B1-ADPSXF2_CPSF_SEP5_01580510_2022WW32.3.0.bin</t>
      </is>
    </nc>
  </rcc>
  <rcc rId="14374" sId="1">
    <oc r="G148" t="inlineStr">
      <is>
        <t>ADL_SR06_C2B1-ADPSXF2_CPSF_SEP5_01580510_2022WW27.4.0.bin</t>
      </is>
    </oc>
    <nc r="G148" t="inlineStr">
      <is>
        <t>ADL_SR06_C2B1-ADPSXF2_CPSF_SEP5_01580510_2022WW32.3.0.bin</t>
      </is>
    </nc>
  </rcc>
  <rcc rId="14375" sId="1">
    <oc r="G147" t="inlineStr">
      <is>
        <t>ADL_SR06_C2B1-ADPSXF2_CPSF_SEP5_01580510_2022WW27.4.0.bin</t>
      </is>
    </oc>
    <nc r="G147" t="inlineStr">
      <is>
        <t>ADL_SR06_C2B1-ADPSXF2_CPSF_SEP5_01580510_2022WW32.3.0.bin</t>
      </is>
    </nc>
  </rcc>
  <rcc rId="14376" sId="1">
    <oc r="G146" t="inlineStr">
      <is>
        <t>ADL_SR06_C2B1-ADPSXF2_CPSF_SEP5_01580510_2022WW27.4.0.bin</t>
      </is>
    </oc>
    <nc r="G146" t="inlineStr">
      <is>
        <t>ADL_SR06_C2B1-ADPSXF2_CPSF_SEP5_01580510_2022WW32.3.0.bin</t>
      </is>
    </nc>
  </rcc>
  <rcc rId="14377" sId="1">
    <oc r="G145" t="inlineStr">
      <is>
        <t>ADL_SR06_C2B1-ADPSXF2_CPSF_SEP5_01580510_2022WW27.4.0.bin</t>
      </is>
    </oc>
    <nc r="G145" t="inlineStr">
      <is>
        <t>ADL_SR06_C2B1-ADPSXF2_CPSF_SEP5_01580510_2022WW32.3.0.bin</t>
      </is>
    </nc>
  </rcc>
  <rcc rId="14378" sId="1">
    <oc r="G144" t="inlineStr">
      <is>
        <t>ADL_SR06_C2B1-ADPSXF2_CPSF_SEP5_01580510_2022WW27.4.0.bin</t>
      </is>
    </oc>
    <nc r="G144" t="inlineStr">
      <is>
        <t>ADL_SR06_C2B1-ADPSXF2_CPSF_SEP5_01580510_2022WW32.3.0.bin</t>
      </is>
    </nc>
  </rcc>
  <rcc rId="14379" sId="1">
    <oc r="G143" t="inlineStr">
      <is>
        <t>ADL_SR06_C2B1-ADPSXF2_CPSF_SEP5_01580510_2022WW27.4.0.bin</t>
      </is>
    </oc>
    <nc r="G143" t="inlineStr">
      <is>
        <t>ADL_SR06_C2B1-ADPSXF2_CPSF_SEP5_01580510_2022WW32.3.0.bin</t>
      </is>
    </nc>
  </rcc>
  <rcc rId="14380" sId="1">
    <oc r="G142" t="inlineStr">
      <is>
        <t>ADL_SR06_C2B1-ADPSXF2_CPSF_SEP5_01580510_2022WW27.4.0.bin</t>
      </is>
    </oc>
    <nc r="G142" t="inlineStr">
      <is>
        <t>ADL_SR06_C2B1-ADPSXF2_CPSF_SEP5_01580510_2022WW32.3.0.bin</t>
      </is>
    </nc>
  </rcc>
  <rcc rId="14381" sId="1">
    <oc r="G141" t="inlineStr">
      <is>
        <t>ADL_SR06_C2B1-ADPSXF2_CPSF_SEP5_01580510_2022WW27.4.0.bin</t>
      </is>
    </oc>
    <nc r="G141" t="inlineStr">
      <is>
        <t>ADL_SR06_C2B1-ADPSXF2_CPSF_SEP5_01580510_2022WW32.3.0.bin</t>
      </is>
    </nc>
  </rcc>
  <rcc rId="14382" sId="1">
    <oc r="G140" t="inlineStr">
      <is>
        <t>ADL_SR06_C2B1-ADPSXF2_CPSF_SEP5_01580510_2022WW27.4.0.bin</t>
      </is>
    </oc>
    <nc r="G140" t="inlineStr">
      <is>
        <t>ADL_SR06_C2B1-ADPSXF2_CPSF_SEP5_01580510_2022WW32.3.0.bin</t>
      </is>
    </nc>
  </rcc>
  <rcc rId="14383" sId="1">
    <oc r="G139" t="inlineStr">
      <is>
        <t>ADL_SR06_C2B1-ADPSXF2_CPSF_SEP5_01580510_2022WW27.4.0.bin</t>
      </is>
    </oc>
    <nc r="G139" t="inlineStr">
      <is>
        <t>ADL_SR06_C2B1-ADPSXF2_CPSF_SEP5_01580510_2022WW32.3.0.bin</t>
      </is>
    </nc>
  </rcc>
  <rcc rId="14384" sId="1">
    <oc r="G138" t="inlineStr">
      <is>
        <t>ADL_SR06_C2B1-ADPSXF2_CPSF_SEP5_01580510_2022WW27.4.0.bin</t>
      </is>
    </oc>
    <nc r="G138" t="inlineStr">
      <is>
        <t>ADL_SR06_C2B1-ADPSXF2_CPSF_SEP5_01580510_2022WW32.3.0.bin</t>
      </is>
    </nc>
  </rcc>
  <rcc rId="14385" sId="1">
    <oc r="G137" t="inlineStr">
      <is>
        <t>ADL_SR06_C2B1-ADPSXF2_CPSF_SEP5_01580510_2022WW27.4.0.bin</t>
      </is>
    </oc>
    <nc r="G137" t="inlineStr">
      <is>
        <t>ADL_SR06_C2B1-ADPSXF2_CPSF_SEP5_01580510_2022WW32.3.0.bin</t>
      </is>
    </nc>
  </rcc>
  <rcc rId="14386" sId="1">
    <oc r="G136" t="inlineStr">
      <is>
        <t>ADL_SR06_C2B1-ADPSXF2_CPSF_SEP5_01580510_2022WW27.4.0.bin</t>
      </is>
    </oc>
    <nc r="G136" t="inlineStr">
      <is>
        <t>ADL_SR06_C2B1-ADPSXF2_CPSF_SEP5_01580510_2022WW32.3.0.bin</t>
      </is>
    </nc>
  </rcc>
  <rcc rId="14387" sId="1">
    <oc r="G135" t="inlineStr">
      <is>
        <t>ADL_SR06_C2B1-ADPSXF2_CPSF_SEP5_01580510_2022WW27.4.0.bin</t>
      </is>
    </oc>
    <nc r="G135" t="inlineStr">
      <is>
        <t>ADL_SR06_C2B1-ADPSXF2_CPSF_SEP5_01580510_2022WW32.3.0.bin</t>
      </is>
    </nc>
  </rcc>
  <rcc rId="14388" sId="1">
    <oc r="G134" t="inlineStr">
      <is>
        <t>ADL_SR06_C2B1-ADPSXF2_CPSF_SEP5_01580510_2022WW27.4.0.bin</t>
      </is>
    </oc>
    <nc r="G134" t="inlineStr">
      <is>
        <t>ADL_SR06_C2B1-ADPSXF2_CPSF_SEP5_01580510_2022WW32.3.0.bin</t>
      </is>
    </nc>
  </rcc>
  <rcc rId="14389" sId="1">
    <oc r="G133" t="inlineStr">
      <is>
        <t>ADL_SR06_C2B1-ADPSXF2_CPSF_SEP5_01580510_2022WW27.4.0.bin</t>
      </is>
    </oc>
    <nc r="G133" t="inlineStr">
      <is>
        <t>ADL_SR06_C2B1-ADPSXF2_CPSF_SEP5_01580510_2022WW32.3.0.bin</t>
      </is>
    </nc>
  </rcc>
  <rcc rId="14390" sId="1">
    <oc r="G132" t="inlineStr">
      <is>
        <t>ADL_SR06_C2B1-ADPSXF2_CPSF_SEP5_01580510_2022WW27.4.0.bin</t>
      </is>
    </oc>
    <nc r="G132" t="inlineStr">
      <is>
        <t>ADL_SR06_C2B1-ADPSXF2_CPSF_SEP5_01580510_2022WW32.3.0.bin</t>
      </is>
    </nc>
  </rcc>
  <rcc rId="14391" sId="1">
    <oc r="G131" t="inlineStr">
      <is>
        <t>ADL_SR06_C2B1-ADPSXF2_CPSF_SEP5_01580510_2022WW27.4.0.bin</t>
      </is>
    </oc>
    <nc r="G131" t="inlineStr">
      <is>
        <t>ADL_SR06_C2B1-ADPSXF2_CPSF_SEP5_01580510_2022WW32.3.0.bin</t>
      </is>
    </nc>
  </rcc>
  <rcc rId="14392" sId="1">
    <oc r="G130" t="inlineStr">
      <is>
        <t>ADL_SR06_C2B1-ADPSXF2_CPSF_SEP5_01580510_2022WW27.4.0.bin</t>
      </is>
    </oc>
    <nc r="G130" t="inlineStr">
      <is>
        <t>ADL_SR06_C2B1-ADPSXF2_CPSF_SEP5_01580510_2022WW32.3.0.bin</t>
      </is>
    </nc>
  </rcc>
  <rcc rId="14393" sId="1">
    <oc r="G129" t="inlineStr">
      <is>
        <t>ADL_SR06_C2B1-ADPSXF2_CPSF_SEP5_01580510_2022WW27.4.0.bin</t>
      </is>
    </oc>
    <nc r="G129" t="inlineStr">
      <is>
        <t>ADL_SR06_C2B1-ADPSXF2_CPSF_SEP5_01580510_2022WW32.3.0.bin</t>
      </is>
    </nc>
  </rcc>
  <rcc rId="14394" sId="1">
    <oc r="G128" t="inlineStr">
      <is>
        <t>ADL_SR06_C2B1-ADPSXF2_CPSF_SEP5_01580510_2022WW27.4.0.bin</t>
      </is>
    </oc>
    <nc r="G128" t="inlineStr">
      <is>
        <t>ADL_SR06_C2B1-ADPSXF2_CPSF_SEP5_01580510_2022WW32.3.0.bin</t>
      </is>
    </nc>
  </rcc>
  <rcc rId="14395" sId="1">
    <oc r="G127" t="inlineStr">
      <is>
        <t>ADL_SR06_C2B1-ADPSXF2_CPSF_SEP5_01580510_2022WW27.4.0.bin</t>
      </is>
    </oc>
    <nc r="G127" t="inlineStr">
      <is>
        <t>ADL_SR06_C2B1-ADPSXF2_CPSF_SEP5_01580510_2022WW32.3.0.bin</t>
      </is>
    </nc>
  </rcc>
  <rcc rId="14396" sId="1">
    <oc r="G126" t="inlineStr">
      <is>
        <t>ADL_SR06_C2B1-ADPSXF2_CPSF_SEP5_01580510_2022WW27.4.0.bin</t>
      </is>
    </oc>
    <nc r="G126" t="inlineStr">
      <is>
        <t>ADL_SR06_C2B1-ADPSXF2_CPSF_SEP5_01580510_2022WW32.3.0.bin</t>
      </is>
    </nc>
  </rcc>
  <rcc rId="14397" sId="1">
    <oc r="G125" t="inlineStr">
      <is>
        <t>ADL_SR06_C2B1-ADPSXF2_CPSF_SEP5_01580510_2022WW27.4.0.bin</t>
      </is>
    </oc>
    <nc r="G125" t="inlineStr">
      <is>
        <t>ADL_SR06_C2B1-ADPSXF2_CPSF_SEP5_01580510_2022WW32.3.0.bin</t>
      </is>
    </nc>
  </rcc>
  <rcc rId="14398" sId="1">
    <oc r="G124" t="inlineStr">
      <is>
        <t>ADL_SR06_C2B1-ADPSXF2_CPSF_SEP5_01580510_2022WW27.4.0.bin</t>
      </is>
    </oc>
    <nc r="G124" t="inlineStr">
      <is>
        <t>ADL_SR06_C2B1-ADPSXF2_CPSF_SEP5_01580510_2022WW32.3.0.bin</t>
      </is>
    </nc>
  </rcc>
  <rcc rId="14399" sId="1">
    <oc r="G123" t="inlineStr">
      <is>
        <t>ADL_SR06_C2B1-ADPSXF2_CPSF_SEP5_01580510_2022WW27.4.0.bin</t>
      </is>
    </oc>
    <nc r="G123" t="inlineStr">
      <is>
        <t>ADL_SR06_C2B1-ADPSXF2_CPSF_SEP5_01580510_2022WW32.3.0.bin</t>
      </is>
    </nc>
  </rcc>
  <rcc rId="14400" sId="1">
    <oc r="G122" t="inlineStr">
      <is>
        <t>ADL_SR06_C2B1-ADPSXF2_CPSF_SEP5_01580510_2022WW27.4.0.bin</t>
      </is>
    </oc>
    <nc r="G122" t="inlineStr">
      <is>
        <t>ADL_SR06_C2B1-ADPSXF2_CPSF_SEP5_01580510_2022WW32.3.0.bin</t>
      </is>
    </nc>
  </rcc>
  <rcc rId="14401" sId="1">
    <oc r="G121" t="inlineStr">
      <is>
        <t>ADL_SR06_C2B1-ADPSXF2_CPSF_SEP5_01580510_2022WW27.4.0.bin</t>
      </is>
    </oc>
    <nc r="G121" t="inlineStr">
      <is>
        <t>ADL_SR06_C2B1-ADPSXF2_CPSF_SEP5_01580510_2022WW32.3.0.bin</t>
      </is>
    </nc>
  </rcc>
  <rcc rId="14402" sId="1">
    <oc r="G120" t="inlineStr">
      <is>
        <t>ADL_SR06_C2B1-ADPSXF2_CPSF_SEP5_01580510_2022WW27.4.0.bin</t>
      </is>
    </oc>
    <nc r="G120" t="inlineStr">
      <is>
        <t>ADL_SR06_C2B1-ADPSXF2_CPSF_SEP5_01580510_2022WW32.3.0.bin</t>
      </is>
    </nc>
  </rcc>
  <rcc rId="14403" sId="1">
    <oc r="G119" t="inlineStr">
      <is>
        <t>ADL_SR06_C2B1-ADPSXF2_CPSF_SEP5_01580510_2022WW27.4.0.bin</t>
      </is>
    </oc>
    <nc r="G119" t="inlineStr">
      <is>
        <t>ADL_SR06_C2B1-ADPSXF2_CPSF_SEP5_01580510_2022WW32.3.0.bin</t>
      </is>
    </nc>
  </rcc>
  <rcc rId="14404" sId="1">
    <oc r="G118" t="inlineStr">
      <is>
        <t>ADL_SR06_C2B1-ADPSXF2_CPSF_SEP5_01580510_2022WW27.4.0.bin</t>
      </is>
    </oc>
    <nc r="G118" t="inlineStr">
      <is>
        <t>ADL_SR06_C2B1-ADPSXF2_CPSF_SEP5_01580510_2022WW32.3.0.bin</t>
      </is>
    </nc>
  </rcc>
  <rcc rId="14405" sId="1">
    <oc r="G117" t="inlineStr">
      <is>
        <t>ADL_SR06_C2B1-ADPSXF2_CPSF_SEP5_01580510_2022WW27.4.0.bin</t>
      </is>
    </oc>
    <nc r="G117" t="inlineStr">
      <is>
        <t>ADL_SR06_C2B1-ADPSXF2_CPSF_SEP5_01580510_2022WW32.3.0.bin</t>
      </is>
    </nc>
  </rcc>
  <rcc rId="14406" sId="1">
    <oc r="G116" t="inlineStr">
      <is>
        <t>ADL_SR06_C2B1-ADPSXF2_CPSF_SEP5_01580510_2022WW27.4.0.bin</t>
      </is>
    </oc>
    <nc r="G116" t="inlineStr">
      <is>
        <t>ADL_SR06_C2B1-ADPSXF2_CPSF_SEP5_01580510_2022WW32.3.0.bin</t>
      </is>
    </nc>
  </rcc>
  <rcc rId="14407" sId="1">
    <oc r="G115" t="inlineStr">
      <is>
        <t>ADL_SR06_C2B1-ADPSXF2_CPSF_SEP5_01580510_2022WW27.4.0.bin</t>
      </is>
    </oc>
    <nc r="G115" t="inlineStr">
      <is>
        <t>ADL_SR06_C2B1-ADPSXF2_CPSF_SEP5_01580510_2022WW32.3.0.bin</t>
      </is>
    </nc>
  </rcc>
  <rcc rId="14408" sId="1">
    <oc r="G114" t="inlineStr">
      <is>
        <t>ADL_SR06_C2B1-ADPSXF2_CPSF_SEP5_01580510_2022WW27.4.0.bin</t>
      </is>
    </oc>
    <nc r="G114" t="inlineStr">
      <is>
        <t>ADL_SR06_C2B1-ADPSXF2_CPSF_SEP5_01580510_2022WW32.3.0.bin</t>
      </is>
    </nc>
  </rcc>
  <rcc rId="14409" sId="1">
    <oc r="G113" t="inlineStr">
      <is>
        <t>ADL_SR06_C2B1-ADPSXF2_CPSF_SEP5_01580510_2022WW27.4.0.bin</t>
      </is>
    </oc>
    <nc r="G113" t="inlineStr">
      <is>
        <t>ADL_SR06_C2B1-ADPSXF2_CPSF_SEP5_01580510_2022WW32.3.0.bin</t>
      </is>
    </nc>
  </rcc>
  <rcc rId="14410" sId="1">
    <oc r="G112" t="inlineStr">
      <is>
        <t>ADL_SR06_C2B1-ADPSXF2_CPSF_SEP5_01580510_2022WW27.4.0.bin</t>
      </is>
    </oc>
    <nc r="G112" t="inlineStr">
      <is>
        <t>ADL_SR06_C2B1-ADPSXF2_CPSF_SEP5_01580510_2022WW32.3.0.bin</t>
      </is>
    </nc>
  </rcc>
  <rcc rId="14411" sId="1">
    <oc r="G111" t="inlineStr">
      <is>
        <t>ADL_SR06_C2B1-ADPSXF2_CPSF_SEP5_01580510_2022WW27.4.0.bin</t>
      </is>
    </oc>
    <nc r="G111" t="inlineStr">
      <is>
        <t>ADL_SR06_C2B1-ADPSXF2_CPSF_SEP5_01580510_2022WW32.3.0.bin</t>
      </is>
    </nc>
  </rcc>
  <rcc rId="14412" sId="1">
    <oc r="G110" t="inlineStr">
      <is>
        <t>ADL_SR06_C2B1-ADPSXF2_CPSF_SEP5_01580510_2022WW27.4.0.bin</t>
      </is>
    </oc>
    <nc r="G110" t="inlineStr">
      <is>
        <t>ADL_SR06_C2B1-ADPSXF2_CPSF_SEP5_01580510_2022WW32.3.0.bin</t>
      </is>
    </nc>
  </rcc>
  <rcc rId="14413" sId="1">
    <oc r="G109" t="inlineStr">
      <is>
        <t>ADL_SR06_C2B1-ADPSXF2_CPSF_SEP5_01580510_2022WW27.4.0.bin</t>
      </is>
    </oc>
    <nc r="G109" t="inlineStr">
      <is>
        <t>ADL_SR06_C2B1-ADPSXF2_CPSF_SEP5_01580510_2022WW32.3.0.bin</t>
      </is>
    </nc>
  </rcc>
  <rcc rId="14414" sId="1">
    <oc r="G108" t="inlineStr">
      <is>
        <t>ADL_SR06_C2B1-ADPSXF2_CPSF_SEP5_01580510_2022WW27.4.0.bin</t>
      </is>
    </oc>
    <nc r="G108" t="inlineStr">
      <is>
        <t>ADL_SR06_C2B1-ADPSXF2_CPSF_SEP5_01580510_2022WW32.3.0.bin</t>
      </is>
    </nc>
  </rcc>
  <rcc rId="14415" sId="1">
    <oc r="G107" t="inlineStr">
      <is>
        <t>ADL_SR06_C2B1-ADPSXF2_CPSF_SEP5_01580510_2022WW27.4.0.bin</t>
      </is>
    </oc>
    <nc r="G107" t="inlineStr">
      <is>
        <t>ADL_SR06_C2B1-ADPSXF2_CPSF_SEP5_01580510_2022WW32.3.0.bin</t>
      </is>
    </nc>
  </rcc>
  <rcc rId="14416" sId="1">
    <oc r="G106" t="inlineStr">
      <is>
        <t>ADL_SR06_C2B1-ADPSXF2_CPSF_SEP5_01580510_2022WW27.4.0.bin</t>
      </is>
    </oc>
    <nc r="G106" t="inlineStr">
      <is>
        <t>ADL_SR06_C2B1-ADPSXF2_CPSF_SEP5_01580510_2022WW32.3.0.bin</t>
      </is>
    </nc>
  </rcc>
  <rcc rId="14417" sId="1">
    <oc r="G105" t="inlineStr">
      <is>
        <t>ADL_SR06_C2B1-ADPSXF2_CPSF_SEP5_01580510_2022WW27.4.0.bin</t>
      </is>
    </oc>
    <nc r="G105" t="inlineStr">
      <is>
        <t>ADL_SR06_C2B1-ADPSXF2_CPSF_SEP5_01580510_2022WW32.3.0.bin</t>
      </is>
    </nc>
  </rcc>
  <rcc rId="14418" sId="1">
    <oc r="G104" t="inlineStr">
      <is>
        <t>ADL_SR06_C2B1-ADPSXF2_CPSF_SEP5_01580510_2022WW27.4.0.bin</t>
      </is>
    </oc>
    <nc r="G104" t="inlineStr">
      <is>
        <t>ADL_SR06_C2B1-ADPSXF2_CPSF_SEP5_01580510_2022WW32.3.0.bin</t>
      </is>
    </nc>
  </rcc>
  <rcc rId="14419" sId="1">
    <oc r="G103" t="inlineStr">
      <is>
        <t>ADL_SR06_C2B1-ADPSXF2_CPSF_SEP5_01580510_2022WW27.4.0.bin</t>
      </is>
    </oc>
    <nc r="G103" t="inlineStr">
      <is>
        <t>ADL_SR06_C2B1-ADPSXF2_CPSF_SEP5_01580510_2022WW32.3.0.bin</t>
      </is>
    </nc>
  </rcc>
  <rcc rId="14420" sId="1">
    <oc r="G102" t="inlineStr">
      <is>
        <t>ADL_SR06_C2B1-ADPSXF2_CPSF_SEP5_01580510_2022WW27.4.0.bin</t>
      </is>
    </oc>
    <nc r="G102" t="inlineStr">
      <is>
        <t>ADL_SR06_C2B1-ADPSXF2_CPSF_SEP5_01580510_2022WW32.3.0.bin</t>
      </is>
    </nc>
  </rcc>
  <rcc rId="14421" sId="1">
    <oc r="G101" t="inlineStr">
      <is>
        <t>ADL_SR06_C2B1-ADPSXF2_CPSF_SEP5_01580510_2022WW27.4.0.bin</t>
      </is>
    </oc>
    <nc r="G101" t="inlineStr">
      <is>
        <t>ADL_SR06_C2B1-ADPSXF2_CPSF_SEP5_01580510_2022WW32.3.0.bin</t>
      </is>
    </nc>
  </rcc>
  <rcc rId="14422" sId="1">
    <oc r="G100" t="inlineStr">
      <is>
        <t>ADL_SR06_C2B1-ADPSXF2_CPSF_SEP5_01580510_2022WW27.4.0.bin</t>
      </is>
    </oc>
    <nc r="G100" t="inlineStr">
      <is>
        <t>ADL_SR06_C2B1-ADPSXF2_CPSF_SEP5_01580510_2022WW32.3.0.bin</t>
      </is>
    </nc>
  </rcc>
  <rcc rId="14423" sId="1">
    <oc r="G99" t="inlineStr">
      <is>
        <t>ADL_SR06_C2B1-ADPSXF2_CPSF_SEP5_01580510_2022WW27.4.0.bin</t>
      </is>
    </oc>
    <nc r="G99" t="inlineStr">
      <is>
        <t>ADL_SR06_C2B1-ADPSXF2_CPSF_SEP5_01580510_2022WW32.3.0.bin</t>
      </is>
    </nc>
  </rcc>
  <rcc rId="14424" sId="1">
    <oc r="G98" t="inlineStr">
      <is>
        <t>ADL_SR06_C2B1-ADPSXF2_CPSF_SEP5_01580510_2022WW27.4.0.bin</t>
      </is>
    </oc>
    <nc r="G98" t="inlineStr">
      <is>
        <t>ADL_SR06_C2B1-ADPSXF2_CPSF_SEP5_01580510_2022WW32.3.0.bin</t>
      </is>
    </nc>
  </rcc>
  <rcc rId="14425" sId="1">
    <oc r="G97" t="inlineStr">
      <is>
        <t>ADL_SR06_C2B1-ADPSXF2_CPSF_SEP5_01580510_2022WW27.4.0.bin</t>
      </is>
    </oc>
    <nc r="G97" t="inlineStr">
      <is>
        <t>ADL_SR06_C2B1-ADPSXF2_CPSF_SEP5_01580510_2022WW32.3.0.bin</t>
      </is>
    </nc>
  </rcc>
  <rcc rId="14426" sId="1">
    <oc r="G96" t="inlineStr">
      <is>
        <t>ADL_SR06_C2B1-ADPSXF2_CPSF_SEP5_01580510_2022WW27.4.0.bin</t>
      </is>
    </oc>
    <nc r="G96" t="inlineStr">
      <is>
        <t>ADL_SR06_C2B1-ADPSXF2_CPSF_SEP5_01580510_2022WW32.3.0.bin</t>
      </is>
    </nc>
  </rcc>
  <rcc rId="14427" sId="1">
    <oc r="G95" t="inlineStr">
      <is>
        <t>ADL_SR06_C2B1-ADPSXF2_CPSF_SEP5_01580510_2022WW27.4.0.bin</t>
      </is>
    </oc>
    <nc r="G95" t="inlineStr">
      <is>
        <t>ADL_SR06_C2B1-ADPSXF2_CPSF_SEP5_01580510_2022WW32.3.0.bin</t>
      </is>
    </nc>
  </rcc>
  <rcc rId="14428" sId="1">
    <oc r="G94" t="inlineStr">
      <is>
        <t>ADL_SR06_C2B1-ADPSXF2_CPSF_SEP5_01580510_2022WW27.4.0.bin</t>
      </is>
    </oc>
    <nc r="G94" t="inlineStr">
      <is>
        <t>ADL_SR06_C2B1-ADPSXF2_CPSF_SEP5_01580510_2022WW32.3.0.bin</t>
      </is>
    </nc>
  </rcc>
  <rcc rId="14429" sId="1">
    <oc r="G93" t="inlineStr">
      <is>
        <t>ADL_SR06_C2B1-ADPSXF2_CPSF_SEP5_01580510_2022WW27.4.0.bin</t>
      </is>
    </oc>
    <nc r="G93" t="inlineStr">
      <is>
        <t>ADL_SR06_C2B1-ADPSXF2_CPSF_SEP5_01580510_2022WW32.3.0.bin</t>
      </is>
    </nc>
  </rcc>
  <rcc rId="14430" sId="1">
    <oc r="G92" t="inlineStr">
      <is>
        <t>ADL_SR06_C2B1-ADPSXF2_CPSF_SEP5_01580510_2022WW27.4.0.bin</t>
      </is>
    </oc>
    <nc r="G92" t="inlineStr">
      <is>
        <t>ADL_SR06_C2B1-ADPSXF2_CPSF_SEP5_01580510_2022WW32.3.0.bin</t>
      </is>
    </nc>
  </rcc>
  <rcc rId="14431" sId="1">
    <oc r="G91" t="inlineStr">
      <is>
        <t>ADL_SR06_C2B1-ADPSXF2_CPSF_SEP5_01580510_2022WW27.4.0.bin</t>
      </is>
    </oc>
    <nc r="G91" t="inlineStr">
      <is>
        <t>ADL_SR06_C2B1-ADPSXF2_CPSF_SEP5_01580510_2022WW32.3.0.bin</t>
      </is>
    </nc>
  </rcc>
  <rcc rId="14432" sId="1">
    <oc r="G90" t="inlineStr">
      <is>
        <t>ADL_SR06_C2B1-ADPSXF2_CPSF_SEP5_01580510_2022WW27.4.0.bin</t>
      </is>
    </oc>
    <nc r="G90" t="inlineStr">
      <is>
        <t>ADL_SR06_C2B1-ADPSXF2_CPSF_SEP5_01580510_2022WW32.3.0.bin</t>
      </is>
    </nc>
  </rcc>
  <rcc rId="14433" sId="1">
    <oc r="G89" t="inlineStr">
      <is>
        <t>ADL_SR06_C2B1-ADPSXF2_CPSF_SEP5_01580510_2022WW27.4.0.bin</t>
      </is>
    </oc>
    <nc r="G89" t="inlineStr">
      <is>
        <t>ADL_SR06_C2B1-ADPSXF2_CPSF_SEP5_01580510_2022WW32.3.0.bin</t>
      </is>
    </nc>
  </rcc>
  <rcc rId="14434" sId="1">
    <oc r="G88" t="inlineStr">
      <is>
        <t>ADL_SR06_C2B1-ADPSXF2_CPSF_SEP5_01580510_2022WW27.4.0.bin</t>
      </is>
    </oc>
    <nc r="G88" t="inlineStr">
      <is>
        <t>ADL_SR06_C2B1-ADPSXF2_CPSF_SEP5_01580510_2022WW32.3.0.bin</t>
      </is>
    </nc>
  </rcc>
  <rcc rId="14435" sId="1">
    <oc r="G87" t="inlineStr">
      <is>
        <t>ADL_SR06_C2B1-ADPSXF2_CPSF_SEP5_01580510_2022WW27.4.0.bin</t>
      </is>
    </oc>
    <nc r="G87" t="inlineStr">
      <is>
        <t>ADL_SR06_C2B1-ADPSXF2_CPSF_SEP5_01580510_2022WW32.3.0.bin</t>
      </is>
    </nc>
  </rcc>
  <rcc rId="14436" sId="1">
    <oc r="G86" t="inlineStr">
      <is>
        <t>ADL_SR06_C2B1-ADPSXF2_CPSF_SEP5_01580510_2022WW27.4.0.bin</t>
      </is>
    </oc>
    <nc r="G86" t="inlineStr">
      <is>
        <t>ADL_SR06_C2B1-ADPSXF2_CPSF_SEP5_01580510_2022WW32.3.0.bin</t>
      </is>
    </nc>
  </rcc>
  <rcc rId="14437" sId="1">
    <oc r="G85" t="inlineStr">
      <is>
        <t>ADL_SR06_C2B1-ADPSXF2_CPSF_SEP5_01580510_2022WW27.4.0.bin</t>
      </is>
    </oc>
    <nc r="G85" t="inlineStr">
      <is>
        <t>ADL_SR06_C2B1-ADPSXF2_CPSF_SEP5_01580510_2022WW32.3.0.bin</t>
      </is>
    </nc>
  </rcc>
  <rcc rId="14438" sId="1">
    <oc r="G84" t="inlineStr">
      <is>
        <t>ADL_SR06_C2B1-ADPSXF2_CPSF_SEP5_01580510_2022WW27.4.0.bin</t>
      </is>
    </oc>
    <nc r="G84" t="inlineStr">
      <is>
        <t>ADL_SR06_C2B1-ADPSXF2_CPSF_SEP5_01580510_2022WW32.3.0.bin</t>
      </is>
    </nc>
  </rcc>
  <rcc rId="14439" sId="1">
    <oc r="G83" t="inlineStr">
      <is>
        <t>ADL_SR06_C2B1-ADPSXF2_CPSF_SEP5_01580510_2022WW27.4.0.bin</t>
      </is>
    </oc>
    <nc r="G83" t="inlineStr">
      <is>
        <t>ADL_SR06_C2B1-ADPSXF2_CPSF_SEP5_01580510_2022WW32.3.0.bin</t>
      </is>
    </nc>
  </rcc>
  <rcc rId="14440" sId="1">
    <oc r="G82" t="inlineStr">
      <is>
        <t>ADL_SR06_C2B1-ADPSXF2_CPSF_SEP5_01580510_2022WW27.4.0.bin</t>
      </is>
    </oc>
    <nc r="G82" t="inlineStr">
      <is>
        <t>ADL_SR06_C2B1-ADPSXF2_CPSF_SEP5_01580510_2022WW32.3.0.bin</t>
      </is>
    </nc>
  </rcc>
  <rcc rId="14441" sId="1">
    <oc r="G81" t="inlineStr">
      <is>
        <t>ADL_SR06_C2B1-ADPSXF2_CPSF_SEP5_01580510_2022WW27.4.0.bin</t>
      </is>
    </oc>
    <nc r="G81" t="inlineStr">
      <is>
        <t>ADL_SR06_C2B1-ADPSXF2_CPSF_SEP5_01580510_2022WW32.3.0.bin</t>
      </is>
    </nc>
  </rcc>
  <rcc rId="14442" sId="1">
    <oc r="G80" t="inlineStr">
      <is>
        <t>ADL_SR06_C2B1-ADPSXF2_CPSF_SEP5_01580510_2022WW27.4.0.bin</t>
      </is>
    </oc>
    <nc r="G80" t="inlineStr">
      <is>
        <t>ADL_SR06_C2B1-ADPSXF2_CPSF_SEP5_01580510_2022WW32.3.0.bin</t>
      </is>
    </nc>
  </rcc>
  <rcc rId="14443" sId="1">
    <oc r="G79" t="inlineStr">
      <is>
        <t>ADL_SR06_C2B1-ADPSXF2_CPSF_SEP5_01580510_2022WW27.4.0.bin</t>
      </is>
    </oc>
    <nc r="G79" t="inlineStr">
      <is>
        <t>ADL_SR06_C2B1-ADPSXF2_CPSF_SEP5_01580510_2022WW32.3.0.bin</t>
      </is>
    </nc>
  </rcc>
  <rcc rId="14444" sId="1">
    <oc r="G78" t="inlineStr">
      <is>
        <t>ADL_SR06_C2B1-ADPSXF2_CPSF_SEP5_01580510_2022WW27.4.0.bin</t>
      </is>
    </oc>
    <nc r="G78" t="inlineStr">
      <is>
        <t>ADL_SR06_C2B1-ADPSXF2_CPSF_SEP5_01580510_2022WW32.3.0.bin</t>
      </is>
    </nc>
  </rcc>
  <rcc rId="14445" sId="1">
    <oc r="G77" t="inlineStr">
      <is>
        <t>ADL_SR06_C2B1-ADPSXF2_CPSF_SEP5_01580510_2022WW27.4.0.bin</t>
      </is>
    </oc>
    <nc r="G77" t="inlineStr">
      <is>
        <t>ADL_SR06_C2B1-ADPSXF2_CPSF_SEP5_01580510_2022WW32.3.0.bin</t>
      </is>
    </nc>
  </rcc>
  <rcc rId="14446" sId="1">
    <oc r="G76" t="inlineStr">
      <is>
        <t>ADL_SR06_C2B1-ADPSXF2_CPSF_SEP5_01580510_2022WW27.4.0.bin</t>
      </is>
    </oc>
    <nc r="G76" t="inlineStr">
      <is>
        <t>ADL_SR06_C2B1-ADPSXF2_CPSF_SEP5_01580510_2022WW32.3.0.bin</t>
      </is>
    </nc>
  </rcc>
  <rcc rId="14447" sId="1">
    <oc r="G75" t="inlineStr">
      <is>
        <t>ADL_SR06_C2B1-ADPSXF2_CPSF_SEP5_01580510_2022WW27.4.0.bin</t>
      </is>
    </oc>
    <nc r="G75" t="inlineStr">
      <is>
        <t>ADL_SR06_C2B1-ADPSXF2_CPSF_SEP5_01580510_2022WW32.3.0.bin</t>
      </is>
    </nc>
  </rcc>
  <rcc rId="14448" sId="1">
    <oc r="G74" t="inlineStr">
      <is>
        <t>ADL_SR06_C2B1-ADPSXF2_CPSF_SEP5_01580510_2022WW27.4.0.bin</t>
      </is>
    </oc>
    <nc r="G74" t="inlineStr">
      <is>
        <t>ADL_SR06_C2B1-ADPSXF2_CPSF_SEP5_01580510_2022WW32.3.0.bin</t>
      </is>
    </nc>
  </rcc>
  <rcc rId="14449" sId="1">
    <oc r="G73" t="inlineStr">
      <is>
        <t>ADL_SR06_C2B1-ADPSXF2_CPSF_SEP5_01580510_2022WW27.4.0.bin</t>
      </is>
    </oc>
    <nc r="G73" t="inlineStr">
      <is>
        <t>ADL_SR06_C2B1-ADPSXF2_CPSF_SEP5_01580510_2022WW32.3.0.bin</t>
      </is>
    </nc>
  </rcc>
  <rcc rId="14450" sId="1">
    <oc r="G72" t="inlineStr">
      <is>
        <t>ADL_SR06_C2B1-ADPSXF2_CPSF_SEP5_01580510_2022WW27.4.0.bin</t>
      </is>
    </oc>
    <nc r="G72" t="inlineStr">
      <is>
        <t>ADL_SR06_C2B1-ADPSXF2_CPSF_SEP5_01580510_2022WW32.3.0.bin</t>
      </is>
    </nc>
  </rcc>
  <rcc rId="14451" sId="1">
    <oc r="G71" t="inlineStr">
      <is>
        <t>ADL_SR06_C2B1-ADPSXF2_CPSF_SEP5_01580510_2022WW27.4.0.bin</t>
      </is>
    </oc>
    <nc r="G71" t="inlineStr">
      <is>
        <t>ADL_SR06_C2B1-ADPSXF2_CPSF_SEP5_01580510_2022WW32.3.0.bin</t>
      </is>
    </nc>
  </rcc>
  <rcc rId="14452" sId="1">
    <oc r="G70" t="inlineStr">
      <is>
        <t>ADL_SR06_C2B1-ADPSXF2_CPSF_SEP5_01580510_2022WW27.4.0.bin</t>
      </is>
    </oc>
    <nc r="G70" t="inlineStr">
      <is>
        <t>ADL_SR06_C2B1-ADPSXF2_CPSF_SEP5_01580510_2022WW32.3.0.bin</t>
      </is>
    </nc>
  </rcc>
  <rcc rId="14453" sId="1">
    <oc r="G69" t="inlineStr">
      <is>
        <t>ADL_SR06_C2B1-ADPSXF2_CPSF_SEP5_01580510_2022WW27.4.0.bin</t>
      </is>
    </oc>
    <nc r="G69" t="inlineStr">
      <is>
        <t>ADL_SR06_C2B1-ADPSXF2_CPSF_SEP5_01580510_2022WW32.3.0.bin</t>
      </is>
    </nc>
  </rcc>
  <rcc rId="14454" sId="1">
    <oc r="G68" t="inlineStr">
      <is>
        <t>ADL_SR06_C2B1-ADPSXF2_CPSF_SEP5_01580510_2022WW27.4.0.bin</t>
      </is>
    </oc>
    <nc r="G68" t="inlineStr">
      <is>
        <t>ADL_SR06_C2B1-ADPSXF2_CPSF_SEP5_01580510_2022WW32.3.0.bin</t>
      </is>
    </nc>
  </rcc>
  <rcc rId="14455" sId="1">
    <oc r="G67" t="inlineStr">
      <is>
        <t>ADL_SR06_C2B1-ADPSXF2_CPSF_SEP5_01580510_2022WW27.4.0.bin</t>
      </is>
    </oc>
    <nc r="G67" t="inlineStr">
      <is>
        <t>ADL_SR06_C2B1-ADPSXF2_CPSF_SEP5_01580510_2022WW32.3.0.bin</t>
      </is>
    </nc>
  </rcc>
  <rcc rId="14456" sId="1">
    <oc r="G66" t="inlineStr">
      <is>
        <t>ADL_SR06_C2B1-ADPSXF2_CPSF_SEP5_01580510_2022WW27.4.0.bin</t>
      </is>
    </oc>
    <nc r="G66" t="inlineStr">
      <is>
        <t>ADL_SR06_C2B1-ADPSXF2_CPSF_SEP5_01580510_2022WW32.3.0.bin</t>
      </is>
    </nc>
  </rcc>
  <rcc rId="14457" sId="1">
    <oc r="G65" t="inlineStr">
      <is>
        <t>ADL_SR06_C2B1-ADPSXF2_CPSF_SEP5_01580510_2022WW27.4.0.bin</t>
      </is>
    </oc>
    <nc r="G65" t="inlineStr">
      <is>
        <t>ADL_SR06_C2B1-ADPSXF2_CPSF_SEP5_01580510_2022WW32.3.0.bin</t>
      </is>
    </nc>
  </rcc>
  <rcc rId="14458" sId="1">
    <oc r="G64" t="inlineStr">
      <is>
        <t>ADL_SR06_C2B1-ADPSXF2_CPSF_SEP5_01580510_2022WW27.4.0.bin</t>
      </is>
    </oc>
    <nc r="G64" t="inlineStr">
      <is>
        <t>ADL_SR06_C2B1-ADPSXF2_CPSF_SEP5_01580510_2022WW32.3.0.bin</t>
      </is>
    </nc>
  </rcc>
  <rcc rId="14459" sId="1">
    <oc r="G63" t="inlineStr">
      <is>
        <t>ADL_SR06_C2B1-ADPSXF2_CPSF_SEP5_01580510_2022WW27.4.0.bin</t>
      </is>
    </oc>
    <nc r="G63" t="inlineStr">
      <is>
        <t>ADL_SR06_C2B1-ADPSXF2_CPSF_SEP5_01580510_2022WW32.3.0.bin</t>
      </is>
    </nc>
  </rcc>
  <rcc rId="14460" sId="1">
    <oc r="G62" t="inlineStr">
      <is>
        <t>ADL_SR06_C2B1-ADPSXF2_CPSF_SEP5_01580510_2022WW27.4.0.bin</t>
      </is>
    </oc>
    <nc r="G62" t="inlineStr">
      <is>
        <t>ADL_SR06_C2B1-ADPSXF2_CPSF_SEP5_01580510_2022WW32.3.0.bin</t>
      </is>
    </nc>
  </rcc>
  <rcc rId="14461" sId="1">
    <oc r="G61" t="inlineStr">
      <is>
        <t>ADL_SR06_C2B1-ADPSXF2_CPSF_SEP5_01580510_2022WW27.4.0.bin</t>
      </is>
    </oc>
    <nc r="G61" t="inlineStr">
      <is>
        <t>ADL_SR06_C2B1-ADPSXF2_CPSF_SEP5_01580510_2022WW32.3.0.bin</t>
      </is>
    </nc>
  </rcc>
  <rcc rId="14462" sId="1">
    <oc r="G60" t="inlineStr">
      <is>
        <t>ADL_SR06_C2B1-ADPSXF2_CPSF_SEP5_01580510_2022WW27.4.0.bin</t>
      </is>
    </oc>
    <nc r="G60" t="inlineStr">
      <is>
        <t>ADL_SR06_C2B1-ADPSXF2_CPSF_SEP5_01580510_2022WW32.3.0.bin</t>
      </is>
    </nc>
  </rcc>
  <rcc rId="14463" sId="1">
    <oc r="G59" t="inlineStr">
      <is>
        <t>ADL_SR06_C2B1-ADPSXF2_CPSF_SEP5_01580510_2022WW27.4.0.bin</t>
      </is>
    </oc>
    <nc r="G59" t="inlineStr">
      <is>
        <t>ADL_SR06_C2B1-ADPSXF2_CPSF_SEP5_01580510_2022WW32.3.0.bin</t>
      </is>
    </nc>
  </rcc>
  <rcc rId="14464" sId="1">
    <oc r="G58" t="inlineStr">
      <is>
        <t>ADL_SR06_C2B1-ADPSXF2_CPSF_SEP5_01580510_2022WW27.4.0.bin</t>
      </is>
    </oc>
    <nc r="G58" t="inlineStr">
      <is>
        <t>ADL_SR06_C2B1-ADPSXF2_CPSF_SEP5_01580510_2022WW32.3.0.bin</t>
      </is>
    </nc>
  </rcc>
  <rcc rId="14465" sId="1">
    <oc r="G57" t="inlineStr">
      <is>
        <t>ADL_SR06_C2B1-ADPSXF2_CPSF_SEP5_01580510_2022WW27.4.0.bin</t>
      </is>
    </oc>
    <nc r="G57" t="inlineStr">
      <is>
        <t>ADL_SR06_C2B1-ADPSXF2_CPSF_SEP5_01580510_2022WW32.3.0.bin</t>
      </is>
    </nc>
  </rcc>
  <rcc rId="14466" sId="1">
    <oc r="G56" t="inlineStr">
      <is>
        <t>ADL_SR06_C2B1-ADPSXF2_CPSF_SEP5_01580510_2022WW27.4.0.bin</t>
      </is>
    </oc>
    <nc r="G56" t="inlineStr">
      <is>
        <t>ADL_SR06_C2B1-ADPSXF2_CPSF_SEP5_01580510_2022WW32.3.0.bin</t>
      </is>
    </nc>
  </rcc>
  <rcc rId="14467" sId="1">
    <oc r="G55" t="inlineStr">
      <is>
        <t>ADL_SR06_C2B1-ADPSXF2_CPSF_SEP5_01580510_2022WW27.4.0.bin</t>
      </is>
    </oc>
    <nc r="G55" t="inlineStr">
      <is>
        <t>ADL_SR06_C2B1-ADPSXF2_CPSF_SEP5_01580510_2022WW32.3.0.bin</t>
      </is>
    </nc>
  </rcc>
  <rcc rId="14468" sId="1">
    <oc r="G54" t="inlineStr">
      <is>
        <t>ADL_SR06_C2B1-ADPSXF2_CPSF_SEP5_01580510_2022WW27.4.0.bin</t>
      </is>
    </oc>
    <nc r="G54" t="inlineStr">
      <is>
        <t>ADL_SR06_C2B1-ADPSXF2_CPSF_SEP5_01580510_2022WW32.3.0.bin</t>
      </is>
    </nc>
  </rcc>
  <rcc rId="14469" sId="1">
    <oc r="G53" t="inlineStr">
      <is>
        <t>ADL_SR06_C2B1-ADPSXF2_CPSF_SEP5_01580510_2022WW27.4.0.bin</t>
      </is>
    </oc>
    <nc r="G53" t="inlineStr">
      <is>
        <t>ADL_SR06_C2B1-ADPSXF2_CPSF_SEP5_01580510_2022WW32.3.0.bin</t>
      </is>
    </nc>
  </rcc>
  <rcc rId="14470" sId="1">
    <oc r="G52" t="inlineStr">
      <is>
        <t>ADL_SR06_C2B1-ADPSXF2_CPSF_SEP5_01580510_2022WW27.4.0.bin</t>
      </is>
    </oc>
    <nc r="G52" t="inlineStr">
      <is>
        <t>ADL_SR06_C2B1-ADPSXF2_CPSF_SEP5_01580510_2022WW32.3.0.bin</t>
      </is>
    </nc>
  </rcc>
  <rcc rId="14471" sId="1">
    <oc r="G51" t="inlineStr">
      <is>
        <t>ADL_SR06_C2B1-ADPSXF2_CPSF_SEP5_01580510_2022WW27.4.0.bin</t>
      </is>
    </oc>
    <nc r="G51" t="inlineStr">
      <is>
        <t>ADL_SR06_C2B1-ADPSXF2_CPSF_SEP5_01580510_2022WW32.3.0.bin</t>
      </is>
    </nc>
  </rcc>
  <rcc rId="14472" sId="1">
    <oc r="G50" t="inlineStr">
      <is>
        <t>ADL_SR06_C2B1-ADPSXF2_CPSF_SEP5_01580510_2022WW27.4.0.bin</t>
      </is>
    </oc>
    <nc r="G50" t="inlineStr">
      <is>
        <t>ADL_SR06_C2B1-ADPSXF2_CPSF_SEP5_01580510_2022WW32.3.0.bin</t>
      </is>
    </nc>
  </rcc>
  <rcc rId="14473" sId="1">
    <oc r="G49" t="inlineStr">
      <is>
        <t>ADL_SR06_C2B1-ADPSXF2_CPSF_SEP5_01580510_2022WW27.4.0.bin</t>
      </is>
    </oc>
    <nc r="G49" t="inlineStr">
      <is>
        <t>ADL_SR06_C2B1-ADPSXF2_CPSF_SEP5_01580510_2022WW32.3.0.bin</t>
      </is>
    </nc>
  </rcc>
  <rcc rId="14474" sId="1">
    <oc r="G48" t="inlineStr">
      <is>
        <t>ADL_SR06_C2B1-ADPSXF2_CPSF_SEP5_01580510_2022WW27.4.0.bin</t>
      </is>
    </oc>
    <nc r="G48" t="inlineStr">
      <is>
        <t>ADL_SR06_C2B1-ADPSXF2_CPSF_SEP5_01580510_2022WW32.3.0.bin</t>
      </is>
    </nc>
  </rcc>
  <rcc rId="14475" sId="1">
    <oc r="G47" t="inlineStr">
      <is>
        <t>ADL_SR06_C2B1-ADPSXF2_CPSF_SEP5_01580510_2022WW27.4.0.bin</t>
      </is>
    </oc>
    <nc r="G47" t="inlineStr">
      <is>
        <t>ADL_SR06_C2B1-ADPSXF2_CPSF_SEP5_01580510_2022WW32.3.0.bin</t>
      </is>
    </nc>
  </rcc>
  <rcc rId="14476" sId="1">
    <oc r="G46" t="inlineStr">
      <is>
        <t>ADL_SR06_C2B1-ADPSXF2_CPSF_SEP5_01580510_2022WW27.4.0.bin</t>
      </is>
    </oc>
    <nc r="G46" t="inlineStr">
      <is>
        <t>ADL_SR06_C2B1-ADPSXF2_CPSF_SEP5_01580510_2022WW32.3.0.bin</t>
      </is>
    </nc>
  </rcc>
  <rcc rId="14477" sId="1">
    <oc r="G45" t="inlineStr">
      <is>
        <t>ADL_SR06_C2B1-ADPSXF2_CPSF_SEP5_01580510_2022WW27.4.0.bin</t>
      </is>
    </oc>
    <nc r="G45" t="inlineStr">
      <is>
        <t>ADL_SR06_C2B1-ADPSXF2_CPSF_SEP5_01580510_2022WW32.3.0.bin</t>
      </is>
    </nc>
  </rcc>
  <rcc rId="14478" sId="1">
    <oc r="G44" t="inlineStr">
      <is>
        <t>ADL_SR06_C2B1-ADPSXF2_CPSF_SEP5_01580510_2022WW27.4.0.bin</t>
      </is>
    </oc>
    <nc r="G44" t="inlineStr">
      <is>
        <t>ADL_SR06_C2B1-ADPSXF2_CPSF_SEP5_01580510_2022WW32.3.0.bin</t>
      </is>
    </nc>
  </rcc>
  <rcc rId="14479" sId="1">
    <oc r="G43" t="inlineStr">
      <is>
        <t>ADL_SR06_C2B1-ADPSXF2_CPSF_SEP5_01580510_2022WW27.4.0.bin</t>
      </is>
    </oc>
    <nc r="G43" t="inlineStr">
      <is>
        <t>ADL_SR06_C2B1-ADPSXF2_CPSF_SEP5_01580510_2022WW32.3.0.bin</t>
      </is>
    </nc>
  </rcc>
  <rcc rId="14480" sId="1">
    <oc r="G42" t="inlineStr">
      <is>
        <t>ADL_SR06_C2B1-ADPSXF2_CPSF_SEP5_01580510_2022WW27.4.0.bin</t>
      </is>
    </oc>
    <nc r="G42" t="inlineStr">
      <is>
        <t>ADL_SR06_C2B1-ADPSXF2_CPSF_SEP5_01580510_2022WW32.3.0.bin</t>
      </is>
    </nc>
  </rcc>
  <rcc rId="14481" sId="1">
    <oc r="G41" t="inlineStr">
      <is>
        <t>ADL_SR06_C2B1-ADPSXF2_CPSF_SEP5_01580510_2022WW27.4.0.bin</t>
      </is>
    </oc>
    <nc r="G41" t="inlineStr">
      <is>
        <t>ADL_SR06_C2B1-ADPSXF2_CPSF_SEP5_01580510_2022WW32.3.0.bin</t>
      </is>
    </nc>
  </rcc>
  <rcc rId="14482" sId="1">
    <oc r="G40" t="inlineStr">
      <is>
        <t>ADL_SR06_C2B1-ADPSXF2_CPSF_SEP5_01580510_2022WW27.4.0.bin</t>
      </is>
    </oc>
    <nc r="G40" t="inlineStr">
      <is>
        <t>ADL_SR06_C2B1-ADPSXF2_CPSF_SEP5_01580510_2022WW32.3.0.bin</t>
      </is>
    </nc>
  </rcc>
  <rcc rId="14483" sId="1">
    <oc r="G39" t="inlineStr">
      <is>
        <t>ADL_SR06_C2B1-ADPSXF2_CPSF_SEP5_01580510_2022WW27.4.0.bin</t>
      </is>
    </oc>
    <nc r="G39" t="inlineStr">
      <is>
        <t>ADL_SR06_C2B1-ADPSXF2_CPSF_SEP5_01580510_2022WW32.3.0.bin</t>
      </is>
    </nc>
  </rcc>
  <rcc rId="14484" sId="1">
    <oc r="G38" t="inlineStr">
      <is>
        <t>ADL_SR06_C2B1-ADPSXF2_CPSF_SEP5_01580510_2022WW27.4.0.bin</t>
      </is>
    </oc>
    <nc r="G38" t="inlineStr">
      <is>
        <t>ADL_SR06_C2B1-ADPSXF2_CPSF_SEP5_01580510_2022WW32.3.0.bin</t>
      </is>
    </nc>
  </rcc>
  <rcc rId="14485" sId="1">
    <oc r="G37" t="inlineStr">
      <is>
        <t>ADL_SR06_C2B1-ADPSXF2_CPSF_SEP5_01580510_2022WW27.4.0.bin</t>
      </is>
    </oc>
    <nc r="G37" t="inlineStr">
      <is>
        <t>ADL_SR06_C2B1-ADPSXF2_CPSF_SEP5_01580510_2022WW32.3.0.bin</t>
      </is>
    </nc>
  </rcc>
  <rcc rId="14486" sId="1">
    <oc r="G36" t="inlineStr">
      <is>
        <t>ADL_SR06_C2B1-ADPSXF2_CPSF_SEP5_01580510_2022WW27.4.0.bin</t>
      </is>
    </oc>
    <nc r="G36" t="inlineStr">
      <is>
        <t>ADL_SR06_C2B1-ADPSXF2_CPSF_SEP5_01580510_2022WW32.3.0.bin</t>
      </is>
    </nc>
  </rcc>
  <rcc rId="14487" sId="1">
    <oc r="G35" t="inlineStr">
      <is>
        <t>ADL_SR06_C2B1-ADPSXF2_CPSF_SEP5_01580510_2022WW27.4.0.bin</t>
      </is>
    </oc>
    <nc r="G35" t="inlineStr">
      <is>
        <t>ADL_SR06_C2B1-ADPSXF2_CPSF_SEP5_01580510_2022WW32.3.0.bin</t>
      </is>
    </nc>
  </rcc>
  <rcc rId="14488" sId="1">
    <oc r="G34" t="inlineStr">
      <is>
        <t>ADL_SR06_C2B1-ADPSXF2_CPSF_SEP5_01580510_2022WW27.4.0.bin</t>
      </is>
    </oc>
    <nc r="G34" t="inlineStr">
      <is>
        <t>ADL_SR06_C2B1-ADPSXF2_CPSF_SEP5_01580510_2022WW32.3.0.bin</t>
      </is>
    </nc>
  </rcc>
  <rcc rId="14489" sId="1">
    <oc r="G33" t="inlineStr">
      <is>
        <t>ADL_SR06_C2B1-ADPSXF2_CPSF_SEP5_01580510_2022WW27.4.0.bin</t>
      </is>
    </oc>
    <nc r="G33" t="inlineStr">
      <is>
        <t>ADL_SR06_C2B1-ADPSXF2_CPSF_SEP5_01580510_2022WW32.3.0.bin</t>
      </is>
    </nc>
  </rcc>
  <rcc rId="14490" sId="1">
    <oc r="G32" t="inlineStr">
      <is>
        <t>ADL_SR06_C2B1-ADPSXF2_CPSF_SEP5_01580510_2022WW27.4.0.bin</t>
      </is>
    </oc>
    <nc r="G32" t="inlineStr">
      <is>
        <t>ADL_SR06_C2B1-ADPSXF2_CPSF_SEP5_01580510_2022WW32.3.0.bin</t>
      </is>
    </nc>
  </rcc>
  <rcc rId="14491" sId="1">
    <oc r="G31" t="inlineStr">
      <is>
        <t>ADL_SR06_C2B1-ADPSXF2_CPSF_SEP5_01580510_2022WW27.4.0.bin</t>
      </is>
    </oc>
    <nc r="G31" t="inlineStr">
      <is>
        <t>ADL_SR06_C2B1-ADPSXF2_CPSF_SEP5_01580510_2022WW32.3.0.bin</t>
      </is>
    </nc>
  </rcc>
  <rcc rId="14492" sId="1">
    <oc r="G30" t="inlineStr">
      <is>
        <t>ADL_SR06_C2B1-ADPSXF2_CPSF_SEP5_01580510_2022WW27.4.0.bin</t>
      </is>
    </oc>
    <nc r="G30" t="inlineStr">
      <is>
        <t>ADL_SR06_C2B1-ADPSXF2_CPSF_SEP5_01580510_2022WW32.3.0.bin</t>
      </is>
    </nc>
  </rcc>
  <rcc rId="14493" sId="1">
    <oc r="G29" t="inlineStr">
      <is>
        <t>ADL_SR06_C2B1-ADPSXF2_CPSF_SEP5_01580510_2022WW27.4.0.bin</t>
      </is>
    </oc>
    <nc r="G29" t="inlineStr">
      <is>
        <t>ADL_SR06_C2B1-ADPSXF2_CPSF_SEP5_01580510_2022WW32.3.0.bin</t>
      </is>
    </nc>
  </rcc>
  <rcc rId="14494" sId="1">
    <oc r="G28" t="inlineStr">
      <is>
        <t>ADL_SR06_C2B1-ADPSXF2_CPSF_SEP5_01580510_2022WW27.4.0.bin</t>
      </is>
    </oc>
    <nc r="G28" t="inlineStr">
      <is>
        <t>ADL_SR06_C2B1-ADPSXF2_CPSF_SEP5_01580510_2022WW32.3.0.bin</t>
      </is>
    </nc>
  </rcc>
  <rcc rId="14495" sId="1">
    <oc r="G27" t="inlineStr">
      <is>
        <t>ADL_SR06_C2B1-ADPSXF2_CPSF_SEP5_01580510_2022WW27.4.0.bin</t>
      </is>
    </oc>
    <nc r="G27" t="inlineStr">
      <is>
        <t>ADL_SR06_C2B1-ADPSXF2_CPSF_SEP5_01580510_2022WW32.3.0.bin</t>
      </is>
    </nc>
  </rcc>
  <rcc rId="14496" sId="1">
    <oc r="G26" t="inlineStr">
      <is>
        <t>ADL_SR06_C2B1-ADPSXF2_CPSF_SEP5_01580510_2022WW27.4.0.bin</t>
      </is>
    </oc>
    <nc r="G26" t="inlineStr">
      <is>
        <t>ADL_SR06_C2B1-ADPSXF2_CPSF_SEP5_01580510_2022WW32.3.0.bin</t>
      </is>
    </nc>
  </rcc>
  <rcc rId="14497" sId="1">
    <oc r="G25" t="inlineStr">
      <is>
        <t>ADL_SR06_C2B1-ADPSXF2_CPSF_SEP5_01580510_2022WW27.4.0.bin</t>
      </is>
    </oc>
    <nc r="G25" t="inlineStr">
      <is>
        <t>ADL_SR06_C2B1-ADPSXF2_CPSF_SEP5_01580510_2022WW32.3.0.bin</t>
      </is>
    </nc>
  </rcc>
  <rcc rId="14498" sId="1">
    <oc r="G24" t="inlineStr">
      <is>
        <t>ADL_SR06_C2B1-ADPSXF2_CPSF_SEP5_01580510_2022WW27.4.0.bin</t>
      </is>
    </oc>
    <nc r="G24" t="inlineStr">
      <is>
        <t>ADL_SR06_C2B1-ADPSXF2_CPSF_SEP5_01580510_2022WW32.3.0.bin</t>
      </is>
    </nc>
  </rcc>
  <rcc rId="14499" sId="1">
    <oc r="G23" t="inlineStr">
      <is>
        <t>ADL_SR06_C2B1-ADPSXF2_CPSF_SEP5_01580510_2022WW27.4.0.bin</t>
      </is>
    </oc>
    <nc r="G23" t="inlineStr">
      <is>
        <t>ADL_SR06_C2B1-ADPSXF2_CPSF_SEP5_01580510_2022WW32.3.0.bin</t>
      </is>
    </nc>
  </rcc>
  <rcc rId="14500" sId="1">
    <oc r="G22" t="inlineStr">
      <is>
        <t>ADL_SR06_C2B1-ADPSXF2_CPSF_SEP5_01580510_2022WW27.4.0.bin</t>
      </is>
    </oc>
    <nc r="G22" t="inlineStr">
      <is>
        <t>ADL_SR06_C2B1-ADPSXF2_CPSF_SEP5_01580510_2022WW32.3.0.bin</t>
      </is>
    </nc>
  </rcc>
  <rcc rId="14501" sId="1">
    <oc r="G21" t="inlineStr">
      <is>
        <t>ADL_SR06_C2B1-ADPSXF2_CPSF_SEP5_01580510_2022WW27.4.0.bin</t>
      </is>
    </oc>
    <nc r="G21" t="inlineStr">
      <is>
        <t>ADL_SR06_C2B1-ADPSXF2_CPSF_SEP5_01580510_2022WW32.3.0.bin</t>
      </is>
    </nc>
  </rcc>
  <rcc rId="14502" sId="1">
    <oc r="G20" t="inlineStr">
      <is>
        <t>ADL_SR06_C2B1-ADPSXF2_CPSF_SEP5_01580510_2022WW27.4.0.bin</t>
      </is>
    </oc>
    <nc r="G20" t="inlineStr">
      <is>
        <t>ADL_SR06_C2B1-ADPSXF2_CPSF_SEP5_01580510_2022WW32.3.0.bin</t>
      </is>
    </nc>
  </rcc>
  <rcc rId="14503" sId="1">
    <oc r="G19" t="inlineStr">
      <is>
        <t>ADL_SR06_C2B1-ADPSXF2_CPSF_SEP5_01580510_2022WW27.4.0.bin</t>
      </is>
    </oc>
    <nc r="G19" t="inlineStr">
      <is>
        <t>ADL_SR06_C2B1-ADPSXF2_CPSF_SEP5_01580510_2022WW32.3.0.bin</t>
      </is>
    </nc>
  </rcc>
  <rcc rId="14504" sId="1">
    <oc r="G18" t="inlineStr">
      <is>
        <t>ADL_SR06_C2B1-ADPSXF2_CPSF_SEP5_01580510_2022WW27.4.0.bin</t>
      </is>
    </oc>
    <nc r="G18" t="inlineStr">
      <is>
        <t>ADL_SR06_C2B1-ADPSXF2_CPSF_SEP5_01580510_2022WW32.3.0.bin</t>
      </is>
    </nc>
  </rcc>
  <rcc rId="14505" sId="1">
    <oc r="G17" t="inlineStr">
      <is>
        <t>ADL_SR06_C2B1-ADPSXF2_CPSF_SEP5_01580510_2022WW27.4.0.bin</t>
      </is>
    </oc>
    <nc r="G17" t="inlineStr">
      <is>
        <t>ADL_SR06_C2B1-ADPSXF2_CPSF_SEP5_01580510_2022WW32.3.0.bin</t>
      </is>
    </nc>
  </rcc>
  <rcc rId="14506" sId="1">
    <oc r="G16" t="inlineStr">
      <is>
        <t>ADL_SR06_C2B1-ADPSXF2_CPSF_SEP5_01580510_2022WW27.4.0.bin</t>
      </is>
    </oc>
    <nc r="G16" t="inlineStr">
      <is>
        <t>ADL_SR06_C2B1-ADPSXF2_CPSF_SEP5_01580510_2022WW32.3.0.bin</t>
      </is>
    </nc>
  </rcc>
  <rcc rId="14507" sId="1">
    <oc r="G15" t="inlineStr">
      <is>
        <t>ADL_SR06_C2B1-ADPSXF2_CPSF_SEP5_01580510_2022WW27.4.0.bin</t>
      </is>
    </oc>
    <nc r="G15" t="inlineStr">
      <is>
        <t>ADL_SR06_C2B1-ADPSXF2_CPSF_SEP5_01580510_2022WW32.3.0.bin</t>
      </is>
    </nc>
  </rcc>
  <rcc rId="14508" sId="1">
    <oc r="G14" t="inlineStr">
      <is>
        <t>ADL_SR06_C2B1-ADPSXF2_CPSF_SEP5_01580510_2022WW27.4.0.bin</t>
      </is>
    </oc>
    <nc r="G14" t="inlineStr">
      <is>
        <t>ADL_SR06_C2B1-ADPSXF2_CPSF_SEP5_01580510_2022WW32.3.0.bin</t>
      </is>
    </nc>
  </rcc>
  <rcc rId="14509" sId="1">
    <oc r="G13" t="inlineStr">
      <is>
        <t>ADL_SR06_C2B1-ADPSXF2_CPSF_SEP5_01580510_2022WW27.4.0.bin</t>
      </is>
    </oc>
    <nc r="G13" t="inlineStr">
      <is>
        <t>ADL_SR06_C2B1-ADPSXF2_CPSF_SEP5_01580510_2022WW32.3.0.bin</t>
      </is>
    </nc>
  </rcc>
  <rcc rId="14510" sId="1">
    <oc r="G12" t="inlineStr">
      <is>
        <t>ADL_SR06_C2B1-ADPSXF2_CPSF_SEP5_01580510_2022WW27.4.0.bin</t>
      </is>
    </oc>
    <nc r="G12" t="inlineStr">
      <is>
        <t>ADL_SR06_C2B1-ADPSXF2_CPSF_SEP5_01580510_2022WW32.3.0.bin</t>
      </is>
    </nc>
  </rcc>
  <rcc rId="14511" sId="1">
    <oc r="G11" t="inlineStr">
      <is>
        <t>ADL_SR06_C2B1-ADPSXF2_CPSF_SEP5_01580510_2022WW27.4.0.bin</t>
      </is>
    </oc>
    <nc r="G11" t="inlineStr">
      <is>
        <t>ADL_SR06_C2B1-ADPSXF2_CPSF_SEP5_01580510_2022WW32.3.0.bin</t>
      </is>
    </nc>
  </rcc>
  <rcc rId="14512" sId="1">
    <oc r="G10" t="inlineStr">
      <is>
        <t>ADL_SR06_C2B1-ADPSXF2_CPSF_SEP5_01580510_2022WW27.4.0.bin</t>
      </is>
    </oc>
    <nc r="G10" t="inlineStr">
      <is>
        <t>ADL_SR06_C2B1-ADPSXF2_CPSF_SEP5_01580510_2022WW32.3.0.bin</t>
      </is>
    </nc>
  </rcc>
  <rcc rId="14513" sId="1">
    <oc r="G9" t="inlineStr">
      <is>
        <t>ADL_SR06_C2B1-ADPSXF2_CPSF_SEP5_01580510_2022WW27.4.0.bin</t>
      </is>
    </oc>
    <nc r="G9" t="inlineStr">
      <is>
        <t>ADL_SR06_C2B1-ADPSXF2_CPSF_SEP5_01580510_2022WW32.3.0.bin</t>
      </is>
    </nc>
  </rcc>
  <rcc rId="14514" sId="1">
    <oc r="G8" t="inlineStr">
      <is>
        <t>ADL_SR06_C2B1-ADPSXF2_CPSF_SEP5_01580510_2022WW27.4.0.bin</t>
      </is>
    </oc>
    <nc r="G8" t="inlineStr">
      <is>
        <t>ADL_SR06_C2B1-ADPSXF2_CPSF_SEP5_01580510_2022WW32.3.0.bin</t>
      </is>
    </nc>
  </rcc>
  <rcc rId="14515" sId="1">
    <oc r="G7" t="inlineStr">
      <is>
        <t>ADL_SR06_C2B1-ADPSXF2_CPSF_SEP5_01580510_2022WW27.4.0.bin</t>
      </is>
    </oc>
    <nc r="G7" t="inlineStr">
      <is>
        <t>ADL_SR06_C2B1-ADPSXF2_CPSF_SEP5_01580510_2022WW32.3.0.bin</t>
      </is>
    </nc>
  </rcc>
  <rcc rId="14516" sId="1">
    <oc r="G6" t="inlineStr">
      <is>
        <t>ADL_SR06_C2B1-ADPSXF2_CPSF_SEP5_01580510_2022WW27.4.0.bin</t>
      </is>
    </oc>
    <nc r="G6" t="inlineStr">
      <is>
        <t>ADL_SR06_C2B1-ADPSXF2_CPSF_SEP5_01580510_2022WW32.3.0.bin</t>
      </is>
    </nc>
  </rcc>
  <rcc rId="14517" sId="1">
    <oc r="G5" t="inlineStr">
      <is>
        <t>ADL_SR06_C2B1-ADPSXF2_CPSF_SEP5_01580510_2022WW27.4.0.bin</t>
      </is>
    </oc>
    <nc r="G5" t="inlineStr">
      <is>
        <t>ADL_SR06_C2B1-ADPSXF2_CPSF_SEP5_01580510_2022WW32.3.0.bin</t>
      </is>
    </nc>
  </rcc>
  <rcc rId="14518" sId="1">
    <oc r="G4" t="inlineStr">
      <is>
        <t>ADL_SR06_C2B1-ADPSXF2_CPSF_SEP5_01580510_2022WW27.4.0.bin</t>
      </is>
    </oc>
    <nc r="G4" t="inlineStr">
      <is>
        <t>ADL_SR06_C2B1-ADPSXF2_CPSF_SEP5_01580510_2022WW32.3.0.bin</t>
      </is>
    </nc>
  </rcc>
  <rcc rId="14519" sId="1">
    <oc r="G3" t="inlineStr">
      <is>
        <t>ADL_SR06_C2B1-ADPSXF2_CPSF_SEP5_01580510_2022WW27.4.0.bin</t>
      </is>
    </oc>
    <nc r="G3" t="inlineStr">
      <is>
        <t>ADL_SR06_C2B1-ADPSXF2_CPSF_SEP5_01580510_2022WW32.3.0.bin</t>
      </is>
    </nc>
  </rcc>
  <rcc rId="14520" sId="1">
    <oc r="G2" t="inlineStr">
      <is>
        <t>ADL_SR06_C2B1-ADPSXF2_CPSF_SEP5_01580510_2022WW27.4.0.bin</t>
      </is>
    </oc>
    <nc r="G2" t="inlineStr">
      <is>
        <t>ADL_SR06_C2B1-ADPSXF2_CPSF_SEP5_01580510_2022WW32.3.0.bin</t>
      </is>
    </nc>
  </rcc>
  <rcc rId="14521" sId="1">
    <oc r="G296" t="inlineStr">
      <is>
        <t>ADL_SR06_C2B1-ADPSXF2_CPSF_SEP5_01580510_2022WW27.4.0.bin</t>
      </is>
    </oc>
    <nc r="G296" t="inlineStr">
      <is>
        <t>ADL_SR06_C2B1-ADPSXF2_CPSF_SEP5_01580510_2022WW32.3.0.bin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24" sId="1">
    <oc r="I437" t="inlineStr">
      <is>
        <t>Not_Run</t>
      </is>
    </oc>
    <nc r="I437" t="inlineStr">
      <is>
        <t>passed</t>
      </is>
    </nc>
  </rcc>
  <rcc rId="14525" sId="1">
    <oc r="I413" t="inlineStr">
      <is>
        <t>Not_Run</t>
      </is>
    </oc>
    <nc r="I413" t="inlineStr">
      <is>
        <t>passed</t>
      </is>
    </nc>
  </rcc>
  <rcc rId="14526" sId="1">
    <oc r="I410" t="inlineStr">
      <is>
        <t>Not_Run</t>
      </is>
    </oc>
    <nc r="I410" t="inlineStr">
      <is>
        <t>passed</t>
      </is>
    </nc>
  </rcc>
  <rcc rId="14527" sId="1">
    <oc r="I409" t="inlineStr">
      <is>
        <t>Not_Run</t>
      </is>
    </oc>
    <nc r="I409" t="inlineStr">
      <is>
        <t>passed</t>
      </is>
    </nc>
  </rcc>
  <rcc rId="14528" sId="1">
    <oc r="I406" t="inlineStr">
      <is>
        <t>Not_Run</t>
      </is>
    </oc>
    <nc r="I406" t="inlineStr">
      <is>
        <t>passed</t>
      </is>
    </nc>
  </rcc>
  <rcc rId="14529" sId="1">
    <oc r="I405" t="inlineStr">
      <is>
        <t>Not_Run</t>
      </is>
    </oc>
    <nc r="I405" t="inlineStr">
      <is>
        <t>passed</t>
      </is>
    </nc>
  </rcc>
  <rcc rId="14530" sId="1">
    <oc r="I402" t="inlineStr">
      <is>
        <t>Not_Run</t>
      </is>
    </oc>
    <nc r="I402" t="inlineStr">
      <is>
        <t>passed</t>
      </is>
    </nc>
  </rcc>
  <rcc rId="14531" sId="1">
    <oc r="I401" t="inlineStr">
      <is>
        <t>Not_Run</t>
      </is>
    </oc>
    <nc r="I401" t="inlineStr">
      <is>
        <t>passed</t>
      </is>
    </nc>
  </rcc>
  <rcc rId="14532" sId="1">
    <oc r="I400" t="inlineStr">
      <is>
        <t>Not_Run</t>
      </is>
    </oc>
    <nc r="I400" t="inlineStr">
      <is>
        <t>passed</t>
      </is>
    </nc>
  </rcc>
  <rcc rId="14533" sId="1">
    <oc r="I398" t="inlineStr">
      <is>
        <t>Not_Run</t>
      </is>
    </oc>
    <nc r="I398" t="inlineStr">
      <is>
        <t>passed</t>
      </is>
    </nc>
  </rcc>
  <rcc rId="14534" sId="1">
    <oc r="I394" t="inlineStr">
      <is>
        <t>Not_Run</t>
      </is>
    </oc>
    <nc r="I394" t="inlineStr">
      <is>
        <t>passed</t>
      </is>
    </nc>
  </rcc>
  <rcc rId="14535" sId="1">
    <oc r="I379" t="inlineStr">
      <is>
        <t>Not_Run</t>
      </is>
    </oc>
    <nc r="I379" t="inlineStr">
      <is>
        <t>passed</t>
      </is>
    </nc>
  </rcc>
  <rcc rId="14536" sId="1">
    <oc r="I378" t="inlineStr">
      <is>
        <t>Not_Run</t>
      </is>
    </oc>
    <nc r="I378" t="inlineStr">
      <is>
        <t>passed</t>
      </is>
    </nc>
  </rcc>
  <rcc rId="14537" sId="1">
    <oc r="I377" t="inlineStr">
      <is>
        <t>Not_Run</t>
      </is>
    </oc>
    <nc r="I377" t="inlineStr">
      <is>
        <t>passed</t>
      </is>
    </nc>
  </rcc>
  <rcc rId="14538" sId="1">
    <oc r="I372" t="inlineStr">
      <is>
        <t>Not_Run</t>
      </is>
    </oc>
    <nc r="I372" t="inlineStr">
      <is>
        <t>passed</t>
      </is>
    </nc>
  </rcc>
  <rcc rId="14539" sId="1">
    <oc r="I370" t="inlineStr">
      <is>
        <t>Not_Run</t>
      </is>
    </oc>
    <nc r="I370" t="inlineStr">
      <is>
        <t>passed</t>
      </is>
    </nc>
  </rcc>
  <rcc rId="14540" sId="1">
    <oc r="I369" t="inlineStr">
      <is>
        <t>Not_Run</t>
      </is>
    </oc>
    <nc r="I369" t="inlineStr">
      <is>
        <t>passed</t>
      </is>
    </nc>
  </rcc>
  <rcc rId="14541" sId="1">
    <oc r="I368" t="inlineStr">
      <is>
        <t>Not_Run</t>
      </is>
    </oc>
    <nc r="I368" t="inlineStr">
      <is>
        <t>passed</t>
      </is>
    </nc>
  </rcc>
  <rcc rId="14542" sId="1">
    <oc r="I367" t="inlineStr">
      <is>
        <t>Not_Run</t>
      </is>
    </oc>
    <nc r="I367" t="inlineStr">
      <is>
        <t>passed</t>
      </is>
    </nc>
  </rcc>
  <rcc rId="14543" sId="1">
    <oc r="I361" t="inlineStr">
      <is>
        <t>Not_Run</t>
      </is>
    </oc>
    <nc r="I361" t="inlineStr">
      <is>
        <t>passed</t>
      </is>
    </nc>
  </rcc>
  <rcc rId="14544" sId="1">
    <oc r="I360" t="inlineStr">
      <is>
        <t>Not_Run</t>
      </is>
    </oc>
    <nc r="I360" t="inlineStr">
      <is>
        <t>passed</t>
      </is>
    </nc>
  </rcc>
  <rcc rId="14545" sId="1">
    <oc r="I359" t="inlineStr">
      <is>
        <t>Not_Run</t>
      </is>
    </oc>
    <nc r="I359" t="inlineStr">
      <is>
        <t>passed</t>
      </is>
    </nc>
  </rcc>
  <rcc rId="14546" sId="1">
    <oc r="I357" t="inlineStr">
      <is>
        <t>Not_Run</t>
      </is>
    </oc>
    <nc r="I357" t="inlineStr">
      <is>
        <t>passed</t>
      </is>
    </nc>
  </rcc>
  <rcc rId="14547" sId="1">
    <oc r="I351" t="inlineStr">
      <is>
        <t>Not_Run</t>
      </is>
    </oc>
    <nc r="I351" t="inlineStr">
      <is>
        <t>passed</t>
      </is>
    </nc>
  </rcc>
  <rcc rId="14548" sId="1">
    <oc r="I350" t="inlineStr">
      <is>
        <t>Not_Run</t>
      </is>
    </oc>
    <nc r="I350" t="inlineStr">
      <is>
        <t>passed</t>
      </is>
    </nc>
  </rcc>
  <rcc rId="14549" sId="1">
    <oc r="I337" t="inlineStr">
      <is>
        <t>Not_Run</t>
      </is>
    </oc>
    <nc r="I337" t="inlineStr">
      <is>
        <t>passed</t>
      </is>
    </nc>
  </rcc>
  <rcc rId="14550" sId="1">
    <oc r="I336" t="inlineStr">
      <is>
        <t>Not_Run</t>
      </is>
    </oc>
    <nc r="I336" t="inlineStr">
      <is>
        <t>passed</t>
      </is>
    </nc>
  </rcc>
  <rcc rId="14551" sId="1">
    <oc r="I328" t="inlineStr">
      <is>
        <t>Not_Run</t>
      </is>
    </oc>
    <nc r="I328" t="inlineStr">
      <is>
        <t>passed</t>
      </is>
    </nc>
  </rcc>
  <rcc rId="14552" sId="1">
    <oc r="I327" t="inlineStr">
      <is>
        <t>Not_Run</t>
      </is>
    </oc>
    <nc r="I327" t="inlineStr">
      <is>
        <t>passed</t>
      </is>
    </nc>
  </rcc>
  <rcc rId="14553" sId="1">
    <oc r="I289" t="inlineStr">
      <is>
        <t>Not_Run</t>
      </is>
    </oc>
    <nc r="I289" t="inlineStr">
      <is>
        <t>passed</t>
      </is>
    </nc>
  </rcc>
  <rcc rId="14554" sId="1">
    <oc r="I288" t="inlineStr">
      <is>
        <t>Not_Run</t>
      </is>
    </oc>
    <nc r="I288" t="inlineStr">
      <is>
        <t>passed</t>
      </is>
    </nc>
  </rcc>
  <rcc rId="14555" sId="1">
    <oc r="I282" t="inlineStr">
      <is>
        <t>Not_Run</t>
      </is>
    </oc>
    <nc r="I282" t="inlineStr">
      <is>
        <t>passed</t>
      </is>
    </nc>
  </rcc>
  <rcc rId="14556" sId="1">
    <oc r="I281" t="inlineStr">
      <is>
        <t>Not_Run</t>
      </is>
    </oc>
    <nc r="I281" t="inlineStr">
      <is>
        <t>passed</t>
      </is>
    </nc>
  </rcc>
  <rcc rId="14557" sId="1">
    <oc r="I278" t="inlineStr">
      <is>
        <t>Not_Run</t>
      </is>
    </oc>
    <nc r="I278" t="inlineStr">
      <is>
        <t>passed</t>
      </is>
    </nc>
  </rcc>
  <rcc rId="14558" sId="1">
    <oc r="I276" t="inlineStr">
      <is>
        <t>Not_Run</t>
      </is>
    </oc>
    <nc r="I276" t="inlineStr">
      <is>
        <t>passed</t>
      </is>
    </nc>
  </rcc>
  <rcc rId="14559" sId="1">
    <oc r="I275" t="inlineStr">
      <is>
        <t>Not_Run</t>
      </is>
    </oc>
    <nc r="I275" t="inlineStr">
      <is>
        <t>passed</t>
      </is>
    </nc>
  </rcc>
  <rcc rId="14560" sId="1">
    <oc r="I274" t="inlineStr">
      <is>
        <t>Not_Run</t>
      </is>
    </oc>
    <nc r="I274" t="inlineStr">
      <is>
        <t>passed</t>
      </is>
    </nc>
  </rcc>
  <rcc rId="14561" sId="1">
    <oc r="I273" t="inlineStr">
      <is>
        <t>Not_Run</t>
      </is>
    </oc>
    <nc r="I273" t="inlineStr">
      <is>
        <t>passed</t>
      </is>
    </nc>
  </rcc>
  <rcc rId="14562" sId="1">
    <oc r="I272" t="inlineStr">
      <is>
        <t>Not_Run</t>
      </is>
    </oc>
    <nc r="I272" t="inlineStr">
      <is>
        <t>passed</t>
      </is>
    </nc>
  </rcc>
  <rcc rId="14563" sId="1">
    <oc r="I268" t="inlineStr">
      <is>
        <t>Not_Run</t>
      </is>
    </oc>
    <nc r="I268" t="inlineStr">
      <is>
        <t>passed</t>
      </is>
    </nc>
  </rcc>
  <rcc rId="14564" sId="1">
    <oc r="I266" t="inlineStr">
      <is>
        <t>Not_Run</t>
      </is>
    </oc>
    <nc r="I266" t="inlineStr">
      <is>
        <t>passed</t>
      </is>
    </nc>
  </rcc>
  <rcc rId="14565" sId="1">
    <oc r="I264" t="inlineStr">
      <is>
        <t>Not_Run</t>
      </is>
    </oc>
    <nc r="I264" t="inlineStr">
      <is>
        <t>passed</t>
      </is>
    </nc>
  </rcc>
  <rcc rId="14566" sId="1">
    <oc r="I263" t="inlineStr">
      <is>
        <t>Not_Run</t>
      </is>
    </oc>
    <nc r="I263" t="inlineStr">
      <is>
        <t>passed</t>
      </is>
    </nc>
  </rcc>
  <rcc rId="14567" sId="1">
    <oc r="I262" t="inlineStr">
      <is>
        <t>Not_Run</t>
      </is>
    </oc>
    <nc r="I262" t="inlineStr">
      <is>
        <t>passed</t>
      </is>
    </nc>
  </rcc>
  <rcc rId="14568" sId="1">
    <oc r="I261" t="inlineStr">
      <is>
        <t>Not_Run</t>
      </is>
    </oc>
    <nc r="I261" t="inlineStr">
      <is>
        <t>passed</t>
      </is>
    </nc>
  </rcc>
  <rcc rId="14569" sId="1">
    <oc r="I259" t="inlineStr">
      <is>
        <t>Not_Run</t>
      </is>
    </oc>
    <nc r="I259" t="inlineStr">
      <is>
        <t>passed</t>
      </is>
    </nc>
  </rcc>
  <rcc rId="14570" sId="1">
    <oc r="I258" t="inlineStr">
      <is>
        <t>Not_Run</t>
      </is>
    </oc>
    <nc r="I258" t="inlineStr">
      <is>
        <t>passed</t>
      </is>
    </nc>
  </rcc>
  <rcc rId="14571" sId="1">
    <oc r="I256" t="inlineStr">
      <is>
        <t>Not_Run</t>
      </is>
    </oc>
    <nc r="I256" t="inlineStr">
      <is>
        <t>passed</t>
      </is>
    </nc>
  </rcc>
  <rcc rId="14572" sId="1">
    <oc r="I254" t="inlineStr">
      <is>
        <t>Not_Run</t>
      </is>
    </oc>
    <nc r="I254" t="inlineStr">
      <is>
        <t>passed</t>
      </is>
    </nc>
  </rcc>
  <rcc rId="14573" sId="1">
    <oc r="I253" t="inlineStr">
      <is>
        <t>Not_Run</t>
      </is>
    </oc>
    <nc r="I253" t="inlineStr">
      <is>
        <t>passed</t>
      </is>
    </nc>
  </rcc>
  <rcc rId="14574" sId="1">
    <oc r="I242" t="inlineStr">
      <is>
        <t>Not_Run</t>
      </is>
    </oc>
    <nc r="I242" t="inlineStr">
      <is>
        <t>passed</t>
      </is>
    </nc>
  </rcc>
  <rcc rId="14575" sId="1">
    <oc r="I239" t="inlineStr">
      <is>
        <t>Not_Run</t>
      </is>
    </oc>
    <nc r="I239" t="inlineStr">
      <is>
        <t>passed</t>
      </is>
    </nc>
  </rcc>
  <rcc rId="14576" sId="1">
    <oc r="I237" t="inlineStr">
      <is>
        <t>Not_Run</t>
      </is>
    </oc>
    <nc r="I237" t="inlineStr">
      <is>
        <t>passed</t>
      </is>
    </nc>
  </rcc>
  <rcc rId="14577" sId="1">
    <oc r="I233" t="inlineStr">
      <is>
        <t>Not_Run</t>
      </is>
    </oc>
    <nc r="I233" t="inlineStr">
      <is>
        <t>passed</t>
      </is>
    </nc>
  </rcc>
  <rcc rId="14578" sId="1">
    <oc r="I232" t="inlineStr">
      <is>
        <t>Not_Run</t>
      </is>
    </oc>
    <nc r="I232" t="inlineStr">
      <is>
        <t>passed</t>
      </is>
    </nc>
  </rcc>
  <rcc rId="14579" sId="1">
    <oc r="I231" t="inlineStr">
      <is>
        <t>Not_Run</t>
      </is>
    </oc>
    <nc r="I231" t="inlineStr">
      <is>
        <t>passed</t>
      </is>
    </nc>
  </rcc>
  <rcc rId="14580" sId="1">
    <oc r="I229" t="inlineStr">
      <is>
        <t>Not_Run</t>
      </is>
    </oc>
    <nc r="I229" t="inlineStr">
      <is>
        <t>passed</t>
      </is>
    </nc>
  </rcc>
  <rcc rId="14581" sId="1">
    <oc r="I228" t="inlineStr">
      <is>
        <t>Not_Run</t>
      </is>
    </oc>
    <nc r="I228" t="inlineStr">
      <is>
        <t>passed</t>
      </is>
    </nc>
  </rcc>
  <rcc rId="14582" sId="1">
    <oc r="I227" t="inlineStr">
      <is>
        <t>Not_Run</t>
      </is>
    </oc>
    <nc r="I227" t="inlineStr">
      <is>
        <t>passed</t>
      </is>
    </nc>
  </rcc>
  <rcc rId="14583" sId="1">
    <oc r="I225" t="inlineStr">
      <is>
        <t>Not_Run</t>
      </is>
    </oc>
    <nc r="I225" t="inlineStr">
      <is>
        <t>passed</t>
      </is>
    </nc>
  </rcc>
  <rcc rId="14584" sId="1">
    <oc r="I218" t="inlineStr">
      <is>
        <t>Not_Run</t>
      </is>
    </oc>
    <nc r="I218" t="inlineStr">
      <is>
        <t>passed</t>
      </is>
    </nc>
  </rcc>
  <rcc rId="14585" sId="1">
    <oc r="I216" t="inlineStr">
      <is>
        <t>Not_Run</t>
      </is>
    </oc>
    <nc r="I216" t="inlineStr">
      <is>
        <t>passed</t>
      </is>
    </nc>
  </rcc>
  <rcc rId="14586" sId="1">
    <oc r="I214" t="inlineStr">
      <is>
        <t>Not_Run</t>
      </is>
    </oc>
    <nc r="I214" t="inlineStr">
      <is>
        <t>passed</t>
      </is>
    </nc>
  </rcc>
  <rcc rId="14587" sId="1">
    <oc r="I192" t="inlineStr">
      <is>
        <t>Not_Run</t>
      </is>
    </oc>
    <nc r="I192" t="inlineStr">
      <is>
        <t>passed</t>
      </is>
    </nc>
  </rcc>
  <rcc rId="14588" sId="1">
    <oc r="I187" t="inlineStr">
      <is>
        <t>Not_Run</t>
      </is>
    </oc>
    <nc r="I187" t="inlineStr">
      <is>
        <t>passed</t>
      </is>
    </nc>
  </rcc>
  <rcc rId="14589" sId="1">
    <oc r="I184" t="inlineStr">
      <is>
        <t>Not_Run</t>
      </is>
    </oc>
    <nc r="I184" t="inlineStr">
      <is>
        <t>passed</t>
      </is>
    </nc>
  </rcc>
  <rcc rId="14590" sId="1">
    <oc r="I182" t="inlineStr">
      <is>
        <t>Not_Run</t>
      </is>
    </oc>
    <nc r="I182" t="inlineStr">
      <is>
        <t>passed</t>
      </is>
    </nc>
  </rcc>
  <rcc rId="14591" sId="1">
    <oc r="I179" t="inlineStr">
      <is>
        <t>Not_Run</t>
      </is>
    </oc>
    <nc r="I179" t="inlineStr">
      <is>
        <t>passed</t>
      </is>
    </nc>
  </rcc>
  <rcc rId="14592" sId="1">
    <oc r="I156" t="inlineStr">
      <is>
        <t>Not_Run</t>
      </is>
    </oc>
    <nc r="I156" t="inlineStr">
      <is>
        <t>passed</t>
      </is>
    </nc>
  </rcc>
  <rcc rId="14593" sId="1">
    <oc r="I152" t="inlineStr">
      <is>
        <t>Not_Run</t>
      </is>
    </oc>
    <nc r="I152" t="inlineStr">
      <is>
        <t>passed</t>
      </is>
    </nc>
  </rcc>
  <rcc rId="14594" sId="1">
    <oc r="I149" t="inlineStr">
      <is>
        <t>Not_Run</t>
      </is>
    </oc>
    <nc r="I149" t="inlineStr">
      <is>
        <t>passed</t>
      </is>
    </nc>
  </rcc>
  <rcc rId="14595" sId="1">
    <oc r="I148" t="inlineStr">
      <is>
        <t>Not_Run</t>
      </is>
    </oc>
    <nc r="I148" t="inlineStr">
      <is>
        <t>passed</t>
      </is>
    </nc>
  </rcc>
  <rcc rId="14596" sId="1">
    <oc r="I146" t="inlineStr">
      <is>
        <t>Not_Run</t>
      </is>
    </oc>
    <nc r="I146" t="inlineStr">
      <is>
        <t>passed</t>
      </is>
    </nc>
  </rcc>
  <rcc rId="14597" sId="1">
    <oc r="I135" t="inlineStr">
      <is>
        <t>Not_Run</t>
      </is>
    </oc>
    <nc r="I135" t="inlineStr">
      <is>
        <t>passed</t>
      </is>
    </nc>
  </rcc>
  <rcc rId="14598" sId="1">
    <oc r="I133" t="inlineStr">
      <is>
        <t>Not_Run</t>
      </is>
    </oc>
    <nc r="I133" t="inlineStr">
      <is>
        <t>passed</t>
      </is>
    </nc>
  </rcc>
  <rcc rId="14599" sId="1">
    <oc r="I131" t="inlineStr">
      <is>
        <t>Not_Run</t>
      </is>
    </oc>
    <nc r="I131" t="inlineStr">
      <is>
        <t>passed</t>
      </is>
    </nc>
  </rcc>
  <rcc rId="14600" sId="1">
    <oc r="I119" t="inlineStr">
      <is>
        <t>Not_Run</t>
      </is>
    </oc>
    <nc r="I119" t="inlineStr">
      <is>
        <t>passed</t>
      </is>
    </nc>
  </rcc>
  <rcc rId="14601" sId="1">
    <oc r="I117" t="inlineStr">
      <is>
        <t>Not_Run</t>
      </is>
    </oc>
    <nc r="I117" t="inlineStr">
      <is>
        <t>passed</t>
      </is>
    </nc>
  </rcc>
  <rcc rId="14602" sId="1">
    <oc r="I111" t="inlineStr">
      <is>
        <t>Not_Run</t>
      </is>
    </oc>
    <nc r="I111" t="inlineStr">
      <is>
        <t>passed</t>
      </is>
    </nc>
  </rcc>
  <rcc rId="14603" sId="1">
    <oc r="I110" t="inlineStr">
      <is>
        <t>Not_Run</t>
      </is>
    </oc>
    <nc r="I110" t="inlineStr">
      <is>
        <t>passed</t>
      </is>
    </nc>
  </rcc>
  <rcc rId="14604" sId="1">
    <oc r="I103" t="inlineStr">
      <is>
        <t>Not_Run</t>
      </is>
    </oc>
    <nc r="I103" t="inlineStr">
      <is>
        <t>passed</t>
      </is>
    </nc>
  </rcc>
  <rcc rId="14605" sId="1">
    <oc r="I102" t="inlineStr">
      <is>
        <t>Not_Run</t>
      </is>
    </oc>
    <nc r="I102" t="inlineStr">
      <is>
        <t>passed</t>
      </is>
    </nc>
  </rcc>
  <rcc rId="14606" sId="1">
    <oc r="I100" t="inlineStr">
      <is>
        <t>Not_Run</t>
      </is>
    </oc>
    <nc r="I100" t="inlineStr">
      <is>
        <t>passed</t>
      </is>
    </nc>
  </rcc>
  <rcc rId="14607" sId="1">
    <oc r="I99" t="inlineStr">
      <is>
        <t>Not_Run</t>
      </is>
    </oc>
    <nc r="I99" t="inlineStr">
      <is>
        <t>passed</t>
      </is>
    </nc>
  </rcc>
  <rcc rId="14608" sId="1">
    <oc r="I98" t="inlineStr">
      <is>
        <t>Not_Run</t>
      </is>
    </oc>
    <nc r="I98" t="inlineStr">
      <is>
        <t>passed</t>
      </is>
    </nc>
  </rcc>
  <rcc rId="14609" sId="1">
    <oc r="I97" t="inlineStr">
      <is>
        <t>Not_Run</t>
      </is>
    </oc>
    <nc r="I97" t="inlineStr">
      <is>
        <t>passed</t>
      </is>
    </nc>
  </rcc>
  <rcc rId="14610" sId="1">
    <oc r="I85" t="inlineStr">
      <is>
        <t>Not_Run</t>
      </is>
    </oc>
    <nc r="I85" t="inlineStr">
      <is>
        <t>passed</t>
      </is>
    </nc>
  </rcc>
  <rcc rId="14611" sId="1">
    <oc r="I68" t="inlineStr">
      <is>
        <t>Not_Run</t>
      </is>
    </oc>
    <nc r="I68" t="inlineStr">
      <is>
        <t>passed</t>
      </is>
    </nc>
  </rcc>
  <rcc rId="14612" sId="1">
    <oc r="I65" t="inlineStr">
      <is>
        <t>Not_Run</t>
      </is>
    </oc>
    <nc r="I65" t="inlineStr">
      <is>
        <t>passed</t>
      </is>
    </nc>
  </rcc>
  <rcc rId="14613" sId="1">
    <oc r="I64" t="inlineStr">
      <is>
        <t>Not_Run</t>
      </is>
    </oc>
    <nc r="I64" t="inlineStr">
      <is>
        <t>passed</t>
      </is>
    </nc>
  </rcc>
  <rcc rId="14614" sId="1">
    <oc r="I59" t="inlineStr">
      <is>
        <t>Not_Run</t>
      </is>
    </oc>
    <nc r="I59" t="inlineStr">
      <is>
        <t>passed</t>
      </is>
    </nc>
  </rcc>
  <rcc rId="14615" sId="1">
    <oc r="I56" t="inlineStr">
      <is>
        <t>Not_Run</t>
      </is>
    </oc>
    <nc r="I56" t="inlineStr">
      <is>
        <t>passed</t>
      </is>
    </nc>
  </rcc>
  <rcc rId="14616" sId="1">
    <oc r="I54" t="inlineStr">
      <is>
        <t>Not_Run</t>
      </is>
    </oc>
    <nc r="I54" t="inlineStr">
      <is>
        <t>passed</t>
      </is>
    </nc>
  </rcc>
  <rcc rId="14617" sId="1">
    <oc r="I40" t="inlineStr">
      <is>
        <t>Not_Run</t>
      </is>
    </oc>
    <nc r="I40" t="inlineStr">
      <is>
        <t>passed</t>
      </is>
    </nc>
  </rcc>
  <rcc rId="14618" sId="1">
    <oc r="I34" t="inlineStr">
      <is>
        <t>Not_Run</t>
      </is>
    </oc>
    <nc r="I34" t="inlineStr">
      <is>
        <t>passed</t>
      </is>
    </nc>
  </rcc>
  <rcc rId="14619" sId="1">
    <oc r="I32" t="inlineStr">
      <is>
        <t>Not_Run</t>
      </is>
    </oc>
    <nc r="I32" t="inlineStr">
      <is>
        <t>passed</t>
      </is>
    </nc>
  </rcc>
  <rcc rId="14620" sId="1">
    <oc r="I29" t="inlineStr">
      <is>
        <t>Not_Run</t>
      </is>
    </oc>
    <nc r="I29" t="inlineStr">
      <is>
        <t>passed</t>
      </is>
    </nc>
  </rcc>
  <rcc rId="14621" sId="1">
    <oc r="I26" t="inlineStr">
      <is>
        <t>Not_Run</t>
      </is>
    </oc>
    <nc r="I26" t="inlineStr">
      <is>
        <t>passed</t>
      </is>
    </nc>
  </rcc>
  <rcc rId="14622" sId="1">
    <oc r="I14" t="inlineStr">
      <is>
        <t>Not_Run</t>
      </is>
    </oc>
    <nc r="I14" t="inlineStr">
      <is>
        <t>passed</t>
      </is>
    </nc>
  </rcc>
  <rcc rId="14623" sId="1">
    <oc r="I11" t="inlineStr">
      <is>
        <t>Not_Run</t>
      </is>
    </oc>
    <nc r="I11" t="inlineStr">
      <is>
        <t>passed</t>
      </is>
    </nc>
  </rcc>
  <rcc rId="14624" sId="1">
    <oc r="I7" t="inlineStr">
      <is>
        <t>Not_Run</t>
      </is>
    </oc>
    <nc r="I7" t="inlineStr">
      <is>
        <t>passed</t>
      </is>
    </nc>
  </rcc>
  <rcc rId="14625" sId="1">
    <oc r="I5" t="inlineStr">
      <is>
        <t>Not_Run</t>
      </is>
    </oc>
    <nc r="I5" t="inlineStr">
      <is>
        <t>passed</t>
      </is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26" sId="2">
    <oc r="B6" t="inlineStr">
      <is>
        <t>ADL-S-ADP-S-SV2-CONS-22.20.2.13B</t>
      </is>
    </oc>
    <nc r="B6" t="inlineStr">
      <is>
        <t xml:space="preserve">ADL-S-ADP-S-COBALT-CONS-22.24.5.184A 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29" sId="2">
    <oc r="B4" t="inlineStr">
      <is>
        <t>V3323_00_318</t>
      </is>
    </oc>
    <nc r="B4" t="inlineStr">
      <is>
        <t>V3323_00_318_Cobalt</t>
      </is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F88A5EBD_5741_4803_9BE1_4A082A34B39B_.wvu.FilterData" hidden="1" oldHidden="1">
    <formula>Test_Config!$A$1</formula>
  </rdn>
  <rdn rId="0" localSheetId="1" customView="1" name="Z_F88A5EBD_5741_4803_9BE1_4A082A34B39B_.wvu.FilterData" hidden="1" oldHidden="1">
    <formula>Test_Data!$A$1:$S$437</formula>
  </rdn>
  <rcv guid="{F88A5EBD-5741-4803-9BE1-4A082A34B39B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0" sId="1">
    <oc r="I215" t="inlineStr">
      <is>
        <t>Not_Run</t>
      </is>
    </oc>
    <nc r="I215" t="inlineStr">
      <is>
        <t>Passed</t>
      </is>
    </nc>
  </rcc>
  <rcc rId="13371" sId="1">
    <nc r="L215" t="inlineStr">
      <is>
        <t>skip step2 &amp; Verified</t>
      </is>
    </nc>
  </rcc>
  <rfmt sheetId="1" sqref="L215">
    <dxf>
      <fill>
        <patternFill patternType="none">
          <fgColor indexed="64"/>
          <bgColor indexed="65"/>
        </patternFill>
      </fill>
    </dxf>
  </rfmt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32" sId="1">
    <oc r="A1" t="inlineStr">
      <is>
        <t>ID</t>
      </is>
    </oc>
    <nc r="A1" t="inlineStr">
      <is>
        <t>TCD_ID</t>
      </is>
    </nc>
  </rcc>
  <rrc rId="14633" sId="1" ref="B1:B1048576" action="deleteCol" edge="1">
    <undo index="65535" exp="area" ref3D="1" dr="$B$1:$S$437" dn="Z_D1C64FCF_A393_4996_9480_25DC38B9C4F1_.wvu.FilterData" sId="1"/>
    <undo index="65535" exp="area" ref3D="1" dr="$B$1:$S$437" dn="Z_EDEC8E71_C06D_490F_B213_5A2AABEE11B5_.wvu.FilterData" sId="1"/>
    <undo index="65535" exp="area" ref3D="1" dr="$B$1:$S$437" dn="Z_E0C45456_FB9E_4FCA_959D_AC0CBBD1862C_.wvu.FilterData" sId="1"/>
    <undo index="65535" exp="area" ref3D="1" dr="$B$1:$S$437" dn="Z_A7AE9C77_A1D0_4634_84DF_6D4B1433A504_.wvu.FilterData" sId="1"/>
    <undo index="65535" exp="area" ref3D="1" dr="$B$1:$S$437" dn="Z_AB93C3A6_952E_4544_923C_1032989A2DB9_.wvu.FilterData" sId="1"/>
    <undo index="65535" exp="area" ref3D="1" dr="$B$1:$S$437" dn="Z_9409D79F_BF81_4CE2_9716_10B94CA92E1C_.wvu.FilterData" sId="1"/>
    <undo index="65535" exp="area" ref3D="1" dr="$B$1:$S$437" dn="Z_77DE0F33_3BE3_41C2_AA36_03EBF3425971_.wvu.FilterData" sId="1"/>
    <undo index="65535" exp="area" ref3D="1" dr="$B$1:$S$437" dn="Z_8CD847D1_1BDC_4DE5_B78F_82C82D6CF10C_.wvu.FilterData" sId="1"/>
    <undo index="65535" exp="area" ref3D="1" dr="$B$1:$S$437" dn="Z_872F2F52_AD9E_47BF_B64F_A5D901DD5DA2_.wvu.FilterData" sId="1"/>
    <undo index="65535" exp="area" ref3D="1" dr="$B$1:$S$437" dn="Z_6ED54BBD_B03F_4C7D_A46D_4C56BC38AB31_.wvu.FilterData" sId="1"/>
    <undo index="65535" exp="area" ref3D="1" dr="$B$1:$S$437" dn="Z_7204EEF5_A115_4B8B_A346_B27711F1FD06_.wvu.FilterData" sId="1"/>
    <undo index="65535" exp="area" ref3D="1" dr="$B$1:$S$437" dn="Z_58F47CD0_6DB3_4B78_A3B7_955F21369308_.wvu.FilterData" sId="1"/>
    <undo index="65535" exp="area" ref3D="1" dr="$B$1:$S$437" dn="Z_501ADA46_1887_4A17_B66F_AE8C89BF1015_.wvu.FilterData" sId="1"/>
    <undo index="65535" exp="area" ref3D="1" dr="$B$1:$S$437" dn="Z_18830DBD_C8C1_47DD_A570_23CC12162A06_.wvu.FilterData" sId="1"/>
    <undo index="65535" exp="area" ref3D="1" dr="$B$1:$S$437" dn="Z_2286340A_F27E_4FD4_9A7A_C6F18F1E32DE_.wvu.FilterData" sId="1"/>
    <undo index="65535" exp="area" ref3D="1" dr="$B$1:$S$437" dn="Z_37DD3689_5558_4F15_A224_E003812F89D3_.wvu.FilterData" sId="1"/>
    <undo index="65535" exp="area" ref3D="1" dr="$B$1:$S$437" dn="Z_01494FC6_3AFF_4E92_83C2_39B858F9D1CD_.wvu.FilterData" sId="1"/>
    <rfmt sheetId="1" xfDxf="1" sqref="B1:B1048576" start="0" length="0"/>
    <rcc rId="0" sId="1" dxf="1">
      <nc r="B1" t="inlineStr">
        <is>
          <t>TC_Link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ndxf>
    </rcc>
    <rcc rId="0" sId="1">
      <nc r="B437">
        <f>HYPERLINK("https://hsdes.intel.com/resource/22011843490","22011843490")</f>
      </nc>
    </rcc>
    <rcc rId="0" sId="1">
      <nc r="B436">
        <f>HYPERLINK("https://hsdes.intel.com/resource/22011834699","22011834699")</f>
      </nc>
    </rcc>
    <rcc rId="0" sId="1">
      <nc r="B435">
        <f>HYPERLINK("https://hsdes.intel.com/resource/22011834694","22011834694")</f>
      </nc>
    </rcc>
    <rcc rId="0" sId="1">
      <nc r="B434">
        <f>HYPERLINK("https://hsdes.intel.com/resource/22011834676","22011834676")</f>
      </nc>
    </rcc>
    <rcc rId="0" sId="1" dxf="1">
      <nc r="B433">
        <f>HYPERLINK("https://hsdes.intel.com/resource/22011834621","22011834621")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432">
        <f>HYPERLINK("https://hsdes.intel.com/resource/22011834375","22011834375")</f>
      </nc>
    </rcc>
    <rcc rId="0" sId="1">
      <nc r="B431">
        <f>HYPERLINK("https://hsdes.intel.com/resource/22011834274","22011834274")</f>
      </nc>
    </rcc>
    <rcc rId="0" sId="1">
      <nc r="B430">
        <f>HYPERLINK("https://hsdes.intel.com/resource/16015007753","16015007753")</f>
      </nc>
    </rcc>
    <rcc rId="0" sId="1">
      <nc r="B429">
        <f>HYPERLINK("https://hsdes.intel.com/resource/16014422452","16014422452")</f>
      </nc>
    </rcc>
    <rcc rId="0" sId="1">
      <nc r="B428">
        <f>HYPERLINK("https://hsdes.intel.com/resource/16013897116","16013897116")</f>
      </nc>
    </rcc>
    <rcc rId="0" sId="1">
      <nc r="B427">
        <f>HYPERLINK("https://hsdes.intel.com/resource/16013894474","16013894474")</f>
      </nc>
    </rcc>
    <rcc rId="0" sId="1">
      <nc r="B426">
        <f>HYPERLINK("https://hsdes.intel.com/resource/16013832714","16013832714")</f>
      </nc>
    </rcc>
    <rcc rId="0" sId="1">
      <nc r="B425">
        <f>HYPERLINK("https://hsdes.intel.com/resource/16013697548","16013697548")</f>
      </nc>
    </rcc>
    <rcc rId="0" sId="1">
      <nc r="B424">
        <f>HYPERLINK("https://hsdes.intel.com/resource/16013686490","16013686490")</f>
      </nc>
    </rcc>
    <rcc rId="0" sId="1">
      <nc r="B423">
        <f>HYPERLINK("https://hsdes.intel.com/resource/16013681042","16013681042")</f>
      </nc>
    </rcc>
    <rcc rId="0" sId="1">
      <nc r="B422">
        <f>HYPERLINK("https://hsdes.intel.com/resource/16013677643","16013677643")</f>
      </nc>
    </rcc>
    <rcc rId="0" sId="1">
      <nc r="B421">
        <f>HYPERLINK("https://hsdes.intel.com/resource/16013677281","16013677281")</f>
      </nc>
    </rcc>
    <rcc rId="0" sId="1">
      <nc r="B420">
        <f>HYPERLINK("https://hsdes.intel.com/resource/16013676942","16013676942")</f>
      </nc>
    </rcc>
    <rcc rId="0" sId="1">
      <nc r="B419">
        <f>HYPERLINK("https://hsdes.intel.com/resource/16013676825","16013676825")</f>
      </nc>
    </rcc>
    <rcc rId="0" sId="1">
      <nc r="B418">
        <f>HYPERLINK("https://hsdes.intel.com/resource/16013162130","16013162130")</f>
      </nc>
    </rcc>
    <rcc rId="0" sId="1">
      <nc r="B417">
        <f>HYPERLINK("https://hsdes.intel.com/resource/16012848216","16012848216")</f>
      </nc>
    </rcc>
    <rcc rId="0" sId="1">
      <nc r="B416">
        <f>HYPERLINK("https://hsdes.intel.com/resource/16012641932","16012641932")</f>
      </nc>
    </rcc>
    <rcc rId="0" sId="1">
      <nc r="B415">
        <f>HYPERLINK("https://hsdes.intel.com/resource/16012332283","16012332283")</f>
      </nc>
    </rcc>
    <rcc rId="0" sId="1">
      <nc r="B414">
        <f>HYPERLINK("https://hsdes.intel.com/resource/14013185864","14013185864")</f>
      </nc>
    </rcc>
    <rcc rId="0" sId="1">
      <nc r="B413">
        <f>HYPERLINK("https://hsdes.intel.com/resource/14013185842","14013185842")</f>
      </nc>
    </rcc>
    <rcc rId="0" sId="1">
      <nc r="B412">
        <f>HYPERLINK("https://hsdes.intel.com/resource/14013185831","14013185831")</f>
      </nc>
    </rcc>
    <rcc rId="0" sId="1">
      <nc r="B411">
        <f>HYPERLINK("https://hsdes.intel.com/resource/14013185828","14013185828")</f>
      </nc>
    </rcc>
    <rcc rId="0" sId="1">
      <nc r="B410">
        <f>HYPERLINK("https://hsdes.intel.com/resource/14013185827","14013185827")</f>
      </nc>
    </rcc>
    <rcc rId="0" sId="1">
      <nc r="B409">
        <f>HYPERLINK("https://hsdes.intel.com/resource/14013185826","14013185826")</f>
      </nc>
    </rcc>
    <rcc rId="0" sId="1">
      <nc r="B408">
        <f>HYPERLINK("https://hsdes.intel.com/resource/14013185824","14013185824")</f>
      </nc>
    </rcc>
    <rcc rId="0" sId="1">
      <nc r="B407">
        <f>HYPERLINK("https://hsdes.intel.com/resource/14013185822","14013185822")</f>
      </nc>
    </rcc>
    <rcc rId="0" sId="1">
      <nc r="B406">
        <f>HYPERLINK("https://hsdes.intel.com/resource/14013185815","14013185815")</f>
      </nc>
    </rcc>
    <rcc rId="0" sId="1">
      <nc r="B405">
        <f>HYPERLINK("https://hsdes.intel.com/resource/14013185814","14013185814")</f>
      </nc>
    </rcc>
    <rcc rId="0" sId="1">
      <nc r="B404">
        <f>HYPERLINK("https://hsdes.intel.com/resource/14013185807","14013185807")</f>
      </nc>
    </rcc>
    <rcc rId="0" sId="1">
      <nc r="B403">
        <f>HYPERLINK("https://hsdes.intel.com/resource/14013185758","14013185758")</f>
      </nc>
    </rcc>
    <rcc rId="0" sId="1">
      <nc r="B402">
        <f>HYPERLINK("https://hsdes.intel.com/resource/14013185732","14013185732")</f>
      </nc>
    </rcc>
    <rcc rId="0" sId="1">
      <nc r="B401">
        <f>HYPERLINK("https://hsdes.intel.com/resource/14013185729","14013185729")</f>
      </nc>
    </rcc>
    <rcc rId="0" sId="1">
      <nc r="B400">
        <f>HYPERLINK("https://hsdes.intel.com/resource/14013185728","14013185728")</f>
      </nc>
    </rcc>
    <rcc rId="0" sId="1">
      <nc r="B399">
        <f>HYPERLINK("https://hsdes.intel.com/resource/14013185714","14013185714")</f>
      </nc>
    </rcc>
    <rcc rId="0" sId="1">
      <nc r="B398">
        <f>HYPERLINK("https://hsdes.intel.com/resource/14013185710","14013185710")</f>
      </nc>
    </rcc>
    <rcc rId="0" sId="1">
      <nc r="B397">
        <f>HYPERLINK("https://hsdes.intel.com/resource/14013185707","14013185707")</f>
      </nc>
    </rcc>
    <rcc rId="0" sId="1">
      <nc r="B396">
        <f>HYPERLINK("https://hsdes.intel.com/resource/14013185694","14013185694")</f>
      </nc>
    </rcc>
    <rcc rId="0" sId="1">
      <nc r="B395">
        <f>HYPERLINK("https://hsdes.intel.com/resource/14013185689","14013185689")</f>
      </nc>
    </rcc>
    <rcc rId="0" sId="1">
      <nc r="B394">
        <f>HYPERLINK("https://hsdes.intel.com/resource/14013185678","14013185678")</f>
      </nc>
    </rcc>
    <rcc rId="0" sId="1">
      <nc r="B393">
        <f>HYPERLINK("https://hsdes.intel.com/resource/14013185500","14013185500")</f>
      </nc>
    </rcc>
    <rcc rId="0" sId="1">
      <nc r="B392">
        <f>HYPERLINK("https://hsdes.intel.com/resource/14013185476","14013185476")</f>
      </nc>
    </rcc>
    <rcc rId="0" sId="1">
      <nc r="B391">
        <f>HYPERLINK("https://hsdes.intel.com/resource/14013185392","14013185392")</f>
      </nc>
    </rcc>
    <rcc rId="0" sId="1">
      <nc r="B390">
        <f>HYPERLINK("https://hsdes.intel.com/resource/14013185388","14013185388")</f>
      </nc>
    </rcc>
    <rcc rId="0" sId="1">
      <nc r="B389">
        <f>HYPERLINK("https://hsdes.intel.com/resource/14013185378","14013185378")</f>
      </nc>
    </rcc>
    <rcc rId="0" sId="1">
      <nc r="B388">
        <f>HYPERLINK("https://hsdes.intel.com/resource/14013185376","14013185376")</f>
      </nc>
    </rcc>
    <rcc rId="0" sId="1">
      <nc r="B387">
        <f>HYPERLINK("https://hsdes.intel.com/resource/14013185370","14013185370")</f>
      </nc>
    </rcc>
    <rcc rId="0" sId="1">
      <nc r="B386">
        <f>HYPERLINK("https://hsdes.intel.com/resource/14013185363","14013185363")</f>
      </nc>
    </rcc>
    <rcc rId="0" sId="1">
      <nc r="B385">
        <f>HYPERLINK("https://hsdes.intel.com/resource/14013185356","14013185356")</f>
      </nc>
    </rcc>
    <rcc rId="0" sId="1">
      <nc r="B384">
        <f>HYPERLINK("https://hsdes.intel.com/resource/14013185336","14013185336")</f>
      </nc>
    </rcc>
    <rcc rId="0" sId="1">
      <nc r="B383">
        <f>HYPERLINK("https://hsdes.intel.com/resource/14013185276","14013185276")</f>
      </nc>
    </rcc>
    <rcc rId="0" sId="1">
      <nc r="B382">
        <f>HYPERLINK("https://hsdes.intel.com/resource/14013185224","14013185224")</f>
      </nc>
    </rcc>
    <rcc rId="0" sId="1">
      <nc r="B381">
        <f>HYPERLINK("https://hsdes.intel.com/resource/14013185220","14013185220")</f>
      </nc>
    </rcc>
    <rcc rId="0" sId="1">
      <nc r="B380">
        <f>HYPERLINK("https://hsdes.intel.com/resource/14013185209","14013185209")</f>
      </nc>
    </rcc>
    <rcc rId="0" sId="1">
      <nc r="B379">
        <f>HYPERLINK("https://hsdes.intel.com/resource/14013185086","14013185086")</f>
      </nc>
    </rcc>
    <rcc rId="0" sId="1">
      <nc r="B378">
        <f>HYPERLINK("https://hsdes.intel.com/resource/14013184835","14013184835")</f>
      </nc>
    </rcc>
    <rcc rId="0" sId="1">
      <nc r="B377">
        <f>HYPERLINK("https://hsdes.intel.com/resource/14013184823","14013184823")</f>
      </nc>
    </rcc>
    <rcc rId="0" sId="1">
      <nc r="B376">
        <f>HYPERLINK("https://hsdes.intel.com/resource/14013184742","14013184742")</f>
      </nc>
    </rcc>
    <rcc rId="0" sId="1">
      <nc r="B375">
        <f>HYPERLINK("https://hsdes.intel.com/resource/14013184512","14013184512")</f>
      </nc>
    </rcc>
    <rcc rId="0" sId="1">
      <nc r="B374">
        <f>HYPERLINK("https://hsdes.intel.com/resource/14013184477","14013184477")</f>
      </nc>
    </rcc>
    <rcc rId="0" sId="1">
      <nc r="B373">
        <f>HYPERLINK("https://hsdes.intel.com/resource/14013184407","14013184407")</f>
      </nc>
    </rcc>
    <rcc rId="0" sId="1">
      <nc r="B372">
        <f>HYPERLINK("https://hsdes.intel.com/resource/14013184016","14013184016")</f>
      </nc>
    </rcc>
    <rcc rId="0" sId="1">
      <nc r="B371">
        <f>HYPERLINK("https://hsdes.intel.com/resource/14013184015","14013184015")</f>
      </nc>
    </rcc>
    <rcc rId="0" sId="1">
      <nc r="B370">
        <f>HYPERLINK("https://hsdes.intel.com/resource/14013183947","14013183947")</f>
      </nc>
    </rcc>
    <rcc rId="0" sId="1">
      <nc r="B369">
        <f>HYPERLINK("https://hsdes.intel.com/resource/14013183898","14013183898")</f>
      </nc>
    </rcc>
    <rcc rId="0" sId="1">
      <nc r="B368">
        <f>HYPERLINK("https://hsdes.intel.com/resource/14013183796","14013183796")</f>
      </nc>
    </rcc>
    <rcc rId="0" sId="1">
      <nc r="B367">
        <f>HYPERLINK("https://hsdes.intel.com/resource/14013183790","14013183790")</f>
      </nc>
    </rcc>
    <rcc rId="0" sId="1">
      <nc r="B366">
        <f>HYPERLINK("https://hsdes.intel.com/resource/14013183750","14013183750")</f>
      </nc>
    </rcc>
    <rcc rId="0" sId="1">
      <nc r="B365">
        <f>HYPERLINK("https://hsdes.intel.com/resource/14013183707","14013183707")</f>
      </nc>
    </rcc>
    <rcc rId="0" sId="1">
      <nc r="B364">
        <f>HYPERLINK("https://hsdes.intel.com/resource/14013183460","14013183460")</f>
      </nc>
    </rcc>
    <rcc rId="0" sId="1">
      <nc r="B363">
        <f>HYPERLINK("https://hsdes.intel.com/resource/14013183399","14013183399")</f>
      </nc>
    </rcc>
    <rcc rId="0" sId="1">
      <nc r="B362">
        <f>HYPERLINK("https://hsdes.intel.com/resource/14013183384","14013183384")</f>
      </nc>
    </rcc>
    <rcc rId="0" sId="1">
      <nc r="B361">
        <f>HYPERLINK("https://hsdes.intel.com/resource/14013183314","14013183314")</f>
      </nc>
    </rcc>
    <rcc rId="0" sId="1">
      <nc r="B360">
        <f>HYPERLINK("https://hsdes.intel.com/resource/14013182806","14013182806")</f>
      </nc>
    </rcc>
    <rcc rId="0" sId="1">
      <nc r="B359">
        <f>HYPERLINK("https://hsdes.intel.com/resource/14013182798","14013182798")</f>
      </nc>
    </rcc>
    <rcc rId="0" sId="1">
      <nc r="B358">
        <f>HYPERLINK("https://hsdes.intel.com/resource/14013182624","14013182624")</f>
      </nc>
    </rcc>
    <rcc rId="0" sId="1">
      <nc r="B357">
        <f>HYPERLINK("https://hsdes.intel.com/resource/14013182446","14013182446")</f>
      </nc>
    </rcc>
    <rcc rId="0" sId="1">
      <nc r="B356">
        <f>HYPERLINK("https://hsdes.intel.com/resource/14013182365","14013182365")</f>
      </nc>
    </rcc>
    <rcc rId="0" sId="1">
      <nc r="B355">
        <f>HYPERLINK("https://hsdes.intel.com/resource/14013182355","14013182355")</f>
      </nc>
    </rcc>
    <rcc rId="0" sId="1">
      <nc r="B354">
        <f>HYPERLINK("https://hsdes.intel.com/resource/14013182348","14013182348")</f>
      </nc>
    </rcc>
    <rcc rId="0" sId="1">
      <nc r="B353">
        <f>HYPERLINK("https://hsdes.intel.com/resource/14013182324","14013182324")</f>
      </nc>
    </rcc>
    <rcc rId="0" sId="1">
      <nc r="B352">
        <f>HYPERLINK("https://hsdes.intel.com/resource/14013182314","14013182314")</f>
      </nc>
    </rcc>
    <rcc rId="0" sId="1">
      <nc r="B351">
        <f>HYPERLINK("https://hsdes.intel.com/resource/14013180512","14013180512")</f>
      </nc>
    </rcc>
    <rcc rId="0" sId="1">
      <nc r="B350">
        <f>HYPERLINK("https://hsdes.intel.com/resource/14013180508","14013180508")</f>
      </nc>
    </rcc>
    <rcc rId="0" sId="1">
      <nc r="B349">
        <f>HYPERLINK("https://hsdes.intel.com/resource/14013180470","14013180470")</f>
      </nc>
    </rcc>
    <rcc rId="0" sId="1">
      <nc r="B348">
        <f>HYPERLINK("https://hsdes.intel.com/resource/14013180203","14013180203")</f>
      </nc>
    </rcc>
    <rcc rId="0" sId="1">
      <nc r="B347">
        <f>HYPERLINK("https://hsdes.intel.com/resource/14013179705","14013179705")</f>
      </nc>
    </rcc>
    <rcc rId="0" sId="1">
      <nc r="B346">
        <f>HYPERLINK("https://hsdes.intel.com/resource/14013179573","14013179573")</f>
      </nc>
    </rcc>
    <rcc rId="0" sId="1">
      <nc r="B345">
        <f>HYPERLINK("https://hsdes.intel.com/resource/14013179556","14013179556")</f>
      </nc>
    </rcc>
    <rcc rId="0" sId="1">
      <nc r="B344">
        <f>HYPERLINK("https://hsdes.intel.com/resource/14013179540","14013179540")</f>
      </nc>
    </rcc>
    <rcc rId="0" sId="1">
      <nc r="B343">
        <f>HYPERLINK("https://hsdes.intel.com/resource/14013179523","14013179523")</f>
      </nc>
    </rcc>
    <rcc rId="0" sId="1">
      <nc r="B342">
        <f>HYPERLINK("https://hsdes.intel.com/resource/14013179479","14013179479")</f>
      </nc>
    </rcc>
    <rcc rId="0" sId="1">
      <nc r="B341">
        <f>HYPERLINK("https://hsdes.intel.com/resource/14013179473","14013179473")</f>
      </nc>
    </rcc>
    <rcc rId="0" sId="1">
      <nc r="B340">
        <f>HYPERLINK("https://hsdes.intel.com/resource/14013179437","14013179437")</f>
      </nc>
    </rcc>
    <rcc rId="0" sId="1">
      <nc r="B339">
        <f>HYPERLINK("https://hsdes.intel.com/resource/14013179332","14013179332")</f>
      </nc>
    </rcc>
    <rcc rId="0" sId="1">
      <nc r="B338">
        <f>HYPERLINK("https://hsdes.intel.com/resource/14013179329","14013179329")</f>
      </nc>
    </rcc>
    <rcc rId="0" sId="1">
      <nc r="B337">
        <f>HYPERLINK("https://hsdes.intel.com/resource/14013179315","14013179315")</f>
      </nc>
    </rcc>
    <rcc rId="0" sId="1">
      <nc r="B336">
        <f>HYPERLINK("https://hsdes.intel.com/resource/14013179310","14013179310")</f>
      </nc>
    </rcc>
    <rcc rId="0" sId="1">
      <nc r="B335">
        <f>HYPERLINK("https://hsdes.intel.com/resource/14013179274","14013179274")</f>
      </nc>
    </rcc>
    <rcc rId="0" sId="1">
      <nc r="B334">
        <f>HYPERLINK("https://hsdes.intel.com/resource/14013179255","14013179255")</f>
      </nc>
    </rcc>
    <rcc rId="0" sId="1">
      <nc r="B333">
        <f>HYPERLINK("https://hsdes.intel.com/resource/14013179183","14013179183")</f>
      </nc>
    </rcc>
    <rcc rId="0" sId="1">
      <nc r="B332">
        <f>HYPERLINK("https://hsdes.intel.com/resource/14013179166","14013179166")</f>
      </nc>
    </rcc>
    <rcc rId="0" sId="1">
      <nc r="B331">
        <f>HYPERLINK("https://hsdes.intel.com/resource/14013179162","14013179162")</f>
      </nc>
    </rcc>
    <rcc rId="0" sId="1">
      <nc r="B330">
        <f>HYPERLINK("https://hsdes.intel.com/resource/14013179157","14013179157")</f>
      </nc>
    </rcc>
    <rcc rId="0" sId="1">
      <nc r="B329">
        <f>HYPERLINK("https://hsdes.intel.com/resource/14013179142","14013179142")</f>
      </nc>
    </rcc>
    <rcc rId="0" sId="1">
      <nc r="B328">
        <f>HYPERLINK("https://hsdes.intel.com/resource/14013179118","14013179118")</f>
      </nc>
    </rcc>
    <rcc rId="0" sId="1">
      <nc r="B327">
        <f>HYPERLINK("https://hsdes.intel.com/resource/14013179115","14013179115")</f>
      </nc>
    </rcc>
    <rcc rId="0" sId="1">
      <nc r="B326">
        <f>HYPERLINK("https://hsdes.intel.com/resource/14013179108","14013179108")</f>
      </nc>
    </rcc>
    <rcc rId="0" sId="1">
      <nc r="B325">
        <f>HYPERLINK("https://hsdes.intel.com/resource/14013179047","14013179047")</f>
      </nc>
    </rcc>
    <rcc rId="0" sId="1">
      <nc r="B324">
        <f>HYPERLINK("https://hsdes.intel.com/resource/14013179024","14013179024")</f>
      </nc>
    </rcc>
    <rcc rId="0" sId="1">
      <nc r="B323">
        <f>HYPERLINK("https://hsdes.intel.com/resource/14013179000","14013179000")</f>
      </nc>
    </rcc>
    <rcc rId="0" sId="1">
      <nc r="B322">
        <f>HYPERLINK("https://hsdes.intel.com/resource/14013178967","14013178967")</f>
      </nc>
    </rcc>
    <rcc rId="0" sId="1">
      <nc r="B321">
        <f>HYPERLINK("https://hsdes.intel.com/resource/14013178956","14013178956")</f>
      </nc>
    </rcc>
    <rcc rId="0" sId="1">
      <nc r="B320">
        <f>HYPERLINK("https://hsdes.intel.com/resource/14013178947","14013178947")</f>
      </nc>
    </rcc>
    <rcc rId="0" sId="1">
      <nc r="B319">
        <f>HYPERLINK("https://hsdes.intel.com/resource/14013178930","14013178930")</f>
      </nc>
    </rcc>
    <rcc rId="0" sId="1">
      <nc r="B318">
        <f>HYPERLINK("https://hsdes.intel.com/resource/14013178499","14013178499")</f>
      </nc>
    </rcc>
    <rcc rId="0" sId="1">
      <nc r="B317">
        <f>HYPERLINK("https://hsdes.intel.com/resource/14013178496","14013178496")</f>
      </nc>
    </rcc>
    <rcc rId="0" sId="1">
      <nc r="B316">
        <f>HYPERLINK("https://hsdes.intel.com/resource/14013178330","14013178330")</f>
      </nc>
    </rcc>
    <rcc rId="0" sId="1">
      <nc r="B315">
        <f>HYPERLINK("https://hsdes.intel.com/resource/14013178329","14013178329")</f>
      </nc>
    </rcc>
    <rcc rId="0" sId="1">
      <nc r="B314">
        <f>HYPERLINK("https://hsdes.intel.com/resource/14013178263","14013178263")</f>
      </nc>
    </rcc>
    <rcc rId="0" sId="1">
      <nc r="B313">
        <f>HYPERLINK("https://hsdes.intel.com/resource/14013178260","14013178260")</f>
      </nc>
    </rcc>
    <rcc rId="0" sId="1">
      <nc r="B312">
        <f>HYPERLINK("https://hsdes.intel.com/resource/14013178259","14013178259")</f>
      </nc>
    </rcc>
    <rcc rId="0" sId="1">
      <nc r="B311">
        <f>HYPERLINK("https://hsdes.intel.com/resource/14013178252","14013178252")</f>
      </nc>
    </rcc>
    <rcc rId="0" sId="1">
      <nc r="B310">
        <f>HYPERLINK("https://hsdes.intel.com/resource/14013178166","14013178166")</f>
      </nc>
    </rcc>
    <rcc rId="0" sId="1">
      <nc r="B309">
        <f>HYPERLINK("https://hsdes.intel.com/resource/14013178130","14013178130")</f>
      </nc>
    </rcc>
    <rcc rId="0" sId="1">
      <nc r="B308">
        <f>HYPERLINK("https://hsdes.intel.com/resource/14013178092","14013178092")</f>
      </nc>
    </rcc>
    <rcc rId="0" sId="1">
      <nc r="B307">
        <f>HYPERLINK("https://hsdes.intel.com/resource/14013178088","14013178088")</f>
      </nc>
    </rcc>
    <rcc rId="0" sId="1">
      <nc r="B306">
        <f>HYPERLINK("https://hsdes.intel.com/resource/14013178068","14013178068")</f>
      </nc>
    </rcc>
    <rcc rId="0" sId="1">
      <nc r="B305">
        <f>HYPERLINK("https://hsdes.intel.com/resource/14013177978","14013177978")</f>
      </nc>
    </rcc>
    <rcc rId="0" sId="1">
      <nc r="B304">
        <f>HYPERLINK("https://hsdes.intel.com/resource/14013177968","14013177968")</f>
      </nc>
    </rcc>
    <rcc rId="0" sId="1">
      <nc r="B303">
        <f>HYPERLINK("https://hsdes.intel.com/resource/14013177965","14013177965")</f>
      </nc>
    </rcc>
    <rcc rId="0" sId="1">
      <nc r="B302">
        <f>HYPERLINK("https://hsdes.intel.com/resource/14013177940","14013177940")</f>
      </nc>
    </rcc>
    <rcc rId="0" sId="1">
      <nc r="B301">
        <f>HYPERLINK("https://hsdes.intel.com/resource/14013177930","14013177930")</f>
      </nc>
    </rcc>
    <rcc rId="0" sId="1">
      <nc r="B300">
        <f>HYPERLINK("https://hsdes.intel.com/resource/14013177900","14013177900")</f>
      </nc>
    </rcc>
    <rcc rId="0" sId="1">
      <nc r="B299">
        <f>HYPERLINK("https://hsdes.intel.com/resource/14013177883","14013177883")</f>
      </nc>
    </rcc>
    <rcc rId="0" sId="1">
      <nc r="B298">
        <f>HYPERLINK("https://hsdes.intel.com/resource/14013177881","14013177881")</f>
      </nc>
    </rcc>
    <rcc rId="0" sId="1">
      <nc r="B297">
        <f>HYPERLINK("https://hsdes.intel.com/resource/14013177875","14013177875")</f>
      </nc>
    </rcc>
    <rcc rId="0" sId="1">
      <nc r="B295">
        <f>HYPERLINK("https://hsdes.intel.com/resource/14013177835","14013177835")</f>
      </nc>
    </rcc>
    <rcc rId="0" sId="1">
      <nc r="B294">
        <f>HYPERLINK("https://hsdes.intel.com/resource/14013177828","14013177828")</f>
      </nc>
    </rcc>
    <rcc rId="0" sId="1">
      <nc r="B293">
        <f>HYPERLINK("https://hsdes.intel.com/resource/14013177801","14013177801")</f>
      </nc>
    </rcc>
    <rcc rId="0" sId="1">
      <nc r="B292">
        <f>HYPERLINK("https://hsdes.intel.com/resource/14013177761","14013177761")</f>
      </nc>
    </rcc>
    <rcc rId="0" sId="1">
      <nc r="B291">
        <f>HYPERLINK("https://hsdes.intel.com/resource/14013177672","14013177672")</f>
      </nc>
    </rcc>
    <rcc rId="0" sId="1">
      <nc r="B290">
        <f>HYPERLINK("https://hsdes.intel.com/resource/14013177652","14013177652")</f>
      </nc>
    </rcc>
    <rcc rId="0" sId="1">
      <nc r="B289">
        <f>HYPERLINK("https://hsdes.intel.com/resource/14013177439","14013177439")</f>
      </nc>
    </rcc>
    <rcc rId="0" sId="1">
      <nc r="B288">
        <f>HYPERLINK("https://hsdes.intel.com/resource/14013177396","14013177396")</f>
      </nc>
    </rcc>
    <rcc rId="0" sId="1">
      <nc r="B287">
        <f>HYPERLINK("https://hsdes.intel.com/resource/14013177371","14013177371")</f>
      </nc>
    </rcc>
    <rcc rId="0" sId="1">
      <nc r="B286">
        <f>HYPERLINK("https://hsdes.intel.com/resource/14013177299","14013177299")</f>
      </nc>
    </rcc>
    <rcc rId="0" sId="1">
      <nc r="B285">
        <f>HYPERLINK("https://hsdes.intel.com/resource/14013177269","14013177269")</f>
      </nc>
    </rcc>
    <rcc rId="0" sId="1">
      <nc r="B284">
        <f>HYPERLINK("https://hsdes.intel.com/resource/14013177266","14013177266")</f>
      </nc>
    </rcc>
    <rcc rId="0" sId="1">
      <nc r="B283">
        <f>HYPERLINK("https://hsdes.intel.com/resource/14013177264","14013177264")</f>
      </nc>
    </rcc>
    <rcc rId="0" sId="1">
      <nc r="B282">
        <f>HYPERLINK("https://hsdes.intel.com/resource/14013177179","14013177179")</f>
      </nc>
    </rcc>
    <rcc rId="0" sId="1">
      <nc r="B281">
        <f>HYPERLINK("https://hsdes.intel.com/resource/14013177170","14013177170")</f>
      </nc>
    </rcc>
    <rcc rId="0" sId="1">
      <nc r="B280">
        <f>HYPERLINK("https://hsdes.intel.com/resource/14013176972","14013176972")</f>
      </nc>
    </rcc>
    <rcc rId="0" sId="1">
      <nc r="B279">
        <f>HYPERLINK("https://hsdes.intel.com/resource/14013176969","14013176969")</f>
      </nc>
    </rcc>
    <rcc rId="0" sId="1">
      <nc r="B278">
        <f>HYPERLINK("https://hsdes.intel.com/resource/14013176958","14013176958")</f>
      </nc>
    </rcc>
    <rcc rId="0" sId="1">
      <nc r="B277">
        <f>HYPERLINK("https://hsdes.intel.com/resource/14013176953","14013176953")</f>
      </nc>
    </rcc>
    <rcc rId="0" sId="1">
      <nc r="B276">
        <f>HYPERLINK("https://hsdes.intel.com/resource/14013176948","14013176948")</f>
      </nc>
    </rcc>
    <rcc rId="0" sId="1">
      <nc r="B275">
        <f>HYPERLINK("https://hsdes.intel.com/resource/14013176928","14013176928")</f>
      </nc>
    </rcc>
    <rcc rId="0" sId="1">
      <nc r="B274">
        <f>HYPERLINK("https://hsdes.intel.com/resource/14013176861","14013176861")</f>
      </nc>
    </rcc>
    <rcc rId="0" sId="1">
      <nc r="B273">
        <f>HYPERLINK("https://hsdes.intel.com/resource/14013176789","14013176789")</f>
      </nc>
    </rcc>
    <rcc rId="0" sId="1">
      <nc r="B272">
        <f>HYPERLINK("https://hsdes.intel.com/resource/14013176735","14013176735")</f>
      </nc>
    </rcc>
    <rcc rId="0" sId="1">
      <nc r="B271">
        <f>HYPERLINK("https://hsdes.intel.com/resource/14013176673","14013176673")</f>
      </nc>
    </rcc>
    <rcc rId="0" sId="1">
      <nc r="B270">
        <f>HYPERLINK("https://hsdes.intel.com/resource/14013176650","14013176650")</f>
      </nc>
    </rcc>
    <rcc rId="0" sId="1">
      <nc r="B269">
        <f>HYPERLINK("https://hsdes.intel.com/resource/14013176647","14013176647")</f>
      </nc>
    </rcc>
    <rcc rId="0" sId="1">
      <nc r="B268">
        <f>HYPERLINK("https://hsdes.intel.com/resource/14013176644","14013176644")</f>
      </nc>
    </rcc>
    <rcc rId="0" sId="1">
      <nc r="B267">
        <f>HYPERLINK("https://hsdes.intel.com/resource/14013176467","14013176467")</f>
      </nc>
    </rcc>
    <rcc rId="0" sId="1">
      <nc r="B266">
        <f>HYPERLINK("https://hsdes.intel.com/resource/14013176415","14013176415")</f>
      </nc>
    </rcc>
    <rcc rId="0" sId="1">
      <nc r="B265">
        <f>HYPERLINK("https://hsdes.intel.com/resource/14013176385","14013176385")</f>
      </nc>
    </rcc>
    <rcc rId="0" sId="1">
      <nc r="B264">
        <f>HYPERLINK("https://hsdes.intel.com/resource/14013176281","14013176281")</f>
      </nc>
    </rcc>
    <rcc rId="0" sId="1">
      <nc r="B263">
        <f>HYPERLINK("https://hsdes.intel.com/resource/14013176151","14013176151")</f>
      </nc>
    </rcc>
    <rcc rId="0" sId="1">
      <nc r="B262">
        <f>HYPERLINK("https://hsdes.intel.com/resource/14013176141","14013176141")</f>
      </nc>
    </rcc>
    <rcc rId="0" sId="1">
      <nc r="B261">
        <f>HYPERLINK("https://hsdes.intel.com/resource/14013176015","14013176015")</f>
      </nc>
    </rcc>
    <rcc rId="0" sId="1">
      <nc r="B260">
        <f>HYPERLINK("https://hsdes.intel.com/resource/14013176001","14013176001")</f>
      </nc>
    </rcc>
    <rcc rId="0" sId="1">
      <nc r="B259">
        <f>HYPERLINK("https://hsdes.intel.com/resource/14013175903","14013175903")</f>
      </nc>
    </rcc>
    <rcc rId="0" sId="1">
      <nc r="B258">
        <f>HYPERLINK("https://hsdes.intel.com/resource/14013175738","14013175738")</f>
      </nc>
    </rcc>
    <rcc rId="0" sId="1">
      <nc r="B257">
        <f>HYPERLINK("https://hsdes.intel.com/resource/14013175736","14013175736")</f>
      </nc>
    </rcc>
    <rcc rId="0" sId="1">
      <nc r="B256">
        <f>HYPERLINK("https://hsdes.intel.com/resource/14013175646","14013175646")</f>
      </nc>
    </rcc>
    <rcc rId="0" sId="1">
      <nc r="B255">
        <f>HYPERLINK("https://hsdes.intel.com/resource/14013175628","14013175628")</f>
      </nc>
    </rcc>
    <rcc rId="0" sId="1">
      <nc r="B254">
        <f>HYPERLINK("https://hsdes.intel.com/resource/14013175614","14013175614")</f>
      </nc>
    </rcc>
    <rcc rId="0" sId="1">
      <nc r="B253">
        <f>HYPERLINK("https://hsdes.intel.com/resource/14013175598","14013175598")</f>
      </nc>
    </rcc>
    <rcc rId="0" sId="1">
      <nc r="B252">
        <f>HYPERLINK("https://hsdes.intel.com/resource/14013175476","14013175476")</f>
      </nc>
    </rcc>
    <rcc rId="0" sId="1">
      <nc r="B251">
        <f>HYPERLINK("https://hsdes.intel.com/resource/14013174814","14013174814")</f>
      </nc>
    </rcc>
    <rcc rId="0" sId="1">
      <nc r="B250">
        <f>HYPERLINK("https://hsdes.intel.com/resource/14013174775","14013174775")</f>
      </nc>
    </rcc>
    <rcc rId="0" sId="1">
      <nc r="B249">
        <f>HYPERLINK("https://hsdes.intel.com/resource/14013174768","14013174768")</f>
      </nc>
    </rcc>
    <rcc rId="0" sId="1">
      <nc r="B248">
        <f>HYPERLINK("https://hsdes.intel.com/resource/14013174630","14013174630")</f>
      </nc>
    </rcc>
    <rcc rId="0" sId="1">
      <nc r="B247">
        <f>HYPERLINK("https://hsdes.intel.com/resource/14013174625","14013174625")</f>
      </nc>
    </rcc>
    <rcc rId="0" sId="1">
      <nc r="B246">
        <f>HYPERLINK("https://hsdes.intel.com/resource/14013174602","14013174602")</f>
      </nc>
    </rcc>
    <rcc rId="0" sId="1">
      <nc r="B245">
        <f>HYPERLINK("https://hsdes.intel.com/resource/14013174476","14013174476")</f>
      </nc>
    </rcc>
    <rcc rId="0" sId="1">
      <nc r="B244">
        <f>HYPERLINK("https://hsdes.intel.com/resource/14013174447","14013174447")</f>
      </nc>
    </rcc>
    <rcc rId="0" sId="1">
      <nc r="B243">
        <f>HYPERLINK("https://hsdes.intel.com/resource/14013174283","14013174283")</f>
      </nc>
    </rcc>
    <rcc rId="0" sId="1">
      <nc r="B242">
        <f>HYPERLINK("https://hsdes.intel.com/resource/14013174056","14013174056")</f>
      </nc>
    </rcc>
    <rcc rId="0" sId="1">
      <nc r="B241">
        <f>HYPERLINK("https://hsdes.intel.com/resource/14013174033","14013174033")</f>
      </nc>
    </rcc>
    <rcc rId="0" sId="1">
      <nc r="B240">
        <f>HYPERLINK("https://hsdes.intel.com/resource/14013173295","14013173295")</f>
      </nc>
    </rcc>
    <rcc rId="0" sId="1">
      <nc r="B239">
        <f>HYPERLINK("https://hsdes.intel.com/resource/14013173289","14013173289")</f>
      </nc>
    </rcc>
    <rcc rId="0" sId="1" dxf="1">
      <nc r="B238">
        <f>HYPERLINK("https://hsdes.intel.com/resource/14013173287","14013173287")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37">
        <f>HYPERLINK("https://hsdes.intel.com/resource/14013173281","14013173281")</f>
      </nc>
    </rcc>
    <rcc rId="0" sId="1">
      <nc r="B236">
        <f>HYPERLINK("https://hsdes.intel.com/resource/14013173279","14013173279")</f>
      </nc>
    </rcc>
    <rcc rId="0" sId="1">
      <nc r="B235">
        <f>HYPERLINK("https://hsdes.intel.com/resource/14013173249","14013173249")</f>
      </nc>
    </rcc>
    <rcc rId="0" sId="1" dxf="1">
      <nc r="B234">
        <f>HYPERLINK("https://hsdes.intel.com/resource/14013173229","14013173229")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33">
        <f>HYPERLINK("https://hsdes.intel.com/resource/14013173203","14013173203")</f>
      </nc>
    </rcc>
    <rcc rId="0" sId="1">
      <nc r="B232">
        <f>HYPERLINK("https://hsdes.intel.com/resource/14013173200","14013173200")</f>
      </nc>
    </rcc>
    <rcc rId="0" sId="1">
      <nc r="B231">
        <f>HYPERLINK("https://hsdes.intel.com/resource/14013173197","14013173197")</f>
      </nc>
    </rcc>
    <rcc rId="0" sId="1">
      <nc r="B230">
        <f>HYPERLINK("https://hsdes.intel.com/resource/14013173189","14013173189")</f>
      </nc>
    </rcc>
    <rcc rId="0" sId="1">
      <nc r="B229">
        <f>HYPERLINK("https://hsdes.intel.com/resource/14013173187","14013173187")</f>
      </nc>
    </rcc>
    <rcc rId="0" sId="1">
      <nc r="B228">
        <f>HYPERLINK("https://hsdes.intel.com/resource/14013173177","14013173177")</f>
      </nc>
    </rcc>
    <rcc rId="0" sId="1">
      <nc r="B227">
        <f>HYPERLINK("https://hsdes.intel.com/resource/14013173176","14013173176")</f>
      </nc>
    </rcc>
    <rcc rId="0" sId="1">
      <nc r="B226">
        <f>HYPERLINK("https://hsdes.intel.com/resource/14013173175","14013173175")</f>
      </nc>
    </rcc>
    <rcc rId="0" sId="1">
      <nc r="B225">
        <f>HYPERLINK("https://hsdes.intel.com/resource/14013173144","14013173144")</f>
      </nc>
    </rcc>
    <rcc rId="0" sId="1">
      <nc r="B224">
        <f>HYPERLINK("https://hsdes.intel.com/resource/14013173107","14013173107")</f>
      </nc>
    </rcc>
    <rcc rId="0" sId="1">
      <nc r="B223">
        <f>HYPERLINK("https://hsdes.intel.com/resource/14013173096","14013173096")</f>
      </nc>
    </rcc>
    <rcc rId="0" sId="1">
      <nc r="B222">
        <f>HYPERLINK("https://hsdes.intel.com/resource/14013172940","14013172940")</f>
      </nc>
    </rcc>
    <rcc rId="0" sId="1">
      <nc r="B221">
        <f>HYPERLINK("https://hsdes.intel.com/resource/14013172938","14013172938")</f>
      </nc>
    </rcc>
    <rcc rId="0" sId="1">
      <nc r="B220">
        <f>HYPERLINK("https://hsdes.intel.com/resource/14013172912","14013172912")</f>
      </nc>
    </rcc>
    <rcc rId="0" sId="1">
      <nc r="B219">
        <f>HYPERLINK("https://hsdes.intel.com/resource/14013172908","14013172908")</f>
      </nc>
    </rcc>
    <rcc rId="0" sId="1">
      <nc r="B218">
        <f>HYPERLINK("https://hsdes.intel.com/resource/14013172878","14013172878")</f>
      </nc>
    </rcc>
    <rcc rId="0" sId="1">
      <nc r="B217">
        <f>HYPERLINK("https://hsdes.intel.com/resource/14013169128","14013169128")</f>
      </nc>
    </rcc>
    <rcc rId="0" sId="1">
      <nc r="B216">
        <f>HYPERLINK("https://hsdes.intel.com/resource/14013169126","14013169126")</f>
      </nc>
    </rcc>
    <rcc rId="0" sId="1" dxf="1">
      <nc r="B215">
        <f>HYPERLINK("https://hsdes.intel.com/resource/14013169121","14013169121")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14">
        <f>HYPERLINK("https://hsdes.intel.com/resource/14013168579","14013168579")</f>
      </nc>
    </rcc>
    <rcc rId="0" sId="1">
      <nc r="B213">
        <f>HYPERLINK("https://hsdes.intel.com/resource/14013167825","14013167825")</f>
      </nc>
    </rcc>
    <rcc rId="0" sId="1">
      <nc r="B212">
        <f>HYPERLINK("https://hsdes.intel.com/resource/14013167791","14013167791")</f>
      </nc>
    </rcc>
    <rcc rId="0" sId="1">
      <nc r="B211">
        <f>HYPERLINK("https://hsdes.intel.com/resource/14013167738","14013167738")</f>
      </nc>
    </rcc>
    <rcc rId="0" sId="1">
      <nc r="B210">
        <f>HYPERLINK("https://hsdes.intel.com/resource/14013166904","14013166904")</f>
      </nc>
    </rcc>
    <rcc rId="0" sId="1">
      <nc r="B209">
        <f>HYPERLINK("https://hsdes.intel.com/resource/14013166704","14013166704")</f>
      </nc>
    </rcc>
    <rcc rId="0" sId="1">
      <nc r="B208">
        <f>HYPERLINK("https://hsdes.intel.com/resource/14013166698","14013166698")</f>
      </nc>
    </rcc>
    <rcc rId="0" sId="1">
      <nc r="B207">
        <f>HYPERLINK("https://hsdes.intel.com/resource/14013166601","14013166601")</f>
      </nc>
    </rcc>
    <rcc rId="0" sId="1">
      <nc r="B206">
        <f>HYPERLINK("https://hsdes.intel.com/resource/14013165608","14013165608")</f>
      </nc>
    </rcc>
    <rcc rId="0" sId="1">
      <nc r="B205">
        <f>HYPERLINK("https://hsdes.intel.com/resource/14013165597","14013165597")</f>
      </nc>
    </rcc>
    <rcc rId="0" sId="1">
      <nc r="B204">
        <f>HYPERLINK("https://hsdes.intel.com/resource/14013165524","14013165524")</f>
      </nc>
    </rcc>
    <rcc rId="0" sId="1">
      <nc r="B203">
        <f>HYPERLINK("https://hsdes.intel.com/resource/14013165425","14013165425")</f>
      </nc>
    </rcc>
    <rcc rId="0" sId="1">
      <nc r="B202">
        <f>HYPERLINK("https://hsdes.intel.com/resource/14013165299","14013165299")</f>
      </nc>
    </rcc>
    <rcc rId="0" sId="1">
      <nc r="B201">
        <f>HYPERLINK("https://hsdes.intel.com/resource/14013165295","14013165295")</f>
      </nc>
    </rcc>
    <rcc rId="0" sId="1">
      <nc r="B200">
        <f>HYPERLINK("https://hsdes.intel.com/resource/14013165290","14013165290")</f>
      </nc>
    </rcc>
    <rcc rId="0" sId="1">
      <nc r="B199">
        <f>HYPERLINK("https://hsdes.intel.com/resource/14013165287","14013165287")</f>
      </nc>
    </rcc>
    <rcc rId="0" sId="1">
      <nc r="B198">
        <f>HYPERLINK("https://hsdes.intel.com/resource/14013165281","14013165281")</f>
      </nc>
    </rcc>
    <rcc rId="0" sId="1">
      <nc r="B197">
        <f>HYPERLINK("https://hsdes.intel.com/resource/14013165272","14013165272")</f>
      </nc>
    </rcc>
    <rcc rId="0" sId="1">
      <nc r="B196">
        <f>HYPERLINK("https://hsdes.intel.com/resource/14013165260","14013165260")</f>
      </nc>
    </rcc>
    <rcc rId="0" sId="1">
      <nc r="B195">
        <f>HYPERLINK("https://hsdes.intel.com/resource/14013165243","14013165243")</f>
      </nc>
    </rcc>
    <rcc rId="0" sId="1">
      <nc r="B194">
        <f>HYPERLINK("https://hsdes.intel.com/resource/14013165225","14013165225")</f>
      </nc>
    </rcc>
    <rcc rId="0" sId="1">
      <nc r="B193">
        <f>HYPERLINK("https://hsdes.intel.com/resource/14013165202","14013165202")</f>
      </nc>
    </rcc>
    <rcc rId="0" sId="1">
      <nc r="B192">
        <f>HYPERLINK("https://hsdes.intel.com/resource/14013165165","14013165165")</f>
      </nc>
    </rcc>
    <rcc rId="0" sId="1">
      <nc r="B191">
        <f>HYPERLINK("https://hsdes.intel.com/resource/14013165121","14013165121")</f>
      </nc>
    </rcc>
    <rcc rId="0" sId="1">
      <nc r="B190">
        <f>HYPERLINK("https://hsdes.intel.com/resource/14013165116","14013165116")</f>
      </nc>
    </rcc>
    <rcc rId="0" sId="1">
      <nc r="B189">
        <f>HYPERLINK("https://hsdes.intel.com/resource/14013165112","14013165112")</f>
      </nc>
    </rcc>
    <rcc rId="0" sId="1">
      <nc r="B188">
        <f>HYPERLINK("https://hsdes.intel.com/resource/14013165053","14013165053")</f>
      </nc>
    </rcc>
    <rcc rId="0" sId="1">
      <nc r="B187">
        <f>HYPERLINK("https://hsdes.intel.com/resource/14013165037","14013165037")</f>
      </nc>
    </rcc>
    <rcc rId="0" sId="1">
      <nc r="B186">
        <f>HYPERLINK("https://hsdes.intel.com/resource/14013164753","14013164753")</f>
      </nc>
    </rcc>
    <rcc rId="0" sId="1">
      <nc r="B185">
        <f>HYPERLINK("https://hsdes.intel.com/resource/14013164746","14013164746")</f>
      </nc>
    </rcc>
    <rcc rId="0" sId="1">
      <nc r="B184">
        <f>HYPERLINK("https://hsdes.intel.com/resource/14013164345","14013164345")</f>
      </nc>
    </rcc>
    <rcc rId="0" sId="1">
      <nc r="B183">
        <f>HYPERLINK("https://hsdes.intel.com/resource/14013164115","14013164115")</f>
      </nc>
    </rcc>
    <rcc rId="0" sId="1">
      <nc r="B182">
        <f>HYPERLINK("https://hsdes.intel.com/resource/14013164082","14013164082")</f>
      </nc>
    </rcc>
    <rcc rId="0" sId="1">
      <nc r="B181">
        <f>HYPERLINK("https://hsdes.intel.com/resource/14013163931","14013163931")</f>
      </nc>
    </rcc>
    <rcc rId="0" sId="1">
      <nc r="B180">
        <f>HYPERLINK("https://hsdes.intel.com/resource/14013163508","14013163508")</f>
      </nc>
    </rcc>
    <rcc rId="0" sId="1">
      <nc r="B179">
        <f>HYPERLINK("https://hsdes.intel.com/resource/14013163467","14013163467")</f>
      </nc>
    </rcc>
    <rcc rId="0" sId="1">
      <nc r="B178">
        <f>HYPERLINK("https://hsdes.intel.com/resource/14013163449","14013163449")</f>
      </nc>
    </rcc>
    <rcc rId="0" sId="1">
      <nc r="B177">
        <f>HYPERLINK("https://hsdes.intel.com/resource/14013163434","14013163434")</f>
      </nc>
    </rcc>
    <rcc rId="0" sId="1">
      <nc r="B176">
        <f>HYPERLINK("https://hsdes.intel.com/resource/14013163425","14013163425")</f>
      </nc>
    </rcc>
    <rcc rId="0" sId="1">
      <nc r="B175">
        <f>HYPERLINK("https://hsdes.intel.com/resource/14013163415","14013163415")</f>
      </nc>
    </rcc>
    <rcc rId="0" sId="1">
      <nc r="B174">
        <f>HYPERLINK("https://hsdes.intel.com/resource/14013163402","14013163402")</f>
      </nc>
    </rcc>
    <rcc rId="0" sId="1">
      <nc r="B173">
        <f>HYPERLINK("https://hsdes.intel.com/resource/14013163393","14013163393")</f>
      </nc>
    </rcc>
    <rcc rId="0" sId="1">
      <nc r="B172">
        <f>HYPERLINK("https://hsdes.intel.com/resource/14013163390","14013163390")</f>
      </nc>
    </rcc>
    <rcc rId="0" sId="1">
      <nc r="B171">
        <f>HYPERLINK("https://hsdes.intel.com/resource/14013163371","14013163371")</f>
      </nc>
    </rcc>
    <rcc rId="0" sId="1">
      <nc r="B170">
        <f>HYPERLINK("https://hsdes.intel.com/resource/14013163359","14013163359")</f>
      </nc>
    </rcc>
    <rcc rId="0" sId="1">
      <nc r="B169">
        <f>HYPERLINK("https://hsdes.intel.com/resource/14013163339","14013163339")</f>
      </nc>
    </rcc>
    <rcc rId="0" sId="1">
      <nc r="B168">
        <f>HYPERLINK("https://hsdes.intel.com/resource/14013163332","14013163332")</f>
      </nc>
    </rcc>
    <rcc rId="0" sId="1">
      <nc r="B167">
        <f>HYPERLINK("https://hsdes.intel.com/resource/14013163315","14013163315")</f>
      </nc>
    </rcc>
    <rcc rId="0" sId="1">
      <nc r="B166">
        <f>HYPERLINK("https://hsdes.intel.com/resource/14013163310","14013163310")</f>
      </nc>
    </rcc>
    <rcc rId="0" sId="1">
      <nc r="B165">
        <f>HYPERLINK("https://hsdes.intel.com/resource/14013163289","14013163289")</f>
      </nc>
    </rcc>
    <rcc rId="0" sId="1">
      <nc r="B164">
        <f>HYPERLINK("https://hsdes.intel.com/resource/14013163281","14013163281")</f>
      </nc>
    </rcc>
    <rcc rId="0" sId="1">
      <nc r="B163">
        <f>HYPERLINK("https://hsdes.intel.com/resource/14013163232","14013163232")</f>
      </nc>
    </rcc>
    <rcc rId="0" sId="1">
      <nc r="B162">
        <f>HYPERLINK("https://hsdes.intel.com/resource/14013163191","14013163191")</f>
      </nc>
    </rcc>
    <rcc rId="0" sId="1">
      <nc r="B161">
        <f>HYPERLINK("https://hsdes.intel.com/resource/14013163162","14013163162")</f>
      </nc>
    </rcc>
    <rcc rId="0" sId="1">
      <nc r="B160">
        <f>HYPERLINK("https://hsdes.intel.com/resource/14013163150","14013163150")</f>
      </nc>
    </rcc>
    <rcc rId="0" sId="1">
      <nc r="B159">
        <f>HYPERLINK("https://hsdes.intel.com/resource/14013163080","14013163080")</f>
      </nc>
    </rcc>
    <rcc rId="0" sId="1">
      <nc r="B158">
        <f>HYPERLINK("https://hsdes.intel.com/resource/14013163067","14013163067")</f>
      </nc>
    </rcc>
    <rcc rId="0" sId="1">
      <nc r="B157">
        <f>HYPERLINK("https://hsdes.intel.com/resource/14013163063","14013163063")</f>
      </nc>
    </rcc>
    <rcc rId="0" sId="1">
      <nc r="B156">
        <f>HYPERLINK("https://hsdes.intel.com/resource/14013162869","14013162869")</f>
      </nc>
    </rcc>
    <rcc rId="0" sId="1">
      <nc r="B155">
        <f>HYPERLINK("https://hsdes.intel.com/resource/14013162852","14013162852")</f>
      </nc>
    </rcc>
    <rcc rId="0" sId="1">
      <nc r="B154">
        <f>HYPERLINK("https://hsdes.intel.com/resource/14013162847","14013162847")</f>
      </nc>
    </rcc>
    <rcc rId="0" sId="1">
      <nc r="B153">
        <f>HYPERLINK("https://hsdes.intel.com/resource/14013162764","14013162764")</f>
      </nc>
    </rcc>
    <rcc rId="0" sId="1">
      <nc r="B152">
        <f>HYPERLINK("https://hsdes.intel.com/resource/14013162577","14013162577")</f>
      </nc>
    </rcc>
    <rcc rId="0" sId="1">
      <nc r="B151">
        <f>HYPERLINK("https://hsdes.intel.com/resource/14013162573","14013162573")</f>
      </nc>
    </rcc>
    <rcc rId="0" sId="1">
      <nc r="B150">
        <f>HYPERLINK("https://hsdes.intel.com/resource/14013162551","14013162551")</f>
      </nc>
    </rcc>
    <rcc rId="0" sId="1">
      <nc r="B149">
        <f>HYPERLINK("https://hsdes.intel.com/resource/14013162512","14013162512")</f>
      </nc>
    </rcc>
    <rcc rId="0" sId="1">
      <nc r="B148">
        <f>HYPERLINK("https://hsdes.intel.com/resource/14013162499","14013162499")</f>
      </nc>
    </rcc>
    <rcc rId="0" sId="1">
      <nc r="B147">
        <f>HYPERLINK("https://hsdes.intel.com/resource/14013162433","14013162433")</f>
      </nc>
    </rcc>
    <rcc rId="0" sId="1">
      <nc r="B146">
        <f>HYPERLINK("https://hsdes.intel.com/resource/14013162431","14013162431")</f>
      </nc>
    </rcc>
    <rcc rId="0" sId="1">
      <nc r="B145">
        <f>HYPERLINK("https://hsdes.intel.com/resource/14013162422","14013162422")</f>
      </nc>
    </rcc>
    <rcc rId="0" sId="1">
      <nc r="B144">
        <f>HYPERLINK("https://hsdes.intel.com/resource/14013162416","14013162416")</f>
      </nc>
    </rcc>
    <rcc rId="0" sId="1">
      <nc r="B143">
        <f>HYPERLINK("https://hsdes.intel.com/resource/14013162003","14013162003")</f>
      </nc>
    </rcc>
    <rcc rId="0" sId="1">
      <nc r="B142">
        <f>HYPERLINK("https://hsdes.intel.com/resource/14013161993","14013161993")</f>
      </nc>
    </rcc>
    <rcc rId="0" sId="1">
      <nc r="B141">
        <f>HYPERLINK("https://hsdes.intel.com/resource/14013161969","14013161969")</f>
      </nc>
    </rcc>
    <rcc rId="0" sId="1">
      <nc r="B140">
        <f>HYPERLINK("https://hsdes.intel.com/resource/14013161931","14013161931")</f>
      </nc>
    </rcc>
    <rcc rId="0" sId="1">
      <nc r="B139">
        <f>HYPERLINK("https://hsdes.intel.com/resource/14013161879","14013161879")</f>
      </nc>
    </rcc>
    <rcc rId="0" sId="1">
      <nc r="B138">
        <f>HYPERLINK("https://hsdes.intel.com/resource/14013161809","14013161809")</f>
      </nc>
    </rcc>
    <rcc rId="0" sId="1">
      <nc r="B137">
        <f>HYPERLINK("https://hsdes.intel.com/resource/14013161806","14013161806")</f>
      </nc>
    </rcc>
    <rcc rId="0" sId="1">
      <nc r="B136">
        <f>HYPERLINK("https://hsdes.intel.com/resource/14013161693","14013161693")</f>
      </nc>
    </rcc>
    <rcc rId="0" sId="1">
      <nc r="B135">
        <f>HYPERLINK("https://hsdes.intel.com/resource/14013161630","14013161630")</f>
      </nc>
    </rcc>
    <rcc rId="0" sId="1">
      <nc r="B134">
        <f>HYPERLINK("https://hsdes.intel.com/resource/14013161629","14013161629")</f>
      </nc>
    </rcc>
    <rcc rId="0" sId="1">
      <nc r="B133">
        <f>HYPERLINK("https://hsdes.intel.com/resource/14013161623","14013161623")</f>
      </nc>
    </rcc>
    <rcc rId="0" sId="1">
      <nc r="B132">
        <f>HYPERLINK("https://hsdes.intel.com/resource/14013161602","14013161602")</f>
      </nc>
    </rcc>
    <rcc rId="0" sId="1">
      <nc r="B131">
        <f>HYPERLINK("https://hsdes.intel.com/resource/14013161592","14013161592")</f>
      </nc>
    </rcc>
    <rcc rId="0" sId="1">
      <nc r="B130">
        <f>HYPERLINK("https://hsdes.intel.com/resource/14013161557","14013161557")</f>
      </nc>
    </rcc>
    <rcc rId="0" sId="1">
      <nc r="B129">
        <f>HYPERLINK("https://hsdes.intel.com/resource/14013161312","14013161312")</f>
      </nc>
    </rcc>
    <rcc rId="0" sId="1">
      <nc r="B128">
        <f>HYPERLINK("https://hsdes.intel.com/resource/14013161304","14013161304")</f>
      </nc>
    </rcc>
    <rcc rId="0" sId="1">
      <nc r="B127">
        <f>HYPERLINK("https://hsdes.intel.com/resource/14013161300","14013161300")</f>
      </nc>
    </rcc>
    <rcc rId="0" sId="1">
      <nc r="B126">
        <f>HYPERLINK("https://hsdes.intel.com/resource/14013161288","14013161288")</f>
      </nc>
    </rcc>
    <rcc rId="0" sId="1">
      <nc r="B125">
        <f>HYPERLINK("https://hsdes.intel.com/resource/14013161284","14013161284")</f>
      </nc>
    </rcc>
    <rcc rId="0" sId="1">
      <nc r="B124">
        <f>HYPERLINK("https://hsdes.intel.com/resource/14013161204","14013161204")</f>
      </nc>
    </rcc>
    <rcc rId="0" sId="1">
      <nc r="B123">
        <f>HYPERLINK("https://hsdes.intel.com/resource/14013161203","14013161203")</f>
      </nc>
    </rcc>
    <rcc rId="0" sId="1">
      <nc r="B122">
        <f>HYPERLINK("https://hsdes.intel.com/resource/14013161200","14013161200")</f>
      </nc>
    </rcc>
    <rcc rId="0" sId="1">
      <nc r="B121">
        <f>HYPERLINK("https://hsdes.intel.com/resource/14013161197","14013161197")</f>
      </nc>
    </rcc>
    <rcc rId="0" sId="1">
      <nc r="B120">
        <f>HYPERLINK("https://hsdes.intel.com/resource/14013161178","14013161178")</f>
      </nc>
    </rcc>
    <rcc rId="0" sId="1">
      <nc r="B119">
        <f>HYPERLINK("https://hsdes.intel.com/resource/14013161111","14013161111")</f>
      </nc>
    </rcc>
    <rcc rId="0" sId="1">
      <nc r="B118">
        <f>HYPERLINK("https://hsdes.intel.com/resource/14013161102","14013161102")</f>
      </nc>
    </rcc>
    <rcc rId="0" sId="1">
      <nc r="B117">
        <f>HYPERLINK("https://hsdes.intel.com/resource/14013161085","14013161085")</f>
      </nc>
    </rcc>
    <rcc rId="0" sId="1">
      <nc r="B116">
        <f>HYPERLINK("https://hsdes.intel.com/resource/14013160932","14013160932")</f>
      </nc>
    </rcc>
    <rcc rId="0" sId="1">
      <nc r="B115">
        <f>HYPERLINK("https://hsdes.intel.com/resource/14013160910","14013160910")</f>
      </nc>
    </rcc>
    <rcc rId="0" sId="1">
      <nc r="B114">
        <f>HYPERLINK("https://hsdes.intel.com/resource/14013160880","14013160880")</f>
      </nc>
    </rcc>
    <rcc rId="0" sId="1">
      <nc r="B113">
        <f>HYPERLINK("https://hsdes.intel.com/resource/14013160810","14013160810")</f>
      </nc>
    </rcc>
    <rcc rId="0" sId="1">
      <nc r="B112">
        <f>HYPERLINK("https://hsdes.intel.com/resource/14013160756","14013160756")</f>
      </nc>
    </rcc>
    <rcc rId="0" sId="1">
      <nc r="B111">
        <f>HYPERLINK("https://hsdes.intel.com/resource/14013160745","14013160745")</f>
      </nc>
    </rcc>
    <rcc rId="0" sId="1">
      <nc r="B110">
        <f>HYPERLINK("https://hsdes.intel.com/resource/14013160689","14013160689")</f>
      </nc>
    </rcc>
    <rcc rId="0" sId="1">
      <nc r="B109">
        <f>HYPERLINK("https://hsdes.intel.com/resource/14013160631","14013160631")</f>
      </nc>
    </rcc>
    <rcc rId="0" sId="1">
      <nc r="B108">
        <f>HYPERLINK("https://hsdes.intel.com/resource/14013160620","14013160620")</f>
      </nc>
    </rcc>
    <rcc rId="0" sId="1">
      <nc r="B107">
        <f>HYPERLINK("https://hsdes.intel.com/resource/14013160614","14013160614")</f>
      </nc>
    </rcc>
    <rcc rId="0" sId="1">
      <nc r="B106">
        <f>HYPERLINK("https://hsdes.intel.com/resource/14013160613","14013160613")</f>
      </nc>
    </rcc>
    <rcc rId="0" sId="1">
      <nc r="B105">
        <f>HYPERLINK("https://hsdes.intel.com/resource/14013160571","14013160571")</f>
      </nc>
    </rcc>
    <rcc rId="0" sId="1">
      <nc r="B104">
        <f>HYPERLINK("https://hsdes.intel.com/resource/14013160568","14013160568")</f>
      </nc>
    </rcc>
    <rcc rId="0" sId="1">
      <nc r="B103">
        <f>HYPERLINK("https://hsdes.intel.com/resource/14013160473","14013160473")</f>
      </nc>
    </rcc>
    <rcc rId="0" sId="1">
      <nc r="B102">
        <f>HYPERLINK("https://hsdes.intel.com/resource/14013160451","14013160451")</f>
      </nc>
    </rcc>
    <rcc rId="0" sId="1">
      <nc r="B101">
        <f>HYPERLINK("https://hsdes.intel.com/resource/14013160449","14013160449")</f>
      </nc>
    </rcc>
    <rcc rId="0" sId="1">
      <nc r="B100">
        <f>HYPERLINK("https://hsdes.intel.com/resource/14013160446","14013160446")</f>
      </nc>
    </rcc>
    <rcc rId="0" sId="1">
      <nc r="B99">
        <f>HYPERLINK("https://hsdes.intel.com/resource/14013160438","14013160438")</f>
      </nc>
    </rcc>
    <rcc rId="0" sId="1">
      <nc r="B98">
        <f>HYPERLINK("https://hsdes.intel.com/resource/14013160109","14013160109")</f>
      </nc>
    </rcc>
    <rcc rId="0" sId="1">
      <nc r="B97">
        <f>HYPERLINK("https://hsdes.intel.com/resource/14013160097","14013160097")</f>
      </nc>
    </rcc>
    <rcc rId="0" sId="1">
      <nc r="B96">
        <f>HYPERLINK("https://hsdes.intel.com/resource/14013160087","14013160087")</f>
      </nc>
    </rcc>
    <rcc rId="0" sId="1">
      <nc r="B95">
        <f>HYPERLINK("https://hsdes.intel.com/resource/14013159992","14013159992")</f>
      </nc>
    </rcc>
    <rcc rId="0" sId="1">
      <nc r="B94">
        <f>HYPERLINK("https://hsdes.intel.com/resource/14013159842","14013159842")</f>
      </nc>
    </rcc>
    <rcc rId="0" sId="1">
      <nc r="B93">
        <f>HYPERLINK("https://hsdes.intel.com/resource/14013159448","14013159448")</f>
      </nc>
    </rcc>
    <rcc rId="0" sId="1">
      <nc r="B92">
        <f>HYPERLINK("https://hsdes.intel.com/resource/14013159248","14013159248")</f>
      </nc>
    </rcc>
    <rcc rId="0" sId="1">
      <nc r="B91">
        <f>HYPERLINK("https://hsdes.intel.com/resource/14013159129","14013159129")</f>
      </nc>
    </rcc>
    <rcc rId="0" sId="1">
      <nc r="B90">
        <f>HYPERLINK("https://hsdes.intel.com/resource/14013159127","14013159127")</f>
      </nc>
    </rcc>
    <rcc rId="0" sId="1">
      <nc r="B89">
        <f>HYPERLINK("https://hsdes.intel.com/resource/14013159094","14013159094")</f>
      </nc>
    </rcc>
    <rcc rId="0" sId="1">
      <nc r="B88">
        <f>HYPERLINK("https://hsdes.intel.com/resource/14013159090","14013159090")</f>
      </nc>
    </rcc>
    <rcc rId="0" sId="1">
      <nc r="B87">
        <f>HYPERLINK("https://hsdes.intel.com/resource/14013159080","14013159080")</f>
      </nc>
    </rcc>
    <rcc rId="0" sId="1">
      <nc r="B86">
        <f>HYPERLINK("https://hsdes.intel.com/resource/14013159073","14013159073")</f>
      </nc>
    </rcc>
    <rcc rId="0" sId="1">
      <nc r="B85">
        <f>HYPERLINK("https://hsdes.intel.com/resource/14013159061","14013159061")</f>
      </nc>
    </rcc>
    <rcc rId="0" sId="1">
      <nc r="B84">
        <f>HYPERLINK("https://hsdes.intel.com/resource/14013159052","14013159052")</f>
      </nc>
    </rcc>
    <rcc rId="0" sId="1">
      <nc r="B83">
        <f>HYPERLINK("https://hsdes.intel.com/resource/14013159046","14013159046")</f>
      </nc>
    </rcc>
    <rcc rId="0" sId="1">
      <nc r="B82">
        <f>HYPERLINK("https://hsdes.intel.com/resource/14013159024","14013159024")</f>
      </nc>
    </rcc>
    <rcc rId="0" sId="1">
      <nc r="B81">
        <f>HYPERLINK("https://hsdes.intel.com/resource/14013159022","14013159022")</f>
      </nc>
    </rcc>
    <rcc rId="0" sId="1">
      <nc r="B80">
        <f>HYPERLINK("https://hsdes.intel.com/resource/14013159021","14013159021")</f>
      </nc>
    </rcc>
    <rcc rId="0" sId="1">
      <nc r="B79">
        <f>HYPERLINK("https://hsdes.intel.com/resource/14013159015","14013159015")</f>
      </nc>
    </rcc>
    <rcc rId="0" sId="1">
      <nc r="B78">
        <f>HYPERLINK("https://hsdes.intel.com/resource/14013158989","14013158989")</f>
      </nc>
    </rcc>
    <rcc rId="0" sId="1">
      <nc r="B77">
        <f>HYPERLINK("https://hsdes.intel.com/resource/14013158813","14013158813")</f>
      </nc>
    </rcc>
    <rcc rId="0" sId="1">
      <nc r="B76">
        <f>HYPERLINK("https://hsdes.intel.com/resource/14013158803","14013158803")</f>
      </nc>
    </rcc>
    <rcc rId="0" sId="1">
      <nc r="B75">
        <f>HYPERLINK("https://hsdes.intel.com/resource/14013158799","14013158799")</f>
      </nc>
    </rcc>
    <rcc rId="0" sId="1">
      <nc r="B74">
        <f>HYPERLINK("https://hsdes.intel.com/resource/14013158717","14013158717")</f>
      </nc>
    </rcc>
    <rcc rId="0" sId="1">
      <nc r="B73">
        <f>HYPERLINK("https://hsdes.intel.com/resource/14013158689","14013158689")</f>
      </nc>
    </rcc>
    <rcc rId="0" sId="1">
      <nc r="B72">
        <f>HYPERLINK("https://hsdes.intel.com/resource/14013158673","14013158673")</f>
      </nc>
    </rcc>
    <rcc rId="0" sId="1">
      <nc r="B71">
        <f>HYPERLINK("https://hsdes.intel.com/resource/14013158550","14013158550")</f>
      </nc>
    </rcc>
    <rcc rId="0" sId="1">
      <nc r="B70">
        <f>HYPERLINK("https://hsdes.intel.com/resource/14013158543","14013158543")</f>
      </nc>
    </rcc>
    <rcc rId="0" sId="1">
      <nc r="B69">
        <f>HYPERLINK("https://hsdes.intel.com/resource/14013158482","14013158482")</f>
      </nc>
    </rcc>
    <rcc rId="0" sId="1">
      <nc r="B68">
        <f>HYPERLINK("https://hsdes.intel.com/resource/14013158479","14013158479")</f>
      </nc>
    </rcc>
    <rcc rId="0" sId="1">
      <nc r="B67">
        <f>HYPERLINK("https://hsdes.intel.com/resource/14013158399","14013158399")</f>
      </nc>
    </rcc>
    <rcc rId="0" sId="1">
      <nc r="B66">
        <f>HYPERLINK("https://hsdes.intel.com/resource/14013158389","14013158389")</f>
      </nc>
    </rcc>
    <rcc rId="0" sId="1">
      <nc r="B65">
        <f>HYPERLINK("https://hsdes.intel.com/resource/14013158359","14013158359")</f>
      </nc>
    </rcc>
    <rcc rId="0" sId="1">
      <nc r="B64">
        <f>HYPERLINK("https://hsdes.intel.com/resource/14013158321","14013158321")</f>
      </nc>
    </rcc>
    <rcc rId="0" sId="1">
      <nc r="B63">
        <f>HYPERLINK("https://hsdes.intel.com/resource/14013158298","14013158298")</f>
      </nc>
    </rcc>
    <rcc rId="0" sId="1">
      <nc r="B62">
        <f>HYPERLINK("https://hsdes.intel.com/resource/14013158254","14013158254")</f>
      </nc>
    </rcc>
    <rcc rId="0" sId="1">
      <nc r="B61">
        <f>HYPERLINK("https://hsdes.intel.com/resource/14013158206","14013158206")</f>
      </nc>
    </rcc>
    <rcc rId="0" sId="1">
      <nc r="B60">
        <f>HYPERLINK("https://hsdes.intel.com/resource/14013158189","14013158189")</f>
      </nc>
    </rcc>
    <rcc rId="0" sId="1">
      <nc r="B59">
        <f>HYPERLINK("https://hsdes.intel.com/resource/14013158146","14013158146")</f>
      </nc>
    </rcc>
    <rcc rId="0" sId="1">
      <nc r="B58">
        <f>HYPERLINK("https://hsdes.intel.com/resource/14013158143","14013158143")</f>
      </nc>
    </rcc>
    <rcc rId="0" sId="1">
      <nc r="B57">
        <f>HYPERLINK("https://hsdes.intel.com/resource/14013158105","14013158105")</f>
      </nc>
    </rcc>
    <rcc rId="0" sId="1">
      <nc r="B56">
        <f>HYPERLINK("https://hsdes.intel.com/resource/14013157813","14013157813")</f>
      </nc>
    </rcc>
    <rcc rId="0" sId="1">
      <nc r="B55">
        <f>HYPERLINK("https://hsdes.intel.com/resource/14013157757","14013157757")</f>
      </nc>
    </rcc>
    <rcc rId="0" sId="1">
      <nc r="B54">
        <f>HYPERLINK("https://hsdes.intel.com/resource/14013157740","14013157740")</f>
      </nc>
    </rcc>
    <rcc rId="0" sId="1">
      <nc r="B53">
        <f>HYPERLINK("https://hsdes.intel.com/resource/14013157660","14013157660")</f>
      </nc>
    </rcc>
    <rcc rId="0" sId="1">
      <nc r="B52">
        <f>HYPERLINK("https://hsdes.intel.com/resource/14013157654","14013157654")</f>
      </nc>
    </rcc>
    <rcc rId="0" sId="1">
      <nc r="B51">
        <f>HYPERLINK("https://hsdes.intel.com/resource/14013157616","14013157616")</f>
      </nc>
    </rcc>
    <rcc rId="0" sId="1">
      <nc r="B50">
        <f>HYPERLINK("https://hsdes.intel.com/resource/14013157614","14013157614")</f>
      </nc>
    </rcc>
    <rcc rId="0" sId="1">
      <nc r="B49">
        <f>HYPERLINK("https://hsdes.intel.com/resource/14013157613","14013157613")</f>
      </nc>
    </rcc>
    <rcc rId="0" sId="1">
      <nc r="B48">
        <f>HYPERLINK("https://hsdes.intel.com/resource/14013157611","14013157611")</f>
      </nc>
    </rcc>
    <rcc rId="0" sId="1">
      <nc r="B47">
        <f>HYPERLINK("https://hsdes.intel.com/resource/14013157608","14013157608")</f>
      </nc>
    </rcc>
    <rcc rId="0" sId="1">
      <nc r="B46">
        <f>HYPERLINK("https://hsdes.intel.com/resource/14013157601","14013157601")</f>
      </nc>
    </rcc>
    <rcc rId="0" sId="1">
      <nc r="B45">
        <f>HYPERLINK("https://hsdes.intel.com/resource/14013157596","14013157596")</f>
      </nc>
    </rcc>
    <rcc rId="0" sId="1">
      <nc r="B44">
        <f>HYPERLINK("https://hsdes.intel.com/resource/14013157594","14013157594")</f>
      </nc>
    </rcc>
    <rcc rId="0" sId="1">
      <nc r="B43">
        <f>HYPERLINK("https://hsdes.intel.com/resource/14013157576","14013157576")</f>
      </nc>
    </rcc>
    <rcc rId="0" sId="1">
      <nc r="B42">
        <f>HYPERLINK("https://hsdes.intel.com/resource/14013157552","14013157552")</f>
      </nc>
    </rcc>
    <rcc rId="0" sId="1">
      <nc r="B41">
        <f>HYPERLINK("https://hsdes.intel.com/resource/14013157548","14013157548")</f>
      </nc>
    </rcc>
    <rcc rId="0" sId="1">
      <nc r="B40">
        <f>HYPERLINK("https://hsdes.intel.com/resource/14013157532","14013157532")</f>
      </nc>
    </rcc>
    <rcc rId="0" sId="1">
      <nc r="B39">
        <f>HYPERLINK("https://hsdes.intel.com/resource/14013157472","14013157472")</f>
      </nc>
    </rcc>
    <rcc rId="0" sId="1">
      <nc r="B38">
        <f>HYPERLINK("https://hsdes.intel.com/resource/14013157462","14013157462")</f>
      </nc>
    </rcc>
    <rcc rId="0" sId="1">
      <nc r="B37">
        <f>HYPERLINK("https://hsdes.intel.com/resource/14013157460","14013157460")</f>
      </nc>
    </rcc>
    <rcc rId="0" sId="1">
      <nc r="B36">
        <f>HYPERLINK("https://hsdes.intel.com/resource/14013157367","14013157367")</f>
      </nc>
    </rcc>
    <rcc rId="0" sId="1">
      <nc r="B35">
        <f>HYPERLINK("https://hsdes.intel.com/resource/14013157340","14013157340")</f>
      </nc>
    </rcc>
    <rcc rId="0" sId="1">
      <nc r="B34">
        <f>HYPERLINK("https://hsdes.intel.com/resource/14013157260","14013157260")</f>
      </nc>
    </rcc>
    <rcc rId="0" sId="1">
      <nc r="B33">
        <f>HYPERLINK("https://hsdes.intel.com/resource/14013157230","14013157230")</f>
      </nc>
    </rcc>
    <rcc rId="0" sId="1">
      <nc r="B32">
        <f>HYPERLINK("https://hsdes.intel.com/resource/14013157212","14013157212")</f>
      </nc>
    </rcc>
    <rcc rId="0" sId="1">
      <nc r="B31">
        <f>HYPERLINK("https://hsdes.intel.com/resource/14013157206","14013157206")</f>
      </nc>
    </rcc>
    <rcc rId="0" sId="1">
      <nc r="B30">
        <f>HYPERLINK("https://hsdes.intel.com/resource/14013157183","14013157183")</f>
      </nc>
    </rcc>
    <rcc rId="0" sId="1">
      <nc r="B29">
        <f>HYPERLINK("https://hsdes.intel.com/resource/14013157006","14013157006")</f>
      </nc>
    </rcc>
    <rcc rId="0" sId="1">
      <nc r="B28">
        <f>HYPERLINK("https://hsdes.intel.com/resource/14013156950","14013156950")</f>
      </nc>
    </rcc>
    <rcc rId="0" sId="1">
      <nc r="B27">
        <f>HYPERLINK("https://hsdes.intel.com/resource/14013156884","14013156884")</f>
      </nc>
    </rcc>
    <rcc rId="0" sId="1">
      <nc r="B26">
        <f>HYPERLINK("https://hsdes.intel.com/resource/14013156882","14013156882")</f>
      </nc>
    </rcc>
    <rcc rId="0" sId="1">
      <nc r="B25">
        <f>HYPERLINK("https://hsdes.intel.com/resource/14013156881","14013156881")</f>
      </nc>
    </rcc>
    <rcc rId="0" sId="1">
      <nc r="B24">
        <f>HYPERLINK("https://hsdes.intel.com/resource/14013156876","14013156876")</f>
      </nc>
    </rcc>
    <rcc rId="0" sId="1">
      <nc r="B23">
        <f>HYPERLINK("https://hsdes.intel.com/resource/14013156871","14013156871")</f>
      </nc>
    </rcc>
    <rcc rId="0" sId="1">
      <nc r="B22">
        <f>HYPERLINK("https://hsdes.intel.com/resource/14013156867","14013156867")</f>
      </nc>
    </rcc>
    <rcc rId="0" sId="1">
      <nc r="B21">
        <f>HYPERLINK("https://hsdes.intel.com/resource/14013156797","14013156797")</f>
      </nc>
    </rcc>
    <rcc rId="0" sId="1">
      <nc r="B20">
        <f>HYPERLINK("https://hsdes.intel.com/resource/14013156793","14013156793")</f>
      </nc>
    </rcc>
    <rcc rId="0" sId="1">
      <nc r="B19">
        <f>HYPERLINK("https://hsdes.intel.com/resource/14013156743","14013156743")</f>
      </nc>
    </rcc>
    <rcc rId="0" sId="1">
      <nc r="B18">
        <f>HYPERLINK("https://hsdes.intel.com/resource/14013156742","14013156742")</f>
      </nc>
    </rcc>
    <rcc rId="0" sId="1">
      <nc r="B17">
        <f>HYPERLINK("https://hsdes.intel.com/resource/14013121481","14013121481")</f>
      </nc>
    </rcc>
    <rcc rId="0" sId="1">
      <nc r="B16">
        <f>HYPERLINK("https://hsdes.intel.com/resource/14013121252","14013121252")</f>
      </nc>
    </rcc>
    <rcc rId="0" sId="1">
      <nc r="B15">
        <f>HYPERLINK("https://hsdes.intel.com/resource/14013121041","14013121041")</f>
      </nc>
    </rcc>
    <rcc rId="0" sId="1">
      <nc r="B14">
        <f>HYPERLINK("https://hsdes.intel.com/resource/14013120979","14013120979")</f>
      </nc>
    </rcc>
    <rcc rId="0" sId="1">
      <nc r="B13">
        <f>HYPERLINK("https://hsdes.intel.com/resource/14013120885","14013120885")</f>
      </nc>
    </rcc>
    <rcc rId="0" sId="1">
      <nc r="B12">
        <f>HYPERLINK("https://hsdes.intel.com/resource/14013120501","14013120501")</f>
      </nc>
    </rcc>
    <rcc rId="0" sId="1">
      <nc r="B11">
        <f>HYPERLINK("https://hsdes.intel.com/resource/14013120195","14013120195")</f>
      </nc>
    </rcc>
    <rcc rId="0" sId="1">
      <nc r="B10">
        <f>HYPERLINK("https://hsdes.intel.com/resource/14013119531","14013119531")</f>
      </nc>
    </rcc>
    <rcc rId="0" sId="1">
      <nc r="B9">
        <f>HYPERLINK("https://hsdes.intel.com/resource/14013119320","14013119320")</f>
      </nc>
    </rcc>
    <rcc rId="0" sId="1">
      <nc r="B8">
        <f>HYPERLINK("https://hsdes.intel.com/resource/14013118918","14013118918")</f>
      </nc>
    </rcc>
    <rcc rId="0" sId="1">
      <nc r="B7">
        <f>HYPERLINK("https://hsdes.intel.com/resource/14013117305","14013117305")</f>
      </nc>
    </rcc>
    <rcc rId="0" sId="1">
      <nc r="B6">
        <f>HYPERLINK("https://hsdes.intel.com/resource/14013115435","14013115435")</f>
      </nc>
    </rcc>
    <rcc rId="0" sId="1">
      <nc r="B5">
        <f>HYPERLINK("https://hsdes.intel.com/resource/14013115389","14013115389")</f>
      </nc>
    </rcc>
    <rcc rId="0" sId="1">
      <nc r="B4">
        <f>HYPERLINK("https://hsdes.intel.com/resource/14013115165","14013115165")</f>
      </nc>
    </rcc>
    <rcc rId="0" sId="1">
      <nc r="B3">
        <f>HYPERLINK("https://hsdes.intel.com/resource/14013114941","14013114941")</f>
      </nc>
    </rcc>
    <rcc rId="0" sId="1">
      <nc r="B2">
        <f>HYPERLINK("https://hsdes.intel.com/resource/14013114837","14013114837")</f>
      </nc>
    </rcc>
    <rcc rId="0" sId="1">
      <nc r="B296">
        <v>14013177851</v>
      </nc>
    </rcc>
  </rrc>
  <rcc rId="14634" sId="1">
    <oc r="B1" t="inlineStr">
      <is>
        <t>TC_Name</t>
      </is>
    </oc>
    <nc r="B1" t="inlineStr">
      <is>
        <t>TCD_Title</t>
      </is>
    </nc>
  </rcc>
  <rm rId="14635" sheetId="1" source="H1:H1048576" destination="C1:C1048576" sourceSheetId="1">
    <rfmt sheetId="1" xfDxf="1" sqref="C1:C1048576" start="0" length="0"/>
    <rcc rId="0" sId="1" dxf="1">
      <nc r="C1" t="inlineStr">
        <is>
          <t>Domain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ndxf>
    </rcc>
    <rcc rId="0" sId="1">
      <nc r="C437" t="inlineStr">
        <is>
          <t>io_usb</t>
        </is>
      </nc>
    </rcc>
    <rcc rId="0" sId="1">
      <nc r="C436" t="inlineStr">
        <is>
          <t>power_management</t>
        </is>
      </nc>
    </rcc>
    <rcc rId="0" sId="1">
      <nc r="C435" t="inlineStr">
        <is>
          <t>power_management</t>
        </is>
      </nc>
    </rcc>
    <rcc rId="0" sId="1">
      <nc r="C434" t="inlineStr">
        <is>
          <t>power_management</t>
        </is>
      </nc>
    </rcc>
    <rcc rId="0" sId="1">
      <nc r="C433" t="inlineStr">
        <is>
          <t>power_management</t>
        </is>
      </nc>
    </rcc>
    <rcc rId="0" sId="1">
      <nc r="C432" t="inlineStr">
        <is>
          <t>io_usb.type_c_subsystem</t>
        </is>
      </nc>
    </rcc>
    <rcc rId="0" sId="1">
      <nc r="C431" t="inlineStr">
        <is>
          <t>io_usb.type_c_subsystem</t>
        </is>
      </nc>
    </rcc>
    <rcc rId="0" sId="1">
      <nc r="C430" t="inlineStr">
        <is>
          <t>manageability</t>
        </is>
      </nc>
    </rcc>
    <rcc rId="0" sId="1">
      <nc r="C429" t="inlineStr">
        <is>
          <t>io_usb.type_c_subsystem</t>
        </is>
      </nc>
    </rcc>
    <rcc rId="0" sId="1">
      <nc r="C428" t="inlineStr">
        <is>
          <t>io_usb.type_c_subsystem</t>
        </is>
      </nc>
    </rcc>
    <rcc rId="0" sId="1">
      <nc r="C427" t="inlineStr">
        <is>
          <t>io_usb.type_c_subsystem</t>
        </is>
      </nc>
    </rcc>
    <rcc rId="0" sId="1">
      <nc r="C426" t="inlineStr">
        <is>
          <t>io_usb.type_c_subsystem</t>
        </is>
      </nc>
    </rcc>
    <rcc rId="0" sId="1">
      <nc r="C425" t="inlineStr">
        <is>
          <t>io_usb.type_c_subsystem</t>
        </is>
      </nc>
    </rcc>
    <rcc rId="0" sId="1">
      <nc r="C424" t="inlineStr">
        <is>
          <t>io_usb.type_c_subsystem</t>
        </is>
      </nc>
    </rcc>
    <rcc rId="0" sId="1">
      <nc r="C423" t="inlineStr">
        <is>
          <t>io_usb.type_c_subsystem</t>
        </is>
      </nc>
    </rcc>
    <rcc rId="0" sId="1">
      <nc r="C422" t="inlineStr">
        <is>
          <t>io_usb.type_c_subsystem</t>
        </is>
      </nc>
    </rcc>
    <rcc rId="0" sId="1">
      <nc r="C421" t="inlineStr">
        <is>
          <t>display</t>
        </is>
      </nc>
    </rcc>
    <rcc rId="0" sId="1">
      <nc r="C420" t="inlineStr">
        <is>
          <t>io_usb.type_c_subsystem</t>
        </is>
      </nc>
    </rcc>
    <rcc rId="0" sId="1">
      <nc r="C419" t="inlineStr">
        <is>
          <t>io_usb.type_c_subsystem</t>
        </is>
      </nc>
    </rcc>
    <rcc rId="0" sId="1">
      <nc r="C418" t="inlineStr">
        <is>
          <t>io_usb.type_c_subsystem</t>
        </is>
      </nc>
    </rcc>
    <rcc rId="0" sId="1">
      <nc r="C417" t="inlineStr">
        <is>
          <t>storage</t>
        </is>
      </nc>
    </rcc>
    <rcc rId="0" sId="1">
      <nc r="C416" t="inlineStr">
        <is>
          <t>connectivity.wifi</t>
        </is>
      </nc>
    </rcc>
    <rcc rId="0" sId="1">
      <nc r="C415" t="inlineStr">
        <is>
          <t>storage</t>
        </is>
      </nc>
    </rcc>
    <rcc rId="0" sId="1">
      <nc r="C414" t="inlineStr">
        <is>
          <t>display</t>
        </is>
      </nc>
    </rcc>
    <rcc rId="0" sId="1">
      <nc r="C413" t="inlineStr">
        <is>
          <t>reset</t>
        </is>
      </nc>
    </rcc>
    <rcc rId="0" sId="1">
      <nc r="C412" t="inlineStr">
        <is>
          <t>storage</t>
        </is>
      </nc>
    </rcc>
    <rcc rId="0" sId="1">
      <nc r="C411" t="inlineStr">
        <is>
          <t>io_usb</t>
        </is>
      </nc>
    </rcc>
    <rcc rId="0" sId="1">
      <nc r="C410" t="inlineStr">
        <is>
          <t>io_usb</t>
        </is>
      </nc>
    </rcc>
    <rcc rId="0" sId="1">
      <nc r="C409" t="inlineStr">
        <is>
          <t>io_usb</t>
        </is>
      </nc>
    </rcc>
    <rcc rId="0" sId="1">
      <nc r="C408" t="inlineStr">
        <is>
          <t>io_usb</t>
        </is>
      </nc>
    </rcc>
    <rcc rId="0" sId="1">
      <nc r="C407" t="inlineStr">
        <is>
          <t>storage</t>
        </is>
      </nc>
    </rcc>
    <rcc rId="0" sId="1">
      <nc r="C406" t="inlineStr">
        <is>
          <t>io_usb</t>
        </is>
      </nc>
    </rcc>
    <rcc rId="0" sId="1">
      <nc r="C405" t="inlineStr">
        <is>
          <t>io_usb</t>
        </is>
      </nc>
    </rcc>
    <rcc rId="0" sId="1">
      <nc r="C404" t="inlineStr">
        <is>
          <t>reset</t>
        </is>
      </nc>
    </rcc>
    <rcc rId="0" sId="1">
      <nc r="C403" t="inlineStr">
        <is>
          <t>io_usb.type_c_subsystem</t>
        </is>
      </nc>
    </rcc>
    <rcc rId="0" sId="1">
      <nc r="C402" t="inlineStr">
        <is>
          <t>io_usb</t>
        </is>
      </nc>
    </rcc>
    <rcc rId="0" sId="1">
      <nc r="C401" t="inlineStr">
        <is>
          <t>io_usb</t>
        </is>
      </nc>
    </rcc>
    <rcc rId="0" sId="1">
      <nc r="C400" t="inlineStr">
        <is>
          <t>io_usb</t>
        </is>
      </nc>
    </rcc>
    <rcc rId="0" sId="1">
      <nc r="C399" t="inlineStr">
        <is>
          <t>connectivity</t>
        </is>
      </nc>
    </rcc>
    <rcc rId="0" sId="1">
      <nc r="C398" t="inlineStr">
        <is>
          <t>connectivity</t>
        </is>
      </nc>
    </rcc>
    <rcc rId="0" sId="1">
      <nc r="C397" t="inlineStr">
        <is>
          <t>connectivity</t>
        </is>
      </nc>
    </rcc>
    <rcc rId="0" sId="1">
      <nc r="C396" t="inlineStr">
        <is>
          <t>connectivity</t>
        </is>
      </nc>
    </rcc>
    <rcc rId="0" sId="1">
      <nc r="C395" t="inlineStr">
        <is>
          <t>connectivity</t>
        </is>
      </nc>
    </rcc>
    <rcc rId="0" sId="1">
      <nc r="C394" t="inlineStr">
        <is>
          <t>connectivity</t>
        </is>
      </nc>
    </rcc>
    <rcc rId="0" sId="1">
      <nc r="C393" t="inlineStr">
        <is>
          <t>processor_core</t>
        </is>
      </nc>
    </rcc>
    <rcc rId="0" sId="1">
      <nc r="C392" t="inlineStr">
        <is>
          <t>audio</t>
        </is>
      </nc>
    </rcc>
    <rcc rId="0" sId="1">
      <nc r="C391" t="inlineStr">
        <is>
          <t>io_usb.type_c_subsystem</t>
        </is>
      </nc>
    </rcc>
    <rcc rId="0" sId="1">
      <nc r="C390" t="inlineStr">
        <is>
          <t>io_usb</t>
        </is>
      </nc>
    </rcc>
    <rcc rId="0" sId="1">
      <nc r="C389" t="inlineStr">
        <is>
          <t>io_usb</t>
        </is>
      </nc>
    </rcc>
    <rcc rId="0" sId="1">
      <nc r="C388" t="inlineStr">
        <is>
          <t>io_usb</t>
        </is>
      </nc>
    </rcc>
    <rcc rId="0" sId="1">
      <nc r="C387" t="inlineStr">
        <is>
          <t>io_usb</t>
        </is>
      </nc>
    </rcc>
    <rcc rId="0" sId="1">
      <nc r="C386" t="inlineStr">
        <is>
          <t>io_usb</t>
        </is>
      </nc>
    </rcc>
    <rcc rId="0" sId="1">
      <nc r="C385" t="inlineStr">
        <is>
          <t>audio</t>
        </is>
      </nc>
    </rcc>
    <rcc rId="0" sId="1">
      <nc r="C384" t="inlineStr">
        <is>
          <t>storage</t>
        </is>
      </nc>
    </rcc>
    <rcc rId="0" sId="1">
      <nc r="C383" t="inlineStr">
        <is>
          <t>power_management</t>
        </is>
      </nc>
    </rcc>
    <rcc rId="0" sId="1">
      <nc r="C382" t="inlineStr">
        <is>
          <t>io_usb</t>
        </is>
      </nc>
    </rcc>
    <rcc rId="0" sId="1">
      <nc r="C381" t="inlineStr">
        <is>
          <t>io_usb</t>
        </is>
      </nc>
    </rcc>
    <rcc rId="0" sId="1">
      <nc r="C380" t="inlineStr">
        <is>
          <t>power_management</t>
        </is>
      </nc>
    </rcc>
    <rcc rId="0" sId="1">
      <nc r="C379" t="inlineStr">
        <is>
          <t>debug</t>
        </is>
      </nc>
    </rcc>
    <rcc rId="0" sId="1">
      <nc r="C378" t="inlineStr">
        <is>
          <t>processor_core</t>
        </is>
      </nc>
    </rcc>
    <rcc rId="0" sId="1">
      <nc r="C377" t="inlineStr">
        <is>
          <t>reset</t>
        </is>
      </nc>
    </rcc>
    <rcc rId="0" sId="1">
      <nc r="C376" t="inlineStr">
        <is>
          <t>power_management</t>
        </is>
      </nc>
    </rcc>
    <rcc rId="0" sId="1">
      <nc r="C375" t="inlineStr">
        <is>
          <t>io_usb.type_c_subsystem</t>
        </is>
      </nc>
    </rcc>
    <rcc rId="0" sId="1">
      <nc r="C374" t="inlineStr">
        <is>
          <t>io_usb.type_c_subsystem</t>
        </is>
      </nc>
    </rcc>
    <rcc rId="0" sId="1">
      <nc r="C373" t="inlineStr">
        <is>
          <t>audio</t>
        </is>
      </nc>
    </rcc>
    <rcc rId="0" sId="1">
      <nc r="C372" t="inlineStr">
        <is>
          <t>io_usb</t>
        </is>
      </nc>
    </rcc>
    <rcc rId="0" sId="1">
      <nc r="C371" t="inlineStr">
        <is>
          <t>io_usb</t>
        </is>
      </nc>
    </rcc>
    <rcc rId="0" sId="1">
      <nc r="C370" t="inlineStr">
        <is>
          <t>io_usb</t>
        </is>
      </nc>
    </rcc>
    <rcc rId="0" sId="1">
      <nc r="C369" t="inlineStr">
        <is>
          <t>io_usb</t>
        </is>
      </nc>
    </rcc>
    <rcc rId="0" sId="1">
      <nc r="C368" t="inlineStr">
        <is>
          <t>io_usb</t>
        </is>
      </nc>
    </rcc>
    <rcc rId="0" sId="1">
      <nc r="C367" t="inlineStr">
        <is>
          <t>io_usb</t>
        </is>
      </nc>
    </rcc>
    <rcc rId="0" sId="1">
      <nc r="C366" t="inlineStr">
        <is>
          <t>audio</t>
        </is>
      </nc>
    </rcc>
    <rcc rId="0" sId="1">
      <nc r="C365" t="inlineStr">
        <is>
          <t>power_management</t>
        </is>
      </nc>
    </rcc>
    <rcc rId="0" sId="1">
      <nc r="C364" t="inlineStr">
        <is>
          <t>storage</t>
        </is>
      </nc>
    </rcc>
    <rcc rId="0" sId="1">
      <nc r="C363" t="inlineStr">
        <is>
          <t>power_management</t>
        </is>
      </nc>
    </rcc>
    <rcc rId="0" sId="1">
      <nc r="C362" t="inlineStr">
        <is>
          <t>power_management</t>
        </is>
      </nc>
    </rcc>
    <rcc rId="0" sId="1">
      <nc r="C361" t="inlineStr">
        <is>
          <t>thermal_management</t>
        </is>
      </nc>
    </rcc>
    <rcc rId="0" sId="1">
      <nc r="C360" t="inlineStr">
        <is>
          <t>io_usb</t>
        </is>
      </nc>
    </rcc>
    <rcc rId="0" sId="1">
      <nc r="C359" t="inlineStr">
        <is>
          <t>io_usb</t>
        </is>
      </nc>
    </rcc>
    <rcc rId="0" sId="1">
      <nc r="C358" t="inlineStr">
        <is>
          <t>power_management</t>
        </is>
      </nc>
    </rcc>
    <rcc rId="0" sId="1">
      <nc r="C357" t="inlineStr">
        <is>
          <t>power_management</t>
        </is>
      </nc>
    </rcc>
    <rcc rId="0" sId="1">
      <nc r="C356" t="inlineStr">
        <is>
          <t>reset</t>
        </is>
      </nc>
    </rcc>
    <rcc rId="0" sId="1">
      <nc r="C355" t="inlineStr">
        <is>
          <t>io_usb.type_c_subsystem</t>
        </is>
      </nc>
    </rcc>
    <rcc rId="0" sId="1">
      <nc r="C354" t="inlineStr">
        <is>
          <t>io_usb.type_c_subsystem</t>
        </is>
      </nc>
    </rcc>
    <rcc rId="0" sId="1">
      <nc r="C353" t="inlineStr">
        <is>
          <t>io_usb.type_c_subsystem</t>
        </is>
      </nc>
    </rcc>
    <rcc rId="0" sId="1">
      <nc r="C352" t="inlineStr">
        <is>
          <t>io_usb</t>
        </is>
      </nc>
    </rcc>
    <rcc rId="0" sId="1">
      <nc r="C351" t="inlineStr">
        <is>
          <t>manageability</t>
        </is>
      </nc>
    </rcc>
    <rcc rId="0" sId="1">
      <nc r="C350" t="inlineStr">
        <is>
          <t>system</t>
        </is>
      </nc>
    </rcc>
    <rcc rId="0" sId="1">
      <nc r="C349" t="inlineStr">
        <is>
          <t>manageability</t>
        </is>
      </nc>
    </rcc>
    <rcc rId="0" sId="1">
      <nc r="C348" t="inlineStr">
        <is>
          <t>manageability</t>
        </is>
      </nc>
    </rcc>
    <rcc rId="0" sId="1">
      <nc r="C347" t="inlineStr">
        <is>
          <t>power_management</t>
        </is>
      </nc>
    </rcc>
    <rcc rId="0" sId="1">
      <nc r="C346" t="inlineStr">
        <is>
          <t>connectivity</t>
        </is>
      </nc>
    </rcc>
    <rcc rId="0" sId="1">
      <nc r="C345" t="inlineStr">
        <is>
          <t>connectivity</t>
        </is>
      </nc>
    </rcc>
    <rcc rId="0" sId="1">
      <nc r="C344" t="inlineStr">
        <is>
          <t>connectivity</t>
        </is>
      </nc>
    </rcc>
    <rcc rId="0" sId="1">
      <nc r="C343" t="inlineStr">
        <is>
          <t>connectivity</t>
        </is>
      </nc>
    </rcc>
    <rcc rId="0" sId="1">
      <nc r="C342" t="inlineStr">
        <is>
          <t>connectivity</t>
        </is>
      </nc>
    </rcc>
    <rcc rId="0" sId="1">
      <nc r="C341" t="inlineStr">
        <is>
          <t>connectivity</t>
        </is>
      </nc>
    </rcc>
    <rcc rId="0" sId="1">
      <nc r="C340" t="inlineStr">
        <is>
          <t>connectivity</t>
        </is>
      </nc>
    </rcc>
    <rcc rId="0" sId="1">
      <nc r="C339" t="inlineStr">
        <is>
          <t>debug</t>
        </is>
      </nc>
    </rcc>
    <rcc rId="0" sId="1">
      <nc r="C338" t="inlineStr">
        <is>
          <t>debug</t>
        </is>
      </nc>
    </rcc>
    <rcc rId="0" sId="1">
      <nc r="C337" t="inlineStr">
        <is>
          <t>debug</t>
        </is>
      </nc>
    </rcc>
    <rcc rId="0" sId="1">
      <nc r="C336" t="inlineStr">
        <is>
          <t>reset</t>
        </is>
      </nc>
    </rcc>
    <rcc rId="0" sId="1">
      <nc r="C335" t="inlineStr">
        <is>
          <t>io_usb.type_c_subsystem</t>
        </is>
      </nc>
    </rcc>
    <rcc rId="0" sId="1">
      <nc r="C334" t="inlineStr">
        <is>
          <t>reset</t>
        </is>
      </nc>
    </rcc>
    <rcc rId="0" sId="1">
      <nc r="C333" t="inlineStr">
        <is>
          <t>audio</t>
        </is>
      </nc>
    </rcc>
    <rcc rId="0" sId="1">
      <nc r="C332" t="inlineStr">
        <is>
          <t>audio</t>
        </is>
      </nc>
    </rcc>
    <rcc rId="0" sId="1">
      <nc r="C331" t="inlineStr">
        <is>
          <t>audio</t>
        </is>
      </nc>
    </rcc>
    <rcc rId="0" sId="1">
      <nc r="C330" t="inlineStr">
        <is>
          <t>audio</t>
        </is>
      </nc>
    </rcc>
    <rcc rId="0" sId="1">
      <nc r="C329" t="inlineStr">
        <is>
          <t>audio</t>
        </is>
      </nc>
    </rcc>
    <rcc rId="0" sId="1">
      <nc r="C328" t="inlineStr">
        <is>
          <t>connectivity</t>
        </is>
      </nc>
    </rcc>
    <rcc rId="0" sId="1">
      <nc r="C327" t="inlineStr">
        <is>
          <t>connectivity</t>
        </is>
      </nc>
    </rcc>
    <rcc rId="0" sId="1">
      <nc r="C326" t="inlineStr">
        <is>
          <t>display</t>
        </is>
      </nc>
    </rcc>
    <rcc rId="0" sId="1">
      <nc r="C325" t="inlineStr">
        <is>
          <t>storage</t>
        </is>
      </nc>
    </rcc>
    <rcc rId="0" sId="1">
      <nc r="C324" t="inlineStr">
        <is>
          <t>storage</t>
        </is>
      </nc>
    </rcc>
    <rcc rId="0" sId="1">
      <nc r="C323" t="inlineStr">
        <is>
          <t>io_usb</t>
        </is>
      </nc>
    </rcc>
    <rcc rId="0" sId="1">
      <nc r="C322" t="inlineStr">
        <is>
          <t>audio</t>
        </is>
      </nc>
    </rcc>
    <rcc rId="0" sId="1">
      <nc r="C321" t="inlineStr">
        <is>
          <t>audio</t>
        </is>
      </nc>
    </rcc>
    <rcc rId="0" sId="1">
      <nc r="C320" t="inlineStr">
        <is>
          <t>audio</t>
        </is>
      </nc>
    </rcc>
    <rcc rId="0" sId="1">
      <nc r="C319" t="inlineStr">
        <is>
          <t>audio</t>
        </is>
      </nc>
    </rcc>
    <rcc rId="0" sId="1">
      <nc r="C318" t="inlineStr">
        <is>
          <t>storage</t>
        </is>
      </nc>
    </rcc>
    <rcc rId="0" sId="1">
      <nc r="C317" t="inlineStr">
        <is>
          <t>storage</t>
        </is>
      </nc>
    </rcc>
    <rcc rId="0" sId="1">
      <nc r="C316" t="inlineStr">
        <is>
          <t>io_pcie</t>
        </is>
      </nc>
    </rcc>
    <rcc rId="0" sId="1">
      <nc r="C315" t="inlineStr">
        <is>
          <t>io_pcie</t>
        </is>
      </nc>
    </rcc>
    <rcc rId="0" sId="1">
      <nc r="C314" t="inlineStr">
        <is>
          <t>storage</t>
        </is>
      </nc>
    </rcc>
    <rcc rId="0" sId="1">
      <nc r="C313" t="inlineStr">
        <is>
          <t>storage</t>
        </is>
      </nc>
    </rcc>
    <rcc rId="0" sId="1">
      <nc r="C312" t="inlineStr">
        <is>
          <t>storage</t>
        </is>
      </nc>
    </rcc>
    <rcc rId="0" sId="1">
      <nc r="C311" t="inlineStr">
        <is>
          <t>io_usb</t>
        </is>
      </nc>
    </rcc>
    <rcc rId="0" sId="1">
      <nc r="C310" t="inlineStr">
        <is>
          <t>storage</t>
        </is>
      </nc>
    </rcc>
    <rcc rId="0" sId="1">
      <nc r="C309" t="inlineStr">
        <is>
          <t>power_management</t>
        </is>
      </nc>
    </rcc>
    <rcc rId="0" sId="1">
      <nc r="C308" t="inlineStr">
        <is>
          <t>storage</t>
        </is>
      </nc>
    </rcc>
    <rcc rId="0" sId="1">
      <nc r="C307" t="inlineStr">
        <is>
          <t>storage</t>
        </is>
      </nc>
    </rcc>
    <rcc rId="0" sId="1">
      <nc r="C306" t="inlineStr">
        <is>
          <t>storage</t>
        </is>
      </nc>
    </rcc>
    <rcc rId="0" sId="1">
      <nc r="C305" t="inlineStr">
        <is>
          <t>storage</t>
        </is>
      </nc>
    </rcc>
    <rcc rId="0" sId="1">
      <nc r="C304" t="inlineStr">
        <is>
          <t>storage</t>
        </is>
      </nc>
    </rcc>
    <rcc rId="0" sId="1">
      <nc r="C303" t="inlineStr">
        <is>
          <t>storage</t>
        </is>
      </nc>
    </rcc>
    <rcc rId="0" sId="1">
      <nc r="C302" t="inlineStr">
        <is>
          <t>audio</t>
        </is>
      </nc>
    </rcc>
    <rcc rId="0" sId="1">
      <nc r="C301" t="inlineStr">
        <is>
          <t>audio</t>
        </is>
      </nc>
    </rcc>
    <rcc rId="0" sId="1">
      <nc r="C300" t="inlineStr">
        <is>
          <t>io_pcie</t>
        </is>
      </nc>
    </rcc>
    <rcc rId="0" sId="1">
      <nc r="C299" t="inlineStr">
        <is>
          <t>connectivity</t>
        </is>
      </nc>
    </rcc>
    <rcc rId="0" sId="1">
      <nc r="C298" t="inlineStr">
        <is>
          <t>storage</t>
        </is>
      </nc>
    </rcc>
    <rcc rId="0" sId="1">
      <nc r="C297" t="inlineStr">
        <is>
          <t>storage</t>
        </is>
      </nc>
    </rcc>
    <rcc rId="0" sId="1">
      <nc r="C295" t="inlineStr">
        <is>
          <t>storage</t>
        </is>
      </nc>
    </rcc>
    <rcc rId="0" sId="1">
      <nc r="C294" t="inlineStr">
        <is>
          <t>storage</t>
        </is>
      </nc>
    </rcc>
    <rcc rId="0" sId="1">
      <nc r="C293" t="inlineStr">
        <is>
          <t>thermal_management</t>
        </is>
      </nc>
    </rcc>
    <rcc rId="0" sId="1">
      <nc r="C292" t="inlineStr">
        <is>
          <t>io_pcie</t>
        </is>
      </nc>
    </rcc>
    <rcc rId="0" sId="1">
      <nc r="C291" t="inlineStr">
        <is>
          <t>storage</t>
        </is>
      </nc>
    </rcc>
    <rcc rId="0" sId="1">
      <nc r="C290" t="inlineStr">
        <is>
          <t>io_pcie</t>
        </is>
      </nc>
    </rcc>
    <rcc rId="0" sId="1">
      <nc r="C289" t="inlineStr">
        <is>
          <t>system</t>
        </is>
      </nc>
    </rcc>
    <rcc rId="0" sId="1">
      <nc r="C288" t="inlineStr">
        <is>
          <t>system</t>
        </is>
      </nc>
    </rcc>
    <rcc rId="0" sId="1">
      <nc r="C287" t="inlineStr">
        <is>
          <t>storage</t>
        </is>
      </nc>
    </rcc>
    <rcc rId="0" sId="1">
      <nc r="C286" t="inlineStr">
        <is>
          <t>system</t>
        </is>
      </nc>
    </rcc>
    <rcc rId="0" sId="1">
      <nc r="C285" t="inlineStr">
        <is>
          <t>io_general.lsio_gpio</t>
        </is>
      </nc>
    </rcc>
    <rcc rId="0" sId="1">
      <nc r="C284" t="inlineStr">
        <is>
          <t>power_management.power_mgmt_cntrl</t>
        </is>
      </nc>
    </rcc>
    <rcc rId="0" sId="1">
      <nc r="C283" t="inlineStr">
        <is>
          <t>power_management.power_mgmt_cntrl</t>
        </is>
      </nc>
    </rcc>
    <rcc rId="0" sId="1">
      <nc r="C282" t="inlineStr">
        <is>
          <t>io_pcie</t>
        </is>
      </nc>
    </rcc>
    <rcc rId="0" sId="1">
      <nc r="C281" t="inlineStr">
        <is>
          <t>io_pcie</t>
        </is>
      </nc>
    </rcc>
    <rcc rId="0" sId="1">
      <nc r="C280" t="inlineStr">
        <is>
          <t>io_pcie</t>
        </is>
      </nc>
    </rcc>
    <rcc rId="0" sId="1">
      <nc r="C279" t="inlineStr">
        <is>
          <t>io_pcie</t>
        </is>
      </nc>
    </rcc>
    <rcc rId="0" sId="1">
      <nc r="C278" t="inlineStr">
        <is>
          <t>io_general.lsio_gpio</t>
        </is>
      </nc>
    </rcc>
    <rcc rId="0" sId="1">
      <nc r="C277" t="inlineStr">
        <is>
          <t>system</t>
        </is>
      </nc>
    </rcc>
    <rcc rId="0" sId="1">
      <nc r="C276" t="inlineStr">
        <is>
          <t>io_pcie</t>
        </is>
      </nc>
    </rcc>
    <rcc rId="0" sId="1">
      <nc r="C275" t="inlineStr">
        <is>
          <t>debug</t>
        </is>
      </nc>
    </rcc>
    <rcc rId="0" sId="1">
      <nc r="C274" t="inlineStr">
        <is>
          <t>io_pcie</t>
        </is>
      </nc>
    </rcc>
    <rcc rId="0" sId="1">
      <nc r="C273" t="inlineStr">
        <is>
          <t>io_general.lsio_gpio</t>
        </is>
      </nc>
    </rcc>
    <rcc rId="0" sId="1">
      <nc r="C272" t="inlineStr">
        <is>
          <t>connectivity</t>
        </is>
      </nc>
    </rcc>
    <rcc rId="0" sId="1">
      <nc r="C271" t="inlineStr">
        <is>
          <t>debug</t>
        </is>
      </nc>
    </rcc>
    <rcc rId="0" sId="1">
      <nc r="C270" t="inlineStr">
        <is>
          <t>debug</t>
        </is>
      </nc>
    </rcc>
    <rcc rId="0" sId="1">
      <nc r="C269" t="inlineStr">
        <is>
          <t>debug</t>
        </is>
      </nc>
    </rcc>
    <rcc rId="0" sId="1">
      <nc r="C268" t="inlineStr">
        <is>
          <t>debug</t>
        </is>
      </nc>
    </rcc>
    <rcc rId="0" sId="1">
      <nc r="C267" t="inlineStr">
        <is>
          <t>io_pcie</t>
        </is>
      </nc>
    </rcc>
    <rcc rId="0" sId="1">
      <nc r="C266" t="inlineStr">
        <is>
          <t>debug</t>
        </is>
      </nc>
    </rcc>
    <rcc rId="0" sId="1">
      <nc r="C265" t="inlineStr">
        <is>
          <t>connectivity</t>
        </is>
      </nc>
    </rcc>
    <rcc rId="0" sId="1">
      <nc r="C264" t="inlineStr">
        <is>
          <t>connectivity</t>
        </is>
      </nc>
    </rcc>
    <rcc rId="0" sId="1">
      <nc r="C263" t="inlineStr">
        <is>
          <t>io_pcie</t>
        </is>
      </nc>
    </rcc>
    <rcc rId="0" sId="1">
      <nc r="C262" t="inlineStr">
        <is>
          <t>io_general.lsio_gpio</t>
        </is>
      </nc>
    </rcc>
    <rcc rId="0" sId="1">
      <nc r="C261" t="inlineStr">
        <is>
          <t>debug</t>
        </is>
      </nc>
    </rcc>
    <rcc rId="0" sId="1">
      <nc r="C260" t="inlineStr">
        <is>
          <t>io_usb</t>
        </is>
      </nc>
    </rcc>
    <rcc rId="0" sId="1">
      <nc r="C259" t="inlineStr">
        <is>
          <t>io_usb</t>
        </is>
      </nc>
    </rcc>
    <rcc rId="0" sId="1">
      <nc r="C258" t="inlineStr">
        <is>
          <t>io_general.spi</t>
        </is>
      </nc>
    </rcc>
    <rcc rId="0" sId="1">
      <nc r="C257" t="inlineStr">
        <is>
          <t>storage</t>
        </is>
      </nc>
    </rcc>
    <rcc rId="0" sId="1">
      <nc r="C256" t="inlineStr">
        <is>
          <t>processor_core</t>
        </is>
      </nc>
    </rcc>
    <rcc rId="0" sId="1">
      <nc r="C255" t="inlineStr">
        <is>
          <t>system</t>
        </is>
      </nc>
    </rcc>
    <rcc rId="0" sId="1">
      <nc r="C254" t="inlineStr">
        <is>
          <t>memory</t>
        </is>
      </nc>
    </rcc>
    <rcc rId="0" sId="1">
      <nc r="C253" t="inlineStr">
        <is>
          <t>processor_core</t>
        </is>
      </nc>
    </rcc>
    <rcc rId="0" sId="1">
      <nc r="C252" t="inlineStr">
        <is>
          <t>display</t>
        </is>
      </nc>
    </rcc>
    <rcc rId="0" sId="1">
      <nc r="C251" t="inlineStr">
        <is>
          <t>display</t>
        </is>
      </nc>
    </rcc>
    <rcc rId="0" sId="1">
      <nc r="C250" t="inlineStr">
        <is>
          <t>audio</t>
        </is>
      </nc>
    </rcc>
    <rcc rId="0" sId="1">
      <nc r="C249" t="inlineStr">
        <is>
          <t>audio</t>
        </is>
      </nc>
    </rcc>
    <rcc rId="0" sId="1">
      <nc r="C248" t="inlineStr">
        <is>
          <t>display</t>
        </is>
      </nc>
    </rcc>
    <rcc rId="0" sId="1">
      <nc r="C247" t="inlineStr">
        <is>
          <t>display</t>
        </is>
      </nc>
    </rcc>
    <rcc rId="0" sId="1">
      <nc r="C246" t="inlineStr">
        <is>
          <t>audio</t>
        </is>
      </nc>
    </rcc>
    <rcc rId="0" sId="1">
      <nc r="C245" t="inlineStr">
        <is>
          <t>display</t>
        </is>
      </nc>
    </rcc>
    <rcc rId="0" sId="1">
      <nc r="C244" t="inlineStr">
        <is>
          <t>display</t>
        </is>
      </nc>
    </rcc>
    <rcc rId="0" sId="1">
      <nc r="C243" t="inlineStr">
        <is>
          <t>imaging</t>
        </is>
      </nc>
    </rcc>
    <rcc rId="0" sId="1">
      <nc r="C242" t="inlineStr">
        <is>
          <t>system</t>
        </is>
      </nc>
    </rcc>
    <rcc rId="0" sId="1">
      <nc r="C241" t="inlineStr">
        <is>
          <t>audio</t>
        </is>
      </nc>
    </rcc>
    <rcc rId="0" sId="1">
      <nc r="C240" t="inlineStr">
        <is>
          <t>system</t>
        </is>
      </nc>
    </rcc>
    <rcc rId="0" sId="1">
      <nc r="C239" t="inlineStr">
        <is>
          <t>system</t>
        </is>
      </nc>
    </rcc>
    <rcc rId="0" sId="1">
      <nc r="C238" t="inlineStr">
        <is>
          <t>system</t>
        </is>
      </nc>
    </rcc>
    <rcc rId="0" sId="1">
      <nc r="C237" t="inlineStr">
        <is>
          <t>system</t>
        </is>
      </nc>
    </rcc>
    <rcc rId="0" sId="1">
      <nc r="C236" t="inlineStr">
        <is>
          <t>system</t>
        </is>
      </nc>
    </rcc>
    <rcc rId="0" sId="1">
      <nc r="C235" t="inlineStr">
        <is>
          <t>system</t>
        </is>
      </nc>
    </rcc>
    <rcc rId="0" sId="1">
      <nc r="C234" t="inlineStr">
        <is>
          <t>reset</t>
        </is>
      </nc>
    </rcc>
    <rcc rId="0" sId="1">
      <nc r="C233" t="inlineStr">
        <is>
          <t>power_management</t>
        </is>
      </nc>
    </rcc>
    <rcc rId="0" sId="1">
      <nc r="C232" t="inlineStr">
        <is>
          <t>power_management</t>
        </is>
      </nc>
    </rcc>
    <rcc rId="0" sId="1">
      <nc r="C231" t="inlineStr">
        <is>
          <t>power_management</t>
        </is>
      </nc>
    </rcc>
    <rcc rId="0" sId="1">
      <nc r="C230" t="inlineStr">
        <is>
          <t>power_management</t>
        </is>
      </nc>
    </rcc>
    <rcc rId="0" sId="1">
      <nc r="C229" t="inlineStr">
        <is>
          <t>power_management</t>
        </is>
      </nc>
    </rcc>
    <rcc rId="0" sId="1">
      <nc r="C228" t="inlineStr">
        <is>
          <t>power_management</t>
        </is>
      </nc>
    </rcc>
    <rcc rId="0" sId="1">
      <nc r="C227" t="inlineStr">
        <is>
          <t>power_management</t>
        </is>
      </nc>
    </rcc>
    <rcc rId="0" sId="1">
      <nc r="C226" t="inlineStr">
        <is>
          <t>power_management</t>
        </is>
      </nc>
    </rcc>
    <rcc rId="0" sId="1">
      <nc r="C225" t="inlineStr">
        <is>
          <t>power_management</t>
        </is>
      </nc>
    </rcc>
    <rcc rId="0" sId="1">
      <nc r="C224" t="inlineStr">
        <is>
          <t>thermal_management</t>
        </is>
      </nc>
    </rcc>
    <rcc rId="0" sId="1">
      <nc r="C223" t="inlineStr">
        <is>
          <t>thermal_management</t>
        </is>
      </nc>
    </rcc>
    <rcc rId="0" sId="1">
      <nc r="C222" t="inlineStr">
        <is>
          <t>io_usb.type_c_subsystem</t>
        </is>
      </nc>
    </rcc>
    <rcc rId="0" sId="1">
      <nc r="C221" t="inlineStr">
        <is>
          <t>io_usb.type_c_subsystem</t>
        </is>
      </nc>
    </rcc>
    <rcc rId="0" sId="1">
      <nc r="C220" t="inlineStr">
        <is>
          <t>io_usb.type_c_subsystem</t>
        </is>
      </nc>
    </rcc>
    <rcc rId="0" sId="1">
      <nc r="C219" t="inlineStr">
        <is>
          <t>power_management</t>
        </is>
      </nc>
    </rcc>
    <rcc rId="0" sId="1">
      <nc r="C218" t="inlineStr">
        <is>
          <t>reset</t>
        </is>
      </nc>
    </rcc>
    <rcc rId="0" sId="1">
      <nc r="C217" t="inlineStr">
        <is>
          <t>memory</t>
        </is>
      </nc>
    </rcc>
    <rcc rId="0" sId="1">
      <nc r="C216" t="inlineStr">
        <is>
          <t>memory</t>
        </is>
      </nc>
    </rcc>
    <rcc rId="0" sId="1">
      <nc r="C215" t="inlineStr">
        <is>
          <t>memory</t>
        </is>
      </nc>
    </rcc>
    <rcc rId="0" sId="1">
      <nc r="C214" t="inlineStr">
        <is>
          <t>memory</t>
        </is>
      </nc>
    </rcc>
    <rcc rId="0" sId="1">
      <nc r="C213" t="inlineStr">
        <is>
          <t>memory</t>
        </is>
      </nc>
    </rcc>
    <rcc rId="0" sId="1">
      <nc r="C212" t="inlineStr">
        <is>
          <t>memory</t>
        </is>
      </nc>
    </rcc>
    <rcc rId="0" sId="1">
      <nc r="C211" t="inlineStr">
        <is>
          <t>memory</t>
        </is>
      </nc>
    </rcc>
    <rcc rId="0" sId="1">
      <nc r="C210" t="inlineStr">
        <is>
          <t>power_and_perf</t>
        </is>
      </nc>
    </rcc>
    <rcc rId="0" sId="1">
      <nc r="C209" t="inlineStr">
        <is>
          <t>overclocking</t>
        </is>
      </nc>
    </rcc>
    <rcc rId="0" sId="1">
      <nc r="C208" t="inlineStr">
        <is>
          <t>overclocking</t>
        </is>
      </nc>
    </rcc>
    <rcc rId="0" sId="1">
      <nc r="C207" t="inlineStr">
        <is>
          <t>overclocking</t>
        </is>
      </nc>
    </rcc>
    <rcc rId="0" sId="1">
      <nc r="C206" t="inlineStr">
        <is>
          <t>processor_core</t>
        </is>
      </nc>
    </rcc>
    <rcc rId="0" sId="1">
      <nc r="C205" t="inlineStr">
        <is>
          <t>display</t>
        </is>
      </nc>
    </rcc>
    <rcc rId="0" sId="1">
      <nc r="C204" t="inlineStr">
        <is>
          <t>reset</t>
        </is>
      </nc>
    </rcc>
    <rcc rId="0" sId="1">
      <nc r="C203" t="inlineStr">
        <is>
          <t>manageability</t>
        </is>
      </nc>
    </rcc>
    <rcc rId="0" sId="1">
      <nc r="C202" t="inlineStr">
        <is>
          <t>power_management</t>
        </is>
      </nc>
    </rcc>
    <rcc rId="0" sId="1">
      <nc r="C201" t="inlineStr">
        <is>
          <t>io_usb.type_c_subsystem</t>
        </is>
      </nc>
    </rcc>
    <rcc rId="0" sId="1">
      <nc r="C200" t="inlineStr">
        <is>
          <t>io_usb.type_c_subsystem</t>
        </is>
      </nc>
    </rcc>
    <rcc rId="0" sId="1">
      <nc r="C199" t="inlineStr">
        <is>
          <t>io_usb.type_c_subsystem</t>
        </is>
      </nc>
    </rcc>
    <rcc rId="0" sId="1">
      <nc r="C198" t="inlineStr">
        <is>
          <t>io_usb.type_c_subsystem</t>
        </is>
      </nc>
    </rcc>
    <rcc rId="0" sId="1">
      <nc r="C197" t="inlineStr">
        <is>
          <t>io_usb.type_c_subsystem</t>
        </is>
      </nc>
    </rcc>
    <rcc rId="0" sId="1">
      <nc r="C196" t="inlineStr">
        <is>
          <t>io_usb.type_c_subsystem</t>
        </is>
      </nc>
    </rcc>
    <rcc rId="0" sId="1">
      <nc r="C195" t="inlineStr">
        <is>
          <t>io_usb.type_c_subsystem</t>
        </is>
      </nc>
    </rcc>
    <rcc rId="0" sId="1">
      <nc r="C194" t="inlineStr">
        <is>
          <t>io_usb.type_c_subsystem</t>
        </is>
      </nc>
    </rcc>
    <rcc rId="0" sId="1">
      <nc r="C193" t="inlineStr">
        <is>
          <t>io_usb.type_c_subsystem</t>
        </is>
      </nc>
    </rcc>
    <rcc rId="0" sId="1">
      <nc r="C192" t="inlineStr">
        <is>
          <t>reset</t>
        </is>
      </nc>
    </rcc>
    <rcc rId="0" sId="1">
      <nc r="C191" t="inlineStr">
        <is>
          <t>io_usb.type_c_subsystem</t>
        </is>
      </nc>
    </rcc>
    <rcc rId="0" sId="1">
      <nc r="C190" t="inlineStr">
        <is>
          <t>io_usb.type_c_subsystem</t>
        </is>
      </nc>
    </rcc>
    <rcc rId="0" sId="1">
      <nc r="C189" t="inlineStr">
        <is>
          <t>io_usb.type_c_subsystem</t>
        </is>
      </nc>
    </rcc>
    <rcc rId="0" sId="1">
      <nc r="C188" t="inlineStr">
        <is>
          <t>reset</t>
        </is>
      </nc>
    </rcc>
    <rcc rId="0" sId="1">
      <nc r="C187" t="inlineStr">
        <is>
          <t>power_management</t>
        </is>
      </nc>
    </rcc>
    <rcc rId="0" sId="1">
      <nc r="C186" t="inlineStr">
        <is>
          <t>connectivity</t>
        </is>
      </nc>
    </rcc>
    <rcc rId="0" sId="1">
      <nc r="C185" t="inlineStr">
        <is>
          <t>connectivity</t>
        </is>
      </nc>
    </rcc>
    <rcc rId="0" sId="1">
      <nc r="C184" t="inlineStr">
        <is>
          <t>debug</t>
        </is>
      </nc>
    </rcc>
    <rcc rId="0" sId="1">
      <nc r="C183" t="inlineStr">
        <is>
          <t>io_usb.type_c_subsystem</t>
        </is>
      </nc>
    </rcc>
    <rcc rId="0" sId="1">
      <nc r="C182" t="inlineStr">
        <is>
          <t>connectivity</t>
        </is>
      </nc>
    </rcc>
    <rcc rId="0" sId="1">
      <nc r="C181" t="inlineStr">
        <is>
          <t>io_usb.type_c_subsystem</t>
        </is>
      </nc>
    </rcc>
    <rcc rId="0" sId="1">
      <nc r="C180" t="inlineStr">
        <is>
          <t>power_management</t>
        </is>
      </nc>
    </rcc>
    <rcc rId="0" sId="1">
      <nc r="C179" t="inlineStr">
        <is>
          <t>debug</t>
        </is>
      </nc>
    </rcc>
    <rcc rId="0" sId="1">
      <nc r="C178" t="inlineStr">
        <is>
          <t>io_usb.type_c_subsystem</t>
        </is>
      </nc>
    </rcc>
    <rcc rId="0" sId="1">
      <nc r="C177" t="inlineStr">
        <is>
          <t>io_usb.type_c_subsystem</t>
        </is>
      </nc>
    </rcc>
    <rcc rId="0" sId="1">
      <nc r="C176" t="inlineStr">
        <is>
          <t>io_usb.type_c_subsystem</t>
        </is>
      </nc>
    </rcc>
    <rcc rId="0" sId="1">
      <nc r="C175" t="inlineStr">
        <is>
          <t>io_usb.type_c_subsystem</t>
        </is>
      </nc>
    </rcc>
    <rcc rId="0" sId="1">
      <nc r="C174" t="inlineStr">
        <is>
          <t>io_usb.type_c_subsystem</t>
        </is>
      </nc>
    </rcc>
    <rcc rId="0" sId="1">
      <nc r="C173" t="inlineStr">
        <is>
          <t>io_usb.type_c_subsystem</t>
        </is>
      </nc>
    </rcc>
    <rcc rId="0" sId="1">
      <nc r="C172" t="inlineStr">
        <is>
          <t>io_usb.type_c_subsystem</t>
        </is>
      </nc>
    </rcc>
    <rcc rId="0" sId="1">
      <nc r="C171" t="inlineStr">
        <is>
          <t>io_usb.type_c_subsystem</t>
        </is>
      </nc>
    </rcc>
    <rcc rId="0" sId="1">
      <nc r="C170" t="inlineStr">
        <is>
          <t>io_usb.type_c_subsystem</t>
        </is>
      </nc>
    </rcc>
    <rcc rId="0" sId="1">
      <nc r="C169" t="inlineStr">
        <is>
          <t>io_usb.type_c_subsystem</t>
        </is>
      </nc>
    </rcc>
    <rcc rId="0" sId="1">
      <nc r="C168" t="inlineStr">
        <is>
          <t>io_usb.type_c_subsystem</t>
        </is>
      </nc>
    </rcc>
    <rcc rId="0" sId="1">
      <nc r="C167" t="inlineStr">
        <is>
          <t>io_usb.type_c_subsystem</t>
        </is>
      </nc>
    </rcc>
    <rcc rId="0" sId="1">
      <nc r="C166" t="inlineStr">
        <is>
          <t>power_management</t>
        </is>
      </nc>
    </rcc>
    <rcc rId="0" sId="1">
      <nc r="C165" t="inlineStr">
        <is>
          <t>io_usb.type_c_subsystem</t>
        </is>
      </nc>
    </rcc>
    <rcc rId="0" sId="1">
      <nc r="C164" t="inlineStr">
        <is>
          <t>io_usb.type_c_subsystem</t>
        </is>
      </nc>
    </rcc>
    <rcc rId="0" sId="1">
      <nc r="C163" t="inlineStr">
        <is>
          <t>io_usb.type_c_subsystem</t>
        </is>
      </nc>
    </rcc>
    <rcc rId="0" sId="1">
      <nc r="C162" t="inlineStr">
        <is>
          <t>io_usb.type_c_subsystem</t>
        </is>
      </nc>
    </rcc>
    <rcc rId="0" sId="1">
      <nc r="C161" t="inlineStr">
        <is>
          <t>reset</t>
        </is>
      </nc>
    </rcc>
    <rcc rId="0" sId="1">
      <nc r="C160" t="inlineStr">
        <is>
          <t>io_usb.type_c_subsystem</t>
        </is>
      </nc>
    </rcc>
    <rcc rId="0" sId="1">
      <nc r="C159" t="inlineStr">
        <is>
          <t>power_management.modern_standby</t>
        </is>
      </nc>
    </rcc>
    <rcc rId="0" sId="1">
      <nc r="C158" t="inlineStr">
        <is>
          <t>io_usb.type_c_subsystem</t>
        </is>
      </nc>
    </rcc>
    <rcc rId="0" sId="1">
      <nc r="C157" t="inlineStr">
        <is>
          <t>io_usb.type_c_subsystem</t>
        </is>
      </nc>
    </rcc>
    <rcc rId="0" sId="1">
      <nc r="C156" t="inlineStr">
        <is>
          <t>processor_core</t>
        </is>
      </nc>
    </rcc>
    <rcc rId="0" sId="1">
      <nc r="C155" t="inlineStr">
        <is>
          <t>power_management</t>
        </is>
      </nc>
    </rcc>
    <rcc rId="0" sId="1">
      <nc r="C154" t="inlineStr">
        <is>
          <t>io_usb.type_c_subsystem</t>
        </is>
      </nc>
    </rcc>
    <rcc rId="0" sId="1">
      <nc r="C153" t="inlineStr">
        <is>
          <t>power_management</t>
        </is>
      </nc>
    </rcc>
    <rcc rId="0" sId="1">
      <nc r="C152" t="inlineStr">
        <is>
          <t>reset</t>
        </is>
      </nc>
    </rcc>
    <rcc rId="0" sId="1">
      <nc r="C151" t="inlineStr">
        <is>
          <t>io_usb.type_c_subsystem</t>
        </is>
      </nc>
    </rcc>
    <rcc rId="0" sId="1">
      <nc r="C150" t="inlineStr">
        <is>
          <t>manageability</t>
        </is>
      </nc>
    </rcc>
    <rcc rId="0" sId="1">
      <nc r="C149" t="inlineStr">
        <is>
          <t>reset</t>
        </is>
      </nc>
    </rcc>
    <rcc rId="0" sId="1">
      <nc r="C148" t="inlineStr">
        <is>
          <t>reset</t>
        </is>
      </nc>
    </rcc>
    <rcc rId="0" sId="1">
      <nc r="C147" t="inlineStr">
        <is>
          <t>connectivity</t>
        </is>
      </nc>
    </rcc>
    <rcc rId="0" sId="1">
      <nc r="C146" t="inlineStr">
        <is>
          <t>connectivity</t>
        </is>
      </nc>
    </rcc>
    <rcc rId="0" sId="1">
      <nc r="C145" t="inlineStr">
        <is>
          <t>connectivity</t>
        </is>
      </nc>
    </rcc>
    <rcc rId="0" sId="1">
      <nc r="C144" t="inlineStr">
        <is>
          <t>connectivity</t>
        </is>
      </nc>
    </rcc>
    <rcc rId="0" sId="1">
      <nc r="C143" t="inlineStr">
        <is>
          <t>thermal_management</t>
        </is>
      </nc>
    </rcc>
    <rcc rId="0" sId="1">
      <nc r="C142" t="inlineStr">
        <is>
          <t>thermal_management</t>
        </is>
      </nc>
    </rcc>
    <rcc rId="0" sId="1">
      <nc r="C141" t="inlineStr">
        <is>
          <t>thermal_management</t>
        </is>
      </nc>
    </rcc>
    <rcc rId="0" sId="1">
      <nc r="C140" t="inlineStr">
        <is>
          <t>reset</t>
        </is>
      </nc>
    </rcc>
    <rcc rId="0" sId="1">
      <nc r="C139" t="inlineStr">
        <is>
          <t>io_usb.type_c_subsystem</t>
        </is>
      </nc>
    </rcc>
    <rcc rId="0" sId="1">
      <nc r="C138" t="inlineStr">
        <is>
          <t>connectivity</t>
        </is>
      </nc>
    </rcc>
    <rcc rId="0" sId="1">
      <nc r="C137" t="inlineStr">
        <is>
          <t>connectivity</t>
        </is>
      </nc>
    </rcc>
    <rcc rId="0" sId="1">
      <nc r="C136" t="inlineStr">
        <is>
          <t>connectivity</t>
        </is>
      </nc>
    </rcc>
    <rcc rId="0" sId="1">
      <nc r="C135" t="inlineStr">
        <is>
          <t>connectivity</t>
        </is>
      </nc>
    </rcc>
    <rcc rId="0" sId="1">
      <nc r="C134" t="inlineStr">
        <is>
          <t>connectivity</t>
        </is>
      </nc>
    </rcc>
    <rcc rId="0" sId="1">
      <nc r="C133" t="inlineStr">
        <is>
          <t>connectivity</t>
        </is>
      </nc>
    </rcc>
    <rcc rId="0" sId="1">
      <nc r="C132" t="inlineStr">
        <is>
          <t>power_management</t>
        </is>
      </nc>
    </rcc>
    <rcc rId="0" sId="1">
      <nc r="C131" t="inlineStr">
        <is>
          <t>thermal_management</t>
        </is>
      </nc>
    </rcc>
    <rcc rId="0" sId="1">
      <nc r="C130" t="inlineStr">
        <is>
          <t>power_management</t>
        </is>
      </nc>
    </rcc>
    <rcc rId="0" sId="1">
      <nc r="C129" t="inlineStr">
        <is>
          <t>power_management</t>
        </is>
      </nc>
    </rcc>
    <rcc rId="0" sId="1">
      <nc r="C128" t="inlineStr">
        <is>
          <t>processor_core</t>
        </is>
      </nc>
    </rcc>
    <rcc rId="0" sId="1">
      <nc r="C127" t="inlineStr">
        <is>
          <t>processor_core</t>
        </is>
      </nc>
    </rcc>
    <rcc rId="0" sId="1">
      <nc r="C126" t="inlineStr">
        <is>
          <t>connectivity</t>
        </is>
      </nc>
    </rcc>
    <rcc rId="0" sId="1">
      <nc r="C125" t="inlineStr">
        <is>
          <t>connectivity</t>
        </is>
      </nc>
    </rcc>
    <rcc rId="0" sId="1">
      <nc r="C124" t="inlineStr">
        <is>
          <t>connectivity</t>
        </is>
      </nc>
    </rcc>
    <rcc rId="0" sId="1">
      <nc r="C123" t="inlineStr">
        <is>
          <t>connectivity</t>
        </is>
      </nc>
    </rcc>
    <rcc rId="0" sId="1">
      <nc r="C122" t="inlineStr">
        <is>
          <t>connectivity</t>
        </is>
      </nc>
    </rcc>
    <rcc rId="0" sId="1">
      <nc r="C121" t="inlineStr">
        <is>
          <t>connectivity</t>
        </is>
      </nc>
    </rcc>
    <rcc rId="0" sId="1">
      <nc r="C120" t="inlineStr">
        <is>
          <t>power_management</t>
        </is>
      </nc>
    </rcc>
    <rcc rId="0" sId="1">
      <nc r="C119" t="inlineStr">
        <is>
          <t>audio</t>
        </is>
      </nc>
    </rcc>
    <rcc rId="0" sId="1">
      <nc r="C118" t="inlineStr">
        <is>
          <t>audio</t>
        </is>
      </nc>
    </rcc>
    <rcc rId="0" sId="1">
      <nc r="C117" t="inlineStr">
        <is>
          <t>audio</t>
        </is>
      </nc>
    </rcc>
    <rcc rId="0" sId="1">
      <nc r="C116" t="inlineStr">
        <is>
          <t>debug</t>
        </is>
      </nc>
    </rcc>
    <rcc rId="0" sId="1">
      <nc r="C115" t="inlineStr">
        <is>
          <t>io_usb.type_c_subsystem</t>
        </is>
      </nc>
    </rcc>
    <rcc rId="0" sId="1">
      <nc r="C114" t="inlineStr">
        <is>
          <t>connectivity</t>
        </is>
      </nc>
    </rcc>
    <rcc rId="0" sId="1">
      <nc r="C113" t="inlineStr">
        <is>
          <t>connectivity</t>
        </is>
      </nc>
    </rcc>
    <rcc rId="0" sId="1">
      <nc r="C112" t="inlineStr">
        <is>
          <t>io_usb.type_c_subsystem</t>
        </is>
      </nc>
    </rcc>
    <rcc rId="0" sId="1">
      <nc r="C111" t="inlineStr">
        <is>
          <t>system</t>
        </is>
      </nc>
    </rcc>
    <rcc rId="0" sId="1">
      <nc r="C110" t="inlineStr">
        <is>
          <t>connectivity</t>
        </is>
      </nc>
    </rcc>
    <rcc rId="0" sId="1">
      <nc r="C109" t="inlineStr">
        <is>
          <t>connectivity</t>
        </is>
      </nc>
    </rcc>
    <rcc rId="0" sId="1">
      <nc r="C108" t="inlineStr">
        <is>
          <t>connectivity</t>
        </is>
      </nc>
    </rcc>
    <rcc rId="0" sId="1">
      <nc r="C107" t="inlineStr">
        <is>
          <t>connectivity</t>
        </is>
      </nc>
    </rcc>
    <rcc rId="0" sId="1">
      <nc r="C106" t="inlineStr">
        <is>
          <t>connectivity</t>
        </is>
      </nc>
    </rcc>
    <rcc rId="0" sId="1">
      <nc r="C105" t="inlineStr">
        <is>
          <t>io_usb.type_c_subsystem</t>
        </is>
      </nc>
    </rcc>
    <rcc rId="0" sId="1">
      <nc r="C104" t="inlineStr">
        <is>
          <t>io_usb.type_c_subsystem</t>
        </is>
      </nc>
    </rcc>
    <rcc rId="0" sId="1">
      <nc r="C103" t="inlineStr">
        <is>
          <t>power_management</t>
        </is>
      </nc>
    </rcc>
    <rcc rId="0" sId="1">
      <nc r="C102" t="inlineStr">
        <is>
          <t>power_management</t>
        </is>
      </nc>
    </rcc>
    <rcc rId="0" sId="1">
      <nc r="C101" t="inlineStr">
        <is>
          <t>power_management</t>
        </is>
      </nc>
    </rcc>
    <rcc rId="0" sId="1">
      <nc r="C100" t="inlineStr">
        <is>
          <t>debug</t>
        </is>
      </nc>
    </rcc>
    <rcc rId="0" sId="1">
      <nc r="C99" t="inlineStr">
        <is>
          <t>debug</t>
        </is>
      </nc>
    </rcc>
    <rcc rId="0" sId="1">
      <nc r="C98" t="inlineStr">
        <is>
          <t>manageability</t>
        </is>
      </nc>
    </rcc>
    <rcc rId="0" sId="1">
      <nc r="C97" t="inlineStr">
        <is>
          <t>connectivity</t>
        </is>
      </nc>
    </rcc>
    <rcc rId="0" sId="1">
      <nc r="C96" t="inlineStr">
        <is>
          <t>power_management.modern_standby</t>
        </is>
      </nc>
    </rcc>
    <rcc rId="0" sId="1">
      <nc r="C95" t="inlineStr">
        <is>
          <t>debug</t>
        </is>
      </nc>
    </rcc>
    <rcc rId="0" sId="1">
      <nc r="C94" t="inlineStr">
        <is>
          <t>power_management</t>
        </is>
      </nc>
    </rcc>
    <rcc rId="0" sId="1">
      <nc r="C93" t="inlineStr">
        <is>
          <t>io_usb.type_c_subsystem</t>
        </is>
      </nc>
    </rcc>
    <rcc rId="0" sId="1">
      <nc r="C92" t="inlineStr">
        <is>
          <t>io_usb.type_c_subsystem</t>
        </is>
      </nc>
    </rcc>
    <rcc rId="0" sId="1">
      <nc r="C91" t="inlineStr">
        <is>
          <t>io_usb.type_c_subsystem</t>
        </is>
      </nc>
    </rcc>
    <rcc rId="0" sId="1">
      <nc r="C90" t="inlineStr">
        <is>
          <t>io_usb.type_c_subsystem</t>
        </is>
      </nc>
    </rcc>
    <rcc rId="0" sId="1">
      <nc r="C89" t="inlineStr">
        <is>
          <t>io_usb.type_c_subsystem</t>
        </is>
      </nc>
    </rcc>
    <rcc rId="0" sId="1">
      <nc r="C88" t="inlineStr">
        <is>
          <t>io_usb.type_c_subsystem</t>
        </is>
      </nc>
    </rcc>
    <rcc rId="0" sId="1">
      <nc r="C87" t="inlineStr">
        <is>
          <t>io_usb.type_c_subsystem</t>
        </is>
      </nc>
    </rcc>
    <rcc rId="0" sId="1">
      <nc r="C86" t="inlineStr">
        <is>
          <t>power_management</t>
        </is>
      </nc>
    </rcc>
    <rcc rId="0" sId="1">
      <nc r="C85" t="inlineStr">
        <is>
          <t>power_management</t>
        </is>
      </nc>
    </rcc>
    <rcc rId="0" sId="1">
      <nc r="C84" t="inlineStr">
        <is>
          <t>power_management</t>
        </is>
      </nc>
    </rcc>
    <rcc rId="0" sId="1">
      <nc r="C83" t="inlineStr">
        <is>
          <t>connectivity</t>
        </is>
      </nc>
    </rcc>
    <rcc rId="0" sId="1">
      <nc r="C82" t="inlineStr">
        <is>
          <t>io_usb.type_c_subsystem</t>
        </is>
      </nc>
    </rcc>
    <rcc rId="0" sId="1">
      <nc r="C81" t="inlineStr">
        <is>
          <t>io_usb.type_c_subsystem</t>
        </is>
      </nc>
    </rcc>
    <rcc rId="0" sId="1">
      <nc r="C80" t="inlineStr">
        <is>
          <t>io_usb.type_c_subsystem</t>
        </is>
      </nc>
    </rcc>
    <rcc rId="0" sId="1">
      <nc r="C79" t="inlineStr">
        <is>
          <t>power_management</t>
        </is>
      </nc>
    </rcc>
    <rcc rId="0" sId="1">
      <nc r="C78" t="inlineStr">
        <is>
          <t>power_management</t>
        </is>
      </nc>
    </rcc>
    <rcc rId="0" sId="1">
      <nc r="C77" t="inlineStr">
        <is>
          <t>io_usb.type_c_subsystem</t>
        </is>
      </nc>
    </rcc>
    <rcc rId="0" sId="1">
      <nc r="C76" t="inlineStr">
        <is>
          <t>io_usb.type_c_subsystem</t>
        </is>
      </nc>
    </rcc>
    <rcc rId="0" sId="1">
      <nc r="C75" t="inlineStr">
        <is>
          <t>io_usb.type_c_subsystem</t>
        </is>
      </nc>
    </rcc>
    <rcc rId="0" sId="1">
      <nc r="C74" t="inlineStr">
        <is>
          <t>power_management.modern_standby</t>
        </is>
      </nc>
    </rcc>
    <rcc rId="0" sId="1">
      <nc r="C73" t="inlineStr">
        <is>
          <t>io_usb.type_c_subsystem</t>
        </is>
      </nc>
    </rcc>
    <rcc rId="0" sId="1">
      <nc r="C72" t="inlineStr">
        <is>
          <t>io_usb.type_c_subsystem</t>
        </is>
      </nc>
    </rcc>
    <rcc rId="0" sId="1">
      <nc r="C71" t="inlineStr">
        <is>
          <t>power_management</t>
        </is>
      </nc>
    </rcc>
    <rcc rId="0" sId="1">
      <nc r="C70" t="inlineStr">
        <is>
          <t>power_management.modern_standby</t>
        </is>
      </nc>
    </rcc>
    <rcc rId="0" sId="1">
      <nc r="C69" t="inlineStr">
        <is>
          <t>power_management</t>
        </is>
      </nc>
    </rcc>
    <rcc rId="0" sId="1">
      <nc r="C68" t="inlineStr">
        <is>
          <t>reset</t>
        </is>
      </nc>
    </rcc>
    <rcc rId="0" sId="1">
      <nc r="C67" t="inlineStr">
        <is>
          <t>io_usb.type_c_subsystem</t>
        </is>
      </nc>
    </rcc>
    <rcc rId="0" sId="1">
      <nc r="C66" t="inlineStr">
        <is>
          <t>power_management</t>
        </is>
      </nc>
    </rcc>
    <rcc rId="0" sId="1">
      <nc r="C65" t="inlineStr">
        <is>
          <t>system</t>
        </is>
      </nc>
    </rcc>
    <rcc rId="0" sId="1">
      <nc r="C64" t="inlineStr">
        <is>
          <t>power_management</t>
        </is>
      </nc>
    </rcc>
    <rcc rId="0" sId="1">
      <nc r="C63" t="inlineStr">
        <is>
          <t>io_usb.type_c_subsystem</t>
        </is>
      </nc>
    </rcc>
    <rcc rId="0" sId="1">
      <nc r="C62" t="inlineStr">
        <is>
          <t>io_usb.type_c_subsystem</t>
        </is>
      </nc>
    </rcc>
    <rcc rId="0" sId="1">
      <nc r="C61" t="inlineStr">
        <is>
          <t>connectivity</t>
        </is>
      </nc>
    </rcc>
    <rcc rId="0" sId="1">
      <nc r="C60" t="inlineStr">
        <is>
          <t>audio</t>
        </is>
      </nc>
    </rcc>
    <rcc rId="0" sId="1">
      <nc r="C59" t="inlineStr">
        <is>
          <t>power_management</t>
        </is>
      </nc>
    </rcc>
    <rcc rId="0" sId="1">
      <nc r="C58" t="inlineStr">
        <is>
          <t>audio</t>
        </is>
      </nc>
    </rcc>
    <rcc rId="0" sId="1">
      <nc r="C57" t="inlineStr">
        <is>
          <t>io_usb.type_c_subsystem</t>
        </is>
      </nc>
    </rcc>
    <rcc rId="0" sId="1">
      <nc r="C56" t="inlineStr">
        <is>
          <t>power_management</t>
        </is>
      </nc>
    </rcc>
    <rcc rId="0" sId="1">
      <nc r="C55" t="inlineStr">
        <is>
          <t>connectivity</t>
        </is>
      </nc>
    </rcc>
    <rcc rId="0" sId="1">
      <nc r="C54" t="inlineStr">
        <is>
          <t>power_management</t>
        </is>
      </nc>
    </rcc>
    <rcc rId="0" sId="1">
      <nc r="C53" t="inlineStr">
        <is>
          <t>processor_core</t>
        </is>
      </nc>
    </rcc>
    <rcc rId="0" sId="1">
      <nc r="C52" t="inlineStr">
        <is>
          <t>processor_core</t>
        </is>
      </nc>
    </rcc>
    <rcc rId="0" sId="1">
      <nc r="C51" t="inlineStr">
        <is>
          <t>processor_core</t>
        </is>
      </nc>
    </rcc>
    <rcc rId="0" sId="1">
      <nc r="C50" t="inlineStr">
        <is>
          <t>processor_core</t>
        </is>
      </nc>
    </rcc>
    <rcc rId="0" sId="1">
      <nc r="C49" t="inlineStr">
        <is>
          <t>processor_core</t>
        </is>
      </nc>
    </rcc>
    <rcc rId="0" sId="1">
      <nc r="C48" t="inlineStr">
        <is>
          <t>processor_core</t>
        </is>
      </nc>
    </rcc>
    <rcc rId="0" sId="1">
      <nc r="C47" t="inlineStr">
        <is>
          <t>processor_core</t>
        </is>
      </nc>
    </rcc>
    <rcc rId="0" sId="1">
      <nc r="C46" t="inlineStr">
        <is>
          <t>processor_core</t>
        </is>
      </nc>
    </rcc>
    <rcc rId="0" sId="1">
      <nc r="C45" t="inlineStr">
        <is>
          <t>processor_core</t>
        </is>
      </nc>
    </rcc>
    <rcc rId="0" sId="1">
      <nc r="C44" t="inlineStr">
        <is>
          <t>processor_core</t>
        </is>
      </nc>
    </rcc>
    <rcc rId="0" sId="1">
      <nc r="C43" t="inlineStr">
        <is>
          <t>memory</t>
        </is>
      </nc>
    </rcc>
    <rcc rId="0" sId="1">
      <nc r="C42" t="inlineStr">
        <is>
          <t>power_management</t>
        </is>
      </nc>
    </rcc>
    <rcc rId="0" sId="1">
      <nc r="C41" t="inlineStr">
        <is>
          <t>power_management</t>
        </is>
      </nc>
    </rcc>
    <rcc rId="0" sId="1">
      <nc r="C40" t="inlineStr">
        <is>
          <t>power_management</t>
        </is>
      </nc>
    </rcc>
    <rcc rId="0" sId="1">
      <nc r="C39" t="inlineStr">
        <is>
          <t>power_management</t>
        </is>
      </nc>
    </rcc>
    <rcc rId="0" sId="1">
      <nc r="C38" t="inlineStr">
        <is>
          <t>power_management</t>
        </is>
      </nc>
    </rcc>
    <rcc rId="0" sId="1">
      <nc r="C37" t="inlineStr">
        <is>
          <t>power_management</t>
        </is>
      </nc>
    </rcc>
    <rcc rId="0" sId="1">
      <nc r="C36" t="inlineStr">
        <is>
          <t>power_management</t>
        </is>
      </nc>
    </rcc>
    <rcc rId="0" sId="1">
      <nc r="C35" t="inlineStr">
        <is>
          <t>power_management</t>
        </is>
      </nc>
    </rcc>
    <rcc rId="0" sId="1">
      <nc r="C34" t="inlineStr">
        <is>
          <t>thermal_management</t>
        </is>
      </nc>
    </rcc>
    <rcc rId="0" sId="1">
      <nc r="C33" t="inlineStr">
        <is>
          <t>power_management</t>
        </is>
      </nc>
    </rcc>
    <rcc rId="0" sId="1">
      <nc r="C32" t="inlineStr">
        <is>
          <t>processor_core</t>
        </is>
      </nc>
    </rcc>
    <rcc rId="0" sId="1">
      <nc r="C31" t="inlineStr">
        <is>
          <t>processor_core</t>
        </is>
      </nc>
    </rcc>
    <rcc rId="0" sId="1">
      <nc r="C30" t="inlineStr">
        <is>
          <t>power_management</t>
        </is>
      </nc>
    </rcc>
    <rcc rId="0" sId="1">
      <nc r="C29" t="inlineStr">
        <is>
          <t>thermal_management</t>
        </is>
      </nc>
    </rcc>
    <rcc rId="0" sId="1">
      <nc r="C28" t="inlineStr">
        <is>
          <t>power_management</t>
        </is>
      </nc>
    </rcc>
    <rcc rId="0" sId="1">
      <nc r="C27" t="inlineStr">
        <is>
          <t>system</t>
        </is>
      </nc>
    </rcc>
    <rcc rId="0" sId="1">
      <nc r="C26" t="inlineStr">
        <is>
          <t>power_management</t>
        </is>
      </nc>
    </rcc>
    <rcc rId="0" sId="1">
      <nc r="C25" t="inlineStr">
        <is>
          <t>power_management</t>
        </is>
      </nc>
    </rcc>
    <rcc rId="0" sId="1">
      <nc r="C24" t="inlineStr">
        <is>
          <t>power_management</t>
        </is>
      </nc>
    </rcc>
    <rcc rId="0" sId="1">
      <nc r="C23" t="inlineStr">
        <is>
          <t>power_management</t>
        </is>
      </nc>
    </rcc>
    <rcc rId="0" sId="1">
      <nc r="C22" t="inlineStr">
        <is>
          <t>system</t>
        </is>
      </nc>
    </rcc>
    <rcc rId="0" sId="1">
      <nc r="C21" t="inlineStr">
        <is>
          <t>power_management</t>
        </is>
      </nc>
    </rcc>
    <rcc rId="0" sId="1">
      <nc r="C20" t="inlineStr">
        <is>
          <t>power_management</t>
        </is>
      </nc>
    </rcc>
    <rcc rId="0" sId="1">
      <nc r="C19" t="inlineStr">
        <is>
          <t>audio</t>
        </is>
      </nc>
    </rcc>
    <rcc rId="0" sId="1">
      <nc r="C18" t="inlineStr">
        <is>
          <t>audio</t>
        </is>
      </nc>
    </rcc>
    <rcc rId="0" sId="1">
      <nc r="C17" t="inlineStr">
        <is>
          <t>power_management.modern_standby</t>
        </is>
      </nc>
    </rcc>
    <rcc rId="0" sId="1">
      <nc r="C16" t="inlineStr">
        <is>
          <t>io_usb.type_c_subsystem</t>
        </is>
      </nc>
    </rcc>
    <rcc rId="0" sId="1">
      <nc r="C15" t="inlineStr">
        <is>
          <t>power_management</t>
        </is>
      </nc>
    </rcc>
    <rcc rId="0" sId="1">
      <nc r="C14" t="inlineStr">
        <is>
          <t>power_management</t>
        </is>
      </nc>
    </rcc>
    <rcc rId="0" sId="1">
      <nc r="C13" t="inlineStr">
        <is>
          <t>power_management</t>
        </is>
      </nc>
    </rcc>
    <rcc rId="0" sId="1">
      <nc r="C12" t="inlineStr">
        <is>
          <t>reset</t>
        </is>
      </nc>
    </rcc>
    <rcc rId="0" sId="1">
      <nc r="C11" t="inlineStr">
        <is>
          <t>io_usb</t>
        </is>
      </nc>
    </rcc>
    <rcc rId="0" sId="1">
      <nc r="C10" t="inlineStr">
        <is>
          <t>debug</t>
        </is>
      </nc>
    </rcc>
    <rcc rId="0" sId="1">
      <nc r="C9" t="inlineStr">
        <is>
          <t>io_usb</t>
        </is>
      </nc>
    </rcc>
    <rcc rId="0" sId="1">
      <nc r="C8" t="inlineStr">
        <is>
          <t>system</t>
        </is>
      </nc>
    </rcc>
    <rcc rId="0" sId="1">
      <nc r="C7" t="inlineStr">
        <is>
          <t>io_usb</t>
        </is>
      </nc>
    </rcc>
    <rcc rId="0" sId="1">
      <nc r="C6" t="inlineStr">
        <is>
          <t>io_usb</t>
        </is>
      </nc>
    </rcc>
    <rcc rId="0" sId="1">
      <nc r="C5" t="inlineStr">
        <is>
          <t>power_management</t>
        </is>
      </nc>
    </rcc>
    <rcc rId="0" sId="1">
      <nc r="C4" t="inlineStr">
        <is>
          <t>io_usb</t>
        </is>
      </nc>
    </rcc>
    <rcc rId="0" sId="1">
      <nc r="C3" t="inlineStr">
        <is>
          <t>io_usb.type_c_subsystem</t>
        </is>
      </nc>
    </rcc>
    <rcc rId="0" sId="1">
      <nc r="C2" t="inlineStr">
        <is>
          <t>thermal_management</t>
        </is>
      </nc>
    </rcc>
    <rcc rId="0" sId="1">
      <nc r="C296" t="inlineStr">
        <is>
          <t>storage</t>
        </is>
      </nc>
    </rcc>
  </rm>
  <rdn rId="0" localSheetId="1" customView="1" name="Z_0B27AE76_1431_4A06_B602_678CEE33B4B3_.wvu.FilterData" hidden="1" oldHidden="1">
    <formula>Test_Data!$A$1:$R$437</formula>
  </rdn>
  <rdn rId="0" localSheetId="2" customView="1" name="Z_0B27AE76_1431_4A06_B602_678CEE33B4B3_.wvu.FilterData" hidden="1" oldHidden="1">
    <formula>Test_Config!$A$1</formula>
  </rdn>
  <rcv guid="{0B27AE76-1431-4A06-B602-678CEE33B4B3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2" sId="1">
    <oc r="I255" t="inlineStr">
      <is>
        <t>Not_Run</t>
      </is>
    </oc>
    <nc r="I255" t="inlineStr">
      <is>
        <t>Passed</t>
      </is>
    </nc>
  </rcc>
  <rcc rId="13373" sId="1">
    <oc r="I53" t="inlineStr">
      <is>
        <t>Not_Run</t>
      </is>
    </oc>
    <nc r="I53" t="inlineStr">
      <is>
        <t>Passed</t>
      </is>
    </nc>
  </rcc>
  <rcc rId="13374" sId="1">
    <oc r="I50" t="inlineStr">
      <is>
        <t>Not_Run</t>
      </is>
    </oc>
    <nc r="I50" t="inlineStr">
      <is>
        <t>Passed</t>
      </is>
    </nc>
  </rcc>
  <rcc rId="13375" sId="1">
    <oc r="I223" t="inlineStr">
      <is>
        <t>Not_Run</t>
      </is>
    </oc>
    <nc r="I223" t="inlineStr">
      <is>
        <t>Passed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8" sId="1">
    <oc r="I8" t="inlineStr">
      <is>
        <t>Not_Run</t>
      </is>
    </oc>
    <nc r="I8" t="inlineStr">
      <is>
        <t>Passed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66B4322-264F-4062-89F5-81C781D37909}" action="delete"/>
  <rdn rId="0" localSheetId="2" customView="1" name="Z_766B4322_264F_4062_89F5_81C781D37909_.wvu.FilterData" hidden="1" oldHidden="1">
    <formula>Test_Config!$A$1</formula>
    <oldFormula>Test_Config!$A$1</oldFormula>
  </rdn>
  <rdn rId="0" localSheetId="1" customView="1" name="Z_766B4322_264F_4062_89F5_81C781D37909_.wvu.FilterData" hidden="1" oldHidden="1">
    <formula>Test_Data!$A$1:$S$437</formula>
    <oldFormula>Test_Data!$A$1:$S$437</oldFormula>
  </rdn>
  <rcv guid="{766B4322-264F-4062-89F5-81C781D37909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81" sId="1">
    <oc r="I392" t="inlineStr">
      <is>
        <t>Not_Run</t>
      </is>
    </oc>
    <nc r="I392" t="inlineStr">
      <is>
        <t>Passed</t>
      </is>
    </nc>
  </rcc>
  <rcc rId="13382" sId="1">
    <oc r="J392" t="inlineStr">
      <is>
        <t>Kalyani</t>
      </is>
    </oc>
    <nc r="J392" t="inlineStr">
      <is>
        <t>Vijay</t>
      </is>
    </nc>
  </rcc>
  <rcc rId="13383" sId="1">
    <oc r="I385" t="inlineStr">
      <is>
        <t>Not_Run</t>
      </is>
    </oc>
    <nc r="I385" t="inlineStr">
      <is>
        <t>Passed</t>
      </is>
    </nc>
  </rcc>
  <rcc rId="13384" sId="1">
    <oc r="J385" t="inlineStr">
      <is>
        <t>Kalyani</t>
      </is>
    </oc>
    <nc r="J385" t="inlineStr">
      <is>
        <t>Vijay</t>
      </is>
    </nc>
  </rcc>
  <rcc rId="13385" sId="1">
    <oc r="I373" t="inlineStr">
      <is>
        <t>Not_Run</t>
      </is>
    </oc>
    <nc r="I373" t="inlineStr">
      <is>
        <t>Passed</t>
      </is>
    </nc>
  </rcc>
  <rcc rId="13386" sId="1">
    <oc r="J373" t="inlineStr">
      <is>
        <t>Kalyani</t>
      </is>
    </oc>
    <nc r="J373" t="inlineStr">
      <is>
        <t>Vijay</t>
      </is>
    </nc>
  </rcc>
  <rcc rId="13387" sId="1">
    <oc r="I341" t="inlineStr">
      <is>
        <t>Not_Run</t>
      </is>
    </oc>
    <nc r="I341" t="inlineStr">
      <is>
        <t>Passed</t>
      </is>
    </nc>
  </rcc>
  <rcc rId="13388" sId="1">
    <oc r="J341" t="inlineStr">
      <is>
        <t>Kalyani</t>
      </is>
    </oc>
    <nc r="J341" t="inlineStr">
      <is>
        <t>Vijay</t>
      </is>
    </nc>
  </rcc>
  <rcc rId="13389" sId="1">
    <oc r="I298" t="inlineStr">
      <is>
        <t>Not_Run</t>
      </is>
    </oc>
    <nc r="I298" t="inlineStr">
      <is>
        <t>Passed</t>
      </is>
    </nc>
  </rcc>
  <rcc rId="13390" sId="1">
    <oc r="J390" t="inlineStr">
      <is>
        <t>Sha</t>
      </is>
    </oc>
    <nc r="J390" t="inlineStr">
      <is>
        <t>Hussain</t>
      </is>
    </nc>
  </rcc>
  <rcc rId="13391" sId="1">
    <oc r="J389" t="inlineStr">
      <is>
        <t>Sha</t>
      </is>
    </oc>
    <nc r="J389" t="inlineStr">
      <is>
        <t>Hussain</t>
      </is>
    </nc>
  </rcc>
  <rcc rId="13392" sId="1">
    <oc r="J388" t="inlineStr">
      <is>
        <t>Sha</t>
      </is>
    </oc>
    <nc r="J388" t="inlineStr">
      <is>
        <t>Hussain</t>
      </is>
    </nc>
  </rcc>
  <rcc rId="13393" sId="1">
    <oc r="J387" t="inlineStr">
      <is>
        <t>Sha</t>
      </is>
    </oc>
    <nc r="J387" t="inlineStr">
      <is>
        <t>Hussain</t>
      </is>
    </nc>
  </rcc>
  <rcc rId="13394" sId="1">
    <oc r="J386" t="inlineStr">
      <is>
        <t>Sha</t>
      </is>
    </oc>
    <nc r="J386" t="inlineStr">
      <is>
        <t>Hussain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95" sId="1">
    <oc r="I17" t="inlineStr">
      <is>
        <t>Not_Run</t>
      </is>
    </oc>
    <nc r="I17" t="inlineStr">
      <is>
        <t>Passed</t>
      </is>
    </nc>
  </rcc>
  <rcc rId="13396" sId="1">
    <oc r="J17" t="inlineStr">
      <is>
        <t>Prashanth</t>
      </is>
    </oc>
    <nc r="J17" t="inlineStr">
      <is>
        <t>Hussain</t>
      </is>
    </nc>
  </rcc>
  <rcc rId="13397" sId="1">
    <oc r="I202" t="inlineStr">
      <is>
        <t>Not_Run</t>
      </is>
    </oc>
    <nc r="I202" t="inlineStr">
      <is>
        <t>Passed</t>
      </is>
    </nc>
  </rcc>
  <rcc rId="13398" sId="1">
    <oc r="I132" t="inlineStr">
      <is>
        <t>Not_Run</t>
      </is>
    </oc>
    <nc r="I132" t="inlineStr">
      <is>
        <t>Passed</t>
      </is>
    </nc>
  </rcc>
  <rcc rId="13399" sId="1">
    <nc r="L132" t="inlineStr">
      <is>
        <t>without battery</t>
      </is>
    </nc>
  </rcc>
  <rfmt sheetId="1" sqref="L132">
    <dxf>
      <fill>
        <patternFill patternType="none">
          <fgColor indexed="64"/>
          <bgColor indexed="65"/>
        </patternFill>
      </fill>
    </dxf>
  </rfmt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0" sId="1">
    <oc r="I71" t="inlineStr">
      <is>
        <t>Not_Run</t>
      </is>
    </oc>
    <nc r="I71" t="inlineStr">
      <is>
        <t>Passed</t>
      </is>
    </nc>
  </rcc>
  <rcc rId="13401" sId="1">
    <oc r="J71" t="inlineStr">
      <is>
        <t>Prashanth</t>
      </is>
    </oc>
    <nc r="J71" t="inlineStr">
      <is>
        <t>Hussain</t>
      </is>
    </nc>
  </rcc>
  <rcc rId="13402" sId="1">
    <nc r="L380" t="inlineStr">
      <is>
        <t>SATA HDD</t>
      </is>
    </nc>
  </rcc>
  <rfmt sheetId="1" sqref="L380">
    <dxf>
      <fill>
        <patternFill patternType="none">
          <fgColor indexed="64"/>
          <bgColor indexed="65"/>
        </patternFill>
      </fill>
    </dxf>
  </rfmt>
  <rcc rId="13403" sId="1">
    <oc r="I30" t="inlineStr">
      <is>
        <t>Not_Run</t>
      </is>
    </oc>
    <nc r="I30" t="inlineStr">
      <is>
        <t>Passed</t>
      </is>
    </nc>
  </rcc>
  <rcc rId="13404" sId="1">
    <oc r="J30" t="inlineStr">
      <is>
        <t>Prashanth</t>
      </is>
    </oc>
    <nc r="J30" t="inlineStr">
      <is>
        <t>Hussain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0" sId="1">
    <oc r="I339" t="inlineStr">
      <is>
        <t>Not_Run</t>
      </is>
    </oc>
    <nc r="I339" t="inlineStr">
      <is>
        <t>Passed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26" sId="1">
    <oc r="J414" t="inlineStr">
      <is>
        <t>jijina</t>
      </is>
    </oc>
    <nc r="J414"/>
  </rcc>
  <rcc rId="13027" sId="1">
    <oc r="J342" t="inlineStr">
      <is>
        <t>arya</t>
      </is>
    </oc>
    <nc r="J342"/>
  </rcc>
  <rcc rId="13028" sId="1">
    <oc r="J309" t="inlineStr">
      <is>
        <t>yamini</t>
      </is>
    </oc>
    <nc r="J309"/>
  </rcc>
  <rcc rId="13029" sId="1">
    <oc r="J269" t="inlineStr">
      <is>
        <t>jijina</t>
      </is>
    </oc>
    <nc r="J269"/>
  </rcc>
  <rcc rId="13030" sId="1">
    <oc r="J212" t="inlineStr">
      <is>
        <t>yamini</t>
      </is>
    </oc>
    <nc r="J212"/>
  </rcc>
  <rcc rId="13031" sId="1">
    <oc r="J210" t="inlineStr">
      <is>
        <t>jijina</t>
      </is>
    </oc>
    <nc r="J210"/>
  </rcc>
  <rcc rId="13032" sId="1">
    <oc r="J180" t="inlineStr">
      <is>
        <t>jijina</t>
      </is>
    </oc>
    <nc r="J180"/>
  </rcc>
  <rcc rId="13033" sId="1">
    <oc r="J160" t="inlineStr">
      <is>
        <t>Shwetha</t>
      </is>
    </oc>
    <nc r="J160"/>
  </rcc>
  <rcc rId="13034" sId="1">
    <oc r="J106" t="inlineStr">
      <is>
        <t>arya</t>
      </is>
    </oc>
    <nc r="J106"/>
  </rcc>
  <rcc rId="13035" sId="1">
    <oc r="J41" t="inlineStr">
      <is>
        <t>jijina</t>
      </is>
    </oc>
    <nc r="J41"/>
  </rcc>
  <rcc rId="13036" sId="1">
    <oc r="J38" t="inlineStr">
      <is>
        <t>jijina</t>
      </is>
    </oc>
    <nc r="J38"/>
  </rcc>
  <rcc rId="13037" sId="1">
    <oc r="J37" t="inlineStr">
      <is>
        <t>jijina</t>
      </is>
    </oc>
    <nc r="J37"/>
  </rcc>
  <rcc rId="13038" sId="1">
    <oc r="J36" t="inlineStr">
      <is>
        <t>jijina</t>
      </is>
    </oc>
    <nc r="J36"/>
  </rcc>
  <rcc rId="13039" sId="1">
    <oc r="J16" t="inlineStr">
      <is>
        <t>Shwetha</t>
      </is>
    </oc>
    <nc r="J16"/>
  </rcc>
  <rcc rId="13040" sId="1">
    <oc r="J9" t="inlineStr">
      <is>
        <t>yamini</t>
      </is>
    </oc>
    <nc r="J9"/>
  </rcc>
  <rcc rId="13041" sId="1">
    <oc r="J432" t="inlineStr">
      <is>
        <t>Reshma</t>
      </is>
    </oc>
    <nc r="J432" t="inlineStr">
      <is>
        <t>Prasanth</t>
      </is>
    </nc>
  </rcc>
  <rfmt sheetId="1" sqref="J432">
    <dxf>
      <fill>
        <patternFill patternType="none">
          <fgColor indexed="64"/>
          <bgColor indexed="65"/>
        </patternFill>
      </fill>
    </dxf>
  </rfmt>
  <rcc rId="13042" sId="1">
    <oc r="J431" t="inlineStr">
      <is>
        <t>Reshma</t>
      </is>
    </oc>
    <nc r="J431" t="inlineStr">
      <is>
        <t>Prasanth</t>
      </is>
    </nc>
  </rcc>
  <rcc rId="13043" sId="1">
    <oc r="J427" t="inlineStr">
      <is>
        <t>Reshma</t>
      </is>
    </oc>
    <nc r="J427" t="inlineStr">
      <is>
        <t>Prasanth</t>
      </is>
    </nc>
  </rcc>
  <rcc rId="13044" sId="1">
    <oc r="J426" t="inlineStr">
      <is>
        <t>Reshma</t>
      </is>
    </oc>
    <nc r="J426" t="inlineStr">
      <is>
        <t>Prasanth</t>
      </is>
    </nc>
  </rcc>
  <rcc rId="13045" sId="1">
    <oc r="J425" t="inlineStr">
      <is>
        <t>Reshma</t>
      </is>
    </oc>
    <nc r="J425" t="inlineStr">
      <is>
        <t>Prasanth</t>
      </is>
    </nc>
  </rcc>
  <rcc rId="13046" sId="1">
    <oc r="J424" t="inlineStr">
      <is>
        <t>Reshma</t>
      </is>
    </oc>
    <nc r="J424" t="inlineStr">
      <is>
        <t>Prasanth</t>
      </is>
    </nc>
  </rcc>
  <rcc rId="13047" sId="1">
    <oc r="J423" t="inlineStr">
      <is>
        <t>Reshma</t>
      </is>
    </oc>
    <nc r="J423" t="inlineStr">
      <is>
        <t>Prasanth</t>
      </is>
    </nc>
  </rcc>
  <rcc rId="13048" sId="1">
    <oc r="J422" t="inlineStr">
      <is>
        <t>Reshma</t>
      </is>
    </oc>
    <nc r="J422" t="inlineStr">
      <is>
        <t>Prasanth</t>
      </is>
    </nc>
  </rcc>
  <rcc rId="13049" sId="1">
    <oc r="J420" t="inlineStr">
      <is>
        <t>Reshma</t>
      </is>
    </oc>
    <nc r="J420" t="inlineStr">
      <is>
        <t>Prasanth</t>
      </is>
    </nc>
  </rcc>
  <rcc rId="13050" sId="1">
    <oc r="J419" t="inlineStr">
      <is>
        <t>Reshma</t>
      </is>
    </oc>
    <nc r="J419" t="inlineStr">
      <is>
        <t>Prasanth</t>
      </is>
    </nc>
  </rcc>
  <rcc rId="13051" sId="1">
    <oc r="J418" t="inlineStr">
      <is>
        <t>Reshma</t>
      </is>
    </oc>
    <nc r="J418" t="inlineStr">
      <is>
        <t>Prasanth</t>
      </is>
    </nc>
  </rcc>
  <rcc rId="13052" sId="1">
    <oc r="J403" t="inlineStr">
      <is>
        <t>Reshma</t>
      </is>
    </oc>
    <nc r="J403" t="inlineStr">
      <is>
        <t>Prasanth</t>
      </is>
    </nc>
  </rcc>
  <rcc rId="13053" sId="1">
    <oc r="J375" t="inlineStr">
      <is>
        <t>Reshma</t>
      </is>
    </oc>
    <nc r="J375" t="inlineStr">
      <is>
        <t>Prasanth</t>
      </is>
    </nc>
  </rcc>
  <rcc rId="13054" sId="1">
    <oc r="J374" t="inlineStr">
      <is>
        <t>Reshma</t>
      </is>
    </oc>
    <nc r="J374" t="inlineStr">
      <is>
        <t>Prasanth</t>
      </is>
    </nc>
  </rcc>
  <rcc rId="13055" sId="1">
    <oc r="J355" t="inlineStr">
      <is>
        <t>Reshma</t>
      </is>
    </oc>
    <nc r="J355" t="inlineStr">
      <is>
        <t>Prasanth</t>
      </is>
    </nc>
  </rcc>
  <rcc rId="13056" sId="1">
    <oc r="J354" t="inlineStr">
      <is>
        <t>Reshma</t>
      </is>
    </oc>
    <nc r="J354" t="inlineStr">
      <is>
        <t>Prasanth</t>
      </is>
    </nc>
  </rcc>
  <rcc rId="13057" sId="1">
    <oc r="J353" t="inlineStr">
      <is>
        <t>Reshma</t>
      </is>
    </oc>
    <nc r="J353" t="inlineStr">
      <is>
        <t>Prasanth</t>
      </is>
    </nc>
  </rcc>
  <rcc rId="13058" sId="1">
    <oc r="J222" t="inlineStr">
      <is>
        <t>Reshma</t>
      </is>
    </oc>
    <nc r="J222" t="inlineStr">
      <is>
        <t>Prasanth</t>
      </is>
    </nc>
  </rcc>
  <rcc rId="13059" sId="1">
    <oc r="J221" t="inlineStr">
      <is>
        <t>Reshma</t>
      </is>
    </oc>
    <nc r="J221" t="inlineStr">
      <is>
        <t>Prasanth</t>
      </is>
    </nc>
  </rcc>
  <rcc rId="13060" sId="1">
    <oc r="J220" t="inlineStr">
      <is>
        <t>Reshma</t>
      </is>
    </oc>
    <nc r="J220" t="inlineStr">
      <is>
        <t>Prasanth</t>
      </is>
    </nc>
  </rcc>
  <rcc rId="13061" sId="1">
    <oc r="J201" t="inlineStr">
      <is>
        <t>Reshma</t>
      </is>
    </oc>
    <nc r="J201" t="inlineStr">
      <is>
        <t>Prasanth</t>
      </is>
    </nc>
  </rcc>
  <rcc rId="13062" sId="1">
    <oc r="J200" t="inlineStr">
      <is>
        <t>Reshma</t>
      </is>
    </oc>
    <nc r="J200" t="inlineStr">
      <is>
        <t>Prasanth</t>
      </is>
    </nc>
  </rcc>
  <rcc rId="13063" sId="1">
    <oc r="J199" t="inlineStr">
      <is>
        <t>Reshma</t>
      </is>
    </oc>
    <nc r="J199" t="inlineStr">
      <is>
        <t>Prasanth</t>
      </is>
    </nc>
  </rcc>
  <rcc rId="13064" sId="1">
    <oc r="J198" t="inlineStr">
      <is>
        <t>Reshma</t>
      </is>
    </oc>
    <nc r="J198" t="inlineStr">
      <is>
        <t>Prasanth</t>
      </is>
    </nc>
  </rcc>
  <rcc rId="13065" sId="1">
    <oc r="J197" t="inlineStr">
      <is>
        <t>Reshma</t>
      </is>
    </oc>
    <nc r="J197" t="inlineStr">
      <is>
        <t>Prasanth</t>
      </is>
    </nc>
  </rcc>
  <rcc rId="13066" sId="1">
    <oc r="J196" t="inlineStr">
      <is>
        <t>Reshma</t>
      </is>
    </oc>
    <nc r="J196" t="inlineStr">
      <is>
        <t>Prasanth</t>
      </is>
    </nc>
  </rcc>
  <rcc rId="13067" sId="1">
    <oc r="J195" t="inlineStr">
      <is>
        <t>Reshma</t>
      </is>
    </oc>
    <nc r="J195" t="inlineStr">
      <is>
        <t>Prasanth</t>
      </is>
    </nc>
  </rcc>
  <rcc rId="13068" sId="1">
    <oc r="J194" t="inlineStr">
      <is>
        <t>Reshma</t>
      </is>
    </oc>
    <nc r="J194" t="inlineStr">
      <is>
        <t>Prasanth</t>
      </is>
    </nc>
  </rcc>
  <rcc rId="13069" sId="1">
    <oc r="J193" t="inlineStr">
      <is>
        <t>Reshma</t>
      </is>
    </oc>
    <nc r="J193" t="inlineStr">
      <is>
        <t>Prasanth</t>
      </is>
    </nc>
  </rcc>
  <rcc rId="13070" sId="1">
    <oc r="J191" t="inlineStr">
      <is>
        <t>Reshma</t>
      </is>
    </oc>
    <nc r="J191" t="inlineStr">
      <is>
        <t>Prasanth</t>
      </is>
    </nc>
  </rcc>
  <rcc rId="13071" sId="1">
    <oc r="J190" t="inlineStr">
      <is>
        <t>Reshma</t>
      </is>
    </oc>
    <nc r="J190" t="inlineStr">
      <is>
        <t>Prasanth</t>
      </is>
    </nc>
  </rcc>
  <rcc rId="13072" sId="1">
    <oc r="J189" t="inlineStr">
      <is>
        <t>Reshma</t>
      </is>
    </oc>
    <nc r="J189" t="inlineStr">
      <is>
        <t>Prasanth</t>
      </is>
    </nc>
  </rcc>
  <rcc rId="13073" sId="1">
    <oc r="J183" t="inlineStr">
      <is>
        <t>Reshma</t>
      </is>
    </oc>
    <nc r="J183" t="inlineStr">
      <is>
        <t>Prasanth</t>
      </is>
    </nc>
  </rcc>
  <rcc rId="13074" sId="1">
    <oc r="J181" t="inlineStr">
      <is>
        <t>Shwetha</t>
      </is>
    </oc>
    <nc r="J181" t="inlineStr">
      <is>
        <t>Prasanth</t>
      </is>
    </nc>
  </rcc>
  <rcc rId="13075" sId="1">
    <oc r="J178" t="inlineStr">
      <is>
        <t>Shwetha</t>
      </is>
    </oc>
    <nc r="J178" t="inlineStr">
      <is>
        <t>Prasanth</t>
      </is>
    </nc>
  </rcc>
  <rcc rId="13076" sId="1">
    <oc r="J177" t="inlineStr">
      <is>
        <t>Reshma</t>
      </is>
    </oc>
    <nc r="J177" t="inlineStr">
      <is>
        <t>Prasanth</t>
      </is>
    </nc>
  </rcc>
  <rcc rId="13077" sId="1">
    <oc r="J176" t="inlineStr">
      <is>
        <t>Shwetha</t>
      </is>
    </oc>
    <nc r="J176" t="inlineStr">
      <is>
        <t>Prasanth</t>
      </is>
    </nc>
  </rcc>
  <rcc rId="13078" sId="1">
    <oc r="J175" t="inlineStr">
      <is>
        <t>Shwetha</t>
      </is>
    </oc>
    <nc r="J175" t="inlineStr">
      <is>
        <t>Prasanth</t>
      </is>
    </nc>
  </rcc>
  <rcc rId="13079" sId="1">
    <oc r="J174" t="inlineStr">
      <is>
        <t>Shwetha</t>
      </is>
    </oc>
    <nc r="J174" t="inlineStr">
      <is>
        <t>Prasanth</t>
      </is>
    </nc>
  </rcc>
  <rcc rId="13080" sId="1">
    <oc r="J173" t="inlineStr">
      <is>
        <t>Shwetha</t>
      </is>
    </oc>
    <nc r="J173" t="inlineStr">
      <is>
        <t>Prasanth</t>
      </is>
    </nc>
  </rcc>
  <rcc rId="13081" sId="1">
    <oc r="J172" t="inlineStr">
      <is>
        <t>Shwetha</t>
      </is>
    </oc>
    <nc r="J172" t="inlineStr">
      <is>
        <t>Prasanth</t>
      </is>
    </nc>
  </rcc>
  <rcc rId="13082" sId="1">
    <oc r="J171" t="inlineStr">
      <is>
        <t>Shwetha</t>
      </is>
    </oc>
    <nc r="J171" t="inlineStr">
      <is>
        <t>Prasanth</t>
      </is>
    </nc>
  </rcc>
  <rcc rId="13083" sId="1">
    <oc r="J170" t="inlineStr">
      <is>
        <t>Shwetha</t>
      </is>
    </oc>
    <nc r="J170" t="inlineStr">
      <is>
        <t>Prasanth</t>
      </is>
    </nc>
  </rcc>
  <rcc rId="13084" sId="1">
    <oc r="J169" t="inlineStr">
      <is>
        <t>Shwetha</t>
      </is>
    </oc>
    <nc r="J169" t="inlineStr">
      <is>
        <t>Prasanth</t>
      </is>
    </nc>
  </rcc>
  <rcc rId="13085" sId="1">
    <oc r="J168" t="inlineStr">
      <is>
        <t>Shwetha</t>
      </is>
    </oc>
    <nc r="J168" t="inlineStr">
      <is>
        <t>Prasanth</t>
      </is>
    </nc>
  </rcc>
  <rcc rId="13086" sId="1">
    <oc r="J167" t="inlineStr">
      <is>
        <t>Shwetha</t>
      </is>
    </oc>
    <nc r="J167" t="inlineStr">
      <is>
        <t>Prasanth</t>
      </is>
    </nc>
  </rcc>
  <rcc rId="13087" sId="1">
    <oc r="J165" t="inlineStr">
      <is>
        <t>Shwetha</t>
      </is>
    </oc>
    <nc r="J165" t="inlineStr">
      <is>
        <t>Prasanth</t>
      </is>
    </nc>
  </rcc>
  <rcc rId="13088" sId="1">
    <oc r="J164" t="inlineStr">
      <is>
        <t>Shwetha</t>
      </is>
    </oc>
    <nc r="J164" t="inlineStr">
      <is>
        <t>Prasanth</t>
      </is>
    </nc>
  </rcc>
  <rcc rId="13089" sId="1">
    <oc r="J163" t="inlineStr">
      <is>
        <t>Reshma</t>
      </is>
    </oc>
    <nc r="J163" t="inlineStr">
      <is>
        <t>Prasanth</t>
      </is>
    </nc>
  </rcc>
  <rcc rId="13090" sId="1">
    <oc r="J162" t="inlineStr">
      <is>
        <t>Reshma</t>
      </is>
    </oc>
    <nc r="J162" t="inlineStr">
      <is>
        <t>Prasanth</t>
      </is>
    </nc>
  </rcc>
  <rcc rId="13091" sId="1">
    <oc r="J158" t="inlineStr">
      <is>
        <t>Reshma</t>
      </is>
    </oc>
    <nc r="J158" t="inlineStr">
      <is>
        <t>Prasanth</t>
      </is>
    </nc>
  </rcc>
  <rcc rId="13092" sId="1">
    <oc r="J157" t="inlineStr">
      <is>
        <t>Reshma</t>
      </is>
    </oc>
    <nc r="J157" t="inlineStr">
      <is>
        <t>Prasanth</t>
      </is>
    </nc>
  </rcc>
  <rcc rId="13093" sId="1">
    <oc r="J154" t="inlineStr">
      <is>
        <t>Shwetha</t>
      </is>
    </oc>
    <nc r="J154" t="inlineStr">
      <is>
        <t>Prasanth</t>
      </is>
    </nc>
  </rcc>
  <rcc rId="13094" sId="1">
    <oc r="J151" t="inlineStr">
      <is>
        <t>Shwetha</t>
      </is>
    </oc>
    <nc r="J151" t="inlineStr">
      <is>
        <t>Prasanth</t>
      </is>
    </nc>
  </rcc>
  <rcc rId="13095" sId="1">
    <oc r="J139" t="inlineStr">
      <is>
        <t>Reshma</t>
      </is>
    </oc>
    <nc r="J139" t="inlineStr">
      <is>
        <t>Prasanth</t>
      </is>
    </nc>
  </rcc>
  <rcc rId="13096" sId="1">
    <oc r="J115" t="inlineStr">
      <is>
        <t>Shwetha</t>
      </is>
    </oc>
    <nc r="J115" t="inlineStr">
      <is>
        <t>Prasanth</t>
      </is>
    </nc>
  </rcc>
  <rcc rId="13097" sId="1">
    <oc r="J112" t="inlineStr">
      <is>
        <t>Reshma</t>
      </is>
    </oc>
    <nc r="J112" t="inlineStr">
      <is>
        <t>Prasanth</t>
      </is>
    </nc>
  </rcc>
  <rcc rId="13098" sId="1">
    <oc r="J105" t="inlineStr">
      <is>
        <t>Shwetha</t>
      </is>
    </oc>
    <nc r="J105" t="inlineStr">
      <is>
        <t>Prasanth</t>
      </is>
    </nc>
  </rcc>
  <rcc rId="13099" sId="1">
    <oc r="J104" t="inlineStr">
      <is>
        <t>Shwetha</t>
      </is>
    </oc>
    <nc r="J104" t="inlineStr">
      <is>
        <t>Prasanth</t>
      </is>
    </nc>
  </rcc>
  <rcc rId="13100" sId="1">
    <oc r="J93" t="inlineStr">
      <is>
        <t>Reshma</t>
      </is>
    </oc>
    <nc r="J93" t="inlineStr">
      <is>
        <t>Prasanth</t>
      </is>
    </nc>
  </rcc>
  <rcc rId="13101" sId="1">
    <oc r="J92" t="inlineStr">
      <is>
        <t>Shwetha</t>
      </is>
    </oc>
    <nc r="J92" t="inlineStr">
      <is>
        <t>Prasanth</t>
      </is>
    </nc>
  </rcc>
  <rcc rId="13102" sId="1">
    <oc r="J91" t="inlineStr">
      <is>
        <t>Reshma</t>
      </is>
    </oc>
    <nc r="J91" t="inlineStr">
      <is>
        <t>Prasanth</t>
      </is>
    </nc>
  </rcc>
  <rcc rId="13103" sId="1">
    <oc r="J90" t="inlineStr">
      <is>
        <t>Reshma</t>
      </is>
    </oc>
    <nc r="J90" t="inlineStr">
      <is>
        <t>Prasanth</t>
      </is>
    </nc>
  </rcc>
  <rcc rId="13104" sId="1">
    <oc r="J89" t="inlineStr">
      <is>
        <t>Reshma</t>
      </is>
    </oc>
    <nc r="J89" t="inlineStr">
      <is>
        <t>Prasanth</t>
      </is>
    </nc>
  </rcc>
  <rcc rId="13105" sId="1">
    <oc r="J88" t="inlineStr">
      <is>
        <t>Reshma</t>
      </is>
    </oc>
    <nc r="J88" t="inlineStr">
      <is>
        <t>Prasanth</t>
      </is>
    </nc>
  </rcc>
  <rcc rId="13106" sId="1">
    <oc r="J87" t="inlineStr">
      <is>
        <t>Shwetha</t>
      </is>
    </oc>
    <nc r="J87" t="inlineStr">
      <is>
        <t>Prasanth</t>
      </is>
    </nc>
  </rcc>
  <rcc rId="13107" sId="1">
    <oc r="J82" t="inlineStr">
      <is>
        <t>Reshma</t>
      </is>
    </oc>
    <nc r="J82" t="inlineStr">
      <is>
        <t>Prasanth</t>
      </is>
    </nc>
  </rcc>
  <rcc rId="13108" sId="1">
    <oc r="J81" t="inlineStr">
      <is>
        <t>Reshma</t>
      </is>
    </oc>
    <nc r="J81" t="inlineStr">
      <is>
        <t>Prasanth</t>
      </is>
    </nc>
  </rcc>
  <rcc rId="13109" sId="1">
    <oc r="J80" t="inlineStr">
      <is>
        <t>Shwetha</t>
      </is>
    </oc>
    <nc r="J80" t="inlineStr">
      <is>
        <t>Prasanth</t>
      </is>
    </nc>
  </rcc>
  <rcc rId="13110" sId="1">
    <oc r="J77" t="inlineStr">
      <is>
        <t>Reshma</t>
      </is>
    </oc>
    <nc r="J77" t="inlineStr">
      <is>
        <t>Prasanth</t>
      </is>
    </nc>
  </rcc>
  <rcc rId="13111" sId="1">
    <oc r="J76" t="inlineStr">
      <is>
        <t>Reshma</t>
      </is>
    </oc>
    <nc r="J76" t="inlineStr">
      <is>
        <t>Prasanth</t>
      </is>
    </nc>
  </rcc>
  <rcc rId="13112" sId="1">
    <oc r="J73" t="inlineStr">
      <is>
        <t>Shwetha</t>
      </is>
    </oc>
    <nc r="J73" t="inlineStr">
      <is>
        <t>Prasanth</t>
      </is>
    </nc>
  </rcc>
  <rcc rId="13113" sId="1">
    <oc r="J72" t="inlineStr">
      <is>
        <t>Shwetha</t>
      </is>
    </oc>
    <nc r="J72" t="inlineStr">
      <is>
        <t>Prasanth</t>
      </is>
    </nc>
  </rcc>
  <rcc rId="13114" sId="1">
    <oc r="J67" t="inlineStr">
      <is>
        <t>Shwetha</t>
      </is>
    </oc>
    <nc r="J67" t="inlineStr">
      <is>
        <t>Prasanth</t>
      </is>
    </nc>
  </rcc>
  <rcc rId="13115" sId="1">
    <oc r="J63" t="inlineStr">
      <is>
        <t>Reshma</t>
      </is>
    </oc>
    <nc r="J63" t="inlineStr">
      <is>
        <t>Prasanth</t>
      </is>
    </nc>
  </rcc>
  <rcc rId="13116" sId="1">
    <oc r="J62" t="inlineStr">
      <is>
        <t>Reshma</t>
      </is>
    </oc>
    <nc r="J62" t="inlineStr">
      <is>
        <t>Prasanth</t>
      </is>
    </nc>
  </rcc>
  <rcc rId="13117" sId="1">
    <oc r="J57" t="inlineStr">
      <is>
        <t>Shwetha</t>
      </is>
    </oc>
    <nc r="J57" t="inlineStr">
      <is>
        <t>Prasanth</t>
      </is>
    </nc>
  </rcc>
  <rcc rId="13118" sId="1">
    <oc r="J3" t="inlineStr">
      <is>
        <t>Shwetha</t>
      </is>
    </oc>
    <nc r="J3" t="inlineStr">
      <is>
        <t>Prasanth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1" sId="1">
    <oc r="I204" t="inlineStr">
      <is>
        <t>Not_Run</t>
      </is>
    </oc>
    <nc r="I204" t="inlineStr">
      <is>
        <t>Passed</t>
      </is>
    </nc>
  </rcc>
  <rcc rId="10012" sId="1">
    <oc r="I96" t="inlineStr">
      <is>
        <t>Not_Run</t>
      </is>
    </oc>
    <nc r="I96" t="inlineStr">
      <is>
        <t>Passed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3" sId="1">
    <oc r="I78" t="inlineStr">
      <is>
        <t>Not_Run</t>
      </is>
    </oc>
    <nc r="I78" t="inlineStr">
      <is>
        <t>Passed</t>
      </is>
    </nc>
  </rcc>
  <rcc rId="10014" sId="1">
    <oc r="I35" t="inlineStr">
      <is>
        <t>Not_Run</t>
      </is>
    </oc>
    <nc r="I35" t="inlineStr">
      <is>
        <t>Passed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5" sId="1">
    <oc r="I79" t="inlineStr">
      <is>
        <t>Not_Run</t>
      </is>
    </oc>
    <nc r="I79" t="inlineStr">
      <is>
        <t>Passed</t>
      </is>
    </nc>
  </rcc>
  <rcc rId="10016" sId="1">
    <oc r="I42" t="inlineStr">
      <is>
        <t>Not_Run</t>
      </is>
    </oc>
    <nc r="I42" t="inlineStr">
      <is>
        <t>Passed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7" sId="1">
    <oc r="I39" t="inlineStr">
      <is>
        <t>Not_Run</t>
      </is>
    </oc>
    <nc r="I39" t="inlineStr">
      <is>
        <t>Passed</t>
      </is>
    </nc>
  </rcc>
  <rcc rId="10018" sId="1">
    <oc r="I28" t="inlineStr">
      <is>
        <t>Not_Run</t>
      </is>
    </oc>
    <nc r="I28" t="inlineStr">
      <is>
        <t>Passed</t>
      </is>
    </nc>
  </rcc>
  <rcc rId="10019" sId="1">
    <oc r="I159" t="inlineStr">
      <is>
        <t>Not_Run</t>
      </is>
    </oc>
    <nc r="I159" t="inlineStr">
      <is>
        <t>Passed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0" sId="1">
    <oc r="I195" t="inlineStr">
      <is>
        <t>Not_Run</t>
      </is>
    </oc>
    <nc r="I195" t="inlineStr">
      <is>
        <t>Passed</t>
      </is>
    </nc>
  </rcc>
  <rcc rId="10021" sId="1">
    <oc r="I190" t="inlineStr">
      <is>
        <t>Not_Run</t>
      </is>
    </oc>
    <nc r="I190" t="inlineStr">
      <is>
        <t>Passed</t>
      </is>
    </nc>
  </rcc>
  <rcc rId="10022" sId="1">
    <oc r="I189" t="inlineStr">
      <is>
        <t>Not_Run</t>
      </is>
    </oc>
    <nc r="I189" t="inlineStr">
      <is>
        <t>Passed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3" sId="1">
    <oc r="I417" t="inlineStr">
      <is>
        <t>Not_Run</t>
      </is>
    </oc>
    <nc r="I417" t="inlineStr">
      <is>
        <t>Passed</t>
      </is>
    </nc>
  </rcc>
  <rcc rId="10024" sId="1">
    <oc r="I238" t="inlineStr">
      <is>
        <t>Not_Run</t>
      </is>
    </oc>
    <nc r="I238" t="inlineStr">
      <is>
        <t>Passed</t>
      </is>
    </nc>
  </rcc>
  <rcc rId="10025" sId="1">
    <oc r="I317" t="inlineStr">
      <is>
        <t>Not_Run</t>
      </is>
    </oc>
    <nc r="I317" t="inlineStr">
      <is>
        <t>Passed</t>
      </is>
    </nc>
  </rcc>
  <rcc rId="10026" sId="1">
    <oc r="A296">
      <v>14013177851</v>
    </oc>
    <nc r="A296" t="inlineStr">
      <is>
        <t>s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7" sId="1">
    <oc r="I157" t="inlineStr">
      <is>
        <t>Not_Run</t>
      </is>
    </oc>
    <nc r="I157" t="inlineStr">
      <is>
        <t>Passed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8" sId="1">
    <oc r="I286" t="inlineStr">
      <is>
        <t>Not_Run</t>
      </is>
    </oc>
    <nc r="I286" t="inlineStr">
      <is>
        <t>Passed</t>
      </is>
    </nc>
  </rcc>
  <rcc rId="10029" sId="1">
    <oc r="J286" t="inlineStr">
      <is>
        <t>Vijay</t>
      </is>
    </oc>
    <nc r="J286" t="inlineStr">
      <is>
        <t>Arya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0" sId="1">
    <oc r="I23" t="inlineStr">
      <is>
        <t>Not_Run</t>
      </is>
    </oc>
    <nc r="I23" t="inlineStr">
      <is>
        <t>Passed</t>
      </is>
    </nc>
  </rcc>
  <rcc rId="10031" sId="1">
    <oc r="I161" t="inlineStr">
      <is>
        <t>Not_Run</t>
      </is>
    </oc>
    <nc r="I161" t="inlineStr">
      <is>
        <t>Passed</t>
      </is>
    </nc>
  </rcc>
  <rcc rId="10032" sId="1">
    <oc r="I105" t="inlineStr">
      <is>
        <t>Not_Run</t>
      </is>
    </oc>
    <nc r="I105" t="inlineStr">
      <is>
        <t>Passed</t>
      </is>
    </nc>
  </rcc>
  <rcc rId="10033" sId="1">
    <oc r="I104" t="inlineStr">
      <is>
        <t>Not_Run</t>
      </is>
    </oc>
    <nc r="I104" t="inlineStr">
      <is>
        <t>Passed</t>
      </is>
    </nc>
  </rcc>
  <rcc rId="10034" sId="1">
    <oc r="J105" t="inlineStr">
      <is>
        <t>Shwetha</t>
      </is>
    </oc>
    <nc r="J105" t="inlineStr">
      <is>
        <t>Reshma</t>
      </is>
    </nc>
  </rcc>
  <rcc rId="10035" sId="1">
    <oc r="J104" t="inlineStr">
      <is>
        <t>Shwetha</t>
      </is>
    </oc>
    <nc r="J104" t="inlineStr">
      <is>
        <t>Reshma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6" sId="1">
    <oc r="I24" t="inlineStr">
      <is>
        <t>Not_Run</t>
      </is>
    </oc>
    <nc r="I24" t="inlineStr">
      <is>
        <t>Passed</t>
      </is>
    </nc>
  </rcc>
  <rcc rId="10037" sId="1">
    <oc r="I25" t="inlineStr">
      <is>
        <t>Not_Run</t>
      </is>
    </oc>
    <nc r="I25" t="inlineStr">
      <is>
        <t>Passed</t>
      </is>
    </nc>
  </rcc>
  <rcc rId="10038" sId="1">
    <oc r="I13" t="inlineStr">
      <is>
        <t>Not_Run</t>
      </is>
    </oc>
    <nc r="I13" t="inlineStr">
      <is>
        <t>Passed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21" sId="1">
    <oc r="J432" t="inlineStr">
      <is>
        <t>Prasanth</t>
      </is>
    </oc>
    <nc r="J432" t="inlineStr">
      <is>
        <t>Sha</t>
      </is>
    </nc>
  </rcc>
  <rcc rId="13122" sId="1">
    <oc r="J431" t="inlineStr">
      <is>
        <t>Prasanth</t>
      </is>
    </oc>
    <nc r="J431" t="inlineStr">
      <is>
        <t>Sha</t>
      </is>
    </nc>
  </rcc>
  <rcc rId="13123" sId="1">
    <oc r="J427" t="inlineStr">
      <is>
        <t>Prasanth</t>
      </is>
    </oc>
    <nc r="J427" t="inlineStr">
      <is>
        <t>Sha</t>
      </is>
    </nc>
  </rcc>
  <rcc rId="13124" sId="1">
    <oc r="J426" t="inlineStr">
      <is>
        <t>Prasanth</t>
      </is>
    </oc>
    <nc r="J426" t="inlineStr">
      <is>
        <t>Sha</t>
      </is>
    </nc>
  </rcc>
  <rcc rId="13125" sId="1">
    <oc r="J425" t="inlineStr">
      <is>
        <t>Prasanth</t>
      </is>
    </oc>
    <nc r="J425" t="inlineStr">
      <is>
        <t>Sha</t>
      </is>
    </nc>
  </rcc>
  <rcc rId="13126" sId="1">
    <oc r="J424" t="inlineStr">
      <is>
        <t>Prasanth</t>
      </is>
    </oc>
    <nc r="J424" t="inlineStr">
      <is>
        <t>Sha</t>
      </is>
    </nc>
  </rcc>
  <rcc rId="13127" sId="1">
    <oc r="J423" t="inlineStr">
      <is>
        <t>Prasanth</t>
      </is>
    </oc>
    <nc r="J423" t="inlineStr">
      <is>
        <t>Sha</t>
      </is>
    </nc>
  </rcc>
  <rcc rId="13128" sId="1">
    <oc r="J422" t="inlineStr">
      <is>
        <t>Prasanth</t>
      </is>
    </oc>
    <nc r="J422" t="inlineStr">
      <is>
        <t>Sha</t>
      </is>
    </nc>
  </rcc>
  <rcc rId="13129" sId="1">
    <oc r="J420" t="inlineStr">
      <is>
        <t>Prasanth</t>
      </is>
    </oc>
    <nc r="J420" t="inlineStr">
      <is>
        <t>Sha</t>
      </is>
    </nc>
  </rcc>
  <rcc rId="13130" sId="1">
    <oc r="J419" t="inlineStr">
      <is>
        <t>Prasanth</t>
      </is>
    </oc>
    <nc r="J419" t="inlineStr">
      <is>
        <t>Sha</t>
      </is>
    </nc>
  </rcc>
  <rcc rId="13131" sId="1">
    <oc r="J418" t="inlineStr">
      <is>
        <t>Prasanth</t>
      </is>
    </oc>
    <nc r="J418" t="inlineStr">
      <is>
        <t>Sha</t>
      </is>
    </nc>
  </rcc>
  <rcc rId="13132" sId="1">
    <oc r="J403" t="inlineStr">
      <is>
        <t>Prasanth</t>
      </is>
    </oc>
    <nc r="J403" t="inlineStr">
      <is>
        <t>Sha</t>
      </is>
    </nc>
  </rcc>
  <rcc rId="13133" sId="1">
    <oc r="J375" t="inlineStr">
      <is>
        <t>Prasanth</t>
      </is>
    </oc>
    <nc r="J375" t="inlineStr">
      <is>
        <t>Sha</t>
      </is>
    </nc>
  </rcc>
  <rcc rId="13134" sId="1">
    <oc r="J374" t="inlineStr">
      <is>
        <t>Prasanth</t>
      </is>
    </oc>
    <nc r="J374" t="inlineStr">
      <is>
        <t>Sha</t>
      </is>
    </nc>
  </rcc>
  <rcc rId="13135" sId="1">
    <oc r="J355" t="inlineStr">
      <is>
        <t>Prasanth</t>
      </is>
    </oc>
    <nc r="J355" t="inlineStr">
      <is>
        <t>Sha</t>
      </is>
    </nc>
  </rcc>
  <rcc rId="13136" sId="1">
    <oc r="J354" t="inlineStr">
      <is>
        <t>Prasanth</t>
      </is>
    </oc>
    <nc r="J354" t="inlineStr">
      <is>
        <t>Sha</t>
      </is>
    </nc>
  </rcc>
  <rcc rId="13137" sId="1">
    <oc r="J353" t="inlineStr">
      <is>
        <t>Prasanth</t>
      </is>
    </oc>
    <nc r="J353" t="inlineStr">
      <is>
        <t>Sha</t>
      </is>
    </nc>
  </rcc>
  <rcc rId="13138" sId="1">
    <oc r="J222" t="inlineStr">
      <is>
        <t>Prasanth</t>
      </is>
    </oc>
    <nc r="J222" t="inlineStr">
      <is>
        <t>Sha</t>
      </is>
    </nc>
  </rcc>
  <rcc rId="13139" sId="1">
    <oc r="J221" t="inlineStr">
      <is>
        <t>Prasanth</t>
      </is>
    </oc>
    <nc r="J221" t="inlineStr">
      <is>
        <t>Sha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9" sId="1" xfDxf="1" dxf="1">
    <oc r="A296" t="inlineStr">
      <is>
        <t>s</t>
      </is>
    </oc>
    <nc r="A296">
      <v>14013177851</v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2" sId="1">
    <oc r="J421" t="inlineStr">
      <is>
        <t>Jijina</t>
      </is>
    </oc>
    <nc r="J421" t="inlineStr">
      <is>
        <t>Vijay</t>
      </is>
    </nc>
  </rcc>
  <rcc rId="10043" sId="1">
    <oc r="I421" t="inlineStr">
      <is>
        <t>Not_Run</t>
      </is>
    </oc>
    <nc r="I421" t="inlineStr">
      <is>
        <t>Passed</t>
      </is>
    </nc>
  </rcc>
  <rcc rId="10044" sId="1">
    <oc r="I318" t="inlineStr">
      <is>
        <t>Not_Run</t>
      </is>
    </oc>
    <nc r="I318" t="inlineStr">
      <is>
        <t>Passed</t>
      </is>
    </nc>
  </rcc>
  <rcc rId="10045" sId="1">
    <oc r="J114" t="inlineStr">
      <is>
        <t>Vijay</t>
      </is>
    </oc>
    <nc r="J114" t="inlineStr">
      <is>
        <t>Yamini</t>
      </is>
    </nc>
  </rcc>
  <rcc rId="10046" sId="1">
    <oc r="I296" t="inlineStr">
      <is>
        <t>Not_Run</t>
      </is>
    </oc>
    <nc r="I296" t="inlineStr">
      <is>
        <t>Passed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9" sId="1">
    <oc r="I342" t="inlineStr">
      <is>
        <t>Not_Run</t>
      </is>
    </oc>
    <nc r="I342" t="inlineStr">
      <is>
        <t>NA</t>
      </is>
    </nc>
  </rcc>
  <rcc rId="10050" sId="1">
    <oc r="I106" t="inlineStr">
      <is>
        <t>Not_Run</t>
      </is>
    </oc>
    <nc r="I106" t="inlineStr">
      <is>
        <t>NA</t>
      </is>
    </nc>
  </rcc>
  <rcc rId="10051" sId="1">
    <oc r="I345" t="inlineStr">
      <is>
        <t>Not_Run</t>
      </is>
    </oc>
    <nc r="I345" t="inlineStr">
      <is>
        <t>Passed</t>
      </is>
    </nc>
  </rcc>
  <rcc rId="10052" sId="1">
    <oc r="I343" t="inlineStr">
      <is>
        <t>Not_Run</t>
      </is>
    </oc>
    <nc r="I343" t="inlineStr">
      <is>
        <t>Passed</t>
      </is>
    </nc>
  </rcc>
  <rcc rId="10053" sId="1">
    <oc r="I299" t="inlineStr">
      <is>
        <t>Not_Run</t>
      </is>
    </oc>
    <nc r="I299" t="inlineStr">
      <is>
        <t>Passed</t>
      </is>
    </nc>
  </rcc>
  <rcc rId="10054" sId="1">
    <oc r="I265" t="inlineStr">
      <is>
        <t>Not_Run</t>
      </is>
    </oc>
    <nc r="I265" t="inlineStr">
      <is>
        <t>Passed</t>
      </is>
    </nc>
  </rcc>
  <rcc rId="10055" sId="1">
    <oc r="I123" t="inlineStr">
      <is>
        <t>Not_Run</t>
      </is>
    </oc>
    <nc r="I123" t="inlineStr">
      <is>
        <t>Passed</t>
      </is>
    </nc>
  </rcc>
  <rcc rId="10056" sId="1">
    <oc r="I121" t="inlineStr">
      <is>
        <t>Not_Run</t>
      </is>
    </oc>
    <nc r="I121" t="inlineStr">
      <is>
        <t>Passed</t>
      </is>
    </nc>
  </rcc>
  <rcc rId="10057" sId="1">
    <oc r="I108" t="inlineStr">
      <is>
        <t>Not_Run</t>
      </is>
    </oc>
    <nc r="I108" t="inlineStr">
      <is>
        <t>Passed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8" sId="1">
    <oc r="K338" t="inlineStr">
      <is>
        <t>intel</t>
      </is>
    </oc>
    <nc r="K338"/>
  </rcc>
  <rcc rId="10059" sId="1">
    <nc r="L338" t="inlineStr">
      <is>
        <t>intel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Test_Data!$A$1:$S$437</formula>
    <oldFormula>Test_Data!$A$1:$S$437</oldFormula>
  </rdn>
  <rcv guid="{B7B32A7E-2D71-4021-9AAC-4840A71457B1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2" sId="1">
    <oc r="I89" t="inlineStr">
      <is>
        <t>Not_Run</t>
      </is>
    </oc>
    <nc r="I89" t="inlineStr">
      <is>
        <t>Passed</t>
      </is>
    </nc>
  </rcc>
  <rcc rId="10063" sId="1">
    <oc r="I10" t="inlineStr">
      <is>
        <t>Not_Run</t>
      </is>
    </oc>
    <nc r="I10" t="inlineStr">
      <is>
        <t>Passed</t>
      </is>
    </nc>
  </rcc>
  <rcc rId="10064" sId="1">
    <oc r="J10" t="inlineStr">
      <is>
        <t>Jijina</t>
      </is>
    </oc>
    <nc r="J10" t="inlineStr">
      <is>
        <t>Arya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5" sId="1">
    <oc r="I177" t="inlineStr">
      <is>
        <t>Not_Run</t>
      </is>
    </oc>
    <nc r="I177" t="inlineStr">
      <is>
        <t>Passed</t>
      </is>
    </nc>
  </rcc>
  <rcc rId="10066" sId="1">
    <oc r="I114" t="inlineStr">
      <is>
        <t>Not_Run</t>
      </is>
    </oc>
    <nc r="I114" t="inlineStr">
      <is>
        <t>Passed</t>
      </is>
    </nc>
  </rcc>
  <rcc rId="10067" sId="1">
    <oc r="I90" t="inlineStr">
      <is>
        <t>Not_Run</t>
      </is>
    </oc>
    <nc r="I90" t="inlineStr">
      <is>
        <t>Passed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0" sId="1">
    <oc r="J433" t="inlineStr">
      <is>
        <t>Shwetha</t>
      </is>
    </oc>
    <nc r="J433" t="inlineStr">
      <is>
        <t>Arya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3" sId="1">
    <oc r="I437" t="inlineStr">
      <is>
        <t>Not_Run</t>
      </is>
    </oc>
    <nc r="I437" t="inlineStr">
      <is>
        <t>Passed</t>
      </is>
    </nc>
  </rcc>
  <rcc rId="10074" sId="1">
    <oc r="I413" t="inlineStr">
      <is>
        <t>Not_Run</t>
      </is>
    </oc>
    <nc r="I413" t="inlineStr">
      <is>
        <t>Passed</t>
      </is>
    </nc>
  </rcc>
  <rcc rId="10075" sId="1">
    <oc r="I410" t="inlineStr">
      <is>
        <t>Not_Run</t>
      </is>
    </oc>
    <nc r="I410" t="inlineStr">
      <is>
        <t>Passed</t>
      </is>
    </nc>
  </rcc>
  <rcc rId="10076" sId="1">
    <oc r="I409" t="inlineStr">
      <is>
        <t>Not_Run</t>
      </is>
    </oc>
    <nc r="I409" t="inlineStr">
      <is>
        <t>Passed</t>
      </is>
    </nc>
  </rcc>
  <rcc rId="10077" sId="1">
    <oc r="I406" t="inlineStr">
      <is>
        <t>Not_Run</t>
      </is>
    </oc>
    <nc r="I406" t="inlineStr">
      <is>
        <t>Passed</t>
      </is>
    </nc>
  </rcc>
  <rcc rId="10078" sId="1">
    <oc r="I405" t="inlineStr">
      <is>
        <t>Not_Run</t>
      </is>
    </oc>
    <nc r="I405" t="inlineStr">
      <is>
        <t>Passed</t>
      </is>
    </nc>
  </rcc>
  <rcc rId="10079" sId="1">
    <oc r="I402" t="inlineStr">
      <is>
        <t>Not_Run</t>
      </is>
    </oc>
    <nc r="I402" t="inlineStr">
      <is>
        <t>Passed</t>
      </is>
    </nc>
  </rcc>
  <rcc rId="10080" sId="1">
    <oc r="I401" t="inlineStr">
      <is>
        <t>Not_Run</t>
      </is>
    </oc>
    <nc r="I401" t="inlineStr">
      <is>
        <t>Passed</t>
      </is>
    </nc>
  </rcc>
  <rcc rId="10081" sId="1">
    <oc r="I400" t="inlineStr">
      <is>
        <t>Not_Run</t>
      </is>
    </oc>
    <nc r="I400" t="inlineStr">
      <is>
        <t>Passed</t>
      </is>
    </nc>
  </rcc>
  <rcc rId="10082" sId="1">
    <oc r="I398" t="inlineStr">
      <is>
        <t>Not_Run</t>
      </is>
    </oc>
    <nc r="I398" t="inlineStr">
      <is>
        <t>Passed</t>
      </is>
    </nc>
  </rcc>
  <rcc rId="10083" sId="1">
    <oc r="I394" t="inlineStr">
      <is>
        <t>Not_Run</t>
      </is>
    </oc>
    <nc r="I394" t="inlineStr">
      <is>
        <t>Passed</t>
      </is>
    </nc>
  </rcc>
  <rcc rId="10084" sId="1">
    <oc r="I379" t="inlineStr">
      <is>
        <t>Not_Run</t>
      </is>
    </oc>
    <nc r="I379" t="inlineStr">
      <is>
        <t>Passed</t>
      </is>
    </nc>
  </rcc>
  <rcc rId="10085" sId="1">
    <oc r="I378" t="inlineStr">
      <is>
        <t>Not_Run</t>
      </is>
    </oc>
    <nc r="I378" t="inlineStr">
      <is>
        <t>Passed</t>
      </is>
    </nc>
  </rcc>
  <rcc rId="10086" sId="1">
    <oc r="I377" t="inlineStr">
      <is>
        <t>Not_Run</t>
      </is>
    </oc>
    <nc r="I377" t="inlineStr">
      <is>
        <t>Passed</t>
      </is>
    </nc>
  </rcc>
  <rcc rId="10087" sId="1">
    <oc r="I372" t="inlineStr">
      <is>
        <t>Not_Run</t>
      </is>
    </oc>
    <nc r="I372" t="inlineStr">
      <is>
        <t>Passed</t>
      </is>
    </nc>
  </rcc>
  <rcc rId="10088" sId="1">
    <oc r="I370" t="inlineStr">
      <is>
        <t>Not_Run</t>
      </is>
    </oc>
    <nc r="I370" t="inlineStr">
      <is>
        <t>Passed</t>
      </is>
    </nc>
  </rcc>
  <rcc rId="10089" sId="1">
    <oc r="I369" t="inlineStr">
      <is>
        <t>Not_Run</t>
      </is>
    </oc>
    <nc r="I369" t="inlineStr">
      <is>
        <t>Passed</t>
      </is>
    </nc>
  </rcc>
  <rcc rId="10090" sId="1">
    <oc r="I368" t="inlineStr">
      <is>
        <t>Not_Run</t>
      </is>
    </oc>
    <nc r="I368" t="inlineStr">
      <is>
        <t>Passed</t>
      </is>
    </nc>
  </rcc>
  <rcc rId="10091" sId="1">
    <oc r="I367" t="inlineStr">
      <is>
        <t>Not_Run</t>
      </is>
    </oc>
    <nc r="I367" t="inlineStr">
      <is>
        <t>Passed</t>
      </is>
    </nc>
  </rcc>
  <rcc rId="10092" sId="1">
    <oc r="I361" t="inlineStr">
      <is>
        <t>Not_Run</t>
      </is>
    </oc>
    <nc r="I361" t="inlineStr">
      <is>
        <t>Passed</t>
      </is>
    </nc>
  </rcc>
  <rcc rId="10093" sId="1">
    <oc r="I360" t="inlineStr">
      <is>
        <t>Not_Run</t>
      </is>
    </oc>
    <nc r="I360" t="inlineStr">
      <is>
        <t>Passed</t>
      </is>
    </nc>
  </rcc>
  <rcc rId="10094" sId="1">
    <oc r="I359" t="inlineStr">
      <is>
        <t>Not_Run</t>
      </is>
    </oc>
    <nc r="I359" t="inlineStr">
      <is>
        <t>Passed</t>
      </is>
    </nc>
  </rcc>
  <rcc rId="10095" sId="1">
    <oc r="I357" t="inlineStr">
      <is>
        <t>Not_Run</t>
      </is>
    </oc>
    <nc r="I357" t="inlineStr">
      <is>
        <t>Passed</t>
      </is>
    </nc>
  </rcc>
  <rcc rId="10096" sId="1">
    <oc r="I351" t="inlineStr">
      <is>
        <t>Not_Run</t>
      </is>
    </oc>
    <nc r="I351" t="inlineStr">
      <is>
        <t>Passed</t>
      </is>
    </nc>
  </rcc>
  <rcc rId="10097" sId="1">
    <oc r="I350" t="inlineStr">
      <is>
        <t>Not_Run</t>
      </is>
    </oc>
    <nc r="I350" t="inlineStr">
      <is>
        <t>Passed</t>
      </is>
    </nc>
  </rcc>
  <rcc rId="10098" sId="1">
    <oc r="I337" t="inlineStr">
      <is>
        <t>Not_Run</t>
      </is>
    </oc>
    <nc r="I337" t="inlineStr">
      <is>
        <t>Passed</t>
      </is>
    </nc>
  </rcc>
  <rcc rId="10099" sId="1">
    <oc r="I336" t="inlineStr">
      <is>
        <t>Not_Run</t>
      </is>
    </oc>
    <nc r="I336" t="inlineStr">
      <is>
        <t>Passed</t>
      </is>
    </nc>
  </rcc>
  <rcc rId="10100" sId="1">
    <oc r="I328" t="inlineStr">
      <is>
        <t>Not_Run</t>
      </is>
    </oc>
    <nc r="I328" t="inlineStr">
      <is>
        <t>Passed</t>
      </is>
    </nc>
  </rcc>
  <rcc rId="10101" sId="1">
    <oc r="I327" t="inlineStr">
      <is>
        <t>Not_Run</t>
      </is>
    </oc>
    <nc r="I327" t="inlineStr">
      <is>
        <t>Passed</t>
      </is>
    </nc>
  </rcc>
  <rcc rId="10102" sId="1">
    <oc r="I289" t="inlineStr">
      <is>
        <t>Not_Run</t>
      </is>
    </oc>
    <nc r="I289" t="inlineStr">
      <is>
        <t>Passed</t>
      </is>
    </nc>
  </rcc>
  <rcc rId="10103" sId="1">
    <oc r="I288" t="inlineStr">
      <is>
        <t>Not_Run</t>
      </is>
    </oc>
    <nc r="I288" t="inlineStr">
      <is>
        <t>Passed</t>
      </is>
    </nc>
  </rcc>
  <rcc rId="10104" sId="1">
    <oc r="I282" t="inlineStr">
      <is>
        <t>Not_Run</t>
      </is>
    </oc>
    <nc r="I282" t="inlineStr">
      <is>
        <t>Passed</t>
      </is>
    </nc>
  </rcc>
  <rcc rId="10105" sId="1">
    <oc r="I281" t="inlineStr">
      <is>
        <t>Not_Run</t>
      </is>
    </oc>
    <nc r="I281" t="inlineStr">
      <is>
        <t>Passed</t>
      </is>
    </nc>
  </rcc>
  <rcc rId="10106" sId="1">
    <oc r="I278" t="inlineStr">
      <is>
        <t>Not_Run</t>
      </is>
    </oc>
    <nc r="I278" t="inlineStr">
      <is>
        <t>Passed</t>
      </is>
    </nc>
  </rcc>
  <rcc rId="10107" sId="1">
    <oc r="I276" t="inlineStr">
      <is>
        <t>Not_Run</t>
      </is>
    </oc>
    <nc r="I276" t="inlineStr">
      <is>
        <t>Passed</t>
      </is>
    </nc>
  </rcc>
  <rcc rId="10108" sId="1">
    <oc r="I275" t="inlineStr">
      <is>
        <t>Not_Run</t>
      </is>
    </oc>
    <nc r="I275" t="inlineStr">
      <is>
        <t>Passed</t>
      </is>
    </nc>
  </rcc>
  <rcc rId="10109" sId="1">
    <oc r="I274" t="inlineStr">
      <is>
        <t>Not_Run</t>
      </is>
    </oc>
    <nc r="I274" t="inlineStr">
      <is>
        <t>Passed</t>
      </is>
    </nc>
  </rcc>
  <rcc rId="10110" sId="1">
    <oc r="I273" t="inlineStr">
      <is>
        <t>Not_Run</t>
      </is>
    </oc>
    <nc r="I273" t="inlineStr">
      <is>
        <t>Passed</t>
      </is>
    </nc>
  </rcc>
  <rcc rId="10111" sId="1">
    <oc r="I272" t="inlineStr">
      <is>
        <t>Not_Run</t>
      </is>
    </oc>
    <nc r="I272" t="inlineStr">
      <is>
        <t>Passed</t>
      </is>
    </nc>
  </rcc>
  <rcc rId="10112" sId="1">
    <oc r="I268" t="inlineStr">
      <is>
        <t>Not_Run</t>
      </is>
    </oc>
    <nc r="I268" t="inlineStr">
      <is>
        <t>Passed</t>
      </is>
    </nc>
  </rcc>
  <rcc rId="10113" sId="1">
    <oc r="I266" t="inlineStr">
      <is>
        <t>Not_Run</t>
      </is>
    </oc>
    <nc r="I266" t="inlineStr">
      <is>
        <t>Passed</t>
      </is>
    </nc>
  </rcc>
  <rcc rId="10114" sId="1">
    <oc r="I264" t="inlineStr">
      <is>
        <t>Not_Run</t>
      </is>
    </oc>
    <nc r="I264" t="inlineStr">
      <is>
        <t>Passed</t>
      </is>
    </nc>
  </rcc>
  <rcc rId="10115" sId="1">
    <oc r="I263" t="inlineStr">
      <is>
        <t>Not_Run</t>
      </is>
    </oc>
    <nc r="I263" t="inlineStr">
      <is>
        <t>Passed</t>
      </is>
    </nc>
  </rcc>
  <rcc rId="10116" sId="1">
    <oc r="I262" t="inlineStr">
      <is>
        <t>Not_Run</t>
      </is>
    </oc>
    <nc r="I262" t="inlineStr">
      <is>
        <t>Passed</t>
      </is>
    </nc>
  </rcc>
  <rcc rId="10117" sId="1">
    <oc r="I261" t="inlineStr">
      <is>
        <t>Not_Run</t>
      </is>
    </oc>
    <nc r="I261" t="inlineStr">
      <is>
        <t>Passed</t>
      </is>
    </nc>
  </rcc>
  <rcc rId="10118" sId="1">
    <oc r="I259" t="inlineStr">
      <is>
        <t>Not_Run</t>
      </is>
    </oc>
    <nc r="I259" t="inlineStr">
      <is>
        <t>Passed</t>
      </is>
    </nc>
  </rcc>
  <rcc rId="10119" sId="1">
    <oc r="I258" t="inlineStr">
      <is>
        <t>Not_Run</t>
      </is>
    </oc>
    <nc r="I258" t="inlineStr">
      <is>
        <t>Passed</t>
      </is>
    </nc>
  </rcc>
  <rcc rId="10120" sId="1">
    <oc r="I256" t="inlineStr">
      <is>
        <t>Not_Run</t>
      </is>
    </oc>
    <nc r="I256" t="inlineStr">
      <is>
        <t>Passed</t>
      </is>
    </nc>
  </rcc>
  <rcc rId="10121" sId="1">
    <oc r="I254" t="inlineStr">
      <is>
        <t>Not_Run</t>
      </is>
    </oc>
    <nc r="I254" t="inlineStr">
      <is>
        <t>Passed</t>
      </is>
    </nc>
  </rcc>
  <rcc rId="10122" sId="1">
    <oc r="I253" t="inlineStr">
      <is>
        <t>Not_Run</t>
      </is>
    </oc>
    <nc r="I253" t="inlineStr">
      <is>
        <t>Passed</t>
      </is>
    </nc>
  </rcc>
  <rcc rId="10123" sId="1">
    <oc r="I242" t="inlineStr">
      <is>
        <t>Not_Run</t>
      </is>
    </oc>
    <nc r="I242" t="inlineStr">
      <is>
        <t>Passed</t>
      </is>
    </nc>
  </rcc>
  <rcc rId="10124" sId="1">
    <oc r="I239" t="inlineStr">
      <is>
        <t>Not_Run</t>
      </is>
    </oc>
    <nc r="I239" t="inlineStr">
      <is>
        <t>Passed</t>
      </is>
    </nc>
  </rcc>
  <rcc rId="10125" sId="1">
    <oc r="I237" t="inlineStr">
      <is>
        <t>Not_Run</t>
      </is>
    </oc>
    <nc r="I237" t="inlineStr">
      <is>
        <t>Passed</t>
      </is>
    </nc>
  </rcc>
  <rcc rId="10126" sId="1">
    <oc r="I233" t="inlineStr">
      <is>
        <t>Not_Run</t>
      </is>
    </oc>
    <nc r="I233" t="inlineStr">
      <is>
        <t>Passed</t>
      </is>
    </nc>
  </rcc>
  <rcc rId="10127" sId="1">
    <oc r="I232" t="inlineStr">
      <is>
        <t>Not_Run</t>
      </is>
    </oc>
    <nc r="I232" t="inlineStr">
      <is>
        <t>Passed</t>
      </is>
    </nc>
  </rcc>
  <rcc rId="10128" sId="1">
    <oc r="I231" t="inlineStr">
      <is>
        <t>Not_Run</t>
      </is>
    </oc>
    <nc r="I231" t="inlineStr">
      <is>
        <t>Passed</t>
      </is>
    </nc>
  </rcc>
  <rcc rId="10129" sId="1">
    <oc r="I229" t="inlineStr">
      <is>
        <t>Not_Run</t>
      </is>
    </oc>
    <nc r="I229" t="inlineStr">
      <is>
        <t>Passed</t>
      </is>
    </nc>
  </rcc>
  <rcc rId="10130" sId="1">
    <oc r="I228" t="inlineStr">
      <is>
        <t>Not_Run</t>
      </is>
    </oc>
    <nc r="I228" t="inlineStr">
      <is>
        <t>Passed</t>
      </is>
    </nc>
  </rcc>
  <rcc rId="10131" sId="1">
    <oc r="I227" t="inlineStr">
      <is>
        <t>Not_Run</t>
      </is>
    </oc>
    <nc r="I227" t="inlineStr">
      <is>
        <t>Passed</t>
      </is>
    </nc>
  </rcc>
  <rcc rId="10132" sId="1">
    <oc r="I225" t="inlineStr">
      <is>
        <t>Not_Run</t>
      </is>
    </oc>
    <nc r="I225" t="inlineStr">
      <is>
        <t>Passed</t>
      </is>
    </nc>
  </rcc>
  <rcc rId="10133" sId="1">
    <oc r="I218" t="inlineStr">
      <is>
        <t>Not_Run</t>
      </is>
    </oc>
    <nc r="I218" t="inlineStr">
      <is>
        <t>Passed</t>
      </is>
    </nc>
  </rcc>
  <rcc rId="10134" sId="1">
    <oc r="I216" t="inlineStr">
      <is>
        <t>Not_Run</t>
      </is>
    </oc>
    <nc r="I216" t="inlineStr">
      <is>
        <t>Passed</t>
      </is>
    </nc>
  </rcc>
  <rcc rId="10135" sId="1">
    <oc r="I214" t="inlineStr">
      <is>
        <t>Not_Run</t>
      </is>
    </oc>
    <nc r="I214" t="inlineStr">
      <is>
        <t>Passed</t>
      </is>
    </nc>
  </rcc>
  <rcc rId="10136" sId="1">
    <oc r="I192" t="inlineStr">
      <is>
        <t>Not_Run</t>
      </is>
    </oc>
    <nc r="I192" t="inlineStr">
      <is>
        <t>Passed</t>
      </is>
    </nc>
  </rcc>
  <rcc rId="10137" sId="1">
    <oc r="I187" t="inlineStr">
      <is>
        <t>Not_Run</t>
      </is>
    </oc>
    <nc r="I187" t="inlineStr">
      <is>
        <t>Passed</t>
      </is>
    </nc>
  </rcc>
  <rcc rId="10138" sId="1">
    <oc r="I184" t="inlineStr">
      <is>
        <t>Not_Run</t>
      </is>
    </oc>
    <nc r="I184" t="inlineStr">
      <is>
        <t>Passed</t>
      </is>
    </nc>
  </rcc>
  <rcc rId="10139" sId="1">
    <oc r="I182" t="inlineStr">
      <is>
        <t>Not_Run</t>
      </is>
    </oc>
    <nc r="I182" t="inlineStr">
      <is>
        <t>Passed</t>
      </is>
    </nc>
  </rcc>
  <rcc rId="10140" sId="1">
    <oc r="I179" t="inlineStr">
      <is>
        <t>Not_Run</t>
      </is>
    </oc>
    <nc r="I179" t="inlineStr">
      <is>
        <t>Passed</t>
      </is>
    </nc>
  </rcc>
  <rcc rId="10141" sId="1">
    <oc r="I156" t="inlineStr">
      <is>
        <t>Not_Run</t>
      </is>
    </oc>
    <nc r="I156" t="inlineStr">
      <is>
        <t>Passed</t>
      </is>
    </nc>
  </rcc>
  <rcc rId="10142" sId="1">
    <oc r="I152" t="inlineStr">
      <is>
        <t>Not_Run</t>
      </is>
    </oc>
    <nc r="I152" t="inlineStr">
      <is>
        <t>Passed</t>
      </is>
    </nc>
  </rcc>
  <rcc rId="10143" sId="1">
    <oc r="I149" t="inlineStr">
      <is>
        <t>Not_Run</t>
      </is>
    </oc>
    <nc r="I149" t="inlineStr">
      <is>
        <t>Passed</t>
      </is>
    </nc>
  </rcc>
  <rcc rId="10144" sId="1">
    <oc r="I148" t="inlineStr">
      <is>
        <t>Not_Run</t>
      </is>
    </oc>
    <nc r="I148" t="inlineStr">
      <is>
        <t>Passed</t>
      </is>
    </nc>
  </rcc>
  <rcc rId="10145" sId="1">
    <oc r="I146" t="inlineStr">
      <is>
        <t>Not_Run</t>
      </is>
    </oc>
    <nc r="I146" t="inlineStr">
      <is>
        <t>Passed</t>
      </is>
    </nc>
  </rcc>
  <rcc rId="10146" sId="1">
    <oc r="I135" t="inlineStr">
      <is>
        <t>Not_Run</t>
      </is>
    </oc>
    <nc r="I135" t="inlineStr">
      <is>
        <t>Passed</t>
      </is>
    </nc>
  </rcc>
  <rcc rId="10147" sId="1">
    <oc r="I133" t="inlineStr">
      <is>
        <t>Not_Run</t>
      </is>
    </oc>
    <nc r="I133" t="inlineStr">
      <is>
        <t>Passed</t>
      </is>
    </nc>
  </rcc>
  <rcc rId="10148" sId="1">
    <oc r="I131" t="inlineStr">
      <is>
        <t>Not_Run</t>
      </is>
    </oc>
    <nc r="I131" t="inlineStr">
      <is>
        <t>Passed</t>
      </is>
    </nc>
  </rcc>
  <rcc rId="10149" sId="1">
    <oc r="I119" t="inlineStr">
      <is>
        <t>Not_Run</t>
      </is>
    </oc>
    <nc r="I119" t="inlineStr">
      <is>
        <t>Passed</t>
      </is>
    </nc>
  </rcc>
  <rcc rId="10150" sId="1">
    <oc r="I117" t="inlineStr">
      <is>
        <t>Not_Run</t>
      </is>
    </oc>
    <nc r="I117" t="inlineStr">
      <is>
        <t>Passed</t>
      </is>
    </nc>
  </rcc>
  <rcc rId="10151" sId="1">
    <oc r="I111" t="inlineStr">
      <is>
        <t>Not_Run</t>
      </is>
    </oc>
    <nc r="I111" t="inlineStr">
      <is>
        <t>Passed</t>
      </is>
    </nc>
  </rcc>
  <rcc rId="10152" sId="1">
    <oc r="I110" t="inlineStr">
      <is>
        <t>Not_Run</t>
      </is>
    </oc>
    <nc r="I110" t="inlineStr">
      <is>
        <t>Passed</t>
      </is>
    </nc>
  </rcc>
  <rcc rId="10153" sId="1">
    <oc r="I103" t="inlineStr">
      <is>
        <t>Not_Run</t>
      </is>
    </oc>
    <nc r="I103" t="inlineStr">
      <is>
        <t>Passed</t>
      </is>
    </nc>
  </rcc>
  <rcc rId="10154" sId="1">
    <oc r="I102" t="inlineStr">
      <is>
        <t>Not_Run</t>
      </is>
    </oc>
    <nc r="I102" t="inlineStr">
      <is>
        <t>Passed</t>
      </is>
    </nc>
  </rcc>
  <rcc rId="10155" sId="1">
    <oc r="I100" t="inlineStr">
      <is>
        <t>Not_Run</t>
      </is>
    </oc>
    <nc r="I100" t="inlineStr">
      <is>
        <t>Passed</t>
      </is>
    </nc>
  </rcc>
  <rcc rId="10156" sId="1">
    <oc r="I99" t="inlineStr">
      <is>
        <t>Not_Run</t>
      </is>
    </oc>
    <nc r="I99" t="inlineStr">
      <is>
        <t>Passed</t>
      </is>
    </nc>
  </rcc>
  <rcc rId="10157" sId="1">
    <oc r="I98" t="inlineStr">
      <is>
        <t>Not_Run</t>
      </is>
    </oc>
    <nc r="I98" t="inlineStr">
      <is>
        <t>Passed</t>
      </is>
    </nc>
  </rcc>
  <rcc rId="10158" sId="1">
    <oc r="I97" t="inlineStr">
      <is>
        <t>Not_Run</t>
      </is>
    </oc>
    <nc r="I97" t="inlineStr">
      <is>
        <t>Passed</t>
      </is>
    </nc>
  </rcc>
  <rcc rId="10159" sId="1">
    <oc r="I85" t="inlineStr">
      <is>
        <t>Not_Run</t>
      </is>
    </oc>
    <nc r="I85" t="inlineStr">
      <is>
        <t>Passed</t>
      </is>
    </nc>
  </rcc>
  <rcc rId="10160" sId="1">
    <oc r="I68" t="inlineStr">
      <is>
        <t>Not_Run</t>
      </is>
    </oc>
    <nc r="I68" t="inlineStr">
      <is>
        <t>Passed</t>
      </is>
    </nc>
  </rcc>
  <rcc rId="10161" sId="1">
    <oc r="I65" t="inlineStr">
      <is>
        <t>Not_Run</t>
      </is>
    </oc>
    <nc r="I65" t="inlineStr">
      <is>
        <t>Passed</t>
      </is>
    </nc>
  </rcc>
  <rcc rId="10162" sId="1">
    <oc r="I64" t="inlineStr">
      <is>
        <t>Not_Run</t>
      </is>
    </oc>
    <nc r="I64" t="inlineStr">
      <is>
        <t>Passed</t>
      </is>
    </nc>
  </rcc>
  <rcc rId="10163" sId="1">
    <oc r="I59" t="inlineStr">
      <is>
        <t>Not_Run</t>
      </is>
    </oc>
    <nc r="I59" t="inlineStr">
      <is>
        <t>Passed</t>
      </is>
    </nc>
  </rcc>
  <rcc rId="10164" sId="1">
    <oc r="I56" t="inlineStr">
      <is>
        <t>Not_Run</t>
      </is>
    </oc>
    <nc r="I56" t="inlineStr">
      <is>
        <t>Passed</t>
      </is>
    </nc>
  </rcc>
  <rcc rId="10165" sId="1">
    <oc r="I54" t="inlineStr">
      <is>
        <t>Not_Run</t>
      </is>
    </oc>
    <nc r="I54" t="inlineStr">
      <is>
        <t>Passed</t>
      </is>
    </nc>
  </rcc>
  <rcc rId="10166" sId="1">
    <oc r="I40" t="inlineStr">
      <is>
        <t>Not_Run</t>
      </is>
    </oc>
    <nc r="I40" t="inlineStr">
      <is>
        <t>Passed</t>
      </is>
    </nc>
  </rcc>
  <rcc rId="10167" sId="1">
    <oc r="I34" t="inlineStr">
      <is>
        <t>Not_Run</t>
      </is>
    </oc>
    <nc r="I34" t="inlineStr">
      <is>
        <t>Passed</t>
      </is>
    </nc>
  </rcc>
  <rcc rId="10168" sId="1">
    <oc r="I32" t="inlineStr">
      <is>
        <t>Not_Run</t>
      </is>
    </oc>
    <nc r="I32" t="inlineStr">
      <is>
        <t>Passed</t>
      </is>
    </nc>
  </rcc>
  <rcc rId="10169" sId="1">
    <oc r="I29" t="inlineStr">
      <is>
        <t>Not_Run</t>
      </is>
    </oc>
    <nc r="I29" t="inlineStr">
      <is>
        <t>Passed</t>
      </is>
    </nc>
  </rcc>
  <rcc rId="10170" sId="1">
    <oc r="I26" t="inlineStr">
      <is>
        <t>Not_Run</t>
      </is>
    </oc>
    <nc r="I26" t="inlineStr">
      <is>
        <t>Passed</t>
      </is>
    </nc>
  </rcc>
  <rcc rId="10171" sId="1">
    <oc r="I14" t="inlineStr">
      <is>
        <t>Not_Run</t>
      </is>
    </oc>
    <nc r="I14" t="inlineStr">
      <is>
        <t>Passed</t>
      </is>
    </nc>
  </rcc>
  <rcc rId="10172" sId="1">
    <oc r="I11" t="inlineStr">
      <is>
        <t>Not_Run</t>
      </is>
    </oc>
    <nc r="I11" t="inlineStr">
      <is>
        <t>Passed</t>
      </is>
    </nc>
  </rcc>
  <rcc rId="10173" sId="1">
    <oc r="I7" t="inlineStr">
      <is>
        <t>Not_Run</t>
      </is>
    </oc>
    <nc r="I7" t="inlineStr">
      <is>
        <t>Passed</t>
      </is>
    </nc>
  </rcc>
  <rcc rId="10174" sId="1">
    <oc r="I5" t="inlineStr">
      <is>
        <t>Not_Run</t>
      </is>
    </oc>
    <nc r="I5" t="inlineStr">
      <is>
        <t>Passed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75" sId="1">
    <oc r="J338" t="inlineStr">
      <is>
        <t>Manasa</t>
      </is>
    </oc>
    <nc r="J338" t="inlineStr">
      <is>
        <t>savitha</t>
      </is>
    </nc>
  </rcc>
  <rcc rId="10176" sId="1">
    <oc r="J322" t="inlineStr">
      <is>
        <t>Manasa</t>
      </is>
    </oc>
    <nc r="J322" t="inlineStr">
      <is>
        <t>savitha</t>
      </is>
    </nc>
  </rcc>
  <rcc rId="10177" sId="1">
    <oc r="J321" t="inlineStr">
      <is>
        <t>Manasa</t>
      </is>
    </oc>
    <nc r="J321" t="inlineStr">
      <is>
        <t>savitha</t>
      </is>
    </nc>
  </rcc>
  <rcc rId="10178" sId="1">
    <oc r="J320" t="inlineStr">
      <is>
        <t>Manasa</t>
      </is>
    </oc>
    <nc r="J320" t="inlineStr">
      <is>
        <t>savitha</t>
      </is>
    </nc>
  </rcc>
  <rcc rId="10179" sId="1">
    <oc r="J319" t="inlineStr">
      <is>
        <t>Manasa</t>
      </is>
    </oc>
    <nc r="J319" t="inlineStr">
      <is>
        <t>savitha</t>
      </is>
    </nc>
  </rcc>
  <rcc rId="10180" sId="1">
    <oc r="J271" t="inlineStr">
      <is>
        <t>Manasa</t>
      </is>
    </oc>
    <nc r="J271" t="inlineStr">
      <is>
        <t>savitha</t>
      </is>
    </nc>
  </rcc>
  <rcc rId="10181" sId="1">
    <oc r="J246" t="inlineStr">
      <is>
        <t>Manasa</t>
      </is>
    </oc>
    <nc r="J246" t="inlineStr">
      <is>
        <t>savitha</t>
      </is>
    </nc>
  </rcc>
  <rcc rId="10182" sId="1">
    <oc r="J208" t="inlineStr">
      <is>
        <t>Manasa</t>
      </is>
    </oc>
    <nc r="J208" t="inlineStr">
      <is>
        <t>savitha</t>
      </is>
    </nc>
  </rcc>
  <rcc rId="10183" sId="1">
    <oc r="J95" t="inlineStr">
      <is>
        <t>Manasa</t>
      </is>
    </oc>
    <nc r="J95" t="inlineStr">
      <is>
        <t>savitha</t>
      </is>
    </nc>
  </rcc>
  <rcc rId="10184" sId="1">
    <oc r="J19" t="inlineStr">
      <is>
        <t>Manasa</t>
      </is>
    </oc>
    <nc r="J19" t="inlineStr">
      <is>
        <t>savitha</t>
      </is>
    </nc>
  </rcc>
  <rcc rId="10185" sId="1">
    <oc r="J18" t="inlineStr">
      <is>
        <t>Manasa</t>
      </is>
    </oc>
    <nc r="J18" t="inlineStr">
      <is>
        <t>savitha</t>
      </is>
    </nc>
  </rcc>
  <rcc rId="10186" sId="1">
    <oc r="I338" t="inlineStr">
      <is>
        <t>Not_Run</t>
      </is>
    </oc>
    <nc r="I338" t="inlineStr">
      <is>
        <t>Passed</t>
      </is>
    </nc>
  </rcc>
  <rcc rId="10187" sId="1">
    <oc r="I322" t="inlineStr">
      <is>
        <t>Not_Run</t>
      </is>
    </oc>
    <nc r="I322" t="inlineStr">
      <is>
        <t>Passed</t>
      </is>
    </nc>
  </rcc>
  <rcc rId="10188" sId="1">
    <oc r="I321" t="inlineStr">
      <is>
        <t>Not_Run</t>
      </is>
    </oc>
    <nc r="I321" t="inlineStr">
      <is>
        <t>Passed</t>
      </is>
    </nc>
  </rcc>
  <rcc rId="10189" sId="1">
    <oc r="I320" t="inlineStr">
      <is>
        <t>Not_Run</t>
      </is>
    </oc>
    <nc r="I320" t="inlineStr">
      <is>
        <t>Passed</t>
      </is>
    </nc>
  </rcc>
  <rcc rId="10190" sId="1">
    <oc r="I319" t="inlineStr">
      <is>
        <t>Not_Run</t>
      </is>
    </oc>
    <nc r="I319" t="inlineStr">
      <is>
        <t>Passed</t>
      </is>
    </nc>
  </rcc>
  <rcc rId="10191" sId="1">
    <oc r="I271" t="inlineStr">
      <is>
        <t>Not_Run</t>
      </is>
    </oc>
    <nc r="I271" t="inlineStr">
      <is>
        <t>Passed</t>
      </is>
    </nc>
  </rcc>
  <rcc rId="10192" sId="1">
    <oc r="I246" t="inlineStr">
      <is>
        <t>Not_Run</t>
      </is>
    </oc>
    <nc r="I246" t="inlineStr">
      <is>
        <t>Passed</t>
      </is>
    </nc>
  </rcc>
  <rcc rId="10193" sId="1">
    <oc r="I208" t="inlineStr">
      <is>
        <t>Not_Run</t>
      </is>
    </oc>
    <nc r="I208" t="inlineStr">
      <is>
        <t>Passed</t>
      </is>
    </nc>
  </rcc>
  <rcc rId="10194" sId="1">
    <oc r="I95" t="inlineStr">
      <is>
        <t>Not_Run</t>
      </is>
    </oc>
    <nc r="I95" t="inlineStr">
      <is>
        <t>Passed</t>
      </is>
    </nc>
  </rcc>
  <rcc rId="10195" sId="1">
    <oc r="I19" t="inlineStr">
      <is>
        <t>Not_Run</t>
      </is>
    </oc>
    <nc r="I19" t="inlineStr">
      <is>
        <t>Passed</t>
      </is>
    </nc>
  </rcc>
  <rcc rId="10196" sId="1">
    <oc r="I18" t="inlineStr">
      <is>
        <t>Not_Run</t>
      </is>
    </oc>
    <nc r="I18" t="inlineStr">
      <is>
        <t>Passed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97" sId="1">
    <nc r="C439" t="inlineStr">
      <is>
        <t>l</t>
      </is>
    </nc>
  </rcc>
  <rfmt sheetId="1" sqref="A1" start="0" length="0">
    <dxf>
      <font>
        <color theme="0"/>
      </font>
    </dxf>
  </rfmt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00" sId="1">
    <oc r="G437" t="inlineStr">
      <is>
        <t>ADL_SR06_C2B1-ADPSXF2_CPSF_SEP5_01580510_2022WW19.3.0.bin</t>
      </is>
    </oc>
    <nc r="G437" t="inlineStr">
      <is>
        <t>ADL_SR06_C2B1-ADPSXF2_CPSF_SEP5_01580510_2022WW24.2.0.bin</t>
      </is>
    </nc>
  </rcc>
  <rcc rId="10201" sId="1">
    <oc r="G436" t="inlineStr">
      <is>
        <t>ADL_SR06_C2B1-ADPSXF2_CPSF_SEP5_01580510_2022WW19.3.0.bin</t>
      </is>
    </oc>
    <nc r="G436" t="inlineStr">
      <is>
        <t>ADL_SR06_C2B1-ADPSXF2_CPSF_SEP5_01580510_2022WW24.2.0.bin</t>
      </is>
    </nc>
  </rcc>
  <rcc rId="10202" sId="1">
    <oc r="G435" t="inlineStr">
      <is>
        <t>ADL_SR06_C2B1-ADPSXF2_CPSF_SEP5_01580510_2022WW19.3.0.bin</t>
      </is>
    </oc>
    <nc r="G435" t="inlineStr">
      <is>
        <t>ADL_SR06_C2B1-ADPSXF2_CPSF_SEP5_01580510_2022WW24.2.0.bin</t>
      </is>
    </nc>
  </rcc>
  <rcc rId="10203" sId="1">
    <oc r="G434" t="inlineStr">
      <is>
        <t>ADL_SR06_C2B1-ADPSXF2_CPSF_SEP5_01580510_2022WW19.3.0.bin</t>
      </is>
    </oc>
    <nc r="G434" t="inlineStr">
      <is>
        <t>ADL_SR06_C2B1-ADPSXF2_CPSF_SEP5_01580510_2022WW24.2.0.bin</t>
      </is>
    </nc>
  </rcc>
  <rcc rId="10204" sId="1">
    <oc r="G433" t="inlineStr">
      <is>
        <t>ADL_SR06_C2B1-ADPSXF2_CPSF_SEP5_01580510_2022WW19.3.0.bin</t>
      </is>
    </oc>
    <nc r="G433" t="inlineStr">
      <is>
        <t>ADL_SR06_C2B1-ADPSXF2_CPSF_SEP5_01580510_2022WW24.2.0.bin</t>
      </is>
    </nc>
  </rcc>
  <rcc rId="10205" sId="1">
    <oc r="G432" t="inlineStr">
      <is>
        <t>ADL_SR06_C2B1-ADPSXF2_CPSF_SEP5_01580510_2022WW19.3.0.bin</t>
      </is>
    </oc>
    <nc r="G432" t="inlineStr">
      <is>
        <t>ADL_SR06_C2B1-ADPSXF2_CPSF_SEP5_01580510_2022WW24.2.0.bin</t>
      </is>
    </nc>
  </rcc>
  <rcc rId="10206" sId="1">
    <oc r="G431" t="inlineStr">
      <is>
        <t>ADL_SR06_C2B1-ADPSXF2_CPSF_SEP5_01580510_2022WW19.3.0.bin</t>
      </is>
    </oc>
    <nc r="G431" t="inlineStr">
      <is>
        <t>ADL_SR06_C2B1-ADPSXF2_CPSF_SEP5_01580510_2022WW24.2.0.bin</t>
      </is>
    </nc>
  </rcc>
  <rcc rId="10207" sId="1">
    <oc r="G430" t="inlineStr">
      <is>
        <t>ADL_SR06_C2B1-ADPSXF2_CPSF_SEP5_01580510_2022WW19.3.0.bin</t>
      </is>
    </oc>
    <nc r="G430" t="inlineStr">
      <is>
        <t>ADL_SR06_C2B1-ADPSXF2_CPSF_SEP5_01580510_2022WW24.2.0.bin</t>
      </is>
    </nc>
  </rcc>
  <rcc rId="10208" sId="1">
    <oc r="G429" t="inlineStr">
      <is>
        <t>ADL_SR06_C2B1-ADPSXF2_CPSF_SEP5_01580510_2022WW19.3.0.bin</t>
      </is>
    </oc>
    <nc r="G429" t="inlineStr">
      <is>
        <t>ADL_SR06_C2B1-ADPSXF2_CPSF_SEP5_01580510_2022WW24.2.0.bin</t>
      </is>
    </nc>
  </rcc>
  <rcc rId="10209" sId="1">
    <oc r="G428" t="inlineStr">
      <is>
        <t>ADL_SR06_C2B1-ADPSXF2_CPSF_SEP5_01580510_2022WW19.3.0.bin</t>
      </is>
    </oc>
    <nc r="G428" t="inlineStr">
      <is>
        <t>ADL_SR06_C2B1-ADPSXF2_CPSF_SEP5_01580510_2022WW24.2.0.bin</t>
      </is>
    </nc>
  </rcc>
  <rcc rId="10210" sId="1">
    <oc r="G427" t="inlineStr">
      <is>
        <t>ADL_SR06_C2B1-ADPSXF2_CPSF_SEP5_01580510_2022WW19.3.0.bin</t>
      </is>
    </oc>
    <nc r="G427" t="inlineStr">
      <is>
        <t>ADL_SR06_C2B1-ADPSXF2_CPSF_SEP5_01580510_2022WW24.2.0.bin</t>
      </is>
    </nc>
  </rcc>
  <rcc rId="10211" sId="1">
    <oc r="G426" t="inlineStr">
      <is>
        <t>ADL_SR06_C2B1-ADPSXF2_CPSF_SEP5_01580510_2022WW19.3.0.bin</t>
      </is>
    </oc>
    <nc r="G426" t="inlineStr">
      <is>
        <t>ADL_SR06_C2B1-ADPSXF2_CPSF_SEP5_01580510_2022WW24.2.0.bin</t>
      </is>
    </nc>
  </rcc>
  <rcc rId="10212" sId="1">
    <oc r="G425" t="inlineStr">
      <is>
        <t>ADL_SR06_C2B1-ADPSXF2_CPSF_SEP5_01580510_2022WW19.3.0.bin</t>
      </is>
    </oc>
    <nc r="G425" t="inlineStr">
      <is>
        <t>ADL_SR06_C2B1-ADPSXF2_CPSF_SEP5_01580510_2022WW24.2.0.bin</t>
      </is>
    </nc>
  </rcc>
  <rcc rId="10213" sId="1">
    <oc r="G424" t="inlineStr">
      <is>
        <t>ADL_SR06_C2B1-ADPSXF2_CPSF_SEP5_01580510_2022WW19.3.0.bin</t>
      </is>
    </oc>
    <nc r="G424" t="inlineStr">
      <is>
        <t>ADL_SR06_C2B1-ADPSXF2_CPSF_SEP5_01580510_2022WW24.2.0.bin</t>
      </is>
    </nc>
  </rcc>
  <rcc rId="10214" sId="1">
    <oc r="G423" t="inlineStr">
      <is>
        <t>ADL_SR06_C2B1-ADPSXF2_CPSF_SEP5_01580510_2022WW19.3.0.bin</t>
      </is>
    </oc>
    <nc r="G423" t="inlineStr">
      <is>
        <t>ADL_SR06_C2B1-ADPSXF2_CPSF_SEP5_01580510_2022WW24.2.0.bin</t>
      </is>
    </nc>
  </rcc>
  <rcc rId="10215" sId="1">
    <oc r="G422" t="inlineStr">
      <is>
        <t>ADL_SR06_C2B1-ADPSXF2_CPSF_SEP5_01580510_2022WW19.3.0.bin</t>
      </is>
    </oc>
    <nc r="G422" t="inlineStr">
      <is>
        <t>ADL_SR06_C2B1-ADPSXF2_CPSF_SEP5_01580510_2022WW24.2.0.bin</t>
      </is>
    </nc>
  </rcc>
  <rcc rId="10216" sId="1">
    <oc r="G421" t="inlineStr">
      <is>
        <t>ADL_SR06_C2B1-ADPSXF2_CPSF_SEP5_01580510_2022WW19.3.0.bin</t>
      </is>
    </oc>
    <nc r="G421" t="inlineStr">
      <is>
        <t>ADL_SR06_C2B1-ADPSXF2_CPSF_SEP5_01580510_2022WW24.2.0.bin</t>
      </is>
    </nc>
  </rcc>
  <rcc rId="10217" sId="1">
    <oc r="G420" t="inlineStr">
      <is>
        <t>ADL_SR06_C2B1-ADPSXF2_CPSF_SEP5_01580510_2022WW19.3.0.bin</t>
      </is>
    </oc>
    <nc r="G420" t="inlineStr">
      <is>
        <t>ADL_SR06_C2B1-ADPSXF2_CPSF_SEP5_01580510_2022WW24.2.0.bin</t>
      </is>
    </nc>
  </rcc>
  <rcc rId="10218" sId="1">
    <oc r="G419" t="inlineStr">
      <is>
        <t>ADL_SR06_C2B1-ADPSXF2_CPSF_SEP5_01580510_2022WW19.3.0.bin</t>
      </is>
    </oc>
    <nc r="G419" t="inlineStr">
      <is>
        <t>ADL_SR06_C2B1-ADPSXF2_CPSF_SEP5_01580510_2022WW24.2.0.bin</t>
      </is>
    </nc>
  </rcc>
  <rcc rId="10219" sId="1">
    <oc r="G418" t="inlineStr">
      <is>
        <t>ADL_SR06_C2B1-ADPSXF2_CPSF_SEP5_01580510_2022WW19.3.0.bin</t>
      </is>
    </oc>
    <nc r="G418" t="inlineStr">
      <is>
        <t>ADL_SR06_C2B1-ADPSXF2_CPSF_SEP5_01580510_2022WW24.2.0.bin</t>
      </is>
    </nc>
  </rcc>
  <rcc rId="10220" sId="1">
    <oc r="G417" t="inlineStr">
      <is>
        <t>ADL_SR06_C2B1-ADPSXF2_CPSF_SEP5_01580510_2022WW19.3.0.bin</t>
      </is>
    </oc>
    <nc r="G417" t="inlineStr">
      <is>
        <t>ADL_SR06_C2B1-ADPSXF2_CPSF_SEP5_01580510_2022WW24.2.0.bin</t>
      </is>
    </nc>
  </rcc>
  <rcc rId="10221" sId="1">
    <oc r="G416" t="inlineStr">
      <is>
        <t>ADL_SR06_C2B1-ADPSXF2_CPSF_SEP5_01580510_2022WW19.3.0.bin</t>
      </is>
    </oc>
    <nc r="G416" t="inlineStr">
      <is>
        <t>ADL_SR06_C2B1-ADPSXF2_CPSF_SEP5_01580510_2022WW24.2.0.bin</t>
      </is>
    </nc>
  </rcc>
  <rcc rId="10222" sId="1">
    <oc r="G415" t="inlineStr">
      <is>
        <t>ADL_SR06_C2B1-ADPSXF2_CPSF_SEP5_01580510_2022WW19.3.0.bin</t>
      </is>
    </oc>
    <nc r="G415" t="inlineStr">
      <is>
        <t>ADL_SR06_C2B1-ADPSXF2_CPSF_SEP5_01580510_2022WW24.2.0.bin</t>
      </is>
    </nc>
  </rcc>
  <rcc rId="10223" sId="1">
    <oc r="G414" t="inlineStr">
      <is>
        <t>ADL_SR06_C2B1-ADPSXF2_CPSF_SEP5_01580510_2022WW19.3.0.bin</t>
      </is>
    </oc>
    <nc r="G414" t="inlineStr">
      <is>
        <t>ADL_SR06_C2B1-ADPSXF2_CPSF_SEP5_01580510_2022WW24.2.0.bin</t>
      </is>
    </nc>
  </rcc>
  <rcc rId="10224" sId="1">
    <oc r="G413" t="inlineStr">
      <is>
        <t>ADL_SR06_C2B1-ADPSXF2_CPSF_SEP5_01580510_2022WW19.3.0.bin</t>
      </is>
    </oc>
    <nc r="G413" t="inlineStr">
      <is>
        <t>ADL_SR06_C2B1-ADPSXF2_CPSF_SEP5_01580510_2022WW24.2.0.bin</t>
      </is>
    </nc>
  </rcc>
  <rcc rId="10225" sId="1">
    <oc r="G412" t="inlineStr">
      <is>
        <t>ADL_SR06_C2B1-ADPSXF2_CPSF_SEP5_01580510_2022WW19.3.0.bin</t>
      </is>
    </oc>
    <nc r="G412" t="inlineStr">
      <is>
        <t>ADL_SR06_C2B1-ADPSXF2_CPSF_SEP5_01580510_2022WW24.2.0.bin</t>
      </is>
    </nc>
  </rcc>
  <rcc rId="10226" sId="1">
    <oc r="G411" t="inlineStr">
      <is>
        <t>ADL_SR06_C2B1-ADPSXF2_CPSF_SEP5_01580510_2022WW19.3.0.bin</t>
      </is>
    </oc>
    <nc r="G411" t="inlineStr">
      <is>
        <t>ADL_SR06_C2B1-ADPSXF2_CPSF_SEP5_01580510_2022WW24.2.0.bin</t>
      </is>
    </nc>
  </rcc>
  <rcc rId="10227" sId="1">
    <oc r="G410" t="inlineStr">
      <is>
        <t>ADL_SR06_C2B1-ADPSXF2_CPSF_SEP5_01580510_2022WW19.3.0.bin</t>
      </is>
    </oc>
    <nc r="G410" t="inlineStr">
      <is>
        <t>ADL_SR06_C2B1-ADPSXF2_CPSF_SEP5_01580510_2022WW24.2.0.bin</t>
      </is>
    </nc>
  </rcc>
  <rcc rId="10228" sId="1">
    <oc r="G409" t="inlineStr">
      <is>
        <t>ADL_SR06_C2B1-ADPSXF2_CPSF_SEP5_01580510_2022WW19.3.0.bin</t>
      </is>
    </oc>
    <nc r="G409" t="inlineStr">
      <is>
        <t>ADL_SR06_C2B1-ADPSXF2_CPSF_SEP5_01580510_2022WW24.2.0.bin</t>
      </is>
    </nc>
  </rcc>
  <rcc rId="10229" sId="1">
    <oc r="G408" t="inlineStr">
      <is>
        <t>ADL_SR06_C2B1-ADPSXF2_CPSF_SEP5_01580510_2022WW19.3.0.bin</t>
      </is>
    </oc>
    <nc r="G408" t="inlineStr">
      <is>
        <t>ADL_SR06_C2B1-ADPSXF2_CPSF_SEP5_01580510_2022WW24.2.0.bin</t>
      </is>
    </nc>
  </rcc>
  <rcc rId="10230" sId="1">
    <oc r="G407" t="inlineStr">
      <is>
        <t>ADL_SR06_C2B1-ADPSXF2_CPSF_SEP5_01580510_2022WW19.3.0.bin</t>
      </is>
    </oc>
    <nc r="G407" t="inlineStr">
      <is>
        <t>ADL_SR06_C2B1-ADPSXF2_CPSF_SEP5_01580510_2022WW24.2.0.bin</t>
      </is>
    </nc>
  </rcc>
  <rcc rId="10231" sId="1">
    <oc r="G406" t="inlineStr">
      <is>
        <t>ADL_SR06_C2B1-ADPSXF2_CPSF_SEP5_01580510_2022WW19.3.0.bin</t>
      </is>
    </oc>
    <nc r="G406" t="inlineStr">
      <is>
        <t>ADL_SR06_C2B1-ADPSXF2_CPSF_SEP5_01580510_2022WW24.2.0.bin</t>
      </is>
    </nc>
  </rcc>
  <rcc rId="10232" sId="1">
    <oc r="G405" t="inlineStr">
      <is>
        <t>ADL_SR06_C2B1-ADPSXF2_CPSF_SEP5_01580510_2022WW19.3.0.bin</t>
      </is>
    </oc>
    <nc r="G405" t="inlineStr">
      <is>
        <t>ADL_SR06_C2B1-ADPSXF2_CPSF_SEP5_01580510_2022WW24.2.0.bin</t>
      </is>
    </nc>
  </rcc>
  <rcc rId="10233" sId="1">
    <oc r="G404" t="inlineStr">
      <is>
        <t>ADL_SR06_C2B1-ADPSXF2_CPSF_SEP5_01580510_2022WW19.3.0.bin</t>
      </is>
    </oc>
    <nc r="G404" t="inlineStr">
      <is>
        <t>ADL_SR06_C2B1-ADPSXF2_CPSF_SEP5_01580510_2022WW24.2.0.bin</t>
      </is>
    </nc>
  </rcc>
  <rcc rId="10234" sId="1">
    <oc r="G403" t="inlineStr">
      <is>
        <t>ADL_SR06_C2B1-ADPSXF2_CPSF_SEP5_01580510_2022WW19.3.0.bin</t>
      </is>
    </oc>
    <nc r="G403" t="inlineStr">
      <is>
        <t>ADL_SR06_C2B1-ADPSXF2_CPSF_SEP5_01580510_2022WW24.2.0.bin</t>
      </is>
    </nc>
  </rcc>
  <rcc rId="10235" sId="1">
    <oc r="G402" t="inlineStr">
      <is>
        <t>ADL_SR06_C2B1-ADPSXF2_CPSF_SEP5_01580510_2022WW19.3.0.bin</t>
      </is>
    </oc>
    <nc r="G402" t="inlineStr">
      <is>
        <t>ADL_SR06_C2B1-ADPSXF2_CPSF_SEP5_01580510_2022WW24.2.0.bin</t>
      </is>
    </nc>
  </rcc>
  <rcc rId="10236" sId="1">
    <oc r="G401" t="inlineStr">
      <is>
        <t>ADL_SR06_C2B1-ADPSXF2_CPSF_SEP5_01580510_2022WW19.3.0.bin</t>
      </is>
    </oc>
    <nc r="G401" t="inlineStr">
      <is>
        <t>ADL_SR06_C2B1-ADPSXF2_CPSF_SEP5_01580510_2022WW24.2.0.bin</t>
      </is>
    </nc>
  </rcc>
  <rcc rId="10237" sId="1">
    <oc r="G400" t="inlineStr">
      <is>
        <t>ADL_SR06_C2B1-ADPSXF2_CPSF_SEP5_01580510_2022WW19.3.0.bin</t>
      </is>
    </oc>
    <nc r="G400" t="inlineStr">
      <is>
        <t>ADL_SR06_C2B1-ADPSXF2_CPSF_SEP5_01580510_2022WW24.2.0.bin</t>
      </is>
    </nc>
  </rcc>
  <rcc rId="10238" sId="1">
    <oc r="G399" t="inlineStr">
      <is>
        <t>ADL_SR06_C2B1-ADPSXF2_CPSF_SEP5_01580510_2022WW19.3.0.bin</t>
      </is>
    </oc>
    <nc r="G399" t="inlineStr">
      <is>
        <t>ADL_SR06_C2B1-ADPSXF2_CPSF_SEP5_01580510_2022WW24.2.0.bin</t>
      </is>
    </nc>
  </rcc>
  <rcc rId="10239" sId="1">
    <oc r="G398" t="inlineStr">
      <is>
        <t>ADL_SR06_C2B1-ADPSXF2_CPSF_SEP5_01580510_2022WW19.3.0.bin</t>
      </is>
    </oc>
    <nc r="G398" t="inlineStr">
      <is>
        <t>ADL_SR06_C2B1-ADPSXF2_CPSF_SEP5_01580510_2022WW24.2.0.bin</t>
      </is>
    </nc>
  </rcc>
  <rcc rId="10240" sId="1">
    <oc r="G397" t="inlineStr">
      <is>
        <t>ADL_SR06_C2B1-ADPSXF2_CPSF_SEP5_01580510_2022WW19.3.0.bin</t>
      </is>
    </oc>
    <nc r="G397" t="inlineStr">
      <is>
        <t>ADL_SR06_C2B1-ADPSXF2_CPSF_SEP5_01580510_2022WW24.2.0.bin</t>
      </is>
    </nc>
  </rcc>
  <rcc rId="10241" sId="1">
    <oc r="G396" t="inlineStr">
      <is>
        <t>ADL_SR06_C2B1-ADPSXF2_CPSF_SEP5_01580510_2022WW19.3.0.bin</t>
      </is>
    </oc>
    <nc r="G396" t="inlineStr">
      <is>
        <t>ADL_SR06_C2B1-ADPSXF2_CPSF_SEP5_01580510_2022WW24.2.0.bin</t>
      </is>
    </nc>
  </rcc>
  <rcc rId="10242" sId="1">
    <oc r="G395" t="inlineStr">
      <is>
        <t>ADL_SR06_C2B1-ADPSXF2_CPSF_SEP5_01580510_2022WW19.3.0.bin</t>
      </is>
    </oc>
    <nc r="G395" t="inlineStr">
      <is>
        <t>ADL_SR06_C2B1-ADPSXF2_CPSF_SEP5_01580510_2022WW24.2.0.bin</t>
      </is>
    </nc>
  </rcc>
  <rcc rId="10243" sId="1">
    <oc r="G394" t="inlineStr">
      <is>
        <t>ADL_SR06_C2B1-ADPSXF2_CPSF_SEP5_01580510_2022WW19.3.0.bin</t>
      </is>
    </oc>
    <nc r="G394" t="inlineStr">
      <is>
        <t>ADL_SR06_C2B1-ADPSXF2_CPSF_SEP5_01580510_2022WW24.2.0.bin</t>
      </is>
    </nc>
  </rcc>
  <rcc rId="10244" sId="1">
    <oc r="G393" t="inlineStr">
      <is>
        <t>ADL_SR06_C2B1-ADPSXF2_CPSF_SEP5_01580510_2022WW19.3.0.bin</t>
      </is>
    </oc>
    <nc r="G393" t="inlineStr">
      <is>
        <t>ADL_SR06_C2B1-ADPSXF2_CPSF_SEP5_01580510_2022WW24.2.0.bin</t>
      </is>
    </nc>
  </rcc>
  <rcc rId="10245" sId="1">
    <oc r="G392" t="inlineStr">
      <is>
        <t>ADL_SR06_C2B1-ADPSXF2_CPSF_SEP5_01580510_2022WW19.3.0.bin</t>
      </is>
    </oc>
    <nc r="G392" t="inlineStr">
      <is>
        <t>ADL_SR06_C2B1-ADPSXF2_CPSF_SEP5_01580510_2022WW24.2.0.bin</t>
      </is>
    </nc>
  </rcc>
  <rcc rId="10246" sId="1">
    <oc r="G391" t="inlineStr">
      <is>
        <t>ADL_SR06_C2B1-ADPSXF2_CPSF_SEP5_01580510_2022WW19.3.0.bin</t>
      </is>
    </oc>
    <nc r="G391" t="inlineStr">
      <is>
        <t>ADL_SR06_C2B1-ADPSXF2_CPSF_SEP5_01580510_2022WW24.2.0.bin</t>
      </is>
    </nc>
  </rcc>
  <rcc rId="10247" sId="1">
    <oc r="G390" t="inlineStr">
      <is>
        <t>ADL_SR06_C2B1-ADPSXF2_CPSF_SEP5_01580510_2022WW19.3.0.bin</t>
      </is>
    </oc>
    <nc r="G390" t="inlineStr">
      <is>
        <t>ADL_SR06_C2B1-ADPSXF2_CPSF_SEP5_01580510_2022WW24.2.0.bin</t>
      </is>
    </nc>
  </rcc>
  <rcc rId="10248" sId="1">
    <oc r="G389" t="inlineStr">
      <is>
        <t>ADL_SR06_C2B1-ADPSXF2_CPSF_SEP5_01580510_2022WW19.3.0.bin</t>
      </is>
    </oc>
    <nc r="G389" t="inlineStr">
      <is>
        <t>ADL_SR06_C2B1-ADPSXF2_CPSF_SEP5_01580510_2022WW24.2.0.bin</t>
      </is>
    </nc>
  </rcc>
  <rcc rId="10249" sId="1">
    <oc r="G388" t="inlineStr">
      <is>
        <t>ADL_SR06_C2B1-ADPSXF2_CPSF_SEP5_01580510_2022WW19.3.0.bin</t>
      </is>
    </oc>
    <nc r="G388" t="inlineStr">
      <is>
        <t>ADL_SR06_C2B1-ADPSXF2_CPSF_SEP5_01580510_2022WW24.2.0.bin</t>
      </is>
    </nc>
  </rcc>
  <rcc rId="10250" sId="1">
    <oc r="G387" t="inlineStr">
      <is>
        <t>ADL_SR06_C2B1-ADPSXF2_CPSF_SEP5_01580510_2022WW19.3.0.bin</t>
      </is>
    </oc>
    <nc r="G387" t="inlineStr">
      <is>
        <t>ADL_SR06_C2B1-ADPSXF2_CPSF_SEP5_01580510_2022WW24.2.0.bin</t>
      </is>
    </nc>
  </rcc>
  <rcc rId="10251" sId="1">
    <oc r="G386" t="inlineStr">
      <is>
        <t>ADL_SR06_C2B1-ADPSXF2_CPSF_SEP5_01580510_2022WW19.3.0.bin</t>
      </is>
    </oc>
    <nc r="G386" t="inlineStr">
      <is>
        <t>ADL_SR06_C2B1-ADPSXF2_CPSF_SEP5_01580510_2022WW24.2.0.bin</t>
      </is>
    </nc>
  </rcc>
  <rcc rId="10252" sId="1">
    <oc r="G385" t="inlineStr">
      <is>
        <t>ADL_SR06_C2B1-ADPSXF2_CPSF_SEP5_01580510_2022WW19.3.0.bin</t>
      </is>
    </oc>
    <nc r="G385" t="inlineStr">
      <is>
        <t>ADL_SR06_C2B1-ADPSXF2_CPSF_SEP5_01580510_2022WW24.2.0.bin</t>
      </is>
    </nc>
  </rcc>
  <rcc rId="10253" sId="1">
    <oc r="G384" t="inlineStr">
      <is>
        <t>ADL_SR06_C2B1-ADPSXF2_CPSF_SEP5_01580510_2022WW19.3.0.bin</t>
      </is>
    </oc>
    <nc r="G384" t="inlineStr">
      <is>
        <t>ADL_SR06_C2B1-ADPSXF2_CPSF_SEP5_01580510_2022WW24.2.0.bin</t>
      </is>
    </nc>
  </rcc>
  <rcc rId="10254" sId="1">
    <oc r="G383" t="inlineStr">
      <is>
        <t>ADL_SR06_C2B1-ADPSXF2_CPSF_SEP5_01580510_2022WW19.3.0.bin</t>
      </is>
    </oc>
    <nc r="G383" t="inlineStr">
      <is>
        <t>ADL_SR06_C2B1-ADPSXF2_CPSF_SEP5_01580510_2022WW24.2.0.bin</t>
      </is>
    </nc>
  </rcc>
  <rcc rId="10255" sId="1">
    <oc r="G382" t="inlineStr">
      <is>
        <t>ADL_SR06_C2B1-ADPSXF2_CPSF_SEP5_01580510_2022WW19.3.0.bin</t>
      </is>
    </oc>
    <nc r="G382" t="inlineStr">
      <is>
        <t>ADL_SR06_C2B1-ADPSXF2_CPSF_SEP5_01580510_2022WW24.2.0.bin</t>
      </is>
    </nc>
  </rcc>
  <rcc rId="10256" sId="1">
    <oc r="G381" t="inlineStr">
      <is>
        <t>ADL_SR06_C2B1-ADPSXF2_CPSF_SEP5_01580510_2022WW19.3.0.bin</t>
      </is>
    </oc>
    <nc r="G381" t="inlineStr">
      <is>
        <t>ADL_SR06_C2B1-ADPSXF2_CPSF_SEP5_01580510_2022WW24.2.0.bin</t>
      </is>
    </nc>
  </rcc>
  <rcc rId="10257" sId="1">
    <oc r="G380" t="inlineStr">
      <is>
        <t>ADL_SR06_C2B1-ADPSXF2_CPSF_SEP5_01580510_2022WW19.3.0.bin</t>
      </is>
    </oc>
    <nc r="G380" t="inlineStr">
      <is>
        <t>ADL_SR06_C2B1-ADPSXF2_CPSF_SEP5_01580510_2022WW24.2.0.bin</t>
      </is>
    </nc>
  </rcc>
  <rcc rId="10258" sId="1">
    <oc r="G379" t="inlineStr">
      <is>
        <t>ADL_SR06_C2B1-ADPSXF2_CPSF_SEP5_01580510_2022WW19.3.0.bin</t>
      </is>
    </oc>
    <nc r="G379" t="inlineStr">
      <is>
        <t>ADL_SR06_C2B1-ADPSXF2_CPSF_SEP5_01580510_2022WW24.2.0.bin</t>
      </is>
    </nc>
  </rcc>
  <rcc rId="10259" sId="1">
    <oc r="G378" t="inlineStr">
      <is>
        <t>ADL_SR06_C2B1-ADPSXF2_CPSF_SEP5_01580510_2022WW19.3.0.bin</t>
      </is>
    </oc>
    <nc r="G378" t="inlineStr">
      <is>
        <t>ADL_SR06_C2B1-ADPSXF2_CPSF_SEP5_01580510_2022WW24.2.0.bin</t>
      </is>
    </nc>
  </rcc>
  <rcc rId="10260" sId="1">
    <oc r="G377" t="inlineStr">
      <is>
        <t>ADL_SR06_C2B1-ADPSXF2_CPSF_SEP5_01580510_2022WW19.3.0.bin</t>
      </is>
    </oc>
    <nc r="G377" t="inlineStr">
      <is>
        <t>ADL_SR06_C2B1-ADPSXF2_CPSF_SEP5_01580510_2022WW24.2.0.bin</t>
      </is>
    </nc>
  </rcc>
  <rcc rId="10261" sId="1">
    <oc r="G376" t="inlineStr">
      <is>
        <t>ADL_SR06_C2B1-ADPSXF2_CPSF_SEP5_01580510_2022WW19.3.0.bin</t>
      </is>
    </oc>
    <nc r="G376" t="inlineStr">
      <is>
        <t>ADL_SR06_C2B1-ADPSXF2_CPSF_SEP5_01580510_2022WW24.2.0.bin</t>
      </is>
    </nc>
  </rcc>
  <rcc rId="10262" sId="1">
    <oc r="G375" t="inlineStr">
      <is>
        <t>ADL_SR06_C2B1-ADPSXF2_CPSF_SEP5_01580510_2022WW19.3.0.bin</t>
      </is>
    </oc>
    <nc r="G375" t="inlineStr">
      <is>
        <t>ADL_SR06_C2B1-ADPSXF2_CPSF_SEP5_01580510_2022WW24.2.0.bin</t>
      </is>
    </nc>
  </rcc>
  <rcc rId="10263" sId="1">
    <oc r="G374" t="inlineStr">
      <is>
        <t>ADL_SR06_C2B1-ADPSXF2_CPSF_SEP5_01580510_2022WW19.3.0.bin</t>
      </is>
    </oc>
    <nc r="G374" t="inlineStr">
      <is>
        <t>ADL_SR06_C2B1-ADPSXF2_CPSF_SEP5_01580510_2022WW24.2.0.bin</t>
      </is>
    </nc>
  </rcc>
  <rcc rId="10264" sId="1">
    <oc r="G373" t="inlineStr">
      <is>
        <t>ADL_SR06_C2B1-ADPSXF2_CPSF_SEP5_01580510_2022WW19.3.0.bin</t>
      </is>
    </oc>
    <nc r="G373" t="inlineStr">
      <is>
        <t>ADL_SR06_C2B1-ADPSXF2_CPSF_SEP5_01580510_2022WW24.2.0.bin</t>
      </is>
    </nc>
  </rcc>
  <rcc rId="10265" sId="1">
    <oc r="G372" t="inlineStr">
      <is>
        <t>ADL_SR06_C2B1-ADPSXF2_CPSF_SEP5_01580510_2022WW19.3.0.bin</t>
      </is>
    </oc>
    <nc r="G372" t="inlineStr">
      <is>
        <t>ADL_SR06_C2B1-ADPSXF2_CPSF_SEP5_01580510_2022WW24.2.0.bin</t>
      </is>
    </nc>
  </rcc>
  <rcc rId="10266" sId="1">
    <oc r="G371" t="inlineStr">
      <is>
        <t>ADL_SR06_C2B1-ADPSXF2_CPSF_SEP5_01580510_2022WW19.3.0.bin</t>
      </is>
    </oc>
    <nc r="G371" t="inlineStr">
      <is>
        <t>ADL_SR06_C2B1-ADPSXF2_CPSF_SEP5_01580510_2022WW24.2.0.bin</t>
      </is>
    </nc>
  </rcc>
  <rcc rId="10267" sId="1">
    <oc r="G370" t="inlineStr">
      <is>
        <t>ADL_SR06_C2B1-ADPSXF2_CPSF_SEP5_01580510_2022WW19.3.0.bin</t>
      </is>
    </oc>
    <nc r="G370" t="inlineStr">
      <is>
        <t>ADL_SR06_C2B1-ADPSXF2_CPSF_SEP5_01580510_2022WW24.2.0.bin</t>
      </is>
    </nc>
  </rcc>
  <rcc rId="10268" sId="1">
    <oc r="G369" t="inlineStr">
      <is>
        <t>ADL_SR06_C2B1-ADPSXF2_CPSF_SEP5_01580510_2022WW19.3.0.bin</t>
      </is>
    </oc>
    <nc r="G369" t="inlineStr">
      <is>
        <t>ADL_SR06_C2B1-ADPSXF2_CPSF_SEP5_01580510_2022WW24.2.0.bin</t>
      </is>
    </nc>
  </rcc>
  <rcc rId="10269" sId="1">
    <oc r="G368" t="inlineStr">
      <is>
        <t>ADL_SR06_C2B1-ADPSXF2_CPSF_SEP5_01580510_2022WW19.3.0.bin</t>
      </is>
    </oc>
    <nc r="G368" t="inlineStr">
      <is>
        <t>ADL_SR06_C2B1-ADPSXF2_CPSF_SEP5_01580510_2022WW24.2.0.bin</t>
      </is>
    </nc>
  </rcc>
  <rcc rId="10270" sId="1">
    <oc r="G367" t="inlineStr">
      <is>
        <t>ADL_SR06_C2B1-ADPSXF2_CPSF_SEP5_01580510_2022WW19.3.0.bin</t>
      </is>
    </oc>
    <nc r="G367" t="inlineStr">
      <is>
        <t>ADL_SR06_C2B1-ADPSXF2_CPSF_SEP5_01580510_2022WW24.2.0.bin</t>
      </is>
    </nc>
  </rcc>
  <rcc rId="10271" sId="1">
    <oc r="G366" t="inlineStr">
      <is>
        <t>ADL_SR06_C2B1-ADPSXF2_CPSF_SEP5_01580510_2022WW19.3.0.bin</t>
      </is>
    </oc>
    <nc r="G366" t="inlineStr">
      <is>
        <t>ADL_SR06_C2B1-ADPSXF2_CPSF_SEP5_01580510_2022WW24.2.0.bin</t>
      </is>
    </nc>
  </rcc>
  <rcc rId="10272" sId="1">
    <oc r="G365" t="inlineStr">
      <is>
        <t>ADL_SR06_C2B1-ADPSXF2_CPSF_SEP5_01580510_2022WW19.3.0.bin</t>
      </is>
    </oc>
    <nc r="G365" t="inlineStr">
      <is>
        <t>ADL_SR06_C2B1-ADPSXF2_CPSF_SEP5_01580510_2022WW24.2.0.bin</t>
      </is>
    </nc>
  </rcc>
  <rcc rId="10273" sId="1">
    <oc r="G364" t="inlineStr">
      <is>
        <t>ADL_SR06_C2B1-ADPSXF2_CPSF_SEP5_01580510_2022WW19.3.0.bin</t>
      </is>
    </oc>
    <nc r="G364" t="inlineStr">
      <is>
        <t>ADL_SR06_C2B1-ADPSXF2_CPSF_SEP5_01580510_2022WW24.2.0.bin</t>
      </is>
    </nc>
  </rcc>
  <rcc rId="10274" sId="1">
    <oc r="G363" t="inlineStr">
      <is>
        <t>ADL_SR06_C2B1-ADPSXF2_CPSF_SEP5_01580510_2022WW19.3.0.bin</t>
      </is>
    </oc>
    <nc r="G363" t="inlineStr">
      <is>
        <t>ADL_SR06_C2B1-ADPSXF2_CPSF_SEP5_01580510_2022WW24.2.0.bin</t>
      </is>
    </nc>
  </rcc>
  <rcc rId="10275" sId="1">
    <oc r="G362" t="inlineStr">
      <is>
        <t>ADL_SR06_C2B1-ADPSXF2_CPSF_SEP5_01580510_2022WW19.3.0.bin</t>
      </is>
    </oc>
    <nc r="G362" t="inlineStr">
      <is>
        <t>ADL_SR06_C2B1-ADPSXF2_CPSF_SEP5_01580510_2022WW24.2.0.bin</t>
      </is>
    </nc>
  </rcc>
  <rcc rId="10276" sId="1">
    <oc r="G361" t="inlineStr">
      <is>
        <t>ADL_SR06_C2B1-ADPSXF2_CPSF_SEP5_01580510_2022WW19.3.0.bin</t>
      </is>
    </oc>
    <nc r="G361" t="inlineStr">
      <is>
        <t>ADL_SR06_C2B1-ADPSXF2_CPSF_SEP5_01580510_2022WW24.2.0.bin</t>
      </is>
    </nc>
  </rcc>
  <rcc rId="10277" sId="1">
    <oc r="G360" t="inlineStr">
      <is>
        <t>ADL_SR06_C2B1-ADPSXF2_CPSF_SEP5_01580510_2022WW19.3.0.bin</t>
      </is>
    </oc>
    <nc r="G360" t="inlineStr">
      <is>
        <t>ADL_SR06_C2B1-ADPSXF2_CPSF_SEP5_01580510_2022WW24.2.0.bin</t>
      </is>
    </nc>
  </rcc>
  <rcc rId="10278" sId="1">
    <oc r="G359" t="inlineStr">
      <is>
        <t>ADL_SR06_C2B1-ADPSXF2_CPSF_SEP5_01580510_2022WW19.3.0.bin</t>
      </is>
    </oc>
    <nc r="G359" t="inlineStr">
      <is>
        <t>ADL_SR06_C2B1-ADPSXF2_CPSF_SEP5_01580510_2022WW24.2.0.bin</t>
      </is>
    </nc>
  </rcc>
  <rcc rId="10279" sId="1">
    <oc r="G358" t="inlineStr">
      <is>
        <t>ADL_SR06_C2B1-ADPSXF2_CPSF_SEP5_01580510_2022WW19.3.0.bin</t>
      </is>
    </oc>
    <nc r="G358" t="inlineStr">
      <is>
        <t>ADL_SR06_C2B1-ADPSXF2_CPSF_SEP5_01580510_2022WW24.2.0.bin</t>
      </is>
    </nc>
  </rcc>
  <rcc rId="10280" sId="1">
    <oc r="G357" t="inlineStr">
      <is>
        <t>ADL_SR06_C2B1-ADPSXF2_CPSF_SEP5_01580510_2022WW19.3.0.bin</t>
      </is>
    </oc>
    <nc r="G357" t="inlineStr">
      <is>
        <t>ADL_SR06_C2B1-ADPSXF2_CPSF_SEP5_01580510_2022WW24.2.0.bin</t>
      </is>
    </nc>
  </rcc>
  <rcc rId="10281" sId="1">
    <oc r="G356" t="inlineStr">
      <is>
        <t>ADL_SR06_C2B1-ADPSXF2_CPSF_SEP5_01580510_2022WW19.3.0.bin</t>
      </is>
    </oc>
    <nc r="G356" t="inlineStr">
      <is>
        <t>ADL_SR06_C2B1-ADPSXF2_CPSF_SEP5_01580510_2022WW24.2.0.bin</t>
      </is>
    </nc>
  </rcc>
  <rcc rId="10282" sId="1">
    <oc r="G355" t="inlineStr">
      <is>
        <t>ADL_SR06_C2B1-ADPSXF2_CPSF_SEP5_01580510_2022WW19.3.0.bin</t>
      </is>
    </oc>
    <nc r="G355" t="inlineStr">
      <is>
        <t>ADL_SR06_C2B1-ADPSXF2_CPSF_SEP5_01580510_2022WW24.2.0.bin</t>
      </is>
    </nc>
  </rcc>
  <rcc rId="10283" sId="1">
    <oc r="G354" t="inlineStr">
      <is>
        <t>ADL_SR06_C2B1-ADPSXF2_CPSF_SEP5_01580510_2022WW19.3.0.bin</t>
      </is>
    </oc>
    <nc r="G354" t="inlineStr">
      <is>
        <t>ADL_SR06_C2B1-ADPSXF2_CPSF_SEP5_01580510_2022WW24.2.0.bin</t>
      </is>
    </nc>
  </rcc>
  <rcc rId="10284" sId="1">
    <oc r="G353" t="inlineStr">
      <is>
        <t>ADL_SR06_C2B1-ADPSXF2_CPSF_SEP5_01580510_2022WW19.3.0.bin</t>
      </is>
    </oc>
    <nc r="G353" t="inlineStr">
      <is>
        <t>ADL_SR06_C2B1-ADPSXF2_CPSF_SEP5_01580510_2022WW24.2.0.bin</t>
      </is>
    </nc>
  </rcc>
  <rcc rId="10285" sId="1">
    <oc r="G352" t="inlineStr">
      <is>
        <t>ADL_SR06_C2B1-ADPSXF2_CPSF_SEP5_01580510_2022WW19.3.0.bin</t>
      </is>
    </oc>
    <nc r="G352" t="inlineStr">
      <is>
        <t>ADL_SR06_C2B1-ADPSXF2_CPSF_SEP5_01580510_2022WW24.2.0.bin</t>
      </is>
    </nc>
  </rcc>
  <rcc rId="10286" sId="1">
    <oc r="G351" t="inlineStr">
      <is>
        <t>ADL_SR06_C2B1-ADPSXF2_CPSF_SEP5_01580510_2022WW19.3.0.bin</t>
      </is>
    </oc>
    <nc r="G351" t="inlineStr">
      <is>
        <t>ADL_SR06_C2B1-ADPSXF2_CPSF_SEP5_01580510_2022WW24.2.0.bin</t>
      </is>
    </nc>
  </rcc>
  <rcc rId="10287" sId="1">
    <oc r="G350" t="inlineStr">
      <is>
        <t>ADL_SR06_C2B1-ADPSXF2_CPSF_SEP5_01580510_2022WW19.3.0.bin</t>
      </is>
    </oc>
    <nc r="G350" t="inlineStr">
      <is>
        <t>ADL_SR06_C2B1-ADPSXF2_CPSF_SEP5_01580510_2022WW24.2.0.bin</t>
      </is>
    </nc>
  </rcc>
  <rcc rId="10288" sId="1">
    <oc r="G349" t="inlineStr">
      <is>
        <t>ADL_SR06_C2B1-ADPSXF2_CPSF_SEP5_01580510_2022WW19.3.0.bin</t>
      </is>
    </oc>
    <nc r="G349" t="inlineStr">
      <is>
        <t>ADL_SR06_C2B1-ADPSXF2_CPSF_SEP5_01580510_2022WW24.2.0.bin</t>
      </is>
    </nc>
  </rcc>
  <rcc rId="10289" sId="1">
    <oc r="G348" t="inlineStr">
      <is>
        <t>ADL_SR06_C2B1-ADPSXF2_CPSF_SEP5_01580510_2022WW19.3.0.bin</t>
      </is>
    </oc>
    <nc r="G348" t="inlineStr">
      <is>
        <t>ADL_SR06_C2B1-ADPSXF2_CPSF_SEP5_01580510_2022WW24.2.0.bin</t>
      </is>
    </nc>
  </rcc>
  <rcc rId="10290" sId="1">
    <oc r="G347" t="inlineStr">
      <is>
        <t>ADL_SR06_C2B1-ADPSXF2_CPSF_SEP5_01580510_2022WW19.3.0.bin</t>
      </is>
    </oc>
    <nc r="G347" t="inlineStr">
      <is>
        <t>ADL_SR06_C2B1-ADPSXF2_CPSF_SEP5_01580510_2022WW24.2.0.bin</t>
      </is>
    </nc>
  </rcc>
  <rcc rId="10291" sId="1">
    <oc r="G346" t="inlineStr">
      <is>
        <t>ADL_SR06_C2B1-ADPSXF2_CPSF_SEP5_01580510_2022WW19.3.0.bin</t>
      </is>
    </oc>
    <nc r="G346" t="inlineStr">
      <is>
        <t>ADL_SR06_C2B1-ADPSXF2_CPSF_SEP5_01580510_2022WW24.2.0.bin</t>
      </is>
    </nc>
  </rcc>
  <rcc rId="10292" sId="1">
    <oc r="G345" t="inlineStr">
      <is>
        <t>ADL_SR06_C2B1-ADPSXF2_CPSF_SEP5_01580510_2022WW19.3.0.bin</t>
      </is>
    </oc>
    <nc r="G345" t="inlineStr">
      <is>
        <t>ADL_SR06_C2B1-ADPSXF2_CPSF_SEP5_01580510_2022WW24.2.0.bin</t>
      </is>
    </nc>
  </rcc>
  <rcc rId="10293" sId="1">
    <oc r="G344" t="inlineStr">
      <is>
        <t>ADL_SR06_C2B1-ADPSXF2_CPSF_SEP5_01580510_2022WW19.3.0.bin</t>
      </is>
    </oc>
    <nc r="G344" t="inlineStr">
      <is>
        <t>ADL_SR06_C2B1-ADPSXF2_CPSF_SEP5_01580510_2022WW24.2.0.bin</t>
      </is>
    </nc>
  </rcc>
  <rcc rId="10294" sId="1">
    <oc r="G343" t="inlineStr">
      <is>
        <t>ADL_SR06_C2B1-ADPSXF2_CPSF_SEP5_01580510_2022WW19.3.0.bin</t>
      </is>
    </oc>
    <nc r="G343" t="inlineStr">
      <is>
        <t>ADL_SR06_C2B1-ADPSXF2_CPSF_SEP5_01580510_2022WW24.2.0.bin</t>
      </is>
    </nc>
  </rcc>
  <rcc rId="10295" sId="1">
    <oc r="G342" t="inlineStr">
      <is>
        <t>ADL_SR06_C2B1-ADPSXF2_CPSF_SEP5_01580510_2022WW19.3.0.bin</t>
      </is>
    </oc>
    <nc r="G342" t="inlineStr">
      <is>
        <t>ADL_SR06_C2B1-ADPSXF2_CPSF_SEP5_01580510_2022WW24.2.0.bin</t>
      </is>
    </nc>
  </rcc>
  <rcc rId="10296" sId="1">
    <oc r="G341" t="inlineStr">
      <is>
        <t>ADL_SR06_C2B1-ADPSXF2_CPSF_SEP5_01580510_2022WW19.3.0.bin</t>
      </is>
    </oc>
    <nc r="G341" t="inlineStr">
      <is>
        <t>ADL_SR06_C2B1-ADPSXF2_CPSF_SEP5_01580510_2022WW24.2.0.bin</t>
      </is>
    </nc>
  </rcc>
  <rcc rId="10297" sId="1">
    <oc r="G340" t="inlineStr">
      <is>
        <t>ADL_SR06_C2B1-ADPSXF2_CPSF_SEP5_01580510_2022WW19.3.0.bin</t>
      </is>
    </oc>
    <nc r="G340" t="inlineStr">
      <is>
        <t>ADL_SR06_C2B1-ADPSXF2_CPSF_SEP5_01580510_2022WW24.2.0.bin</t>
      </is>
    </nc>
  </rcc>
  <rcc rId="10298" sId="1">
    <oc r="G339" t="inlineStr">
      <is>
        <t>ADL_SR06_C2B1-ADPSXF2_CPSF_SEP5_01580510_2022WW19.3.0.bin</t>
      </is>
    </oc>
    <nc r="G339" t="inlineStr">
      <is>
        <t>ADL_SR06_C2B1-ADPSXF2_CPSF_SEP5_01580510_2022WW24.2.0.bin</t>
      </is>
    </nc>
  </rcc>
  <rcc rId="10299" sId="1">
    <oc r="G338" t="inlineStr">
      <is>
        <t>ADL_SR06_C2B1-ADPSXF2_CPSF_SEP5_01580510_2022WW19.3.0.bin</t>
      </is>
    </oc>
    <nc r="G338" t="inlineStr">
      <is>
        <t>ADL_SR06_C2B1-ADPSXF2_CPSF_SEP5_01580510_2022WW24.2.0.bin</t>
      </is>
    </nc>
  </rcc>
  <rcc rId="10300" sId="1">
    <oc r="G337" t="inlineStr">
      <is>
        <t>ADL_SR06_C2B1-ADPSXF2_CPSF_SEP5_01580510_2022WW19.3.0.bin</t>
      </is>
    </oc>
    <nc r="G337" t="inlineStr">
      <is>
        <t>ADL_SR06_C2B1-ADPSXF2_CPSF_SEP5_01580510_2022WW24.2.0.bin</t>
      </is>
    </nc>
  </rcc>
  <rcc rId="10301" sId="1">
    <oc r="G336" t="inlineStr">
      <is>
        <t>ADL_SR06_C2B1-ADPSXF2_CPSF_SEP5_01580510_2022WW19.3.0.bin</t>
      </is>
    </oc>
    <nc r="G336" t="inlineStr">
      <is>
        <t>ADL_SR06_C2B1-ADPSXF2_CPSF_SEP5_01580510_2022WW24.2.0.bin</t>
      </is>
    </nc>
  </rcc>
  <rcc rId="10302" sId="1">
    <oc r="G335" t="inlineStr">
      <is>
        <t>ADL_SR06_C2B1-ADPSXF2_CPSF_SEP5_01580510_2022WW19.3.0.bin</t>
      </is>
    </oc>
    <nc r="G335" t="inlineStr">
      <is>
        <t>ADL_SR06_C2B1-ADPSXF2_CPSF_SEP5_01580510_2022WW24.2.0.bin</t>
      </is>
    </nc>
  </rcc>
  <rcc rId="10303" sId="1">
    <oc r="G334" t="inlineStr">
      <is>
        <t>ADL_SR06_C2B1-ADPSXF2_CPSF_SEP5_01580510_2022WW19.3.0.bin</t>
      </is>
    </oc>
    <nc r="G334" t="inlineStr">
      <is>
        <t>ADL_SR06_C2B1-ADPSXF2_CPSF_SEP5_01580510_2022WW24.2.0.bin</t>
      </is>
    </nc>
  </rcc>
  <rcc rId="10304" sId="1">
    <oc r="G333" t="inlineStr">
      <is>
        <t>ADL_SR06_C2B1-ADPSXF2_CPSF_SEP5_01580510_2022WW19.3.0.bin</t>
      </is>
    </oc>
    <nc r="G333" t="inlineStr">
      <is>
        <t>ADL_SR06_C2B1-ADPSXF2_CPSF_SEP5_01580510_2022WW24.2.0.bin</t>
      </is>
    </nc>
  </rcc>
  <rcc rId="10305" sId="1">
    <oc r="G332" t="inlineStr">
      <is>
        <t>ADL_SR06_C2B1-ADPSXF2_CPSF_SEP5_01580510_2022WW19.3.0.bin</t>
      </is>
    </oc>
    <nc r="G332" t="inlineStr">
      <is>
        <t>ADL_SR06_C2B1-ADPSXF2_CPSF_SEP5_01580510_2022WW24.2.0.bin</t>
      </is>
    </nc>
  </rcc>
  <rcc rId="10306" sId="1">
    <oc r="G331" t="inlineStr">
      <is>
        <t>ADL_SR06_C2B1-ADPSXF2_CPSF_SEP5_01580510_2022WW19.3.0.bin</t>
      </is>
    </oc>
    <nc r="G331" t="inlineStr">
      <is>
        <t>ADL_SR06_C2B1-ADPSXF2_CPSF_SEP5_01580510_2022WW24.2.0.bin</t>
      </is>
    </nc>
  </rcc>
  <rcc rId="10307" sId="1">
    <oc r="G330" t="inlineStr">
      <is>
        <t>ADL_SR06_C2B1-ADPSXF2_CPSF_SEP5_01580510_2022WW19.3.0.bin</t>
      </is>
    </oc>
    <nc r="G330" t="inlineStr">
      <is>
        <t>ADL_SR06_C2B1-ADPSXF2_CPSF_SEP5_01580510_2022WW24.2.0.bin</t>
      </is>
    </nc>
  </rcc>
  <rcc rId="10308" sId="1">
    <oc r="G329" t="inlineStr">
      <is>
        <t>ADL_SR06_C2B1-ADPSXF2_CPSF_SEP5_01580510_2022WW19.3.0.bin</t>
      </is>
    </oc>
    <nc r="G329" t="inlineStr">
      <is>
        <t>ADL_SR06_C2B1-ADPSXF2_CPSF_SEP5_01580510_2022WW24.2.0.bin</t>
      </is>
    </nc>
  </rcc>
  <rcc rId="10309" sId="1">
    <oc r="G328" t="inlineStr">
      <is>
        <t>ADL_SR06_C2B1-ADPSXF2_CPSF_SEP5_01580510_2022WW19.3.0.bin</t>
      </is>
    </oc>
    <nc r="G328" t="inlineStr">
      <is>
        <t>ADL_SR06_C2B1-ADPSXF2_CPSF_SEP5_01580510_2022WW24.2.0.bin</t>
      </is>
    </nc>
  </rcc>
  <rcc rId="10310" sId="1">
    <oc r="G327" t="inlineStr">
      <is>
        <t>ADL_SR06_C2B1-ADPSXF2_CPSF_SEP5_01580510_2022WW19.3.0.bin</t>
      </is>
    </oc>
    <nc r="G327" t="inlineStr">
      <is>
        <t>ADL_SR06_C2B1-ADPSXF2_CPSF_SEP5_01580510_2022WW24.2.0.bin</t>
      </is>
    </nc>
  </rcc>
  <rcc rId="10311" sId="1">
    <oc r="G326" t="inlineStr">
      <is>
        <t>ADL_SR06_C2B1-ADPSXF2_CPSF_SEP5_01580510_2022WW19.3.0.bin</t>
      </is>
    </oc>
    <nc r="G326" t="inlineStr">
      <is>
        <t>ADL_SR06_C2B1-ADPSXF2_CPSF_SEP5_01580510_2022WW24.2.0.bin</t>
      </is>
    </nc>
  </rcc>
  <rcc rId="10312" sId="1">
    <oc r="G325" t="inlineStr">
      <is>
        <t>ADL_SR06_C2B1-ADPSXF2_CPSF_SEP5_01580510_2022WW19.3.0.bin</t>
      </is>
    </oc>
    <nc r="G325" t="inlineStr">
      <is>
        <t>ADL_SR06_C2B1-ADPSXF2_CPSF_SEP5_01580510_2022WW24.2.0.bin</t>
      </is>
    </nc>
  </rcc>
  <rcc rId="10313" sId="1">
    <oc r="G324" t="inlineStr">
      <is>
        <t>ADL_SR06_C2B1-ADPSXF2_CPSF_SEP5_01580510_2022WW19.3.0.bin</t>
      </is>
    </oc>
    <nc r="G324" t="inlineStr">
      <is>
        <t>ADL_SR06_C2B1-ADPSXF2_CPSF_SEP5_01580510_2022WW24.2.0.bin</t>
      </is>
    </nc>
  </rcc>
  <rcc rId="10314" sId="1">
    <oc r="G323" t="inlineStr">
      <is>
        <t>ADL_SR06_C2B1-ADPSXF2_CPSF_SEP5_01580510_2022WW19.3.0.bin</t>
      </is>
    </oc>
    <nc r="G323" t="inlineStr">
      <is>
        <t>ADL_SR06_C2B1-ADPSXF2_CPSF_SEP5_01580510_2022WW24.2.0.bin</t>
      </is>
    </nc>
  </rcc>
  <rcc rId="10315" sId="1">
    <oc r="G322" t="inlineStr">
      <is>
        <t>ADL_SR06_C2B1-ADPSXF2_CPSF_SEP5_01580510_2022WW19.3.0.bin</t>
      </is>
    </oc>
    <nc r="G322" t="inlineStr">
      <is>
        <t>ADL_SR06_C2B1-ADPSXF2_CPSF_SEP5_01580510_2022WW24.2.0.bin</t>
      </is>
    </nc>
  </rcc>
  <rcc rId="10316" sId="1">
    <oc r="G321" t="inlineStr">
      <is>
        <t>ADL_SR06_C2B1-ADPSXF2_CPSF_SEP5_01580510_2022WW19.3.0.bin</t>
      </is>
    </oc>
    <nc r="G321" t="inlineStr">
      <is>
        <t>ADL_SR06_C2B1-ADPSXF2_CPSF_SEP5_01580510_2022WW24.2.0.bin</t>
      </is>
    </nc>
  </rcc>
  <rcc rId="10317" sId="1">
    <oc r="G320" t="inlineStr">
      <is>
        <t>ADL_SR06_C2B1-ADPSXF2_CPSF_SEP5_01580510_2022WW19.3.0.bin</t>
      </is>
    </oc>
    <nc r="G320" t="inlineStr">
      <is>
        <t>ADL_SR06_C2B1-ADPSXF2_CPSF_SEP5_01580510_2022WW24.2.0.bin</t>
      </is>
    </nc>
  </rcc>
  <rcc rId="10318" sId="1">
    <oc r="G319" t="inlineStr">
      <is>
        <t>ADL_SR06_C2B1-ADPSXF2_CPSF_SEP5_01580510_2022WW19.3.0.bin</t>
      </is>
    </oc>
    <nc r="G319" t="inlineStr">
      <is>
        <t>ADL_SR06_C2B1-ADPSXF2_CPSF_SEP5_01580510_2022WW24.2.0.bin</t>
      </is>
    </nc>
  </rcc>
  <rcc rId="10319" sId="1">
    <oc r="G318" t="inlineStr">
      <is>
        <t>ADL_SR06_C2B1-ADPSXF2_CPSF_SEP5_01580510_2022WW19.3.0.bin</t>
      </is>
    </oc>
    <nc r="G318" t="inlineStr">
      <is>
        <t>ADL_SR06_C2B1-ADPSXF2_CPSF_SEP5_01580510_2022WW24.2.0.bin</t>
      </is>
    </nc>
  </rcc>
  <rcc rId="10320" sId="1">
    <oc r="G317" t="inlineStr">
      <is>
        <t>ADL_SR06_C2B1-ADPSXF2_CPSF_SEP5_01580510_2022WW19.3.0.bin</t>
      </is>
    </oc>
    <nc r="G317" t="inlineStr">
      <is>
        <t>ADL_SR06_C2B1-ADPSXF2_CPSF_SEP5_01580510_2022WW24.2.0.bin</t>
      </is>
    </nc>
  </rcc>
  <rcc rId="10321" sId="1">
    <oc r="G316" t="inlineStr">
      <is>
        <t>ADL_SR06_C2B1-ADPSXF2_CPSF_SEP5_01580510_2022WW19.3.0.bin</t>
      </is>
    </oc>
    <nc r="G316" t="inlineStr">
      <is>
        <t>ADL_SR06_C2B1-ADPSXF2_CPSF_SEP5_01580510_2022WW24.2.0.bin</t>
      </is>
    </nc>
  </rcc>
  <rcc rId="10322" sId="1">
    <oc r="G315" t="inlineStr">
      <is>
        <t>ADL_SR06_C2B1-ADPSXF2_CPSF_SEP5_01580510_2022WW19.3.0.bin</t>
      </is>
    </oc>
    <nc r="G315" t="inlineStr">
      <is>
        <t>ADL_SR06_C2B1-ADPSXF2_CPSF_SEP5_01580510_2022WW24.2.0.bin</t>
      </is>
    </nc>
  </rcc>
  <rcc rId="10323" sId="1">
    <oc r="G314" t="inlineStr">
      <is>
        <t>ADL_SR06_C2B1-ADPSXF2_CPSF_SEP5_01580510_2022WW19.3.0.bin</t>
      </is>
    </oc>
    <nc r="G314" t="inlineStr">
      <is>
        <t>ADL_SR06_C2B1-ADPSXF2_CPSF_SEP5_01580510_2022WW24.2.0.bin</t>
      </is>
    </nc>
  </rcc>
  <rcc rId="10324" sId="1">
    <oc r="G313" t="inlineStr">
      <is>
        <t>ADL_SR06_C2B1-ADPSXF2_CPSF_SEP5_01580510_2022WW19.3.0.bin</t>
      </is>
    </oc>
    <nc r="G313" t="inlineStr">
      <is>
        <t>ADL_SR06_C2B1-ADPSXF2_CPSF_SEP5_01580510_2022WW24.2.0.bin</t>
      </is>
    </nc>
  </rcc>
  <rcc rId="10325" sId="1">
    <oc r="G312" t="inlineStr">
      <is>
        <t>ADL_SR06_C2B1-ADPSXF2_CPSF_SEP5_01580510_2022WW19.3.0.bin</t>
      </is>
    </oc>
    <nc r="G312" t="inlineStr">
      <is>
        <t>ADL_SR06_C2B1-ADPSXF2_CPSF_SEP5_01580510_2022WW24.2.0.bin</t>
      </is>
    </nc>
  </rcc>
  <rcc rId="10326" sId="1">
    <oc r="G311" t="inlineStr">
      <is>
        <t>ADL_SR06_C2B1-ADPSXF2_CPSF_SEP5_01580510_2022WW19.3.0.bin</t>
      </is>
    </oc>
    <nc r="G311" t="inlineStr">
      <is>
        <t>ADL_SR06_C2B1-ADPSXF2_CPSF_SEP5_01580510_2022WW24.2.0.bin</t>
      </is>
    </nc>
  </rcc>
  <rcc rId="10327" sId="1">
    <oc r="G310" t="inlineStr">
      <is>
        <t>ADL_SR06_C2B1-ADPSXF2_CPSF_SEP5_01580510_2022WW19.3.0.bin</t>
      </is>
    </oc>
    <nc r="G310" t="inlineStr">
      <is>
        <t>ADL_SR06_C2B1-ADPSXF2_CPSF_SEP5_01580510_2022WW24.2.0.bin</t>
      </is>
    </nc>
  </rcc>
  <rcc rId="10328" sId="1">
    <oc r="G309" t="inlineStr">
      <is>
        <t>ADL_SR06_C2B1-ADPSXF2_CPSF_SEP5_01580510_2022WW19.3.0.bin</t>
      </is>
    </oc>
    <nc r="G309" t="inlineStr">
      <is>
        <t>ADL_SR06_C2B1-ADPSXF2_CPSF_SEP5_01580510_2022WW24.2.0.bin</t>
      </is>
    </nc>
  </rcc>
  <rcc rId="10329" sId="1">
    <oc r="G308" t="inlineStr">
      <is>
        <t>ADL_SR06_C2B1-ADPSXF2_CPSF_SEP5_01580510_2022WW19.3.0.bin</t>
      </is>
    </oc>
    <nc r="G308" t="inlineStr">
      <is>
        <t>ADL_SR06_C2B1-ADPSXF2_CPSF_SEP5_01580510_2022WW24.2.0.bin</t>
      </is>
    </nc>
  </rcc>
  <rcc rId="10330" sId="1">
    <oc r="G307" t="inlineStr">
      <is>
        <t>ADL_SR06_C2B1-ADPSXF2_CPSF_SEP5_01580510_2022WW19.3.0.bin</t>
      </is>
    </oc>
    <nc r="G307" t="inlineStr">
      <is>
        <t>ADL_SR06_C2B1-ADPSXF2_CPSF_SEP5_01580510_2022WW24.2.0.bin</t>
      </is>
    </nc>
  </rcc>
  <rcc rId="10331" sId="1">
    <oc r="G306" t="inlineStr">
      <is>
        <t>ADL_SR06_C2B1-ADPSXF2_CPSF_SEP5_01580510_2022WW19.3.0.bin</t>
      </is>
    </oc>
    <nc r="G306" t="inlineStr">
      <is>
        <t>ADL_SR06_C2B1-ADPSXF2_CPSF_SEP5_01580510_2022WW24.2.0.bin</t>
      </is>
    </nc>
  </rcc>
  <rcc rId="10332" sId="1">
    <oc r="G305" t="inlineStr">
      <is>
        <t>ADL_SR06_C2B1-ADPSXF2_CPSF_SEP5_01580510_2022WW19.3.0.bin</t>
      </is>
    </oc>
    <nc r="G305" t="inlineStr">
      <is>
        <t>ADL_SR06_C2B1-ADPSXF2_CPSF_SEP5_01580510_2022WW24.2.0.bin</t>
      </is>
    </nc>
  </rcc>
  <rcc rId="10333" sId="1">
    <oc r="G304" t="inlineStr">
      <is>
        <t>ADL_SR06_C2B1-ADPSXF2_CPSF_SEP5_01580510_2022WW19.3.0.bin</t>
      </is>
    </oc>
    <nc r="G304" t="inlineStr">
      <is>
        <t>ADL_SR06_C2B1-ADPSXF2_CPSF_SEP5_01580510_2022WW24.2.0.bin</t>
      </is>
    </nc>
  </rcc>
  <rcc rId="10334" sId="1">
    <oc r="G303" t="inlineStr">
      <is>
        <t>ADL_SR06_C2B1-ADPSXF2_CPSF_SEP5_01580510_2022WW19.3.0.bin</t>
      </is>
    </oc>
    <nc r="G303" t="inlineStr">
      <is>
        <t>ADL_SR06_C2B1-ADPSXF2_CPSF_SEP5_01580510_2022WW24.2.0.bin</t>
      </is>
    </nc>
  </rcc>
  <rcc rId="10335" sId="1">
    <oc r="G302" t="inlineStr">
      <is>
        <t>ADL_SR06_C2B1-ADPSXF2_CPSF_SEP5_01580510_2022WW19.3.0.bin</t>
      </is>
    </oc>
    <nc r="G302" t="inlineStr">
      <is>
        <t>ADL_SR06_C2B1-ADPSXF2_CPSF_SEP5_01580510_2022WW24.2.0.bin</t>
      </is>
    </nc>
  </rcc>
  <rcc rId="10336" sId="1">
    <oc r="G301" t="inlineStr">
      <is>
        <t>ADL_SR06_C2B1-ADPSXF2_CPSF_SEP5_01580510_2022WW19.3.0.bin</t>
      </is>
    </oc>
    <nc r="G301" t="inlineStr">
      <is>
        <t>ADL_SR06_C2B1-ADPSXF2_CPSF_SEP5_01580510_2022WW24.2.0.bin</t>
      </is>
    </nc>
  </rcc>
  <rcc rId="10337" sId="1">
    <oc r="G300" t="inlineStr">
      <is>
        <t>ADL_SR06_C2B1-ADPSXF2_CPSF_SEP5_01580510_2022WW19.3.0.bin</t>
      </is>
    </oc>
    <nc r="G300" t="inlineStr">
      <is>
        <t>ADL_SR06_C2B1-ADPSXF2_CPSF_SEP5_01580510_2022WW24.2.0.bin</t>
      </is>
    </nc>
  </rcc>
  <rcc rId="10338" sId="1">
    <oc r="G299" t="inlineStr">
      <is>
        <t>ADL_SR06_C2B1-ADPSXF2_CPSF_SEP5_01580510_2022WW19.3.0.bin</t>
      </is>
    </oc>
    <nc r="G299" t="inlineStr">
      <is>
        <t>ADL_SR06_C2B1-ADPSXF2_CPSF_SEP5_01580510_2022WW24.2.0.bin</t>
      </is>
    </nc>
  </rcc>
  <rcc rId="10339" sId="1">
    <oc r="G298" t="inlineStr">
      <is>
        <t>ADL_SR06_C2B1-ADPSXF2_CPSF_SEP5_01580510_2022WW19.3.0.bin</t>
      </is>
    </oc>
    <nc r="G298" t="inlineStr">
      <is>
        <t>ADL_SR06_C2B1-ADPSXF2_CPSF_SEP5_01580510_2022WW24.2.0.bin</t>
      </is>
    </nc>
  </rcc>
  <rcc rId="10340" sId="1">
    <oc r="G297" t="inlineStr">
      <is>
        <t>ADL_SR06_C2B1-ADPSXF2_CPSF_SEP5_01580510_2022WW19.3.0.bin</t>
      </is>
    </oc>
    <nc r="G297" t="inlineStr">
      <is>
        <t>ADL_SR06_C2B1-ADPSXF2_CPSF_SEP5_01580510_2022WW24.2.0.bin</t>
      </is>
    </nc>
  </rcc>
  <rcc rId="10341" sId="1">
    <oc r="G295" t="inlineStr">
      <is>
        <t>ADL_SR06_C2B1-ADPSXF2_CPSF_SEP5_01580510_2022WW19.3.0.bin</t>
      </is>
    </oc>
    <nc r="G295" t="inlineStr">
      <is>
        <t>ADL_SR06_C2B1-ADPSXF2_CPSF_SEP5_01580510_2022WW24.2.0.bin</t>
      </is>
    </nc>
  </rcc>
  <rcc rId="10342" sId="1">
    <oc r="G294" t="inlineStr">
      <is>
        <t>ADL_SR06_C2B1-ADPSXF2_CPSF_SEP5_01580510_2022WW19.3.0.bin</t>
      </is>
    </oc>
    <nc r="G294" t="inlineStr">
      <is>
        <t>ADL_SR06_C2B1-ADPSXF2_CPSF_SEP5_01580510_2022WW24.2.0.bin</t>
      </is>
    </nc>
  </rcc>
  <rcc rId="10343" sId="1">
    <oc r="G293" t="inlineStr">
      <is>
        <t>ADL_SR06_C2B1-ADPSXF2_CPSF_SEP5_01580510_2022WW19.3.0.bin</t>
      </is>
    </oc>
    <nc r="G293" t="inlineStr">
      <is>
        <t>ADL_SR06_C2B1-ADPSXF2_CPSF_SEP5_01580510_2022WW24.2.0.bin</t>
      </is>
    </nc>
  </rcc>
  <rcc rId="10344" sId="1">
    <oc r="G292" t="inlineStr">
      <is>
        <t>ADL_SR06_C2B1-ADPSXF2_CPSF_SEP5_01580510_2022WW19.3.0.bin</t>
      </is>
    </oc>
    <nc r="G292" t="inlineStr">
      <is>
        <t>ADL_SR06_C2B1-ADPSXF2_CPSF_SEP5_01580510_2022WW24.2.0.bin</t>
      </is>
    </nc>
  </rcc>
  <rcc rId="10345" sId="1">
    <oc r="G291" t="inlineStr">
      <is>
        <t>ADL_SR06_C2B1-ADPSXF2_CPSF_SEP5_01580510_2022WW19.3.0.bin</t>
      </is>
    </oc>
    <nc r="G291" t="inlineStr">
      <is>
        <t>ADL_SR06_C2B1-ADPSXF2_CPSF_SEP5_01580510_2022WW24.2.0.bin</t>
      </is>
    </nc>
  </rcc>
  <rcc rId="10346" sId="1">
    <oc r="G290" t="inlineStr">
      <is>
        <t>ADL_SR06_C2B1-ADPSXF2_CPSF_SEP5_01580510_2022WW19.3.0.bin</t>
      </is>
    </oc>
    <nc r="G290" t="inlineStr">
      <is>
        <t>ADL_SR06_C2B1-ADPSXF2_CPSF_SEP5_01580510_2022WW24.2.0.bin</t>
      </is>
    </nc>
  </rcc>
  <rcc rId="10347" sId="1">
    <oc r="G289" t="inlineStr">
      <is>
        <t>ADL_SR06_C2B1-ADPSXF2_CPSF_SEP5_01580510_2022WW19.3.0.bin</t>
      </is>
    </oc>
    <nc r="G289" t="inlineStr">
      <is>
        <t>ADL_SR06_C2B1-ADPSXF2_CPSF_SEP5_01580510_2022WW24.2.0.bin</t>
      </is>
    </nc>
  </rcc>
  <rcc rId="10348" sId="1">
    <oc r="G288" t="inlineStr">
      <is>
        <t>ADL_SR06_C2B1-ADPSXF2_CPSF_SEP5_01580510_2022WW19.3.0.bin</t>
      </is>
    </oc>
    <nc r="G288" t="inlineStr">
      <is>
        <t>ADL_SR06_C2B1-ADPSXF2_CPSF_SEP5_01580510_2022WW24.2.0.bin</t>
      </is>
    </nc>
  </rcc>
  <rcc rId="10349" sId="1">
    <oc r="G287" t="inlineStr">
      <is>
        <t>ADL_SR06_C2B1-ADPSXF2_CPSF_SEP5_01580510_2022WW19.3.0.bin</t>
      </is>
    </oc>
    <nc r="G287" t="inlineStr">
      <is>
        <t>ADL_SR06_C2B1-ADPSXF2_CPSF_SEP5_01580510_2022WW24.2.0.bin</t>
      </is>
    </nc>
  </rcc>
  <rcc rId="10350" sId="1">
    <oc r="G286" t="inlineStr">
      <is>
        <t>ADL_SR06_C2B1-ADPSXF2_CPSF_SEP5_01580510_2022WW19.3.0.bin</t>
      </is>
    </oc>
    <nc r="G286" t="inlineStr">
      <is>
        <t>ADL_SR06_C2B1-ADPSXF2_CPSF_SEP5_01580510_2022WW24.2.0.bin</t>
      </is>
    </nc>
  </rcc>
  <rcc rId="10351" sId="1">
    <oc r="G285" t="inlineStr">
      <is>
        <t>ADL_SR06_C2B1-ADPSXF2_CPSF_SEP5_01580510_2022WW19.3.0.bin</t>
      </is>
    </oc>
    <nc r="G285" t="inlineStr">
      <is>
        <t>ADL_SR06_C2B1-ADPSXF2_CPSF_SEP5_01580510_2022WW24.2.0.bin</t>
      </is>
    </nc>
  </rcc>
  <rcc rId="10352" sId="1">
    <oc r="G284" t="inlineStr">
      <is>
        <t>ADL_SR06_C2B1-ADPSXF2_CPSF_SEP5_01580510_2022WW19.3.0.bin</t>
      </is>
    </oc>
    <nc r="G284" t="inlineStr">
      <is>
        <t>ADL_SR06_C2B1-ADPSXF2_CPSF_SEP5_01580510_2022WW24.2.0.bin</t>
      </is>
    </nc>
  </rcc>
  <rcc rId="10353" sId="1">
    <oc r="G283" t="inlineStr">
      <is>
        <t>ADL_SR06_C2B1-ADPSXF2_CPSF_SEP5_01580510_2022WW19.3.0.bin</t>
      </is>
    </oc>
    <nc r="G283" t="inlineStr">
      <is>
        <t>ADL_SR06_C2B1-ADPSXF2_CPSF_SEP5_01580510_2022WW24.2.0.bin</t>
      </is>
    </nc>
  </rcc>
  <rcc rId="10354" sId="1">
    <oc r="G282" t="inlineStr">
      <is>
        <t>ADL_SR06_C2B1-ADPSXF2_CPSF_SEP5_01580510_2022WW19.3.0.bin</t>
      </is>
    </oc>
    <nc r="G282" t="inlineStr">
      <is>
        <t>ADL_SR06_C2B1-ADPSXF2_CPSF_SEP5_01580510_2022WW24.2.0.bin</t>
      </is>
    </nc>
  </rcc>
  <rcc rId="10355" sId="1">
    <oc r="G281" t="inlineStr">
      <is>
        <t>ADL_SR06_C2B1-ADPSXF2_CPSF_SEP5_01580510_2022WW19.3.0.bin</t>
      </is>
    </oc>
    <nc r="G281" t="inlineStr">
      <is>
        <t>ADL_SR06_C2B1-ADPSXF2_CPSF_SEP5_01580510_2022WW24.2.0.bin</t>
      </is>
    </nc>
  </rcc>
  <rcc rId="10356" sId="1">
    <oc r="G280" t="inlineStr">
      <is>
        <t>ADL_SR06_C2B1-ADPSXF2_CPSF_SEP5_01580510_2022WW19.3.0.bin</t>
      </is>
    </oc>
    <nc r="G280" t="inlineStr">
      <is>
        <t>ADL_SR06_C2B1-ADPSXF2_CPSF_SEP5_01580510_2022WW24.2.0.bin</t>
      </is>
    </nc>
  </rcc>
  <rcc rId="10357" sId="1">
    <oc r="G279" t="inlineStr">
      <is>
        <t>ADL_SR06_C2B1-ADPSXF2_CPSF_SEP5_01580510_2022WW19.3.0.bin</t>
      </is>
    </oc>
    <nc r="G279" t="inlineStr">
      <is>
        <t>ADL_SR06_C2B1-ADPSXF2_CPSF_SEP5_01580510_2022WW24.2.0.bin</t>
      </is>
    </nc>
  </rcc>
  <rcc rId="10358" sId="1">
    <oc r="G278" t="inlineStr">
      <is>
        <t>ADL_SR06_C2B1-ADPSXF2_CPSF_SEP5_01580510_2022WW19.3.0.bin</t>
      </is>
    </oc>
    <nc r="G278" t="inlineStr">
      <is>
        <t>ADL_SR06_C2B1-ADPSXF2_CPSF_SEP5_01580510_2022WW24.2.0.bin</t>
      </is>
    </nc>
  </rcc>
  <rcc rId="10359" sId="1">
    <oc r="G277" t="inlineStr">
      <is>
        <t>ADL_SR06_C2B1-ADPSXF2_CPSF_SEP5_01580510_2022WW19.3.0.bin</t>
      </is>
    </oc>
    <nc r="G277" t="inlineStr">
      <is>
        <t>ADL_SR06_C2B1-ADPSXF2_CPSF_SEP5_01580510_2022WW24.2.0.bin</t>
      </is>
    </nc>
  </rcc>
  <rcc rId="10360" sId="1">
    <oc r="G276" t="inlineStr">
      <is>
        <t>ADL_SR06_C2B1-ADPSXF2_CPSF_SEP5_01580510_2022WW19.3.0.bin</t>
      </is>
    </oc>
    <nc r="G276" t="inlineStr">
      <is>
        <t>ADL_SR06_C2B1-ADPSXF2_CPSF_SEP5_01580510_2022WW24.2.0.bin</t>
      </is>
    </nc>
  </rcc>
  <rcc rId="10361" sId="1">
    <oc r="G275" t="inlineStr">
      <is>
        <t>ADL_SR06_C2B1-ADPSXF2_CPSF_SEP5_01580510_2022WW19.3.0.bin</t>
      </is>
    </oc>
    <nc r="G275" t="inlineStr">
      <is>
        <t>ADL_SR06_C2B1-ADPSXF2_CPSF_SEP5_01580510_2022WW24.2.0.bin</t>
      </is>
    </nc>
  </rcc>
  <rcc rId="10362" sId="1">
    <oc r="G274" t="inlineStr">
      <is>
        <t>ADL_SR06_C2B1-ADPSXF2_CPSF_SEP5_01580510_2022WW19.3.0.bin</t>
      </is>
    </oc>
    <nc r="G274" t="inlineStr">
      <is>
        <t>ADL_SR06_C2B1-ADPSXF2_CPSF_SEP5_01580510_2022WW24.2.0.bin</t>
      </is>
    </nc>
  </rcc>
  <rcc rId="10363" sId="1">
    <oc r="G273" t="inlineStr">
      <is>
        <t>ADL_SR06_C2B1-ADPSXF2_CPSF_SEP5_01580510_2022WW19.3.0.bin</t>
      </is>
    </oc>
    <nc r="G273" t="inlineStr">
      <is>
        <t>ADL_SR06_C2B1-ADPSXF2_CPSF_SEP5_01580510_2022WW24.2.0.bin</t>
      </is>
    </nc>
  </rcc>
  <rcc rId="10364" sId="1">
    <oc r="G272" t="inlineStr">
      <is>
        <t>ADL_SR06_C2B1-ADPSXF2_CPSF_SEP5_01580510_2022WW19.3.0.bin</t>
      </is>
    </oc>
    <nc r="G272" t="inlineStr">
      <is>
        <t>ADL_SR06_C2B1-ADPSXF2_CPSF_SEP5_01580510_2022WW24.2.0.bin</t>
      </is>
    </nc>
  </rcc>
  <rcc rId="10365" sId="1">
    <oc r="G271" t="inlineStr">
      <is>
        <t>ADL_SR06_C2B1-ADPSXF2_CPSF_SEP5_01580510_2022WW19.3.0.bin</t>
      </is>
    </oc>
    <nc r="G271" t="inlineStr">
      <is>
        <t>ADL_SR06_C2B1-ADPSXF2_CPSF_SEP5_01580510_2022WW24.2.0.bin</t>
      </is>
    </nc>
  </rcc>
  <rcc rId="10366" sId="1">
    <oc r="G270" t="inlineStr">
      <is>
        <t>ADL_SR06_C2B1-ADPSXF2_CPSF_SEP5_01580510_2022WW19.3.0.bin</t>
      </is>
    </oc>
    <nc r="G270" t="inlineStr">
      <is>
        <t>ADL_SR06_C2B1-ADPSXF2_CPSF_SEP5_01580510_2022WW24.2.0.bin</t>
      </is>
    </nc>
  </rcc>
  <rcc rId="10367" sId="1">
    <oc r="G269" t="inlineStr">
      <is>
        <t>ADL_SR06_C2B1-ADPSXF2_CPSF_SEP5_01580510_2022WW19.3.0.bin</t>
      </is>
    </oc>
    <nc r="G269" t="inlineStr">
      <is>
        <t>ADL_SR06_C2B1-ADPSXF2_CPSF_SEP5_01580510_2022WW24.2.0.bin</t>
      </is>
    </nc>
  </rcc>
  <rcc rId="10368" sId="1">
    <oc r="G268" t="inlineStr">
      <is>
        <t>ADL_SR06_C2B1-ADPSXF2_CPSF_SEP5_01580510_2022WW19.3.0.bin</t>
      </is>
    </oc>
    <nc r="G268" t="inlineStr">
      <is>
        <t>ADL_SR06_C2B1-ADPSXF2_CPSF_SEP5_01580510_2022WW24.2.0.bin</t>
      </is>
    </nc>
  </rcc>
  <rcc rId="10369" sId="1">
    <oc r="G267" t="inlineStr">
      <is>
        <t>ADL_SR06_C2B1-ADPSXF2_CPSF_SEP5_01580510_2022WW19.3.0.bin</t>
      </is>
    </oc>
    <nc r="G267" t="inlineStr">
      <is>
        <t>ADL_SR06_C2B1-ADPSXF2_CPSF_SEP5_01580510_2022WW24.2.0.bin</t>
      </is>
    </nc>
  </rcc>
  <rcc rId="10370" sId="1">
    <oc r="G266" t="inlineStr">
      <is>
        <t>ADL_SR06_C2B1-ADPSXF2_CPSF_SEP5_01580510_2022WW19.3.0.bin</t>
      </is>
    </oc>
    <nc r="G266" t="inlineStr">
      <is>
        <t>ADL_SR06_C2B1-ADPSXF2_CPSF_SEP5_01580510_2022WW24.2.0.bin</t>
      </is>
    </nc>
  </rcc>
  <rcc rId="10371" sId="1">
    <oc r="G265" t="inlineStr">
      <is>
        <t>ADL_SR06_C2B1-ADPSXF2_CPSF_SEP5_01580510_2022WW19.3.0.bin</t>
      </is>
    </oc>
    <nc r="G265" t="inlineStr">
      <is>
        <t>ADL_SR06_C2B1-ADPSXF2_CPSF_SEP5_01580510_2022WW24.2.0.bin</t>
      </is>
    </nc>
  </rcc>
  <rcc rId="10372" sId="1">
    <oc r="G264" t="inlineStr">
      <is>
        <t>ADL_SR06_C2B1-ADPSXF2_CPSF_SEP5_01580510_2022WW19.3.0.bin</t>
      </is>
    </oc>
    <nc r="G264" t="inlineStr">
      <is>
        <t>ADL_SR06_C2B1-ADPSXF2_CPSF_SEP5_01580510_2022WW24.2.0.bin</t>
      </is>
    </nc>
  </rcc>
  <rcc rId="10373" sId="1">
    <oc r="G263" t="inlineStr">
      <is>
        <t>ADL_SR06_C2B1-ADPSXF2_CPSF_SEP5_01580510_2022WW19.3.0.bin</t>
      </is>
    </oc>
    <nc r="G263" t="inlineStr">
      <is>
        <t>ADL_SR06_C2B1-ADPSXF2_CPSF_SEP5_01580510_2022WW24.2.0.bin</t>
      </is>
    </nc>
  </rcc>
  <rcc rId="10374" sId="1">
    <oc r="G262" t="inlineStr">
      <is>
        <t>ADL_SR06_C2B1-ADPSXF2_CPSF_SEP5_01580510_2022WW19.3.0.bin</t>
      </is>
    </oc>
    <nc r="G262" t="inlineStr">
      <is>
        <t>ADL_SR06_C2B1-ADPSXF2_CPSF_SEP5_01580510_2022WW24.2.0.bin</t>
      </is>
    </nc>
  </rcc>
  <rcc rId="10375" sId="1">
    <oc r="G261" t="inlineStr">
      <is>
        <t>ADL_SR06_C2B1-ADPSXF2_CPSF_SEP5_01580510_2022WW19.3.0.bin</t>
      </is>
    </oc>
    <nc r="G261" t="inlineStr">
      <is>
        <t>ADL_SR06_C2B1-ADPSXF2_CPSF_SEP5_01580510_2022WW24.2.0.bin</t>
      </is>
    </nc>
  </rcc>
  <rcc rId="10376" sId="1">
    <oc r="G260" t="inlineStr">
      <is>
        <t>ADL_SR06_C2B1-ADPSXF2_CPSF_SEP5_01580510_2022WW19.3.0.bin</t>
      </is>
    </oc>
    <nc r="G260" t="inlineStr">
      <is>
        <t>ADL_SR06_C2B1-ADPSXF2_CPSF_SEP5_01580510_2022WW24.2.0.bin</t>
      </is>
    </nc>
  </rcc>
  <rcc rId="10377" sId="1">
    <oc r="G259" t="inlineStr">
      <is>
        <t>ADL_SR06_C2B1-ADPSXF2_CPSF_SEP5_01580510_2022WW19.3.0.bin</t>
      </is>
    </oc>
    <nc r="G259" t="inlineStr">
      <is>
        <t>ADL_SR06_C2B1-ADPSXF2_CPSF_SEP5_01580510_2022WW24.2.0.bin</t>
      </is>
    </nc>
  </rcc>
  <rcc rId="10378" sId="1">
    <oc r="G258" t="inlineStr">
      <is>
        <t>ADL_SR06_C2B1-ADPSXF2_CPSF_SEP5_01580510_2022WW19.3.0.bin</t>
      </is>
    </oc>
    <nc r="G258" t="inlineStr">
      <is>
        <t>ADL_SR06_C2B1-ADPSXF2_CPSF_SEP5_01580510_2022WW24.2.0.bin</t>
      </is>
    </nc>
  </rcc>
  <rcc rId="10379" sId="1">
    <oc r="G257" t="inlineStr">
      <is>
        <t>ADL_SR06_C2B1-ADPSXF2_CPSF_SEP5_01580510_2022WW19.3.0.bin</t>
      </is>
    </oc>
    <nc r="G257" t="inlineStr">
      <is>
        <t>ADL_SR06_C2B1-ADPSXF2_CPSF_SEP5_01580510_2022WW24.2.0.bin</t>
      </is>
    </nc>
  </rcc>
  <rcc rId="10380" sId="1">
    <oc r="G256" t="inlineStr">
      <is>
        <t>ADL_SR06_C2B1-ADPSXF2_CPSF_SEP5_01580510_2022WW19.3.0.bin</t>
      </is>
    </oc>
    <nc r="G256" t="inlineStr">
      <is>
        <t>ADL_SR06_C2B1-ADPSXF2_CPSF_SEP5_01580510_2022WW24.2.0.bin</t>
      </is>
    </nc>
  </rcc>
  <rcc rId="10381" sId="1">
    <oc r="G255" t="inlineStr">
      <is>
        <t>ADL_SR06_C2B1-ADPSXF2_CPSF_SEP5_01580510_2022WW19.3.0.bin</t>
      </is>
    </oc>
    <nc r="G255" t="inlineStr">
      <is>
        <t>ADL_SR06_C2B1-ADPSXF2_CPSF_SEP5_01580510_2022WW24.2.0.bin</t>
      </is>
    </nc>
  </rcc>
  <rcc rId="10382" sId="1">
    <oc r="G254" t="inlineStr">
      <is>
        <t>ADL_SR06_C2B1-ADPSXF2_CPSF_SEP5_01580510_2022WW19.3.0.bin</t>
      </is>
    </oc>
    <nc r="G254" t="inlineStr">
      <is>
        <t>ADL_SR06_C2B1-ADPSXF2_CPSF_SEP5_01580510_2022WW24.2.0.bin</t>
      </is>
    </nc>
  </rcc>
  <rcc rId="10383" sId="1">
    <oc r="G253" t="inlineStr">
      <is>
        <t>ADL_SR06_C2B1-ADPSXF2_CPSF_SEP5_01580510_2022WW19.3.0.bin</t>
      </is>
    </oc>
    <nc r="G253" t="inlineStr">
      <is>
        <t>ADL_SR06_C2B1-ADPSXF2_CPSF_SEP5_01580510_2022WW24.2.0.bin</t>
      </is>
    </nc>
  </rcc>
  <rcc rId="10384" sId="1">
    <oc r="G252" t="inlineStr">
      <is>
        <t>ADL_SR06_C2B1-ADPSXF2_CPSF_SEP5_01580510_2022WW19.3.0.bin</t>
      </is>
    </oc>
    <nc r="G252" t="inlineStr">
      <is>
        <t>ADL_SR06_C2B1-ADPSXF2_CPSF_SEP5_01580510_2022WW24.2.0.bin</t>
      </is>
    </nc>
  </rcc>
  <rcc rId="10385" sId="1">
    <oc r="G251" t="inlineStr">
      <is>
        <t>ADL_SR06_C2B1-ADPSXF2_CPSF_SEP5_01580510_2022WW19.3.0.bin</t>
      </is>
    </oc>
    <nc r="G251" t="inlineStr">
      <is>
        <t>ADL_SR06_C2B1-ADPSXF2_CPSF_SEP5_01580510_2022WW24.2.0.bin</t>
      </is>
    </nc>
  </rcc>
  <rcc rId="10386" sId="1">
    <oc r="G250" t="inlineStr">
      <is>
        <t>ADL_SR06_C2B1-ADPSXF2_CPSF_SEP5_01580510_2022WW19.3.0.bin</t>
      </is>
    </oc>
    <nc r="G250" t="inlineStr">
      <is>
        <t>ADL_SR06_C2B1-ADPSXF2_CPSF_SEP5_01580510_2022WW24.2.0.bin</t>
      </is>
    </nc>
  </rcc>
  <rcc rId="10387" sId="1">
    <oc r="G249" t="inlineStr">
      <is>
        <t>ADL_SR06_C2B1-ADPSXF2_CPSF_SEP5_01580510_2022WW19.3.0.bin</t>
      </is>
    </oc>
    <nc r="G249" t="inlineStr">
      <is>
        <t>ADL_SR06_C2B1-ADPSXF2_CPSF_SEP5_01580510_2022WW24.2.0.bin</t>
      </is>
    </nc>
  </rcc>
  <rcc rId="10388" sId="1">
    <oc r="G248" t="inlineStr">
      <is>
        <t>ADL_SR06_C2B1-ADPSXF2_CPSF_SEP5_01580510_2022WW19.3.0.bin</t>
      </is>
    </oc>
    <nc r="G248" t="inlineStr">
      <is>
        <t>ADL_SR06_C2B1-ADPSXF2_CPSF_SEP5_01580510_2022WW24.2.0.bin</t>
      </is>
    </nc>
  </rcc>
  <rcc rId="10389" sId="1">
    <oc r="G247" t="inlineStr">
      <is>
        <t>ADL_SR06_C2B1-ADPSXF2_CPSF_SEP5_01580510_2022WW19.3.0.bin</t>
      </is>
    </oc>
    <nc r="G247" t="inlineStr">
      <is>
        <t>ADL_SR06_C2B1-ADPSXF2_CPSF_SEP5_01580510_2022WW24.2.0.bin</t>
      </is>
    </nc>
  </rcc>
  <rcc rId="10390" sId="1">
    <oc r="G246" t="inlineStr">
      <is>
        <t>ADL_SR06_C2B1-ADPSXF2_CPSF_SEP5_01580510_2022WW19.3.0.bin</t>
      </is>
    </oc>
    <nc r="G246" t="inlineStr">
      <is>
        <t>ADL_SR06_C2B1-ADPSXF2_CPSF_SEP5_01580510_2022WW24.2.0.bin</t>
      </is>
    </nc>
  </rcc>
  <rcc rId="10391" sId="1">
    <oc r="G245" t="inlineStr">
      <is>
        <t>ADL_SR06_C2B1-ADPSXF2_CPSF_SEP5_01580510_2022WW19.3.0.bin</t>
      </is>
    </oc>
    <nc r="G245" t="inlineStr">
      <is>
        <t>ADL_SR06_C2B1-ADPSXF2_CPSF_SEP5_01580510_2022WW24.2.0.bin</t>
      </is>
    </nc>
  </rcc>
  <rcc rId="10392" sId="1">
    <oc r="G244" t="inlineStr">
      <is>
        <t>ADL_SR06_C2B1-ADPSXF2_CPSF_SEP5_01580510_2022WW19.3.0.bin</t>
      </is>
    </oc>
    <nc r="G244" t="inlineStr">
      <is>
        <t>ADL_SR06_C2B1-ADPSXF2_CPSF_SEP5_01580510_2022WW24.2.0.bin</t>
      </is>
    </nc>
  </rcc>
  <rcc rId="10393" sId="1">
    <oc r="G243" t="inlineStr">
      <is>
        <t>ADL_SR06_C2B1-ADPSXF2_CPSF_SEP5_01580510_2022WW19.3.0.bin</t>
      </is>
    </oc>
    <nc r="G243" t="inlineStr">
      <is>
        <t>ADL_SR06_C2B1-ADPSXF2_CPSF_SEP5_01580510_2022WW24.2.0.bin</t>
      </is>
    </nc>
  </rcc>
  <rcc rId="10394" sId="1">
    <oc r="G242" t="inlineStr">
      <is>
        <t>ADL_SR06_C2B1-ADPSXF2_CPSF_SEP5_01580510_2022WW19.3.0.bin</t>
      </is>
    </oc>
    <nc r="G242" t="inlineStr">
      <is>
        <t>ADL_SR06_C2B1-ADPSXF2_CPSF_SEP5_01580510_2022WW24.2.0.bin</t>
      </is>
    </nc>
  </rcc>
  <rcc rId="10395" sId="1">
    <oc r="G241" t="inlineStr">
      <is>
        <t>ADL_SR06_C2B1-ADPSXF2_CPSF_SEP5_01580510_2022WW19.3.0.bin</t>
      </is>
    </oc>
    <nc r="G241" t="inlineStr">
      <is>
        <t>ADL_SR06_C2B1-ADPSXF2_CPSF_SEP5_01580510_2022WW24.2.0.bin</t>
      </is>
    </nc>
  </rcc>
  <rcc rId="10396" sId="1">
    <oc r="G240" t="inlineStr">
      <is>
        <t>ADL_SR06_C2B1-ADPSXF2_CPSF_SEP5_01580510_2022WW19.3.0.bin</t>
      </is>
    </oc>
    <nc r="G240" t="inlineStr">
      <is>
        <t>ADL_SR06_C2B1-ADPSXF2_CPSF_SEP5_01580510_2022WW24.2.0.bin</t>
      </is>
    </nc>
  </rcc>
  <rcc rId="10397" sId="1">
    <oc r="G239" t="inlineStr">
      <is>
        <t>ADL_SR06_C2B1-ADPSXF2_CPSF_SEP5_01580510_2022WW19.3.0.bin</t>
      </is>
    </oc>
    <nc r="G239" t="inlineStr">
      <is>
        <t>ADL_SR06_C2B1-ADPSXF2_CPSF_SEP5_01580510_2022WW24.2.0.bin</t>
      </is>
    </nc>
  </rcc>
  <rcc rId="10398" sId="1">
    <oc r="G238" t="inlineStr">
      <is>
        <t>ADL_SR06_C2B1-ADPSXF2_CPSF_SEP5_01580510_2022WW19.3.0.bin</t>
      </is>
    </oc>
    <nc r="G238" t="inlineStr">
      <is>
        <t>ADL_SR06_C2B1-ADPSXF2_CPSF_SEP5_01580510_2022WW24.2.0.bin</t>
      </is>
    </nc>
  </rcc>
  <rcc rId="10399" sId="1">
    <oc r="G237" t="inlineStr">
      <is>
        <t>ADL_SR06_C2B1-ADPSXF2_CPSF_SEP5_01580510_2022WW19.3.0.bin</t>
      </is>
    </oc>
    <nc r="G237" t="inlineStr">
      <is>
        <t>ADL_SR06_C2B1-ADPSXF2_CPSF_SEP5_01580510_2022WW24.2.0.bin</t>
      </is>
    </nc>
  </rcc>
  <rcc rId="10400" sId="1">
    <oc r="G236" t="inlineStr">
      <is>
        <t>ADL_SR06_C2B1-ADPSXF2_CPSF_SEP5_01580510_2022WW19.3.0.bin</t>
      </is>
    </oc>
    <nc r="G236" t="inlineStr">
      <is>
        <t>ADL_SR06_C2B1-ADPSXF2_CPSF_SEP5_01580510_2022WW24.2.0.bin</t>
      </is>
    </nc>
  </rcc>
  <rcc rId="10401" sId="1">
    <oc r="G235" t="inlineStr">
      <is>
        <t>ADL_SR06_C2B1-ADPSXF2_CPSF_SEP5_01580510_2022WW19.3.0.bin</t>
      </is>
    </oc>
    <nc r="G235" t="inlineStr">
      <is>
        <t>ADL_SR06_C2B1-ADPSXF2_CPSF_SEP5_01580510_2022WW24.2.0.bin</t>
      </is>
    </nc>
  </rcc>
  <rcc rId="10402" sId="1">
    <oc r="G234" t="inlineStr">
      <is>
        <t>ADL_SR06_C2B1-ADPSXF2_CPSF_SEP5_01580510_2022WW19.3.0.bin</t>
      </is>
    </oc>
    <nc r="G234" t="inlineStr">
      <is>
        <t>ADL_SR06_C2B1-ADPSXF2_CPSF_SEP5_01580510_2022WW24.2.0.bin</t>
      </is>
    </nc>
  </rcc>
  <rcc rId="10403" sId="1">
    <oc r="G233" t="inlineStr">
      <is>
        <t>ADL_SR06_C2B1-ADPSXF2_CPSF_SEP5_01580510_2022WW19.3.0.bin</t>
      </is>
    </oc>
    <nc r="G233" t="inlineStr">
      <is>
        <t>ADL_SR06_C2B1-ADPSXF2_CPSF_SEP5_01580510_2022WW24.2.0.bin</t>
      </is>
    </nc>
  </rcc>
  <rcc rId="10404" sId="1">
    <oc r="G232" t="inlineStr">
      <is>
        <t>ADL_SR06_C2B1-ADPSXF2_CPSF_SEP5_01580510_2022WW19.3.0.bin</t>
      </is>
    </oc>
    <nc r="G232" t="inlineStr">
      <is>
        <t>ADL_SR06_C2B1-ADPSXF2_CPSF_SEP5_01580510_2022WW24.2.0.bin</t>
      </is>
    </nc>
  </rcc>
  <rcc rId="10405" sId="1">
    <oc r="G231" t="inlineStr">
      <is>
        <t>ADL_SR06_C2B1-ADPSXF2_CPSF_SEP5_01580510_2022WW19.3.0.bin</t>
      </is>
    </oc>
    <nc r="G231" t="inlineStr">
      <is>
        <t>ADL_SR06_C2B1-ADPSXF2_CPSF_SEP5_01580510_2022WW24.2.0.bin</t>
      </is>
    </nc>
  </rcc>
  <rcc rId="10406" sId="1">
    <oc r="G230" t="inlineStr">
      <is>
        <t>ADL_SR06_C2B1-ADPSXF2_CPSF_SEP5_01580510_2022WW19.3.0.bin</t>
      </is>
    </oc>
    <nc r="G230" t="inlineStr">
      <is>
        <t>ADL_SR06_C2B1-ADPSXF2_CPSF_SEP5_01580510_2022WW24.2.0.bin</t>
      </is>
    </nc>
  </rcc>
  <rcc rId="10407" sId="1">
    <oc r="G229" t="inlineStr">
      <is>
        <t>ADL_SR06_C2B1-ADPSXF2_CPSF_SEP5_01580510_2022WW19.3.0.bin</t>
      </is>
    </oc>
    <nc r="G229" t="inlineStr">
      <is>
        <t>ADL_SR06_C2B1-ADPSXF2_CPSF_SEP5_01580510_2022WW24.2.0.bin</t>
      </is>
    </nc>
  </rcc>
  <rcc rId="10408" sId="1">
    <oc r="G228" t="inlineStr">
      <is>
        <t>ADL_SR06_C2B1-ADPSXF2_CPSF_SEP5_01580510_2022WW19.3.0.bin</t>
      </is>
    </oc>
    <nc r="G228" t="inlineStr">
      <is>
        <t>ADL_SR06_C2B1-ADPSXF2_CPSF_SEP5_01580510_2022WW24.2.0.bin</t>
      </is>
    </nc>
  </rcc>
  <rcc rId="10409" sId="1">
    <oc r="G227" t="inlineStr">
      <is>
        <t>ADL_SR06_C2B1-ADPSXF2_CPSF_SEP5_01580510_2022WW19.3.0.bin</t>
      </is>
    </oc>
    <nc r="G227" t="inlineStr">
      <is>
        <t>ADL_SR06_C2B1-ADPSXF2_CPSF_SEP5_01580510_2022WW24.2.0.bin</t>
      </is>
    </nc>
  </rcc>
  <rcc rId="10410" sId="1">
    <oc r="G226" t="inlineStr">
      <is>
        <t>ADL_SR06_C2B1-ADPSXF2_CPSF_SEP5_01580510_2022WW19.3.0.bin</t>
      </is>
    </oc>
    <nc r="G226" t="inlineStr">
      <is>
        <t>ADL_SR06_C2B1-ADPSXF2_CPSF_SEP5_01580510_2022WW24.2.0.bin</t>
      </is>
    </nc>
  </rcc>
  <rcc rId="10411" sId="1">
    <oc r="G225" t="inlineStr">
      <is>
        <t>ADL_SR06_C2B1-ADPSXF2_CPSF_SEP5_01580510_2022WW19.3.0.bin</t>
      </is>
    </oc>
    <nc r="G225" t="inlineStr">
      <is>
        <t>ADL_SR06_C2B1-ADPSXF2_CPSF_SEP5_01580510_2022WW24.2.0.bin</t>
      </is>
    </nc>
  </rcc>
  <rcc rId="10412" sId="1">
    <oc r="G224" t="inlineStr">
      <is>
        <t>ADL_SR06_C2B1-ADPSXF2_CPSF_SEP5_01580510_2022WW19.3.0.bin</t>
      </is>
    </oc>
    <nc r="G224" t="inlineStr">
      <is>
        <t>ADL_SR06_C2B1-ADPSXF2_CPSF_SEP5_01580510_2022WW24.2.0.bin</t>
      </is>
    </nc>
  </rcc>
  <rcc rId="10413" sId="1">
    <oc r="G223" t="inlineStr">
      <is>
        <t>ADL_SR06_C2B1-ADPSXF2_CPSF_SEP5_01580510_2022WW19.3.0.bin</t>
      </is>
    </oc>
    <nc r="G223" t="inlineStr">
      <is>
        <t>ADL_SR06_C2B1-ADPSXF2_CPSF_SEP5_01580510_2022WW24.2.0.bin</t>
      </is>
    </nc>
  </rcc>
  <rcc rId="10414" sId="1">
    <oc r="G222" t="inlineStr">
      <is>
        <t>ADL_SR06_C2B1-ADPSXF2_CPSF_SEP5_01580510_2022WW19.3.0.bin</t>
      </is>
    </oc>
    <nc r="G222" t="inlineStr">
      <is>
        <t>ADL_SR06_C2B1-ADPSXF2_CPSF_SEP5_01580510_2022WW24.2.0.bin</t>
      </is>
    </nc>
  </rcc>
  <rcc rId="10415" sId="1" odxf="1">
    <oc r="G221" t="inlineStr">
      <is>
        <t>ADL_SR06_C2B1-ADPSXF2_CPSF_SEP5_01580510_2022WW19.3.0.bin</t>
      </is>
    </oc>
    <nc r="G221" t="inlineStr">
      <is>
        <t>ADL_SR06_C2B1-ADPSXF2_CPSF_SEP5_01580510_2022WW24.2.0.bin</t>
      </is>
    </nc>
    <odxf/>
  </rcc>
  <rcc rId="10416" sId="1">
    <oc r="G220" t="inlineStr">
      <is>
        <t>ADL_SR06_C2B1-ADPSXF2_CPSF_SEP5_01580510_2022WW19.3.0.bin</t>
      </is>
    </oc>
    <nc r="G220" t="inlineStr">
      <is>
        <t>ADL_SR06_C2B1-ADPSXF2_CPSF_SEP5_01580510_2022WW24.2.0.bin</t>
      </is>
    </nc>
  </rcc>
  <rcc rId="10417" sId="1">
    <oc r="G219" t="inlineStr">
      <is>
        <t>ADL_SR06_C2B1-ADPSXF2_CPSF_SEP5_01580510_2022WW19.3.0.bin</t>
      </is>
    </oc>
    <nc r="G219" t="inlineStr">
      <is>
        <t>ADL_SR06_C2B1-ADPSXF2_CPSF_SEP5_01580510_2022WW24.2.0.bin</t>
      </is>
    </nc>
  </rcc>
  <rcc rId="10418" sId="1">
    <oc r="G218" t="inlineStr">
      <is>
        <t>ADL_SR06_C2B1-ADPSXF2_CPSF_SEP5_01580510_2022WW19.3.0.bin</t>
      </is>
    </oc>
    <nc r="G218" t="inlineStr">
      <is>
        <t>ADL_SR06_C2B1-ADPSXF2_CPSF_SEP5_01580510_2022WW24.2.0.bin</t>
      </is>
    </nc>
  </rcc>
  <rcc rId="10419" sId="1">
    <oc r="G217" t="inlineStr">
      <is>
        <t>ADL_SR06_C2B1-ADPSXF2_CPSF_SEP5_01580510_2022WW19.3.0.bin</t>
      </is>
    </oc>
    <nc r="G217" t="inlineStr">
      <is>
        <t>ADL_SR06_C2B1-ADPSXF2_CPSF_SEP5_01580510_2022WW24.2.0.bin</t>
      </is>
    </nc>
  </rcc>
  <rcc rId="10420" sId="1">
    <oc r="G216" t="inlineStr">
      <is>
        <t>ADL_SR06_C2B1-ADPSXF2_CPSF_SEP5_01580510_2022WW19.3.0.bin</t>
      </is>
    </oc>
    <nc r="G216" t="inlineStr">
      <is>
        <t>ADL_SR06_C2B1-ADPSXF2_CPSF_SEP5_01580510_2022WW24.2.0.bin</t>
      </is>
    </nc>
  </rcc>
  <rcc rId="10421" sId="1">
    <oc r="G215" t="inlineStr">
      <is>
        <t>ADL_SR06_C2B1-ADPSXF2_CPSF_SEP5_01580510_2022WW19.3.0.bin</t>
      </is>
    </oc>
    <nc r="G215" t="inlineStr">
      <is>
        <t>ADL_SR06_C2B1-ADPSXF2_CPSF_SEP5_01580510_2022WW24.2.0.bin</t>
      </is>
    </nc>
  </rcc>
  <rcc rId="10422" sId="1">
    <oc r="G214" t="inlineStr">
      <is>
        <t>ADL_SR06_C2B1-ADPSXF2_CPSF_SEP5_01580510_2022WW19.3.0.bin</t>
      </is>
    </oc>
    <nc r="G214" t="inlineStr">
      <is>
        <t>ADL_SR06_C2B1-ADPSXF2_CPSF_SEP5_01580510_2022WW24.2.0.bin</t>
      </is>
    </nc>
  </rcc>
  <rcc rId="10423" sId="1">
    <oc r="G213" t="inlineStr">
      <is>
        <t>ADL_SR06_C2B1-ADPSXF2_CPSF_SEP5_01580510_2022WW19.3.0.bin</t>
      </is>
    </oc>
    <nc r="G213" t="inlineStr">
      <is>
        <t>ADL_SR06_C2B1-ADPSXF2_CPSF_SEP5_01580510_2022WW24.2.0.bin</t>
      </is>
    </nc>
  </rcc>
  <rcc rId="10424" sId="1">
    <oc r="G212" t="inlineStr">
      <is>
        <t>ADL_SR06_C2B1-ADPSXF2_CPSF_SEP5_01580510_2022WW19.3.0.bin</t>
      </is>
    </oc>
    <nc r="G212" t="inlineStr">
      <is>
        <t>ADL_SR06_C2B1-ADPSXF2_CPSF_SEP5_01580510_2022WW24.2.0.bin</t>
      </is>
    </nc>
  </rcc>
  <rcc rId="10425" sId="1">
    <oc r="G211" t="inlineStr">
      <is>
        <t>ADL_SR06_C2B1-ADPSXF2_CPSF_SEP5_01580510_2022WW19.3.0.bin</t>
      </is>
    </oc>
    <nc r="G211" t="inlineStr">
      <is>
        <t>ADL_SR06_C2B1-ADPSXF2_CPSF_SEP5_01580510_2022WW24.2.0.bin</t>
      </is>
    </nc>
  </rcc>
  <rcc rId="10426" sId="1">
    <oc r="G210" t="inlineStr">
      <is>
        <t>ADL_SR06_C2B1-ADPSXF2_CPSF_SEP5_01580510_2022WW19.3.0.bin</t>
      </is>
    </oc>
    <nc r="G210" t="inlineStr">
      <is>
        <t>ADL_SR06_C2B1-ADPSXF2_CPSF_SEP5_01580510_2022WW24.2.0.bin</t>
      </is>
    </nc>
  </rcc>
  <rcc rId="10427" sId="1">
    <oc r="G209" t="inlineStr">
      <is>
        <t>ADL_SR06_C2B1-ADPSXF2_CPSF_SEP5_01580510_2022WW19.3.0.bin</t>
      </is>
    </oc>
    <nc r="G209" t="inlineStr">
      <is>
        <t>ADL_SR06_C2B1-ADPSXF2_CPSF_SEP5_01580510_2022WW24.2.0.bin</t>
      </is>
    </nc>
  </rcc>
  <rcc rId="10428" sId="1">
    <oc r="G208" t="inlineStr">
      <is>
        <t>ADL_SR06_C2B1-ADPSXF2_CPSF_SEP5_01580510_2022WW19.3.0.bin</t>
      </is>
    </oc>
    <nc r="G208" t="inlineStr">
      <is>
        <t>ADL_SR06_C2B1-ADPSXF2_CPSF_SEP5_01580510_2022WW24.2.0.bin</t>
      </is>
    </nc>
  </rcc>
  <rcc rId="10429" sId="1">
    <oc r="G207" t="inlineStr">
      <is>
        <t>ADL_SR06_C2B1-ADPSXF2_CPSF_SEP5_01580510_2022WW19.3.0.bin</t>
      </is>
    </oc>
    <nc r="G207" t="inlineStr">
      <is>
        <t>ADL_SR06_C2B1-ADPSXF2_CPSF_SEP5_01580510_2022WW24.2.0.bin</t>
      </is>
    </nc>
  </rcc>
  <rcc rId="10430" sId="1">
    <oc r="G206" t="inlineStr">
      <is>
        <t>ADL_SR06_C2B1-ADPSXF2_CPSF_SEP5_01580510_2022WW19.3.0.bin</t>
      </is>
    </oc>
    <nc r="G206" t="inlineStr">
      <is>
        <t>ADL_SR06_C2B1-ADPSXF2_CPSF_SEP5_01580510_2022WW24.2.0.bin</t>
      </is>
    </nc>
  </rcc>
  <rcc rId="10431" sId="1">
    <oc r="G205" t="inlineStr">
      <is>
        <t>ADL_SR06_C2B1-ADPSXF2_CPSF_SEP5_01580510_2022WW19.3.0.bin</t>
      </is>
    </oc>
    <nc r="G205" t="inlineStr">
      <is>
        <t>ADL_SR06_C2B1-ADPSXF2_CPSF_SEP5_01580510_2022WW24.2.0.bin</t>
      </is>
    </nc>
  </rcc>
  <rcc rId="10432" sId="1">
    <oc r="G204" t="inlineStr">
      <is>
        <t>ADL_SR06_C2B1-ADPSXF2_CPSF_SEP5_01580510_2022WW19.3.0.bin</t>
      </is>
    </oc>
    <nc r="G204" t="inlineStr">
      <is>
        <t>ADL_SR06_C2B1-ADPSXF2_CPSF_SEP5_01580510_2022WW24.2.0.bin</t>
      </is>
    </nc>
  </rcc>
  <rcc rId="10433" sId="1">
    <oc r="G203" t="inlineStr">
      <is>
        <t>ADL_SR06_C2B1-ADPSXF2_CPSF_SEP5_01580510_2022WW19.3.0.bin</t>
      </is>
    </oc>
    <nc r="G203" t="inlineStr">
      <is>
        <t>ADL_SR06_C2B1-ADPSXF2_CPSF_SEP5_01580510_2022WW24.2.0.bin</t>
      </is>
    </nc>
  </rcc>
  <rcc rId="10434" sId="1">
    <oc r="G202" t="inlineStr">
      <is>
        <t>ADL_SR06_C2B1-ADPSXF2_CPSF_SEP5_01580510_2022WW19.3.0.bin</t>
      </is>
    </oc>
    <nc r="G202" t="inlineStr">
      <is>
        <t>ADL_SR06_C2B1-ADPSXF2_CPSF_SEP5_01580510_2022WW24.2.0.bin</t>
      </is>
    </nc>
  </rcc>
  <rcc rId="10435" sId="1">
    <oc r="G201" t="inlineStr">
      <is>
        <t>ADL_SR06_C2B1-ADPSXF2_CPSF_SEP5_01580510_2022WW19.3.0.bin</t>
      </is>
    </oc>
    <nc r="G201" t="inlineStr">
      <is>
        <t>ADL_SR06_C2B1-ADPSXF2_CPSF_SEP5_01580510_2022WW24.2.0.bin</t>
      </is>
    </nc>
  </rcc>
  <rcc rId="10436" sId="1">
    <oc r="G200" t="inlineStr">
      <is>
        <t>ADL_SR06_C2B1-ADPSXF2_CPSF_SEP5_01580510_2022WW19.3.0.bin</t>
      </is>
    </oc>
    <nc r="G200" t="inlineStr">
      <is>
        <t>ADL_SR06_C2B1-ADPSXF2_CPSF_SEP5_01580510_2022WW24.2.0.bin</t>
      </is>
    </nc>
  </rcc>
  <rcc rId="10437" sId="1">
    <oc r="G199" t="inlineStr">
      <is>
        <t>ADL_SR06_C2B1-ADPSXF2_CPSF_SEP5_01580510_2022WW19.3.0.bin</t>
      </is>
    </oc>
    <nc r="G199" t="inlineStr">
      <is>
        <t>ADL_SR06_C2B1-ADPSXF2_CPSF_SEP5_01580510_2022WW24.2.0.bin</t>
      </is>
    </nc>
  </rcc>
  <rcc rId="10438" sId="1">
    <oc r="G198" t="inlineStr">
      <is>
        <t>ADL_SR06_C2B1-ADPSXF2_CPSF_SEP5_01580510_2022WW19.3.0.bin</t>
      </is>
    </oc>
    <nc r="G198" t="inlineStr">
      <is>
        <t>ADL_SR06_C2B1-ADPSXF2_CPSF_SEP5_01580510_2022WW24.2.0.bin</t>
      </is>
    </nc>
  </rcc>
  <rcc rId="10439" sId="1">
    <oc r="G197" t="inlineStr">
      <is>
        <t>ADL_SR06_C2B1-ADPSXF2_CPSF_SEP5_01580510_2022WW19.3.0.bin</t>
      </is>
    </oc>
    <nc r="G197" t="inlineStr">
      <is>
        <t>ADL_SR06_C2B1-ADPSXF2_CPSF_SEP5_01580510_2022WW24.2.0.bin</t>
      </is>
    </nc>
  </rcc>
  <rcc rId="10440" sId="1">
    <oc r="G196" t="inlineStr">
      <is>
        <t>ADL_SR06_C2B1-ADPSXF2_CPSF_SEP5_01580510_2022WW19.3.0.bin</t>
      </is>
    </oc>
    <nc r="G196" t="inlineStr">
      <is>
        <t>ADL_SR06_C2B1-ADPSXF2_CPSF_SEP5_01580510_2022WW24.2.0.bin</t>
      </is>
    </nc>
  </rcc>
  <rcc rId="10441" sId="1">
    <oc r="G195" t="inlineStr">
      <is>
        <t>ADL_SR06_C2B1-ADPSXF2_CPSF_SEP5_01580510_2022WW19.3.0.bin</t>
      </is>
    </oc>
    <nc r="G195" t="inlineStr">
      <is>
        <t>ADL_SR06_C2B1-ADPSXF2_CPSF_SEP5_01580510_2022WW24.2.0.bin</t>
      </is>
    </nc>
  </rcc>
  <rcc rId="10442" sId="1">
    <oc r="G194" t="inlineStr">
      <is>
        <t>ADL_SR06_C2B1-ADPSXF2_CPSF_SEP5_01580510_2022WW19.3.0.bin</t>
      </is>
    </oc>
    <nc r="G194" t="inlineStr">
      <is>
        <t>ADL_SR06_C2B1-ADPSXF2_CPSF_SEP5_01580510_2022WW24.2.0.bin</t>
      </is>
    </nc>
  </rcc>
  <rcc rId="10443" sId="1">
    <oc r="G193" t="inlineStr">
      <is>
        <t>ADL_SR06_C2B1-ADPSXF2_CPSF_SEP5_01580510_2022WW19.3.0.bin</t>
      </is>
    </oc>
    <nc r="G193" t="inlineStr">
      <is>
        <t>ADL_SR06_C2B1-ADPSXF2_CPSF_SEP5_01580510_2022WW24.2.0.bin</t>
      </is>
    </nc>
  </rcc>
  <rcc rId="10444" sId="1">
    <oc r="G192" t="inlineStr">
      <is>
        <t>ADL_SR06_C2B1-ADPSXF2_CPSF_SEP5_01580510_2022WW19.3.0.bin</t>
      </is>
    </oc>
    <nc r="G192" t="inlineStr">
      <is>
        <t>ADL_SR06_C2B1-ADPSXF2_CPSF_SEP5_01580510_2022WW24.2.0.bin</t>
      </is>
    </nc>
  </rcc>
  <rcc rId="10445" sId="1">
    <oc r="G191" t="inlineStr">
      <is>
        <t>ADL_SR06_C2B1-ADPSXF2_CPSF_SEP5_01580510_2022WW19.3.0.bin</t>
      </is>
    </oc>
    <nc r="G191" t="inlineStr">
      <is>
        <t>ADL_SR06_C2B1-ADPSXF2_CPSF_SEP5_01580510_2022WW24.2.0.bin</t>
      </is>
    </nc>
  </rcc>
  <rcc rId="10446" sId="1">
    <oc r="G190" t="inlineStr">
      <is>
        <t>ADL_SR06_C2B1-ADPSXF2_CPSF_SEP5_01580510_2022WW19.3.0.bin</t>
      </is>
    </oc>
    <nc r="G190" t="inlineStr">
      <is>
        <t>ADL_SR06_C2B1-ADPSXF2_CPSF_SEP5_01580510_2022WW24.2.0.bin</t>
      </is>
    </nc>
  </rcc>
  <rcc rId="10447" sId="1">
    <oc r="G189" t="inlineStr">
      <is>
        <t>ADL_SR06_C2B1-ADPSXF2_CPSF_SEP5_01580510_2022WW19.3.0.bin</t>
      </is>
    </oc>
    <nc r="G189" t="inlineStr">
      <is>
        <t>ADL_SR06_C2B1-ADPSXF2_CPSF_SEP5_01580510_2022WW24.2.0.bin</t>
      </is>
    </nc>
  </rcc>
  <rcc rId="10448" sId="1">
    <oc r="G188" t="inlineStr">
      <is>
        <t>ADL_SR06_C2B1-ADPSXF2_CPSF_SEP5_01580510_2022WW19.3.0.bin</t>
      </is>
    </oc>
    <nc r="G188" t="inlineStr">
      <is>
        <t>ADL_SR06_C2B1-ADPSXF2_CPSF_SEP5_01580510_2022WW24.2.0.bin</t>
      </is>
    </nc>
  </rcc>
  <rcc rId="10449" sId="1">
    <oc r="G187" t="inlineStr">
      <is>
        <t>ADL_SR06_C2B1-ADPSXF2_CPSF_SEP5_01580510_2022WW19.3.0.bin</t>
      </is>
    </oc>
    <nc r="G187" t="inlineStr">
      <is>
        <t>ADL_SR06_C2B1-ADPSXF2_CPSF_SEP5_01580510_2022WW24.2.0.bin</t>
      </is>
    </nc>
  </rcc>
  <rcc rId="10450" sId="1">
    <oc r="G186" t="inlineStr">
      <is>
        <t>ADL_SR06_C2B1-ADPSXF2_CPSF_SEP5_01580510_2022WW19.3.0.bin</t>
      </is>
    </oc>
    <nc r="G186" t="inlineStr">
      <is>
        <t>ADL_SR06_C2B1-ADPSXF2_CPSF_SEP5_01580510_2022WW24.2.0.bin</t>
      </is>
    </nc>
  </rcc>
  <rcc rId="10451" sId="1">
    <oc r="G185" t="inlineStr">
      <is>
        <t>ADL_SR06_C2B1-ADPSXF2_CPSF_SEP5_01580510_2022WW19.3.0.bin</t>
      </is>
    </oc>
    <nc r="G185" t="inlineStr">
      <is>
        <t>ADL_SR06_C2B1-ADPSXF2_CPSF_SEP5_01580510_2022WW24.2.0.bin</t>
      </is>
    </nc>
  </rcc>
  <rcc rId="10452" sId="1">
    <oc r="G184" t="inlineStr">
      <is>
        <t>ADL_SR06_C2B1-ADPSXF2_CPSF_SEP5_01580510_2022WW19.3.0.bin</t>
      </is>
    </oc>
    <nc r="G184" t="inlineStr">
      <is>
        <t>ADL_SR06_C2B1-ADPSXF2_CPSF_SEP5_01580510_2022WW24.2.0.bin</t>
      </is>
    </nc>
  </rcc>
  <rcc rId="10453" sId="1">
    <oc r="G183" t="inlineStr">
      <is>
        <t>ADL_SR06_C2B1-ADPSXF2_CPSF_SEP5_01580510_2022WW19.3.0.bin</t>
      </is>
    </oc>
    <nc r="G183" t="inlineStr">
      <is>
        <t>ADL_SR06_C2B1-ADPSXF2_CPSF_SEP5_01580510_2022WW24.2.0.bin</t>
      </is>
    </nc>
  </rcc>
  <rcc rId="10454" sId="1">
    <oc r="G182" t="inlineStr">
      <is>
        <t>ADL_SR06_C2B1-ADPSXF2_CPSF_SEP5_01580510_2022WW19.3.0.bin</t>
      </is>
    </oc>
    <nc r="G182" t="inlineStr">
      <is>
        <t>ADL_SR06_C2B1-ADPSXF2_CPSF_SEP5_01580510_2022WW24.2.0.bin</t>
      </is>
    </nc>
  </rcc>
  <rcc rId="10455" sId="1">
    <oc r="G181" t="inlineStr">
      <is>
        <t>ADL_SR06_C2B1-ADPSXF2_CPSF_SEP5_01580510_2022WW19.3.0.bin</t>
      </is>
    </oc>
    <nc r="G181" t="inlineStr">
      <is>
        <t>ADL_SR06_C2B1-ADPSXF2_CPSF_SEP5_01580510_2022WW24.2.0.bin</t>
      </is>
    </nc>
  </rcc>
  <rcc rId="10456" sId="1">
    <oc r="G180" t="inlineStr">
      <is>
        <t>ADL_SR06_C2B1-ADPSXF2_CPSF_SEP5_01580510_2022WW19.3.0.bin</t>
      </is>
    </oc>
    <nc r="G180" t="inlineStr">
      <is>
        <t>ADL_SR06_C2B1-ADPSXF2_CPSF_SEP5_01580510_2022WW24.2.0.bin</t>
      </is>
    </nc>
  </rcc>
  <rcc rId="10457" sId="1">
    <oc r="G179" t="inlineStr">
      <is>
        <t>ADL_SR06_C2B1-ADPSXF2_CPSF_SEP5_01580510_2022WW19.3.0.bin</t>
      </is>
    </oc>
    <nc r="G179" t="inlineStr">
      <is>
        <t>ADL_SR06_C2B1-ADPSXF2_CPSF_SEP5_01580510_2022WW24.2.0.bin</t>
      </is>
    </nc>
  </rcc>
  <rcc rId="10458" sId="1">
    <oc r="G178" t="inlineStr">
      <is>
        <t>ADL_SR06_C2B1-ADPSXF2_CPSF_SEP5_01580510_2022WW19.3.0.bin</t>
      </is>
    </oc>
    <nc r="G178" t="inlineStr">
      <is>
        <t>ADL_SR06_C2B1-ADPSXF2_CPSF_SEP5_01580510_2022WW24.2.0.bin</t>
      </is>
    </nc>
  </rcc>
  <rcc rId="10459" sId="1">
    <oc r="G177" t="inlineStr">
      <is>
        <t>ADL_SR06_C2B1-ADPSXF2_CPSF_SEP5_01580510_2022WW19.3.0.bin</t>
      </is>
    </oc>
    <nc r="G177" t="inlineStr">
      <is>
        <t>ADL_SR06_C2B1-ADPSXF2_CPSF_SEP5_01580510_2022WW24.2.0.bin</t>
      </is>
    </nc>
  </rcc>
  <rcc rId="10460" sId="1">
    <oc r="G176" t="inlineStr">
      <is>
        <t>ADL_SR06_C2B1-ADPSXF2_CPSF_SEP5_01580510_2022WW19.3.0.bin</t>
      </is>
    </oc>
    <nc r="G176" t="inlineStr">
      <is>
        <t>ADL_SR06_C2B1-ADPSXF2_CPSF_SEP5_01580510_2022WW24.2.0.bin</t>
      </is>
    </nc>
  </rcc>
  <rcc rId="10461" sId="1">
    <oc r="G175" t="inlineStr">
      <is>
        <t>ADL_SR06_C2B1-ADPSXF2_CPSF_SEP5_01580510_2022WW19.3.0.bin</t>
      </is>
    </oc>
    <nc r="G175" t="inlineStr">
      <is>
        <t>ADL_SR06_C2B1-ADPSXF2_CPSF_SEP5_01580510_2022WW24.2.0.bin</t>
      </is>
    </nc>
  </rcc>
  <rcc rId="10462" sId="1">
    <oc r="G174" t="inlineStr">
      <is>
        <t>ADL_SR06_C2B1-ADPSXF2_CPSF_SEP5_01580510_2022WW19.3.0.bin</t>
      </is>
    </oc>
    <nc r="G174" t="inlineStr">
      <is>
        <t>ADL_SR06_C2B1-ADPSXF2_CPSF_SEP5_01580510_2022WW24.2.0.bin</t>
      </is>
    </nc>
  </rcc>
  <rcc rId="10463" sId="1">
    <oc r="G173" t="inlineStr">
      <is>
        <t>ADL_SR06_C2B1-ADPSXF2_CPSF_SEP5_01580510_2022WW19.3.0.bin</t>
      </is>
    </oc>
    <nc r="G173" t="inlineStr">
      <is>
        <t>ADL_SR06_C2B1-ADPSXF2_CPSF_SEP5_01580510_2022WW24.2.0.bin</t>
      </is>
    </nc>
  </rcc>
  <rcc rId="10464" sId="1">
    <oc r="G172" t="inlineStr">
      <is>
        <t>ADL_SR06_C2B1-ADPSXF2_CPSF_SEP5_01580510_2022WW19.3.0.bin</t>
      </is>
    </oc>
    <nc r="G172" t="inlineStr">
      <is>
        <t>ADL_SR06_C2B1-ADPSXF2_CPSF_SEP5_01580510_2022WW24.2.0.bin</t>
      </is>
    </nc>
  </rcc>
  <rcc rId="10465" sId="1">
    <oc r="G171" t="inlineStr">
      <is>
        <t>ADL_SR06_C2B1-ADPSXF2_CPSF_SEP5_01580510_2022WW19.3.0.bin</t>
      </is>
    </oc>
    <nc r="G171" t="inlineStr">
      <is>
        <t>ADL_SR06_C2B1-ADPSXF2_CPSF_SEP5_01580510_2022WW24.2.0.bin</t>
      </is>
    </nc>
  </rcc>
  <rcc rId="10466" sId="1">
    <oc r="G170" t="inlineStr">
      <is>
        <t>ADL_SR06_C2B1-ADPSXF2_CPSF_SEP5_01580510_2022WW19.3.0.bin</t>
      </is>
    </oc>
    <nc r="G170" t="inlineStr">
      <is>
        <t>ADL_SR06_C2B1-ADPSXF2_CPSF_SEP5_01580510_2022WW24.2.0.bin</t>
      </is>
    </nc>
  </rcc>
  <rcc rId="10467" sId="1">
    <oc r="G169" t="inlineStr">
      <is>
        <t>ADL_SR06_C2B1-ADPSXF2_CPSF_SEP5_01580510_2022WW19.3.0.bin</t>
      </is>
    </oc>
    <nc r="G169" t="inlineStr">
      <is>
        <t>ADL_SR06_C2B1-ADPSXF2_CPSF_SEP5_01580510_2022WW24.2.0.bin</t>
      </is>
    </nc>
  </rcc>
  <rcc rId="10468" sId="1">
    <oc r="G168" t="inlineStr">
      <is>
        <t>ADL_SR06_C2B1-ADPSXF2_CPSF_SEP5_01580510_2022WW19.3.0.bin</t>
      </is>
    </oc>
    <nc r="G168" t="inlineStr">
      <is>
        <t>ADL_SR06_C2B1-ADPSXF2_CPSF_SEP5_01580510_2022WW24.2.0.bin</t>
      </is>
    </nc>
  </rcc>
  <rcc rId="10469" sId="1">
    <oc r="G167" t="inlineStr">
      <is>
        <t>ADL_SR06_C2B1-ADPSXF2_CPSF_SEP5_01580510_2022WW19.3.0.bin</t>
      </is>
    </oc>
    <nc r="G167" t="inlineStr">
      <is>
        <t>ADL_SR06_C2B1-ADPSXF2_CPSF_SEP5_01580510_2022WW24.2.0.bin</t>
      </is>
    </nc>
  </rcc>
  <rcc rId="10470" sId="1">
    <oc r="G166" t="inlineStr">
      <is>
        <t>ADL_SR06_C2B1-ADPSXF2_CPSF_SEP5_01580510_2022WW19.3.0.bin</t>
      </is>
    </oc>
    <nc r="G166" t="inlineStr">
      <is>
        <t>ADL_SR06_C2B1-ADPSXF2_CPSF_SEP5_01580510_2022WW24.2.0.bin</t>
      </is>
    </nc>
  </rcc>
  <rcc rId="10471" sId="1">
    <oc r="G165" t="inlineStr">
      <is>
        <t>ADL_SR06_C2B1-ADPSXF2_CPSF_SEP5_01580510_2022WW19.3.0.bin</t>
      </is>
    </oc>
    <nc r="G165" t="inlineStr">
      <is>
        <t>ADL_SR06_C2B1-ADPSXF2_CPSF_SEP5_01580510_2022WW24.2.0.bin</t>
      </is>
    </nc>
  </rcc>
  <rcc rId="10472" sId="1">
    <oc r="G164" t="inlineStr">
      <is>
        <t>ADL_SR06_C2B1-ADPSXF2_CPSF_SEP5_01580510_2022WW19.3.0.bin</t>
      </is>
    </oc>
    <nc r="G164" t="inlineStr">
      <is>
        <t>ADL_SR06_C2B1-ADPSXF2_CPSF_SEP5_01580510_2022WW24.2.0.bin</t>
      </is>
    </nc>
  </rcc>
  <rcc rId="10473" sId="1">
    <oc r="G163" t="inlineStr">
      <is>
        <t>ADL_SR06_C2B1-ADPSXF2_CPSF_SEP5_01580510_2022WW19.3.0.bin</t>
      </is>
    </oc>
    <nc r="G163" t="inlineStr">
      <is>
        <t>ADL_SR06_C2B1-ADPSXF2_CPSF_SEP5_01580510_2022WW24.2.0.bin</t>
      </is>
    </nc>
  </rcc>
  <rcc rId="10474" sId="1">
    <oc r="G162" t="inlineStr">
      <is>
        <t>ADL_SR06_C2B1-ADPSXF2_CPSF_SEP5_01580510_2022WW19.3.0.bin</t>
      </is>
    </oc>
    <nc r="G162" t="inlineStr">
      <is>
        <t>ADL_SR06_C2B1-ADPSXF2_CPSF_SEP5_01580510_2022WW24.2.0.bin</t>
      </is>
    </nc>
  </rcc>
  <rcc rId="10475" sId="1">
    <oc r="G161" t="inlineStr">
      <is>
        <t>ADL_SR06_C2B1-ADPSXF2_CPSF_SEP5_01580510_2022WW19.3.0.bin</t>
      </is>
    </oc>
    <nc r="G161" t="inlineStr">
      <is>
        <t>ADL_SR06_C2B1-ADPSXF2_CPSF_SEP5_01580510_2022WW24.2.0.bin</t>
      </is>
    </nc>
  </rcc>
  <rcc rId="10476" sId="1">
    <oc r="G160" t="inlineStr">
      <is>
        <t>ADL_SR06_C2B1-ADPSXF2_CPSF_SEP5_01580510_2022WW19.3.0.bin</t>
      </is>
    </oc>
    <nc r="G160" t="inlineStr">
      <is>
        <t>ADL_SR06_C2B1-ADPSXF2_CPSF_SEP5_01580510_2022WW24.2.0.bin</t>
      </is>
    </nc>
  </rcc>
  <rcc rId="10477" sId="1">
    <oc r="G159" t="inlineStr">
      <is>
        <t>ADL_SR06_C2B1-ADPSXF2_CPSF_SEP5_01580510_2022WW19.3.0.bin</t>
      </is>
    </oc>
    <nc r="G159" t="inlineStr">
      <is>
        <t>ADL_SR06_C2B1-ADPSXF2_CPSF_SEP5_01580510_2022WW24.2.0.bin</t>
      </is>
    </nc>
  </rcc>
  <rcc rId="10478" sId="1">
    <oc r="G158" t="inlineStr">
      <is>
        <t>ADL_SR06_C2B1-ADPSXF2_CPSF_SEP5_01580510_2022WW19.3.0.bin</t>
      </is>
    </oc>
    <nc r="G158" t="inlineStr">
      <is>
        <t>ADL_SR06_C2B1-ADPSXF2_CPSF_SEP5_01580510_2022WW24.2.0.bin</t>
      </is>
    </nc>
  </rcc>
  <rcc rId="10479" sId="1">
    <oc r="G157" t="inlineStr">
      <is>
        <t>ADL_SR06_C2B1-ADPSXF2_CPSF_SEP5_01580510_2022WW19.3.0.bin</t>
      </is>
    </oc>
    <nc r="G157" t="inlineStr">
      <is>
        <t>ADL_SR06_C2B1-ADPSXF2_CPSF_SEP5_01580510_2022WW24.2.0.bin</t>
      </is>
    </nc>
  </rcc>
  <rcc rId="10480" sId="1">
    <oc r="G156" t="inlineStr">
      <is>
        <t>ADL_SR06_C2B1-ADPSXF2_CPSF_SEP5_01580510_2022WW19.3.0.bin</t>
      </is>
    </oc>
    <nc r="G156" t="inlineStr">
      <is>
        <t>ADL_SR06_C2B1-ADPSXF2_CPSF_SEP5_01580510_2022WW24.2.0.bin</t>
      </is>
    </nc>
  </rcc>
  <rcc rId="10481" sId="1">
    <oc r="G155" t="inlineStr">
      <is>
        <t>ADL_SR06_C2B1-ADPSXF2_CPSF_SEP5_01580510_2022WW19.3.0.bin</t>
      </is>
    </oc>
    <nc r="G155" t="inlineStr">
      <is>
        <t>ADL_SR06_C2B1-ADPSXF2_CPSF_SEP5_01580510_2022WW24.2.0.bin</t>
      </is>
    </nc>
  </rcc>
  <rcc rId="10482" sId="1">
    <oc r="G154" t="inlineStr">
      <is>
        <t>ADL_SR06_C2B1-ADPSXF2_CPSF_SEP5_01580510_2022WW19.3.0.bin</t>
      </is>
    </oc>
    <nc r="G154" t="inlineStr">
      <is>
        <t>ADL_SR06_C2B1-ADPSXF2_CPSF_SEP5_01580510_2022WW24.2.0.bin</t>
      </is>
    </nc>
  </rcc>
  <rcc rId="10483" sId="1">
    <oc r="G153" t="inlineStr">
      <is>
        <t>ADL_SR06_C2B1-ADPSXF2_CPSF_SEP5_01580510_2022WW19.3.0.bin</t>
      </is>
    </oc>
    <nc r="G153" t="inlineStr">
      <is>
        <t>ADL_SR06_C2B1-ADPSXF2_CPSF_SEP5_01580510_2022WW24.2.0.bin</t>
      </is>
    </nc>
  </rcc>
  <rcc rId="10484" sId="1">
    <oc r="G152" t="inlineStr">
      <is>
        <t>ADL_SR06_C2B1-ADPSXF2_CPSF_SEP5_01580510_2022WW19.3.0.bin</t>
      </is>
    </oc>
    <nc r="G152" t="inlineStr">
      <is>
        <t>ADL_SR06_C2B1-ADPSXF2_CPSF_SEP5_01580510_2022WW24.2.0.bin</t>
      </is>
    </nc>
  </rcc>
  <rcc rId="10485" sId="1">
    <oc r="G151" t="inlineStr">
      <is>
        <t>ADL_SR06_C2B1-ADPSXF2_CPSF_SEP5_01580510_2022WW19.3.0.bin</t>
      </is>
    </oc>
    <nc r="G151" t="inlineStr">
      <is>
        <t>ADL_SR06_C2B1-ADPSXF2_CPSF_SEP5_01580510_2022WW24.2.0.bin</t>
      </is>
    </nc>
  </rcc>
  <rcc rId="10486" sId="1">
    <oc r="G150" t="inlineStr">
      <is>
        <t>ADL_SR06_C2B1-ADPSXF2_CPSF_SEP5_01580510_2022WW19.3.0.bin</t>
      </is>
    </oc>
    <nc r="G150" t="inlineStr">
      <is>
        <t>ADL_SR06_C2B1-ADPSXF2_CPSF_SEP5_01580510_2022WW24.2.0.bin</t>
      </is>
    </nc>
  </rcc>
  <rcc rId="10487" sId="1">
    <oc r="G149" t="inlineStr">
      <is>
        <t>ADL_SR06_C2B1-ADPSXF2_CPSF_SEP5_01580510_2022WW19.3.0.bin</t>
      </is>
    </oc>
    <nc r="G149" t="inlineStr">
      <is>
        <t>ADL_SR06_C2B1-ADPSXF2_CPSF_SEP5_01580510_2022WW24.2.0.bin</t>
      </is>
    </nc>
  </rcc>
  <rcc rId="10488" sId="1">
    <oc r="G148" t="inlineStr">
      <is>
        <t>ADL_SR06_C2B1-ADPSXF2_CPSF_SEP5_01580510_2022WW19.3.0.bin</t>
      </is>
    </oc>
    <nc r="G148" t="inlineStr">
      <is>
        <t>ADL_SR06_C2B1-ADPSXF2_CPSF_SEP5_01580510_2022WW24.2.0.bin</t>
      </is>
    </nc>
  </rcc>
  <rcc rId="10489" sId="1">
    <oc r="G147" t="inlineStr">
      <is>
        <t>ADL_SR06_C2B1-ADPSXF2_CPSF_SEP5_01580510_2022WW19.3.0.bin</t>
      </is>
    </oc>
    <nc r="G147" t="inlineStr">
      <is>
        <t>ADL_SR06_C2B1-ADPSXF2_CPSF_SEP5_01580510_2022WW24.2.0.bin</t>
      </is>
    </nc>
  </rcc>
  <rcc rId="10490" sId="1">
    <oc r="G146" t="inlineStr">
      <is>
        <t>ADL_SR06_C2B1-ADPSXF2_CPSF_SEP5_01580510_2022WW19.3.0.bin</t>
      </is>
    </oc>
    <nc r="G146" t="inlineStr">
      <is>
        <t>ADL_SR06_C2B1-ADPSXF2_CPSF_SEP5_01580510_2022WW24.2.0.bin</t>
      </is>
    </nc>
  </rcc>
  <rcc rId="10491" sId="1">
    <oc r="G145" t="inlineStr">
      <is>
        <t>ADL_SR06_C2B1-ADPSXF2_CPSF_SEP5_01580510_2022WW19.3.0.bin</t>
      </is>
    </oc>
    <nc r="G145" t="inlineStr">
      <is>
        <t>ADL_SR06_C2B1-ADPSXF2_CPSF_SEP5_01580510_2022WW24.2.0.bin</t>
      </is>
    </nc>
  </rcc>
  <rcc rId="10492" sId="1">
    <oc r="G144" t="inlineStr">
      <is>
        <t>ADL_SR06_C2B1-ADPSXF2_CPSF_SEP5_01580510_2022WW19.3.0.bin</t>
      </is>
    </oc>
    <nc r="G144" t="inlineStr">
      <is>
        <t>ADL_SR06_C2B1-ADPSXF2_CPSF_SEP5_01580510_2022WW24.2.0.bin</t>
      </is>
    </nc>
  </rcc>
  <rcc rId="10493" sId="1">
    <oc r="G143" t="inlineStr">
      <is>
        <t>ADL_SR06_C2B1-ADPSXF2_CPSF_SEP5_01580510_2022WW19.3.0.bin</t>
      </is>
    </oc>
    <nc r="G143" t="inlineStr">
      <is>
        <t>ADL_SR06_C2B1-ADPSXF2_CPSF_SEP5_01580510_2022WW24.2.0.bin</t>
      </is>
    </nc>
  </rcc>
  <rcc rId="10494" sId="1">
    <oc r="G142" t="inlineStr">
      <is>
        <t>ADL_SR06_C2B1-ADPSXF2_CPSF_SEP5_01580510_2022WW19.3.0.bin</t>
      </is>
    </oc>
    <nc r="G142" t="inlineStr">
      <is>
        <t>ADL_SR06_C2B1-ADPSXF2_CPSF_SEP5_01580510_2022WW24.2.0.bin</t>
      </is>
    </nc>
  </rcc>
  <rcc rId="10495" sId="1">
    <oc r="G141" t="inlineStr">
      <is>
        <t>ADL_SR06_C2B1-ADPSXF2_CPSF_SEP5_01580510_2022WW19.3.0.bin</t>
      </is>
    </oc>
    <nc r="G141" t="inlineStr">
      <is>
        <t>ADL_SR06_C2B1-ADPSXF2_CPSF_SEP5_01580510_2022WW24.2.0.bin</t>
      </is>
    </nc>
  </rcc>
  <rcc rId="10496" sId="1">
    <oc r="G140" t="inlineStr">
      <is>
        <t>ADL_SR06_C2B1-ADPSXF2_CPSF_SEP5_01580510_2022WW19.3.0.bin</t>
      </is>
    </oc>
    <nc r="G140" t="inlineStr">
      <is>
        <t>ADL_SR06_C2B1-ADPSXF2_CPSF_SEP5_01580510_2022WW24.2.0.bin</t>
      </is>
    </nc>
  </rcc>
  <rcc rId="10497" sId="1">
    <oc r="G139" t="inlineStr">
      <is>
        <t>ADL_SR06_C2B1-ADPSXF2_CPSF_SEP5_01580510_2022WW19.3.0.bin</t>
      </is>
    </oc>
    <nc r="G139" t="inlineStr">
      <is>
        <t>ADL_SR06_C2B1-ADPSXF2_CPSF_SEP5_01580510_2022WW24.2.0.bin</t>
      </is>
    </nc>
  </rcc>
  <rcc rId="10498" sId="1">
    <oc r="G138" t="inlineStr">
      <is>
        <t>ADL_SR06_C2B1-ADPSXF2_CPSF_SEP5_01580510_2022WW19.3.0.bin</t>
      </is>
    </oc>
    <nc r="G138" t="inlineStr">
      <is>
        <t>ADL_SR06_C2B1-ADPSXF2_CPSF_SEP5_01580510_2022WW24.2.0.bin</t>
      </is>
    </nc>
  </rcc>
  <rcc rId="10499" sId="1">
    <oc r="G137" t="inlineStr">
      <is>
        <t>ADL_SR06_C2B1-ADPSXF2_CPSF_SEP5_01580510_2022WW19.3.0.bin</t>
      </is>
    </oc>
    <nc r="G137" t="inlineStr">
      <is>
        <t>ADL_SR06_C2B1-ADPSXF2_CPSF_SEP5_01580510_2022WW24.2.0.bin</t>
      </is>
    </nc>
  </rcc>
  <rcc rId="10500" sId="1">
    <oc r="G136" t="inlineStr">
      <is>
        <t>ADL_SR06_C2B1-ADPSXF2_CPSF_SEP5_01580510_2022WW19.3.0.bin</t>
      </is>
    </oc>
    <nc r="G136" t="inlineStr">
      <is>
        <t>ADL_SR06_C2B1-ADPSXF2_CPSF_SEP5_01580510_2022WW24.2.0.bin</t>
      </is>
    </nc>
  </rcc>
  <rcc rId="10501" sId="1">
    <oc r="G135" t="inlineStr">
      <is>
        <t>ADL_SR06_C2B1-ADPSXF2_CPSF_SEP5_01580510_2022WW19.3.0.bin</t>
      </is>
    </oc>
    <nc r="G135" t="inlineStr">
      <is>
        <t>ADL_SR06_C2B1-ADPSXF2_CPSF_SEP5_01580510_2022WW24.2.0.bin</t>
      </is>
    </nc>
  </rcc>
  <rcc rId="10502" sId="1">
    <oc r="G134" t="inlineStr">
      <is>
        <t>ADL_SR06_C2B1-ADPSXF2_CPSF_SEP5_01580510_2022WW19.3.0.bin</t>
      </is>
    </oc>
    <nc r="G134" t="inlineStr">
      <is>
        <t>ADL_SR06_C2B1-ADPSXF2_CPSF_SEP5_01580510_2022WW24.2.0.bin</t>
      </is>
    </nc>
  </rcc>
  <rcc rId="10503" sId="1">
    <oc r="G133" t="inlineStr">
      <is>
        <t>ADL_SR06_C2B1-ADPSXF2_CPSF_SEP5_01580510_2022WW19.3.0.bin</t>
      </is>
    </oc>
    <nc r="G133" t="inlineStr">
      <is>
        <t>ADL_SR06_C2B1-ADPSXF2_CPSF_SEP5_01580510_2022WW24.2.0.bin</t>
      </is>
    </nc>
  </rcc>
  <rcc rId="10504" sId="1">
    <oc r="G132" t="inlineStr">
      <is>
        <t>ADL_SR06_C2B1-ADPSXF2_CPSF_SEP5_01580510_2022WW19.3.0.bin</t>
      </is>
    </oc>
    <nc r="G132" t="inlineStr">
      <is>
        <t>ADL_SR06_C2B1-ADPSXF2_CPSF_SEP5_01580510_2022WW24.2.0.bin</t>
      </is>
    </nc>
  </rcc>
  <rcc rId="10505" sId="1">
    <oc r="G131" t="inlineStr">
      <is>
        <t>ADL_SR06_C2B1-ADPSXF2_CPSF_SEP5_01580510_2022WW19.3.0.bin</t>
      </is>
    </oc>
    <nc r="G131" t="inlineStr">
      <is>
        <t>ADL_SR06_C2B1-ADPSXF2_CPSF_SEP5_01580510_2022WW24.2.0.bin</t>
      </is>
    </nc>
  </rcc>
  <rcc rId="10506" sId="1">
    <oc r="G130" t="inlineStr">
      <is>
        <t>ADL_SR06_C2B1-ADPSXF2_CPSF_SEP5_01580510_2022WW19.3.0.bin</t>
      </is>
    </oc>
    <nc r="G130" t="inlineStr">
      <is>
        <t>ADL_SR06_C2B1-ADPSXF2_CPSF_SEP5_01580510_2022WW24.2.0.bin</t>
      </is>
    </nc>
  </rcc>
  <rcc rId="10507" sId="1">
    <oc r="G129" t="inlineStr">
      <is>
        <t>ADL_SR06_C2B1-ADPSXF2_CPSF_SEP5_01580510_2022WW19.3.0.bin</t>
      </is>
    </oc>
    <nc r="G129" t="inlineStr">
      <is>
        <t>ADL_SR06_C2B1-ADPSXF2_CPSF_SEP5_01580510_2022WW24.2.0.bin</t>
      </is>
    </nc>
  </rcc>
  <rcc rId="10508" sId="1">
    <oc r="G128" t="inlineStr">
      <is>
        <t>ADL_SR06_C2B1-ADPSXF2_CPSF_SEP5_01580510_2022WW19.3.0.bin</t>
      </is>
    </oc>
    <nc r="G128" t="inlineStr">
      <is>
        <t>ADL_SR06_C2B1-ADPSXF2_CPSF_SEP5_01580510_2022WW24.2.0.bin</t>
      </is>
    </nc>
  </rcc>
  <rcc rId="10509" sId="1">
    <oc r="G127" t="inlineStr">
      <is>
        <t>ADL_SR06_C2B1-ADPSXF2_CPSF_SEP5_01580510_2022WW19.3.0.bin</t>
      </is>
    </oc>
    <nc r="G127" t="inlineStr">
      <is>
        <t>ADL_SR06_C2B1-ADPSXF2_CPSF_SEP5_01580510_2022WW24.2.0.bin</t>
      </is>
    </nc>
  </rcc>
  <rcc rId="10510" sId="1">
    <oc r="G126" t="inlineStr">
      <is>
        <t>ADL_SR06_C2B1-ADPSXF2_CPSF_SEP5_01580510_2022WW19.3.0.bin</t>
      </is>
    </oc>
    <nc r="G126" t="inlineStr">
      <is>
        <t>ADL_SR06_C2B1-ADPSXF2_CPSF_SEP5_01580510_2022WW24.2.0.bin</t>
      </is>
    </nc>
  </rcc>
  <rcc rId="10511" sId="1">
    <oc r="G125" t="inlineStr">
      <is>
        <t>ADL_SR06_C2B1-ADPSXF2_CPSF_SEP5_01580510_2022WW19.3.0.bin</t>
      </is>
    </oc>
    <nc r="G125" t="inlineStr">
      <is>
        <t>ADL_SR06_C2B1-ADPSXF2_CPSF_SEP5_01580510_2022WW24.2.0.bin</t>
      </is>
    </nc>
  </rcc>
  <rcc rId="10512" sId="1">
    <oc r="G124" t="inlineStr">
      <is>
        <t>ADL_SR06_C2B1-ADPSXF2_CPSF_SEP5_01580510_2022WW19.3.0.bin</t>
      </is>
    </oc>
    <nc r="G124" t="inlineStr">
      <is>
        <t>ADL_SR06_C2B1-ADPSXF2_CPSF_SEP5_01580510_2022WW24.2.0.bin</t>
      </is>
    </nc>
  </rcc>
  <rcc rId="10513" sId="1">
    <oc r="G123" t="inlineStr">
      <is>
        <t>ADL_SR06_C2B1-ADPSXF2_CPSF_SEP5_01580510_2022WW19.3.0.bin</t>
      </is>
    </oc>
    <nc r="G123" t="inlineStr">
      <is>
        <t>ADL_SR06_C2B1-ADPSXF2_CPSF_SEP5_01580510_2022WW24.2.0.bin</t>
      </is>
    </nc>
  </rcc>
  <rcc rId="10514" sId="1">
    <oc r="G122" t="inlineStr">
      <is>
        <t>ADL_SR06_C2B1-ADPSXF2_CPSF_SEP5_01580510_2022WW19.3.0.bin</t>
      </is>
    </oc>
    <nc r="G122" t="inlineStr">
      <is>
        <t>ADL_SR06_C2B1-ADPSXF2_CPSF_SEP5_01580510_2022WW24.2.0.bin</t>
      </is>
    </nc>
  </rcc>
  <rcc rId="10515" sId="1">
    <oc r="G121" t="inlineStr">
      <is>
        <t>ADL_SR06_C2B1-ADPSXF2_CPSF_SEP5_01580510_2022WW19.3.0.bin</t>
      </is>
    </oc>
    <nc r="G121" t="inlineStr">
      <is>
        <t>ADL_SR06_C2B1-ADPSXF2_CPSF_SEP5_01580510_2022WW24.2.0.bin</t>
      </is>
    </nc>
  </rcc>
  <rcc rId="10516" sId="1">
    <oc r="G120" t="inlineStr">
      <is>
        <t>ADL_SR06_C2B1-ADPSXF2_CPSF_SEP5_01580510_2022WW19.3.0.bin</t>
      </is>
    </oc>
    <nc r="G120" t="inlineStr">
      <is>
        <t>ADL_SR06_C2B1-ADPSXF2_CPSF_SEP5_01580510_2022WW24.2.0.bin</t>
      </is>
    </nc>
  </rcc>
  <rcc rId="10517" sId="1">
    <oc r="G119" t="inlineStr">
      <is>
        <t>ADL_SR06_C2B1-ADPSXF2_CPSF_SEP5_01580510_2022WW19.3.0.bin</t>
      </is>
    </oc>
    <nc r="G119" t="inlineStr">
      <is>
        <t>ADL_SR06_C2B1-ADPSXF2_CPSF_SEP5_01580510_2022WW24.2.0.bin</t>
      </is>
    </nc>
  </rcc>
  <rcc rId="10518" sId="1">
    <oc r="G118" t="inlineStr">
      <is>
        <t>ADL_SR06_C2B1-ADPSXF2_CPSF_SEP5_01580510_2022WW19.3.0.bin</t>
      </is>
    </oc>
    <nc r="G118" t="inlineStr">
      <is>
        <t>ADL_SR06_C2B1-ADPSXF2_CPSF_SEP5_01580510_2022WW24.2.0.bin</t>
      </is>
    </nc>
  </rcc>
  <rcc rId="10519" sId="1">
    <oc r="G117" t="inlineStr">
      <is>
        <t>ADL_SR06_C2B1-ADPSXF2_CPSF_SEP5_01580510_2022WW19.3.0.bin</t>
      </is>
    </oc>
    <nc r="G117" t="inlineStr">
      <is>
        <t>ADL_SR06_C2B1-ADPSXF2_CPSF_SEP5_01580510_2022WW24.2.0.bin</t>
      </is>
    </nc>
  </rcc>
  <rcc rId="10520" sId="1">
    <oc r="G116" t="inlineStr">
      <is>
        <t>ADL_SR06_C2B1-ADPSXF2_CPSF_SEP5_01580510_2022WW19.3.0.bin</t>
      </is>
    </oc>
    <nc r="G116" t="inlineStr">
      <is>
        <t>ADL_SR06_C2B1-ADPSXF2_CPSF_SEP5_01580510_2022WW24.2.0.bin</t>
      </is>
    </nc>
  </rcc>
  <rcc rId="10521" sId="1">
    <oc r="G115" t="inlineStr">
      <is>
        <t>ADL_SR06_C2B1-ADPSXF2_CPSF_SEP5_01580510_2022WW19.3.0.bin</t>
      </is>
    </oc>
    <nc r="G115" t="inlineStr">
      <is>
        <t>ADL_SR06_C2B1-ADPSXF2_CPSF_SEP5_01580510_2022WW24.2.0.bin</t>
      </is>
    </nc>
  </rcc>
  <rcc rId="10522" sId="1">
    <oc r="G114" t="inlineStr">
      <is>
        <t>ADL_SR06_C2B1-ADPSXF2_CPSF_SEP5_01580510_2022WW19.3.0.bin</t>
      </is>
    </oc>
    <nc r="G114" t="inlineStr">
      <is>
        <t>ADL_SR06_C2B1-ADPSXF2_CPSF_SEP5_01580510_2022WW24.2.0.bin</t>
      </is>
    </nc>
  </rcc>
  <rcc rId="10523" sId="1">
    <oc r="G113" t="inlineStr">
      <is>
        <t>ADL_SR06_C2B1-ADPSXF2_CPSF_SEP5_01580510_2022WW19.3.0.bin</t>
      </is>
    </oc>
    <nc r="G113" t="inlineStr">
      <is>
        <t>ADL_SR06_C2B1-ADPSXF2_CPSF_SEP5_01580510_2022WW24.2.0.bin</t>
      </is>
    </nc>
  </rcc>
  <rcc rId="10524" sId="1">
    <oc r="G112" t="inlineStr">
      <is>
        <t>ADL_SR06_C2B1-ADPSXF2_CPSF_SEP5_01580510_2022WW19.3.0.bin</t>
      </is>
    </oc>
    <nc r="G112" t="inlineStr">
      <is>
        <t>ADL_SR06_C2B1-ADPSXF2_CPSF_SEP5_01580510_2022WW24.2.0.bin</t>
      </is>
    </nc>
  </rcc>
  <rcc rId="10525" sId="1">
    <oc r="G111" t="inlineStr">
      <is>
        <t>ADL_SR06_C2B1-ADPSXF2_CPSF_SEP5_01580510_2022WW19.3.0.bin</t>
      </is>
    </oc>
    <nc r="G111" t="inlineStr">
      <is>
        <t>ADL_SR06_C2B1-ADPSXF2_CPSF_SEP5_01580510_2022WW24.2.0.bin</t>
      </is>
    </nc>
  </rcc>
  <rcc rId="10526" sId="1">
    <oc r="G110" t="inlineStr">
      <is>
        <t>ADL_SR06_C2B1-ADPSXF2_CPSF_SEP5_01580510_2022WW19.3.0.bin</t>
      </is>
    </oc>
    <nc r="G110" t="inlineStr">
      <is>
        <t>ADL_SR06_C2B1-ADPSXF2_CPSF_SEP5_01580510_2022WW24.2.0.bin</t>
      </is>
    </nc>
  </rcc>
  <rcc rId="10527" sId="1">
    <oc r="G109" t="inlineStr">
      <is>
        <t>ADL_SR06_C2B1-ADPSXF2_CPSF_SEP5_01580510_2022WW19.3.0.bin</t>
      </is>
    </oc>
    <nc r="G109" t="inlineStr">
      <is>
        <t>ADL_SR06_C2B1-ADPSXF2_CPSF_SEP5_01580510_2022WW24.2.0.bin</t>
      </is>
    </nc>
  </rcc>
  <rcc rId="10528" sId="1">
    <oc r="G108" t="inlineStr">
      <is>
        <t>ADL_SR06_C2B1-ADPSXF2_CPSF_SEP5_01580510_2022WW19.3.0.bin</t>
      </is>
    </oc>
    <nc r="G108" t="inlineStr">
      <is>
        <t>ADL_SR06_C2B1-ADPSXF2_CPSF_SEP5_01580510_2022WW24.2.0.bin</t>
      </is>
    </nc>
  </rcc>
  <rcc rId="10529" sId="1">
    <oc r="G107" t="inlineStr">
      <is>
        <t>ADL_SR06_C2B1-ADPSXF2_CPSF_SEP5_01580510_2022WW19.3.0.bin</t>
      </is>
    </oc>
    <nc r="G107" t="inlineStr">
      <is>
        <t>ADL_SR06_C2B1-ADPSXF2_CPSF_SEP5_01580510_2022WW24.2.0.bin</t>
      </is>
    </nc>
  </rcc>
  <rcc rId="10530" sId="1">
    <oc r="G106" t="inlineStr">
      <is>
        <t>ADL_SR06_C2B1-ADPSXF2_CPSF_SEP5_01580510_2022WW19.3.0.bin</t>
      </is>
    </oc>
    <nc r="G106" t="inlineStr">
      <is>
        <t>ADL_SR06_C2B1-ADPSXF2_CPSF_SEP5_01580510_2022WW24.2.0.bin</t>
      </is>
    </nc>
  </rcc>
  <rcc rId="10531" sId="1">
    <oc r="G105" t="inlineStr">
      <is>
        <t>ADL_SR06_C2B1-ADPSXF2_CPSF_SEP5_01580510_2022WW19.3.0.bin</t>
      </is>
    </oc>
    <nc r="G105" t="inlineStr">
      <is>
        <t>ADL_SR06_C2B1-ADPSXF2_CPSF_SEP5_01580510_2022WW24.2.0.bin</t>
      </is>
    </nc>
  </rcc>
  <rcc rId="10532" sId="1">
    <oc r="G104" t="inlineStr">
      <is>
        <t>ADL_SR06_C2B1-ADPSXF2_CPSF_SEP5_01580510_2022WW19.3.0.bin</t>
      </is>
    </oc>
    <nc r="G104" t="inlineStr">
      <is>
        <t>ADL_SR06_C2B1-ADPSXF2_CPSF_SEP5_01580510_2022WW24.2.0.bin</t>
      </is>
    </nc>
  </rcc>
  <rcc rId="10533" sId="1">
    <oc r="G103" t="inlineStr">
      <is>
        <t>ADL_SR06_C2B1-ADPSXF2_CPSF_SEP5_01580510_2022WW19.3.0.bin</t>
      </is>
    </oc>
    <nc r="G103" t="inlineStr">
      <is>
        <t>ADL_SR06_C2B1-ADPSXF2_CPSF_SEP5_01580510_2022WW24.2.0.bin</t>
      </is>
    </nc>
  </rcc>
  <rcc rId="10534" sId="1">
    <oc r="G102" t="inlineStr">
      <is>
        <t>ADL_SR06_C2B1-ADPSXF2_CPSF_SEP5_01580510_2022WW19.3.0.bin</t>
      </is>
    </oc>
    <nc r="G102" t="inlineStr">
      <is>
        <t>ADL_SR06_C2B1-ADPSXF2_CPSF_SEP5_01580510_2022WW24.2.0.bin</t>
      </is>
    </nc>
  </rcc>
  <rcc rId="10535" sId="1">
    <oc r="G101" t="inlineStr">
      <is>
        <t>ADL_SR06_C2B1-ADPSXF2_CPSF_SEP5_01580510_2022WW19.3.0.bin</t>
      </is>
    </oc>
    <nc r="G101" t="inlineStr">
      <is>
        <t>ADL_SR06_C2B1-ADPSXF2_CPSF_SEP5_01580510_2022WW24.2.0.bin</t>
      </is>
    </nc>
  </rcc>
  <rcc rId="10536" sId="1">
    <oc r="G100" t="inlineStr">
      <is>
        <t>ADL_SR06_C2B1-ADPSXF2_CPSF_SEP5_01580510_2022WW19.3.0.bin</t>
      </is>
    </oc>
    <nc r="G100" t="inlineStr">
      <is>
        <t>ADL_SR06_C2B1-ADPSXF2_CPSF_SEP5_01580510_2022WW24.2.0.bin</t>
      </is>
    </nc>
  </rcc>
  <rcc rId="10537" sId="1">
    <oc r="G99" t="inlineStr">
      <is>
        <t>ADL_SR06_C2B1-ADPSXF2_CPSF_SEP5_01580510_2022WW19.3.0.bin</t>
      </is>
    </oc>
    <nc r="G99" t="inlineStr">
      <is>
        <t>ADL_SR06_C2B1-ADPSXF2_CPSF_SEP5_01580510_2022WW24.2.0.bin</t>
      </is>
    </nc>
  </rcc>
  <rcc rId="10538" sId="1">
    <oc r="G98" t="inlineStr">
      <is>
        <t>ADL_SR06_C2B1-ADPSXF2_CPSF_SEP5_01580510_2022WW19.3.0.bin</t>
      </is>
    </oc>
    <nc r="G98" t="inlineStr">
      <is>
        <t>ADL_SR06_C2B1-ADPSXF2_CPSF_SEP5_01580510_2022WW24.2.0.bin</t>
      </is>
    </nc>
  </rcc>
  <rcc rId="10539" sId="1">
    <oc r="G97" t="inlineStr">
      <is>
        <t>ADL_SR06_C2B1-ADPSXF2_CPSF_SEP5_01580510_2022WW19.3.0.bin</t>
      </is>
    </oc>
    <nc r="G97" t="inlineStr">
      <is>
        <t>ADL_SR06_C2B1-ADPSXF2_CPSF_SEP5_01580510_2022WW24.2.0.bin</t>
      </is>
    </nc>
  </rcc>
  <rcc rId="10540" sId="1">
    <oc r="G96" t="inlineStr">
      <is>
        <t>ADL_SR06_C2B1-ADPSXF2_CPSF_SEP5_01580510_2022WW19.3.0.bin</t>
      </is>
    </oc>
    <nc r="G96" t="inlineStr">
      <is>
        <t>ADL_SR06_C2B1-ADPSXF2_CPSF_SEP5_01580510_2022WW24.2.0.bin</t>
      </is>
    </nc>
  </rcc>
  <rcc rId="10541" sId="1">
    <oc r="G95" t="inlineStr">
      <is>
        <t>ADL_SR06_C2B1-ADPSXF2_CPSF_SEP5_01580510_2022WW19.3.0.bin</t>
      </is>
    </oc>
    <nc r="G95" t="inlineStr">
      <is>
        <t>ADL_SR06_C2B1-ADPSXF2_CPSF_SEP5_01580510_2022WW24.2.0.bin</t>
      </is>
    </nc>
  </rcc>
  <rcc rId="10542" sId="1">
    <oc r="G94" t="inlineStr">
      <is>
        <t>ADL_SR06_C2B1-ADPSXF2_CPSF_SEP5_01580510_2022WW19.3.0.bin</t>
      </is>
    </oc>
    <nc r="G94" t="inlineStr">
      <is>
        <t>ADL_SR06_C2B1-ADPSXF2_CPSF_SEP5_01580510_2022WW24.2.0.bin</t>
      </is>
    </nc>
  </rcc>
  <rcc rId="10543" sId="1">
    <oc r="G93" t="inlineStr">
      <is>
        <t>ADL_SR06_C2B1-ADPSXF2_CPSF_SEP5_01580510_2022WW19.3.0.bin</t>
      </is>
    </oc>
    <nc r="G93" t="inlineStr">
      <is>
        <t>ADL_SR06_C2B1-ADPSXF2_CPSF_SEP5_01580510_2022WW24.2.0.bin</t>
      </is>
    </nc>
  </rcc>
  <rcc rId="10544" sId="1">
    <oc r="G92" t="inlineStr">
      <is>
        <t>ADL_SR06_C2B1-ADPSXF2_CPSF_SEP5_01580510_2022WW19.3.0.bin</t>
      </is>
    </oc>
    <nc r="G92" t="inlineStr">
      <is>
        <t>ADL_SR06_C2B1-ADPSXF2_CPSF_SEP5_01580510_2022WW24.2.0.bin</t>
      </is>
    </nc>
  </rcc>
  <rcc rId="10545" sId="1">
    <oc r="G91" t="inlineStr">
      <is>
        <t>ADL_SR06_C2B1-ADPSXF2_CPSF_SEP5_01580510_2022WW19.3.0.bin</t>
      </is>
    </oc>
    <nc r="G91" t="inlineStr">
      <is>
        <t>ADL_SR06_C2B1-ADPSXF2_CPSF_SEP5_01580510_2022WW24.2.0.bin</t>
      </is>
    </nc>
  </rcc>
  <rcc rId="10546" sId="1">
    <oc r="G90" t="inlineStr">
      <is>
        <t>ADL_SR06_C2B1-ADPSXF2_CPSF_SEP5_01580510_2022WW19.3.0.bin</t>
      </is>
    </oc>
    <nc r="G90" t="inlineStr">
      <is>
        <t>ADL_SR06_C2B1-ADPSXF2_CPSF_SEP5_01580510_2022WW24.2.0.bin</t>
      </is>
    </nc>
  </rcc>
  <rcc rId="10547" sId="1">
    <oc r="G89" t="inlineStr">
      <is>
        <t>ADL_SR06_C2B1-ADPSXF2_CPSF_SEP5_01580510_2022WW19.3.0.bin</t>
      </is>
    </oc>
    <nc r="G89" t="inlineStr">
      <is>
        <t>ADL_SR06_C2B1-ADPSXF2_CPSF_SEP5_01580510_2022WW24.2.0.bin</t>
      </is>
    </nc>
  </rcc>
  <rcc rId="10548" sId="1">
    <oc r="G88" t="inlineStr">
      <is>
        <t>ADL_SR06_C2B1-ADPSXF2_CPSF_SEP5_01580510_2022WW19.3.0.bin</t>
      </is>
    </oc>
    <nc r="G88" t="inlineStr">
      <is>
        <t>ADL_SR06_C2B1-ADPSXF2_CPSF_SEP5_01580510_2022WW24.2.0.bin</t>
      </is>
    </nc>
  </rcc>
  <rcc rId="10549" sId="1">
    <oc r="G87" t="inlineStr">
      <is>
        <t>ADL_SR06_C2B1-ADPSXF2_CPSF_SEP5_01580510_2022WW19.3.0.bin</t>
      </is>
    </oc>
    <nc r="G87" t="inlineStr">
      <is>
        <t>ADL_SR06_C2B1-ADPSXF2_CPSF_SEP5_01580510_2022WW24.2.0.bin</t>
      </is>
    </nc>
  </rcc>
  <rcc rId="10550" sId="1">
    <oc r="G86" t="inlineStr">
      <is>
        <t>ADL_SR06_C2B1-ADPSXF2_CPSF_SEP5_01580510_2022WW19.3.0.bin</t>
      </is>
    </oc>
    <nc r="G86" t="inlineStr">
      <is>
        <t>ADL_SR06_C2B1-ADPSXF2_CPSF_SEP5_01580510_2022WW24.2.0.bin</t>
      </is>
    </nc>
  </rcc>
  <rcc rId="10551" sId="1">
    <oc r="G85" t="inlineStr">
      <is>
        <t>ADL_SR06_C2B1-ADPSXF2_CPSF_SEP5_01580510_2022WW19.3.0.bin</t>
      </is>
    </oc>
    <nc r="G85" t="inlineStr">
      <is>
        <t>ADL_SR06_C2B1-ADPSXF2_CPSF_SEP5_01580510_2022WW24.2.0.bin</t>
      </is>
    </nc>
  </rcc>
  <rcc rId="10552" sId="1">
    <oc r="G84" t="inlineStr">
      <is>
        <t>ADL_SR06_C2B1-ADPSXF2_CPSF_SEP5_01580510_2022WW19.3.0.bin</t>
      </is>
    </oc>
    <nc r="G84" t="inlineStr">
      <is>
        <t>ADL_SR06_C2B1-ADPSXF2_CPSF_SEP5_01580510_2022WW24.2.0.bin</t>
      </is>
    </nc>
  </rcc>
  <rcc rId="10553" sId="1">
    <oc r="G83" t="inlineStr">
      <is>
        <t>ADL_SR06_C2B1-ADPSXF2_CPSF_SEP5_01580510_2022WW19.3.0.bin</t>
      </is>
    </oc>
    <nc r="G83" t="inlineStr">
      <is>
        <t>ADL_SR06_C2B1-ADPSXF2_CPSF_SEP5_01580510_2022WW24.2.0.bin</t>
      </is>
    </nc>
  </rcc>
  <rcc rId="10554" sId="1">
    <oc r="G82" t="inlineStr">
      <is>
        <t>ADL_SR06_C2B1-ADPSXF2_CPSF_SEP5_01580510_2022WW19.3.0.bin</t>
      </is>
    </oc>
    <nc r="G82" t="inlineStr">
      <is>
        <t>ADL_SR06_C2B1-ADPSXF2_CPSF_SEP5_01580510_2022WW24.2.0.bin</t>
      </is>
    </nc>
  </rcc>
  <rcc rId="10555" sId="1">
    <oc r="G81" t="inlineStr">
      <is>
        <t>ADL_SR06_C2B1-ADPSXF2_CPSF_SEP5_01580510_2022WW19.3.0.bin</t>
      </is>
    </oc>
    <nc r="G81" t="inlineStr">
      <is>
        <t>ADL_SR06_C2B1-ADPSXF2_CPSF_SEP5_01580510_2022WW24.2.0.bin</t>
      </is>
    </nc>
  </rcc>
  <rcc rId="10556" sId="1">
    <oc r="G80" t="inlineStr">
      <is>
        <t>ADL_SR06_C2B1-ADPSXF2_CPSF_SEP5_01580510_2022WW19.3.0.bin</t>
      </is>
    </oc>
    <nc r="G80" t="inlineStr">
      <is>
        <t>ADL_SR06_C2B1-ADPSXF2_CPSF_SEP5_01580510_2022WW24.2.0.bin</t>
      </is>
    </nc>
  </rcc>
  <rcc rId="10557" sId="1">
    <oc r="G79" t="inlineStr">
      <is>
        <t>ADL_SR06_C2B1-ADPSXF2_CPSF_SEP5_01580510_2022WW19.3.0.bin</t>
      </is>
    </oc>
    <nc r="G79" t="inlineStr">
      <is>
        <t>ADL_SR06_C2B1-ADPSXF2_CPSF_SEP5_01580510_2022WW24.2.0.bin</t>
      </is>
    </nc>
  </rcc>
  <rcc rId="10558" sId="1">
    <oc r="G78" t="inlineStr">
      <is>
        <t>ADL_SR06_C2B1-ADPSXF2_CPSF_SEP5_01580510_2022WW19.3.0.bin</t>
      </is>
    </oc>
    <nc r="G78" t="inlineStr">
      <is>
        <t>ADL_SR06_C2B1-ADPSXF2_CPSF_SEP5_01580510_2022WW24.2.0.bin</t>
      </is>
    </nc>
  </rcc>
  <rcc rId="10559" sId="1">
    <oc r="G77" t="inlineStr">
      <is>
        <t>ADL_SR06_C2B1-ADPSXF2_CPSF_SEP5_01580510_2022WW19.3.0.bin</t>
      </is>
    </oc>
    <nc r="G77" t="inlineStr">
      <is>
        <t>ADL_SR06_C2B1-ADPSXF2_CPSF_SEP5_01580510_2022WW24.2.0.bin</t>
      </is>
    </nc>
  </rcc>
  <rcc rId="10560" sId="1">
    <oc r="G76" t="inlineStr">
      <is>
        <t>ADL_SR06_C2B1-ADPSXF2_CPSF_SEP5_01580510_2022WW19.3.0.bin</t>
      </is>
    </oc>
    <nc r="G76" t="inlineStr">
      <is>
        <t>ADL_SR06_C2B1-ADPSXF2_CPSF_SEP5_01580510_2022WW24.2.0.bin</t>
      </is>
    </nc>
  </rcc>
  <rcc rId="10561" sId="1">
    <oc r="G75" t="inlineStr">
      <is>
        <t>ADL_SR06_C2B1-ADPSXF2_CPSF_SEP5_01580510_2022WW19.3.0.bin</t>
      </is>
    </oc>
    <nc r="G75" t="inlineStr">
      <is>
        <t>ADL_SR06_C2B1-ADPSXF2_CPSF_SEP5_01580510_2022WW24.2.0.bin</t>
      </is>
    </nc>
  </rcc>
  <rcc rId="10562" sId="1">
    <oc r="G74" t="inlineStr">
      <is>
        <t>ADL_SR06_C2B1-ADPSXF2_CPSF_SEP5_01580510_2022WW19.3.0.bin</t>
      </is>
    </oc>
    <nc r="G74" t="inlineStr">
      <is>
        <t>ADL_SR06_C2B1-ADPSXF2_CPSF_SEP5_01580510_2022WW24.2.0.bin</t>
      </is>
    </nc>
  </rcc>
  <rcc rId="10563" sId="1">
    <oc r="G73" t="inlineStr">
      <is>
        <t>ADL_SR06_C2B1-ADPSXF2_CPSF_SEP5_01580510_2022WW19.3.0.bin</t>
      </is>
    </oc>
    <nc r="G73" t="inlineStr">
      <is>
        <t>ADL_SR06_C2B1-ADPSXF2_CPSF_SEP5_01580510_2022WW24.2.0.bin</t>
      </is>
    </nc>
  </rcc>
  <rcc rId="10564" sId="1">
    <oc r="G72" t="inlineStr">
      <is>
        <t>ADL_SR06_C2B1-ADPSXF2_CPSF_SEP5_01580510_2022WW19.3.0.bin</t>
      </is>
    </oc>
    <nc r="G72" t="inlineStr">
      <is>
        <t>ADL_SR06_C2B1-ADPSXF2_CPSF_SEP5_01580510_2022WW24.2.0.bin</t>
      </is>
    </nc>
  </rcc>
  <rcc rId="10565" sId="1">
    <oc r="G71" t="inlineStr">
      <is>
        <t>ADL_SR06_C2B1-ADPSXF2_CPSF_SEP5_01580510_2022WW19.3.0.bin</t>
      </is>
    </oc>
    <nc r="G71" t="inlineStr">
      <is>
        <t>ADL_SR06_C2B1-ADPSXF2_CPSF_SEP5_01580510_2022WW24.2.0.bin</t>
      </is>
    </nc>
  </rcc>
  <rcc rId="10566" sId="1">
    <oc r="G70" t="inlineStr">
      <is>
        <t>ADL_SR06_C2B1-ADPSXF2_CPSF_SEP5_01580510_2022WW19.3.0.bin</t>
      </is>
    </oc>
    <nc r="G70" t="inlineStr">
      <is>
        <t>ADL_SR06_C2B1-ADPSXF2_CPSF_SEP5_01580510_2022WW24.2.0.bin</t>
      </is>
    </nc>
  </rcc>
  <rcc rId="10567" sId="1">
    <oc r="G69" t="inlineStr">
      <is>
        <t>ADL_SR06_C2B1-ADPSXF2_CPSF_SEP5_01580510_2022WW19.3.0.bin</t>
      </is>
    </oc>
    <nc r="G69" t="inlineStr">
      <is>
        <t>ADL_SR06_C2B1-ADPSXF2_CPSF_SEP5_01580510_2022WW24.2.0.bin</t>
      </is>
    </nc>
  </rcc>
  <rcc rId="10568" sId="1">
    <oc r="G68" t="inlineStr">
      <is>
        <t>ADL_SR06_C2B1-ADPSXF2_CPSF_SEP5_01580510_2022WW19.3.0.bin</t>
      </is>
    </oc>
    <nc r="G68" t="inlineStr">
      <is>
        <t>ADL_SR06_C2B1-ADPSXF2_CPSF_SEP5_01580510_2022WW24.2.0.bin</t>
      </is>
    </nc>
  </rcc>
  <rcc rId="10569" sId="1">
    <oc r="G67" t="inlineStr">
      <is>
        <t>ADL_SR06_C2B1-ADPSXF2_CPSF_SEP5_01580510_2022WW19.3.0.bin</t>
      </is>
    </oc>
    <nc r="G67" t="inlineStr">
      <is>
        <t>ADL_SR06_C2B1-ADPSXF2_CPSF_SEP5_01580510_2022WW24.2.0.bin</t>
      </is>
    </nc>
  </rcc>
  <rcc rId="10570" sId="1">
    <oc r="G66" t="inlineStr">
      <is>
        <t>ADL_SR06_C2B1-ADPSXF2_CPSF_SEP5_01580510_2022WW19.3.0.bin</t>
      </is>
    </oc>
    <nc r="G66" t="inlineStr">
      <is>
        <t>ADL_SR06_C2B1-ADPSXF2_CPSF_SEP5_01580510_2022WW24.2.0.bin</t>
      </is>
    </nc>
  </rcc>
  <rcc rId="10571" sId="1">
    <oc r="G65" t="inlineStr">
      <is>
        <t>ADL_SR06_C2B1-ADPSXF2_CPSF_SEP5_01580510_2022WW19.3.0.bin</t>
      </is>
    </oc>
    <nc r="G65" t="inlineStr">
      <is>
        <t>ADL_SR06_C2B1-ADPSXF2_CPSF_SEP5_01580510_2022WW24.2.0.bin</t>
      </is>
    </nc>
  </rcc>
  <rcc rId="10572" sId="1">
    <oc r="G64" t="inlineStr">
      <is>
        <t>ADL_SR06_C2B1-ADPSXF2_CPSF_SEP5_01580510_2022WW19.3.0.bin</t>
      </is>
    </oc>
    <nc r="G64" t="inlineStr">
      <is>
        <t>ADL_SR06_C2B1-ADPSXF2_CPSF_SEP5_01580510_2022WW24.2.0.bin</t>
      </is>
    </nc>
  </rcc>
  <rcc rId="10573" sId="1">
    <oc r="G63" t="inlineStr">
      <is>
        <t>ADL_SR06_C2B1-ADPSXF2_CPSF_SEP5_01580510_2022WW19.3.0.bin</t>
      </is>
    </oc>
    <nc r="G63" t="inlineStr">
      <is>
        <t>ADL_SR06_C2B1-ADPSXF2_CPSF_SEP5_01580510_2022WW24.2.0.bin</t>
      </is>
    </nc>
  </rcc>
  <rcc rId="10574" sId="1">
    <oc r="G62" t="inlineStr">
      <is>
        <t>ADL_SR06_C2B1-ADPSXF2_CPSF_SEP5_01580510_2022WW19.3.0.bin</t>
      </is>
    </oc>
    <nc r="G62" t="inlineStr">
      <is>
        <t>ADL_SR06_C2B1-ADPSXF2_CPSF_SEP5_01580510_2022WW24.2.0.bin</t>
      </is>
    </nc>
  </rcc>
  <rcc rId="10575" sId="1">
    <oc r="G61" t="inlineStr">
      <is>
        <t>ADL_SR06_C2B1-ADPSXF2_CPSF_SEP5_01580510_2022WW19.3.0.bin</t>
      </is>
    </oc>
    <nc r="G61" t="inlineStr">
      <is>
        <t>ADL_SR06_C2B1-ADPSXF2_CPSF_SEP5_01580510_2022WW24.2.0.bin</t>
      </is>
    </nc>
  </rcc>
  <rcc rId="10576" sId="1">
    <oc r="G60" t="inlineStr">
      <is>
        <t>ADL_SR06_C2B1-ADPSXF2_CPSF_SEP5_01580510_2022WW19.3.0.bin</t>
      </is>
    </oc>
    <nc r="G60" t="inlineStr">
      <is>
        <t>ADL_SR06_C2B1-ADPSXF2_CPSF_SEP5_01580510_2022WW24.2.0.bin</t>
      </is>
    </nc>
  </rcc>
  <rcc rId="10577" sId="1">
    <oc r="G59" t="inlineStr">
      <is>
        <t>ADL_SR06_C2B1-ADPSXF2_CPSF_SEP5_01580510_2022WW19.3.0.bin</t>
      </is>
    </oc>
    <nc r="G59" t="inlineStr">
      <is>
        <t>ADL_SR06_C2B1-ADPSXF2_CPSF_SEP5_01580510_2022WW24.2.0.bin</t>
      </is>
    </nc>
  </rcc>
  <rcc rId="10578" sId="1">
    <oc r="G58" t="inlineStr">
      <is>
        <t>ADL_SR06_C2B1-ADPSXF2_CPSF_SEP5_01580510_2022WW19.3.0.bin</t>
      </is>
    </oc>
    <nc r="G58" t="inlineStr">
      <is>
        <t>ADL_SR06_C2B1-ADPSXF2_CPSF_SEP5_01580510_2022WW24.2.0.bin</t>
      </is>
    </nc>
  </rcc>
  <rcc rId="10579" sId="1">
    <oc r="G57" t="inlineStr">
      <is>
        <t>ADL_SR06_C2B1-ADPSXF2_CPSF_SEP5_01580510_2022WW19.3.0.bin</t>
      </is>
    </oc>
    <nc r="G57" t="inlineStr">
      <is>
        <t>ADL_SR06_C2B1-ADPSXF2_CPSF_SEP5_01580510_2022WW24.2.0.bin</t>
      </is>
    </nc>
  </rcc>
  <rcc rId="10580" sId="1">
    <oc r="G56" t="inlineStr">
      <is>
        <t>ADL_SR06_C2B1-ADPSXF2_CPSF_SEP5_01580510_2022WW19.3.0.bin</t>
      </is>
    </oc>
    <nc r="G56" t="inlineStr">
      <is>
        <t>ADL_SR06_C2B1-ADPSXF2_CPSF_SEP5_01580510_2022WW24.2.0.bin</t>
      </is>
    </nc>
  </rcc>
  <rcc rId="10581" sId="1">
    <oc r="G55" t="inlineStr">
      <is>
        <t>ADL_SR06_C2B1-ADPSXF2_CPSF_SEP5_01580510_2022WW19.3.0.bin</t>
      </is>
    </oc>
    <nc r="G55" t="inlineStr">
      <is>
        <t>ADL_SR06_C2B1-ADPSXF2_CPSF_SEP5_01580510_2022WW24.2.0.bin</t>
      </is>
    </nc>
  </rcc>
  <rcc rId="10582" sId="1">
    <oc r="G54" t="inlineStr">
      <is>
        <t>ADL_SR06_C2B1-ADPSXF2_CPSF_SEP5_01580510_2022WW19.3.0.bin</t>
      </is>
    </oc>
    <nc r="G54" t="inlineStr">
      <is>
        <t>ADL_SR06_C2B1-ADPSXF2_CPSF_SEP5_01580510_2022WW24.2.0.bin</t>
      </is>
    </nc>
  </rcc>
  <rcc rId="10583" sId="1">
    <oc r="G53" t="inlineStr">
      <is>
        <t>ADL_SR06_C2B1-ADPSXF2_CPSF_SEP5_01580510_2022WW19.3.0.bin</t>
      </is>
    </oc>
    <nc r="G53" t="inlineStr">
      <is>
        <t>ADL_SR06_C2B1-ADPSXF2_CPSF_SEP5_01580510_2022WW24.2.0.bin</t>
      </is>
    </nc>
  </rcc>
  <rcc rId="10584" sId="1">
    <oc r="G52" t="inlineStr">
      <is>
        <t>ADL_SR06_C2B1-ADPSXF2_CPSF_SEP5_01580510_2022WW19.3.0.bin</t>
      </is>
    </oc>
    <nc r="G52" t="inlineStr">
      <is>
        <t>ADL_SR06_C2B1-ADPSXF2_CPSF_SEP5_01580510_2022WW24.2.0.bin</t>
      </is>
    </nc>
  </rcc>
  <rcc rId="10585" sId="1">
    <oc r="G51" t="inlineStr">
      <is>
        <t>ADL_SR06_C2B1-ADPSXF2_CPSF_SEP5_01580510_2022WW19.3.0.bin</t>
      </is>
    </oc>
    <nc r="G51" t="inlineStr">
      <is>
        <t>ADL_SR06_C2B1-ADPSXF2_CPSF_SEP5_01580510_2022WW24.2.0.bin</t>
      </is>
    </nc>
  </rcc>
  <rcc rId="10586" sId="1">
    <oc r="G50" t="inlineStr">
      <is>
        <t>ADL_SR06_C2B1-ADPSXF2_CPSF_SEP5_01580510_2022WW19.3.0.bin</t>
      </is>
    </oc>
    <nc r="G50" t="inlineStr">
      <is>
        <t>ADL_SR06_C2B1-ADPSXF2_CPSF_SEP5_01580510_2022WW24.2.0.bin</t>
      </is>
    </nc>
  </rcc>
  <rcc rId="10587" sId="1">
    <oc r="G49" t="inlineStr">
      <is>
        <t>ADL_SR06_C2B1-ADPSXF2_CPSF_SEP5_01580510_2022WW19.3.0.bin</t>
      </is>
    </oc>
    <nc r="G49" t="inlineStr">
      <is>
        <t>ADL_SR06_C2B1-ADPSXF2_CPSF_SEP5_01580510_2022WW24.2.0.bin</t>
      </is>
    </nc>
  </rcc>
  <rcc rId="10588" sId="1">
    <oc r="G48" t="inlineStr">
      <is>
        <t>ADL_SR06_C2B1-ADPSXF2_CPSF_SEP5_01580510_2022WW19.3.0.bin</t>
      </is>
    </oc>
    <nc r="G48" t="inlineStr">
      <is>
        <t>ADL_SR06_C2B1-ADPSXF2_CPSF_SEP5_01580510_2022WW24.2.0.bin</t>
      </is>
    </nc>
  </rcc>
  <rcc rId="10589" sId="1">
    <oc r="G47" t="inlineStr">
      <is>
        <t>ADL_SR06_C2B1-ADPSXF2_CPSF_SEP5_01580510_2022WW19.3.0.bin</t>
      </is>
    </oc>
    <nc r="G47" t="inlineStr">
      <is>
        <t>ADL_SR06_C2B1-ADPSXF2_CPSF_SEP5_01580510_2022WW24.2.0.bin</t>
      </is>
    </nc>
  </rcc>
  <rcc rId="10590" sId="1">
    <oc r="G46" t="inlineStr">
      <is>
        <t>ADL_SR06_C2B1-ADPSXF2_CPSF_SEP5_01580510_2022WW19.3.0.bin</t>
      </is>
    </oc>
    <nc r="G46" t="inlineStr">
      <is>
        <t>ADL_SR06_C2B1-ADPSXF2_CPSF_SEP5_01580510_2022WW24.2.0.bin</t>
      </is>
    </nc>
  </rcc>
  <rcc rId="10591" sId="1">
    <oc r="G45" t="inlineStr">
      <is>
        <t>ADL_SR06_C2B1-ADPSXF2_CPSF_SEP5_01580510_2022WW19.3.0.bin</t>
      </is>
    </oc>
    <nc r="G45" t="inlineStr">
      <is>
        <t>ADL_SR06_C2B1-ADPSXF2_CPSF_SEP5_01580510_2022WW24.2.0.bin</t>
      </is>
    </nc>
  </rcc>
  <rcc rId="10592" sId="1">
    <oc r="G44" t="inlineStr">
      <is>
        <t>ADL_SR06_C2B1-ADPSXF2_CPSF_SEP5_01580510_2022WW19.3.0.bin</t>
      </is>
    </oc>
    <nc r="G44" t="inlineStr">
      <is>
        <t>ADL_SR06_C2B1-ADPSXF2_CPSF_SEP5_01580510_2022WW24.2.0.bin</t>
      </is>
    </nc>
  </rcc>
  <rcc rId="10593" sId="1">
    <oc r="G43" t="inlineStr">
      <is>
        <t>ADL_SR06_C2B1-ADPSXF2_CPSF_SEP5_01580510_2022WW19.3.0.bin</t>
      </is>
    </oc>
    <nc r="G43" t="inlineStr">
      <is>
        <t>ADL_SR06_C2B1-ADPSXF2_CPSF_SEP5_01580510_2022WW24.2.0.bin</t>
      </is>
    </nc>
  </rcc>
  <rcc rId="10594" sId="1">
    <oc r="G42" t="inlineStr">
      <is>
        <t>ADL_SR06_C2B1-ADPSXF2_CPSF_SEP5_01580510_2022WW19.3.0.bin</t>
      </is>
    </oc>
    <nc r="G42" t="inlineStr">
      <is>
        <t>ADL_SR06_C2B1-ADPSXF2_CPSF_SEP5_01580510_2022WW24.2.0.bin</t>
      </is>
    </nc>
  </rcc>
  <rcc rId="10595" sId="1">
    <oc r="G41" t="inlineStr">
      <is>
        <t>ADL_SR06_C2B1-ADPSXF2_CPSF_SEP5_01580510_2022WW19.3.0.bin</t>
      </is>
    </oc>
    <nc r="G41" t="inlineStr">
      <is>
        <t>ADL_SR06_C2B1-ADPSXF2_CPSF_SEP5_01580510_2022WW24.2.0.bin</t>
      </is>
    </nc>
  </rcc>
  <rcc rId="10596" sId="1">
    <oc r="G40" t="inlineStr">
      <is>
        <t>ADL_SR06_C2B1-ADPSXF2_CPSF_SEP5_01580510_2022WW19.3.0.bin</t>
      </is>
    </oc>
    <nc r="G40" t="inlineStr">
      <is>
        <t>ADL_SR06_C2B1-ADPSXF2_CPSF_SEP5_01580510_2022WW24.2.0.bin</t>
      </is>
    </nc>
  </rcc>
  <rcc rId="10597" sId="1">
    <oc r="G39" t="inlineStr">
      <is>
        <t>ADL_SR06_C2B1-ADPSXF2_CPSF_SEP5_01580510_2022WW19.3.0.bin</t>
      </is>
    </oc>
    <nc r="G39" t="inlineStr">
      <is>
        <t>ADL_SR06_C2B1-ADPSXF2_CPSF_SEP5_01580510_2022WW24.2.0.bin</t>
      </is>
    </nc>
  </rcc>
  <rcc rId="10598" sId="1">
    <oc r="G38" t="inlineStr">
      <is>
        <t>ADL_SR06_C2B1-ADPSXF2_CPSF_SEP5_01580510_2022WW19.3.0.bin</t>
      </is>
    </oc>
    <nc r="G38" t="inlineStr">
      <is>
        <t>ADL_SR06_C2B1-ADPSXF2_CPSF_SEP5_01580510_2022WW24.2.0.bin</t>
      </is>
    </nc>
  </rcc>
  <rcc rId="10599" sId="1">
    <oc r="G37" t="inlineStr">
      <is>
        <t>ADL_SR06_C2B1-ADPSXF2_CPSF_SEP5_01580510_2022WW19.3.0.bin</t>
      </is>
    </oc>
    <nc r="G37" t="inlineStr">
      <is>
        <t>ADL_SR06_C2B1-ADPSXF2_CPSF_SEP5_01580510_2022WW24.2.0.bin</t>
      </is>
    </nc>
  </rcc>
  <rcc rId="10600" sId="1">
    <oc r="G36" t="inlineStr">
      <is>
        <t>ADL_SR06_C2B1-ADPSXF2_CPSF_SEP5_01580510_2022WW19.3.0.bin</t>
      </is>
    </oc>
    <nc r="G36" t="inlineStr">
      <is>
        <t>ADL_SR06_C2B1-ADPSXF2_CPSF_SEP5_01580510_2022WW24.2.0.bin</t>
      </is>
    </nc>
  </rcc>
  <rcc rId="10601" sId="1">
    <oc r="G35" t="inlineStr">
      <is>
        <t>ADL_SR06_C2B1-ADPSXF2_CPSF_SEP5_01580510_2022WW19.3.0.bin</t>
      </is>
    </oc>
    <nc r="G35" t="inlineStr">
      <is>
        <t>ADL_SR06_C2B1-ADPSXF2_CPSF_SEP5_01580510_2022WW24.2.0.bin</t>
      </is>
    </nc>
  </rcc>
  <rcc rId="10602" sId="1">
    <oc r="G34" t="inlineStr">
      <is>
        <t>ADL_SR06_C2B1-ADPSXF2_CPSF_SEP5_01580510_2022WW19.3.0.bin</t>
      </is>
    </oc>
    <nc r="G34" t="inlineStr">
      <is>
        <t>ADL_SR06_C2B1-ADPSXF2_CPSF_SEP5_01580510_2022WW24.2.0.bin</t>
      </is>
    </nc>
  </rcc>
  <rcc rId="10603" sId="1">
    <oc r="G33" t="inlineStr">
      <is>
        <t>ADL_SR06_C2B1-ADPSXF2_CPSF_SEP5_01580510_2022WW19.3.0.bin</t>
      </is>
    </oc>
    <nc r="G33" t="inlineStr">
      <is>
        <t>ADL_SR06_C2B1-ADPSXF2_CPSF_SEP5_01580510_2022WW24.2.0.bin</t>
      </is>
    </nc>
  </rcc>
  <rcc rId="10604" sId="1">
    <oc r="G32" t="inlineStr">
      <is>
        <t>ADL_SR06_C2B1-ADPSXF2_CPSF_SEP5_01580510_2022WW19.3.0.bin</t>
      </is>
    </oc>
    <nc r="G32" t="inlineStr">
      <is>
        <t>ADL_SR06_C2B1-ADPSXF2_CPSF_SEP5_01580510_2022WW24.2.0.bin</t>
      </is>
    </nc>
  </rcc>
  <rcc rId="10605" sId="1">
    <oc r="G31" t="inlineStr">
      <is>
        <t>ADL_SR06_C2B1-ADPSXF2_CPSF_SEP5_01580510_2022WW19.3.0.bin</t>
      </is>
    </oc>
    <nc r="G31" t="inlineStr">
      <is>
        <t>ADL_SR06_C2B1-ADPSXF2_CPSF_SEP5_01580510_2022WW24.2.0.bin</t>
      </is>
    </nc>
  </rcc>
  <rcc rId="10606" sId="1">
    <oc r="G30" t="inlineStr">
      <is>
        <t>ADL_SR06_C2B1-ADPSXF2_CPSF_SEP5_01580510_2022WW19.3.0.bin</t>
      </is>
    </oc>
    <nc r="G30" t="inlineStr">
      <is>
        <t>ADL_SR06_C2B1-ADPSXF2_CPSF_SEP5_01580510_2022WW24.2.0.bin</t>
      </is>
    </nc>
  </rcc>
  <rcc rId="10607" sId="1">
    <oc r="G29" t="inlineStr">
      <is>
        <t>ADL_SR06_C2B1-ADPSXF2_CPSF_SEP5_01580510_2022WW19.3.0.bin</t>
      </is>
    </oc>
    <nc r="G29" t="inlineStr">
      <is>
        <t>ADL_SR06_C2B1-ADPSXF2_CPSF_SEP5_01580510_2022WW24.2.0.bin</t>
      </is>
    </nc>
  </rcc>
  <rcc rId="10608" sId="1">
    <oc r="G28" t="inlineStr">
      <is>
        <t>ADL_SR06_C2B1-ADPSXF2_CPSF_SEP5_01580510_2022WW19.3.0.bin</t>
      </is>
    </oc>
    <nc r="G28" t="inlineStr">
      <is>
        <t>ADL_SR06_C2B1-ADPSXF2_CPSF_SEP5_01580510_2022WW24.2.0.bin</t>
      </is>
    </nc>
  </rcc>
  <rcc rId="10609" sId="1">
    <oc r="G27" t="inlineStr">
      <is>
        <t>ADL_SR06_C2B1-ADPSXF2_CPSF_SEP5_01580510_2022WW19.3.0.bin</t>
      </is>
    </oc>
    <nc r="G27" t="inlineStr">
      <is>
        <t>ADL_SR06_C2B1-ADPSXF2_CPSF_SEP5_01580510_2022WW24.2.0.bin</t>
      </is>
    </nc>
  </rcc>
  <rcc rId="10610" sId="1">
    <oc r="G26" t="inlineStr">
      <is>
        <t>ADL_SR06_C2B1-ADPSXF2_CPSF_SEP5_01580510_2022WW19.3.0.bin</t>
      </is>
    </oc>
    <nc r="G26" t="inlineStr">
      <is>
        <t>ADL_SR06_C2B1-ADPSXF2_CPSF_SEP5_01580510_2022WW24.2.0.bin</t>
      </is>
    </nc>
  </rcc>
  <rcc rId="10611" sId="1">
    <oc r="G25" t="inlineStr">
      <is>
        <t>ADL_SR06_C2B1-ADPSXF2_CPSF_SEP5_01580510_2022WW19.3.0.bin</t>
      </is>
    </oc>
    <nc r="G25" t="inlineStr">
      <is>
        <t>ADL_SR06_C2B1-ADPSXF2_CPSF_SEP5_01580510_2022WW24.2.0.bin</t>
      </is>
    </nc>
  </rcc>
  <rcc rId="10612" sId="1">
    <oc r="G24" t="inlineStr">
      <is>
        <t>ADL_SR06_C2B1-ADPSXF2_CPSF_SEP5_01580510_2022WW19.3.0.bin</t>
      </is>
    </oc>
    <nc r="G24" t="inlineStr">
      <is>
        <t>ADL_SR06_C2B1-ADPSXF2_CPSF_SEP5_01580510_2022WW24.2.0.bin</t>
      </is>
    </nc>
  </rcc>
  <rcc rId="10613" sId="1">
    <oc r="G23" t="inlineStr">
      <is>
        <t>ADL_SR06_C2B1-ADPSXF2_CPSF_SEP5_01580510_2022WW19.3.0.bin</t>
      </is>
    </oc>
    <nc r="G23" t="inlineStr">
      <is>
        <t>ADL_SR06_C2B1-ADPSXF2_CPSF_SEP5_01580510_2022WW24.2.0.bin</t>
      </is>
    </nc>
  </rcc>
  <rcc rId="10614" sId="1">
    <oc r="G22" t="inlineStr">
      <is>
        <t>ADL_SR06_C2B1-ADPSXF2_CPSF_SEP5_01580510_2022WW19.3.0.bin</t>
      </is>
    </oc>
    <nc r="G22" t="inlineStr">
      <is>
        <t>ADL_SR06_C2B1-ADPSXF2_CPSF_SEP5_01580510_2022WW24.2.0.bin</t>
      </is>
    </nc>
  </rcc>
  <rcc rId="10615" sId="1">
    <oc r="G21" t="inlineStr">
      <is>
        <t>ADL_SR06_C2B1-ADPSXF2_CPSF_SEP5_01580510_2022WW19.3.0.bin</t>
      </is>
    </oc>
    <nc r="G21" t="inlineStr">
      <is>
        <t>ADL_SR06_C2B1-ADPSXF2_CPSF_SEP5_01580510_2022WW24.2.0.bin</t>
      </is>
    </nc>
  </rcc>
  <rcc rId="10616" sId="1">
    <oc r="G20" t="inlineStr">
      <is>
        <t>ADL_SR06_C2B1-ADPSXF2_CPSF_SEP5_01580510_2022WW19.3.0.bin</t>
      </is>
    </oc>
    <nc r="G20" t="inlineStr">
      <is>
        <t>ADL_SR06_C2B1-ADPSXF2_CPSF_SEP5_01580510_2022WW24.2.0.bin</t>
      </is>
    </nc>
  </rcc>
  <rcc rId="10617" sId="1">
    <oc r="G19" t="inlineStr">
      <is>
        <t>ADL_SR06_C2B1-ADPSXF2_CPSF_SEP5_01580510_2022WW19.3.0.bin</t>
      </is>
    </oc>
    <nc r="G19" t="inlineStr">
      <is>
        <t>ADL_SR06_C2B1-ADPSXF2_CPSF_SEP5_01580510_2022WW24.2.0.bin</t>
      </is>
    </nc>
  </rcc>
  <rcc rId="10618" sId="1">
    <oc r="G18" t="inlineStr">
      <is>
        <t>ADL_SR06_C2B1-ADPSXF2_CPSF_SEP5_01580510_2022WW19.3.0.bin</t>
      </is>
    </oc>
    <nc r="G18" t="inlineStr">
      <is>
        <t>ADL_SR06_C2B1-ADPSXF2_CPSF_SEP5_01580510_2022WW24.2.0.bin</t>
      </is>
    </nc>
  </rcc>
  <rcc rId="10619" sId="1">
    <oc r="G17" t="inlineStr">
      <is>
        <t>ADL_SR06_C2B1-ADPSXF2_CPSF_SEP5_01580510_2022WW19.3.0.bin</t>
      </is>
    </oc>
    <nc r="G17" t="inlineStr">
      <is>
        <t>ADL_SR06_C2B1-ADPSXF2_CPSF_SEP5_01580510_2022WW24.2.0.bin</t>
      </is>
    </nc>
  </rcc>
  <rcc rId="10620" sId="1">
    <oc r="G16" t="inlineStr">
      <is>
        <t>ADL_SR06_C2B1-ADPSXF2_CPSF_SEP5_01580510_2022WW19.3.0.bin</t>
      </is>
    </oc>
    <nc r="G16" t="inlineStr">
      <is>
        <t>ADL_SR06_C2B1-ADPSXF2_CPSF_SEP5_01580510_2022WW24.2.0.bin</t>
      </is>
    </nc>
  </rcc>
  <rcc rId="10621" sId="1">
    <oc r="G15" t="inlineStr">
      <is>
        <t>ADL_SR06_C2B1-ADPSXF2_CPSF_SEP5_01580510_2022WW19.3.0.bin</t>
      </is>
    </oc>
    <nc r="G15" t="inlineStr">
      <is>
        <t>ADL_SR06_C2B1-ADPSXF2_CPSF_SEP5_01580510_2022WW24.2.0.bin</t>
      </is>
    </nc>
  </rcc>
  <rcc rId="10622" sId="1">
    <oc r="G14" t="inlineStr">
      <is>
        <t>ADL_SR06_C2B1-ADPSXF2_CPSF_SEP5_01580510_2022WW19.3.0.bin</t>
      </is>
    </oc>
    <nc r="G14" t="inlineStr">
      <is>
        <t>ADL_SR06_C2B1-ADPSXF2_CPSF_SEP5_01580510_2022WW24.2.0.bin</t>
      </is>
    </nc>
  </rcc>
  <rcc rId="10623" sId="1">
    <oc r="G13" t="inlineStr">
      <is>
        <t>ADL_SR06_C2B1-ADPSXF2_CPSF_SEP5_01580510_2022WW19.3.0.bin</t>
      </is>
    </oc>
    <nc r="G13" t="inlineStr">
      <is>
        <t>ADL_SR06_C2B1-ADPSXF2_CPSF_SEP5_01580510_2022WW24.2.0.bin</t>
      </is>
    </nc>
  </rcc>
  <rcc rId="10624" sId="1">
    <oc r="G12" t="inlineStr">
      <is>
        <t>ADL_SR06_C2B1-ADPSXF2_CPSF_SEP5_01580510_2022WW19.3.0.bin</t>
      </is>
    </oc>
    <nc r="G12" t="inlineStr">
      <is>
        <t>ADL_SR06_C2B1-ADPSXF2_CPSF_SEP5_01580510_2022WW24.2.0.bin</t>
      </is>
    </nc>
  </rcc>
  <rcc rId="10625" sId="1">
    <oc r="G11" t="inlineStr">
      <is>
        <t>ADL_SR06_C2B1-ADPSXF2_CPSF_SEP5_01580510_2022WW19.3.0.bin</t>
      </is>
    </oc>
    <nc r="G11" t="inlineStr">
      <is>
        <t>ADL_SR06_C2B1-ADPSXF2_CPSF_SEP5_01580510_2022WW24.2.0.bin</t>
      </is>
    </nc>
  </rcc>
  <rcc rId="10626" sId="1">
    <oc r="G10" t="inlineStr">
      <is>
        <t>ADL_SR06_C2B1-ADPSXF2_CPSF_SEP5_01580510_2022WW19.3.0.bin</t>
      </is>
    </oc>
    <nc r="G10" t="inlineStr">
      <is>
        <t>ADL_SR06_C2B1-ADPSXF2_CPSF_SEP5_01580510_2022WW24.2.0.bin</t>
      </is>
    </nc>
  </rcc>
  <rcc rId="10627" sId="1">
    <oc r="G9" t="inlineStr">
      <is>
        <t>ADL_SR06_C2B1-ADPSXF2_CPSF_SEP5_01580510_2022WW19.3.0.bin</t>
      </is>
    </oc>
    <nc r="G9" t="inlineStr">
      <is>
        <t>ADL_SR06_C2B1-ADPSXF2_CPSF_SEP5_01580510_2022WW24.2.0.bin</t>
      </is>
    </nc>
  </rcc>
  <rcc rId="10628" sId="1">
    <oc r="G8" t="inlineStr">
      <is>
        <t>ADL_SR06_C2B1-ADPSXF2_CPSF_SEP5_01580510_2022WW19.3.0.bin</t>
      </is>
    </oc>
    <nc r="G8" t="inlineStr">
      <is>
        <t>ADL_SR06_C2B1-ADPSXF2_CPSF_SEP5_01580510_2022WW24.2.0.bin</t>
      </is>
    </nc>
  </rcc>
  <rcc rId="10629" sId="1">
    <oc r="G7" t="inlineStr">
      <is>
        <t>ADL_SR06_C2B1-ADPSXF2_CPSF_SEP5_01580510_2022WW19.3.0.bin</t>
      </is>
    </oc>
    <nc r="G7" t="inlineStr">
      <is>
        <t>ADL_SR06_C2B1-ADPSXF2_CPSF_SEP5_01580510_2022WW24.2.0.bin</t>
      </is>
    </nc>
  </rcc>
  <rcc rId="10630" sId="1">
    <oc r="G6" t="inlineStr">
      <is>
        <t>ADL_SR06_C2B1-ADPSXF2_CPSF_SEP5_01580510_2022WW19.3.0.bin</t>
      </is>
    </oc>
    <nc r="G6" t="inlineStr">
      <is>
        <t>ADL_SR06_C2B1-ADPSXF2_CPSF_SEP5_01580510_2022WW24.2.0.bin</t>
      </is>
    </nc>
  </rcc>
  <rcc rId="10631" sId="1">
    <oc r="G5" t="inlineStr">
      <is>
        <t>ADL_SR06_C2B1-ADPSXF2_CPSF_SEP5_01580510_2022WW19.3.0.bin</t>
      </is>
    </oc>
    <nc r="G5" t="inlineStr">
      <is>
        <t>ADL_SR06_C2B1-ADPSXF2_CPSF_SEP5_01580510_2022WW24.2.0.bin</t>
      </is>
    </nc>
  </rcc>
  <rcc rId="10632" sId="1">
    <oc r="G4" t="inlineStr">
      <is>
        <t>ADL_SR06_C2B1-ADPSXF2_CPSF_SEP5_01580510_2022WW19.3.0.bin</t>
      </is>
    </oc>
    <nc r="G4" t="inlineStr">
      <is>
        <t>ADL_SR06_C2B1-ADPSXF2_CPSF_SEP5_01580510_2022WW24.2.0.bin</t>
      </is>
    </nc>
  </rcc>
  <rcc rId="10633" sId="1">
    <oc r="G3" t="inlineStr">
      <is>
        <t>ADL_SR06_C2B1-ADPSXF2_CPSF_SEP5_01580510_2022WW19.3.0.bin</t>
      </is>
    </oc>
    <nc r="G3" t="inlineStr">
      <is>
        <t>ADL_SR06_C2B1-ADPSXF2_CPSF_SEP5_01580510_2022WW24.2.0.bin</t>
      </is>
    </nc>
  </rcc>
  <rcc rId="10634" sId="1">
    <oc r="G2" t="inlineStr">
      <is>
        <t>ADL_SR06_C2B1-ADPSXF2_CPSF_SEP5_01580510_2022WW19.3.0.bin</t>
      </is>
    </oc>
    <nc r="G2" t="inlineStr">
      <is>
        <t>ADL_SR06_C2B1-ADPSXF2_CPSF_SEP5_01580510_2022WW24.2.0.bin</t>
      </is>
    </nc>
  </rcc>
  <rcc rId="10635" sId="1">
    <oc r="G296" t="inlineStr">
      <is>
        <t>ADL_SR06_C2B1-ADPSXF2_CPSF_SEP5_01580510_2022WW19.3.0.bin</t>
      </is>
    </oc>
    <nc r="G296" t="inlineStr">
      <is>
        <t>ADL_SR06_C2B1-ADPSXF2_CPSF_SEP5_01580510_2022WW24.2.0.bin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38" sId="2">
    <oc r="B4" t="inlineStr">
      <is>
        <t>V3192_00_303_Cobalt</t>
      </is>
    </oc>
    <nc r="B4" t="inlineStr">
      <is>
        <t>V3253_00_311_Cobalt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39" sId="1">
    <oc r="C439" t="inlineStr">
      <is>
        <t>l</t>
      </is>
    </oc>
    <nc r="C439"/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0" sId="1" odxf="1" dxf="1">
    <oc r="A301">
      <f>HYPERLINK("https://hsdes.intel.com/resource/14013177930","14013177930")</f>
    </oc>
    <nc r="A301">
      <f>HYPERLINK("https://hsdes.intel.com/resource/14013177930","14013177930")</f>
    </nc>
    <odxf>
      <font>
        <color rgb="FFFF0000"/>
      </font>
    </odxf>
    <ndxf>
      <font>
        <sz val="11"/>
        <color theme="1"/>
        <name val="Calibri"/>
        <family val="2"/>
        <scheme val="minor"/>
      </font>
    </ndxf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430:XFD1048576 A423:XFD428 A403:XFD421 A398:XFD399 A333:XFD396 A279:XFD331 A259:XFD277 A1:XFD1 A437:XFD437 A436:XFD436 A435:XFD435 A434:XFD434 A433:XFD433 A432:XFD432 A431:XFD431 A430:XFD430 A429:XFD429 A428:XFD428 A427:XFD427 A426:XFD426 A425:XFD425 A424:XFD424 A423:XFD423 A422:XFD422 A421:XFD421 A420:XFD420 A419:XFD419 A418:XFD418 A417:XFD417 A416:XFD416 A415:XFD415 A413:XFD413 A412:XFD412 A411:XFD411 A410:XFD410 A409:XFD409 A408:XFD408 A407:XFD407 A406:XFD406 A405:XFD405 A404:XFD404 A403:XFD403 A402:XFD402 A401:XFD401 A400:XFD400 A399:XFD399 A398:XFD398 A397:XFD397 A396:XFD396 A395:XFD395 A394:XFD394 A393:XFD393 A392:XFD392 A391:XFD391 A390:XFD390 A389:XFD389 A388:XFD388 A387:XFD387 A386:XFD386 A385:XFD385 A384:XFD384 A383:XFD383 A382:XFD382 A381:XFD381 A380:XFD380 A379:XFD379 A378:XFD378 A377:XFD377 A376:XFD376 A375:XFD375 A374:XFD374 A373:XFD373 A372:XFD372 A371:XFD371 A370:XFD370 A369:XFD369 A368:XFD368 A367:XFD367 A366:XFD366 A365:XFD365 A364:XFD364 A363:XFD363 A362:XFD362 A361:XFD361 A360:XFD360 A359:XFD359 A358:XFD358 A357:XFD357 A356:XFD356 A355:XFD355 A354:XFD354 A353:XFD353 A352:XFD352 A351:XFD351 A350:XFD350 A349:XFD349 A348:XFD348 A347:XFD347 A346:XFD346 A345:XFD345 A344:XFD344 A343:XFD343 A341:XFD341 A340:XFD340 A339:XFD339 A338:XFD338 A337:XFD337 A336:XFD336 A335:XFD335 A334:XFD334 A333:XFD333 A332:XFD332 A331:XFD331 A330:XFD330 A329:XFD329 A328:XFD328 A327:XFD327 A326:XFD326 A325:XFD325 A324:XFD324 A323:XFD323 A322:XFD322 A321:XFD321 A320:XFD320 A319:XFD319 A318:XFD318 A317:XFD317 A316:XFD316 A315:XFD315 A314:XFD314 A313:XFD313 A312:XFD312 A311:XFD311 A310:XFD310 A308:XFD308 A307:XFD307 A306:XFD306 A305:XFD305 A304:XFD304 A303:XFD303 A302:XFD302 A301:XFD301 A300:XFD300 A299:XFD299 A298:XFD298 A297:XFD297 A295:XFD295 A294:XFD294 A293:XFD293 A292:XFD292 A291:XFD291 A290:XFD290 A289:XFD289 A288:XFD288 A287:XFD287 A286:XFD286 A284:XFD284 A283:XFD283 A282:XFD282 A281:XFD281 A280:XFD280 A279:XFD279 A278:XFD278 A277:XFD277 A276:XFD276 A275:XFD275 A274:XFD274 A273:XFD273 A272:XFD272 A271:XFD271 A270:XFD270 A268:XFD268 A267:XFD267 A266:XFD266 A265:XFD265 A264:XFD264 A263:XFD263 A262:XFD262 A261:XFD261 A260:XFD260 A259:XFD259 A258:XFD258 A257:XFD257 A256:XFD256 A255:XFD255 A254:XFD254 A253:XFD253 A252:XFD252 A251:XFD251 A250:XFD250 A249:XFD249 A248:XFD248 A247:XFD247 A246:XFD246 A245:XFD245 A244:XFD244 A243:XFD243 A242:XFD242 A241:XFD241 A240:XFD240 A239:XFD239 A238:XFD238 A237:XFD237 A236:XFD236 A235:XFD235 A234:XFD234 A233:XFD233 A232:XFD232 A231:XFD231 A230:XFD230 A229:XFD229 A228:XFD228 A227:XFD227 A226:XFD226 A225:XFD225 A224:XFD224 A223:XFD223 A222:XFD222 A221:XFD221 A220:XFD220 A219:XFD219 A218:XFD218 A217:XFD217 A216:XFD216 A215:XFD215 A214:XFD214 A213:XFD213 A211:XFD211 A209:XFD209 A208:XFD208 A207:XFD207 A206:XFD206 A205:XFD205 A204:XFD204 A203:XFD203 A202:XFD202 A201:XFD201 A200:XFD200 A199:XFD199 A198:XFD198 A197:XFD197 A196:XFD196 A195:XFD195 A194:XFD194 A193:XFD193 A192:XFD192 A191:XFD191 A190:XFD190 A189:XFD189 A188:XFD188 A187:XFD187 A186:XFD186 A185:XFD185 A184:XFD184 A183:XFD183 A182:XFD182 A181:XFD181">
    <dxf>
      <fill>
        <patternFill patternType="none">
          <bgColor auto="1"/>
        </patternFill>
      </fill>
    </dxf>
  </rfmt>
  <rfmt sheetId="1" sqref="A1:XFD1">
    <dxf>
      <fill>
        <patternFill patternType="solid">
          <bgColor rgb="FF0070C0"/>
        </patternFill>
      </fill>
    </dxf>
  </rfmt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1" sId="1" odxf="1" dxf="1">
    <oc r="A78">
      <f>HYPERLINK("https://hsdes.intel.com/resource/14013158989","14013158989")</f>
    </oc>
    <nc r="A78">
      <f>HYPERLINK("https://hsdes.intel.com/resource/14013158989","14013158989")</f>
    </nc>
    <odxf>
      <font>
        <color rgb="FFFF0000"/>
      </font>
    </odxf>
    <ndxf>
      <font>
        <sz val="11"/>
        <color theme="1"/>
        <name val="Calibri"/>
        <family val="2"/>
        <scheme val="minor"/>
      </font>
    </ndxf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2" sId="1">
    <oc r="I437" t="inlineStr">
      <is>
        <t>Passed</t>
      </is>
    </oc>
    <nc r="I437" t="inlineStr">
      <is>
        <t>Not_Run</t>
      </is>
    </nc>
  </rcc>
  <rcc rId="10643" sId="1">
    <oc r="I436" t="inlineStr">
      <is>
        <t>Passed</t>
      </is>
    </oc>
    <nc r="I436" t="inlineStr">
      <is>
        <t>Not_Run</t>
      </is>
    </nc>
  </rcc>
  <rcc rId="10644" sId="1">
    <oc r="I435" t="inlineStr">
      <is>
        <t>Passed</t>
      </is>
    </oc>
    <nc r="I435" t="inlineStr">
      <is>
        <t>Not_Run</t>
      </is>
    </nc>
  </rcc>
  <rcc rId="10645" sId="1">
    <oc r="I434" t="inlineStr">
      <is>
        <t>Passed</t>
      </is>
    </oc>
    <nc r="I434" t="inlineStr">
      <is>
        <t>Not_Run</t>
      </is>
    </nc>
  </rcc>
  <rcc rId="10646" sId="1">
    <oc r="I433" t="inlineStr">
      <is>
        <t>Passed</t>
      </is>
    </oc>
    <nc r="I433" t="inlineStr">
      <is>
        <t>Not_Run</t>
      </is>
    </nc>
  </rcc>
  <rcc rId="10647" sId="1">
    <oc r="I432" t="inlineStr">
      <is>
        <t>Passed</t>
      </is>
    </oc>
    <nc r="I432" t="inlineStr">
      <is>
        <t>Not_Run</t>
      </is>
    </nc>
  </rcc>
  <rcc rId="10648" sId="1">
    <oc r="I431" t="inlineStr">
      <is>
        <t>Passed</t>
      </is>
    </oc>
    <nc r="I431" t="inlineStr">
      <is>
        <t>Not_Run</t>
      </is>
    </nc>
  </rcc>
  <rcc rId="10649" sId="1">
    <oc r="I430" t="inlineStr">
      <is>
        <t>Passed</t>
      </is>
    </oc>
    <nc r="I430" t="inlineStr">
      <is>
        <t>Not_Run</t>
      </is>
    </nc>
  </rcc>
  <rcc rId="10650" sId="1">
    <oc r="I429" t="inlineStr">
      <is>
        <t>Passed</t>
      </is>
    </oc>
    <nc r="I429" t="inlineStr">
      <is>
        <t>Not_Run</t>
      </is>
    </nc>
  </rcc>
  <rcc rId="10651" sId="1">
    <oc r="I428" t="inlineStr">
      <is>
        <t>Passed</t>
      </is>
    </oc>
    <nc r="I428" t="inlineStr">
      <is>
        <t>Not_Run</t>
      </is>
    </nc>
  </rcc>
  <rcc rId="10652" sId="1">
    <oc r="I427" t="inlineStr">
      <is>
        <t>Passed</t>
      </is>
    </oc>
    <nc r="I427" t="inlineStr">
      <is>
        <t>Not_Run</t>
      </is>
    </nc>
  </rcc>
  <rcc rId="10653" sId="1">
    <oc r="I426" t="inlineStr">
      <is>
        <t>Passed</t>
      </is>
    </oc>
    <nc r="I426" t="inlineStr">
      <is>
        <t>Not_Run</t>
      </is>
    </nc>
  </rcc>
  <rcc rId="10654" sId="1">
    <oc r="I425" t="inlineStr">
      <is>
        <t>Passed</t>
      </is>
    </oc>
    <nc r="I425" t="inlineStr">
      <is>
        <t>Not_Run</t>
      </is>
    </nc>
  </rcc>
  <rcc rId="10655" sId="1">
    <oc r="I424" t="inlineStr">
      <is>
        <t>Passed</t>
      </is>
    </oc>
    <nc r="I424" t="inlineStr">
      <is>
        <t>Not_Run</t>
      </is>
    </nc>
  </rcc>
  <rcc rId="10656" sId="1">
    <oc r="I423" t="inlineStr">
      <is>
        <t>Passed</t>
      </is>
    </oc>
    <nc r="I423" t="inlineStr">
      <is>
        <t>Not_Run</t>
      </is>
    </nc>
  </rcc>
  <rcc rId="10657" sId="1">
    <oc r="I422" t="inlineStr">
      <is>
        <t>Passed</t>
      </is>
    </oc>
    <nc r="I422" t="inlineStr">
      <is>
        <t>Not_Run</t>
      </is>
    </nc>
  </rcc>
  <rcc rId="10658" sId="1">
    <oc r="I421" t="inlineStr">
      <is>
        <t>Passed</t>
      </is>
    </oc>
    <nc r="I421" t="inlineStr">
      <is>
        <t>Not_Run</t>
      </is>
    </nc>
  </rcc>
  <rcc rId="10659" sId="1">
    <oc r="I420" t="inlineStr">
      <is>
        <t>Passed</t>
      </is>
    </oc>
    <nc r="I420" t="inlineStr">
      <is>
        <t>Not_Run</t>
      </is>
    </nc>
  </rcc>
  <rcc rId="10660" sId="1">
    <oc r="I419" t="inlineStr">
      <is>
        <t>Passed</t>
      </is>
    </oc>
    <nc r="I419" t="inlineStr">
      <is>
        <t>Not_Run</t>
      </is>
    </nc>
  </rcc>
  <rcc rId="10661" sId="1">
    <oc r="I418" t="inlineStr">
      <is>
        <t>Passed</t>
      </is>
    </oc>
    <nc r="I418" t="inlineStr">
      <is>
        <t>Not_Run</t>
      </is>
    </nc>
  </rcc>
  <rcc rId="10662" sId="1">
    <oc r="I417" t="inlineStr">
      <is>
        <t>Passed</t>
      </is>
    </oc>
    <nc r="I417" t="inlineStr">
      <is>
        <t>Not_Run</t>
      </is>
    </nc>
  </rcc>
  <rcc rId="10663" sId="1">
    <oc r="I416" t="inlineStr">
      <is>
        <t>Passed</t>
      </is>
    </oc>
    <nc r="I416" t="inlineStr">
      <is>
        <t>Not_Run</t>
      </is>
    </nc>
  </rcc>
  <rcc rId="10664" sId="1">
    <oc r="I415" t="inlineStr">
      <is>
        <t>Passed</t>
      </is>
    </oc>
    <nc r="I415" t="inlineStr">
      <is>
        <t>Not_Run</t>
      </is>
    </nc>
  </rcc>
  <rcc rId="10665" sId="1" odxf="1">
    <oc r="I414" t="inlineStr">
      <is>
        <t>NA</t>
      </is>
    </oc>
    <nc r="I414" t="inlineStr">
      <is>
        <t>Not_Run</t>
      </is>
    </nc>
    <odxf/>
  </rcc>
  <rcc rId="10666" sId="1">
    <oc r="I413" t="inlineStr">
      <is>
        <t>Passed</t>
      </is>
    </oc>
    <nc r="I413" t="inlineStr">
      <is>
        <t>Not_Run</t>
      </is>
    </nc>
  </rcc>
  <rcc rId="10667" sId="1">
    <oc r="I412" t="inlineStr">
      <is>
        <t>Passed</t>
      </is>
    </oc>
    <nc r="I412" t="inlineStr">
      <is>
        <t>Not_Run</t>
      </is>
    </nc>
  </rcc>
  <rcc rId="10668" sId="1">
    <oc r="I411" t="inlineStr">
      <is>
        <t>Passed</t>
      </is>
    </oc>
    <nc r="I411" t="inlineStr">
      <is>
        <t>Not_Run</t>
      </is>
    </nc>
  </rcc>
  <rcc rId="10669" sId="1">
    <oc r="I410" t="inlineStr">
      <is>
        <t>Passed</t>
      </is>
    </oc>
    <nc r="I410" t="inlineStr">
      <is>
        <t>Not_Run</t>
      </is>
    </nc>
  </rcc>
  <rcc rId="10670" sId="1">
    <oc r="I409" t="inlineStr">
      <is>
        <t>Passed</t>
      </is>
    </oc>
    <nc r="I409" t="inlineStr">
      <is>
        <t>Not_Run</t>
      </is>
    </nc>
  </rcc>
  <rcc rId="10671" sId="1">
    <oc r="I408" t="inlineStr">
      <is>
        <t>Passed</t>
      </is>
    </oc>
    <nc r="I408" t="inlineStr">
      <is>
        <t>Not_Run</t>
      </is>
    </nc>
  </rcc>
  <rcc rId="10672" sId="1">
    <oc r="I407" t="inlineStr">
      <is>
        <t>Passed</t>
      </is>
    </oc>
    <nc r="I407" t="inlineStr">
      <is>
        <t>Not_Run</t>
      </is>
    </nc>
  </rcc>
  <rcc rId="10673" sId="1">
    <oc r="I406" t="inlineStr">
      <is>
        <t>Passed</t>
      </is>
    </oc>
    <nc r="I406" t="inlineStr">
      <is>
        <t>Not_Run</t>
      </is>
    </nc>
  </rcc>
  <rcc rId="10674" sId="1">
    <oc r="I405" t="inlineStr">
      <is>
        <t>Passed</t>
      </is>
    </oc>
    <nc r="I405" t="inlineStr">
      <is>
        <t>Not_Run</t>
      </is>
    </nc>
  </rcc>
  <rcc rId="10675" sId="1">
    <oc r="I404" t="inlineStr">
      <is>
        <t>Passed</t>
      </is>
    </oc>
    <nc r="I404" t="inlineStr">
      <is>
        <t>Not_Run</t>
      </is>
    </nc>
  </rcc>
  <rcc rId="10676" sId="1">
    <oc r="I403" t="inlineStr">
      <is>
        <t>Passed</t>
      </is>
    </oc>
    <nc r="I403" t="inlineStr">
      <is>
        <t>Not_Run</t>
      </is>
    </nc>
  </rcc>
  <rcc rId="10677" sId="1">
    <oc r="I402" t="inlineStr">
      <is>
        <t>Passed</t>
      </is>
    </oc>
    <nc r="I402" t="inlineStr">
      <is>
        <t>Not_Run</t>
      </is>
    </nc>
  </rcc>
  <rcc rId="10678" sId="1">
    <oc r="I401" t="inlineStr">
      <is>
        <t>Passed</t>
      </is>
    </oc>
    <nc r="I401" t="inlineStr">
      <is>
        <t>Not_Run</t>
      </is>
    </nc>
  </rcc>
  <rcc rId="10679" sId="1">
    <oc r="I400" t="inlineStr">
      <is>
        <t>Passed</t>
      </is>
    </oc>
    <nc r="I400" t="inlineStr">
      <is>
        <t>Not_Run</t>
      </is>
    </nc>
  </rcc>
  <rcc rId="10680" sId="1">
    <oc r="I399" t="inlineStr">
      <is>
        <t>Passed</t>
      </is>
    </oc>
    <nc r="I399" t="inlineStr">
      <is>
        <t>Not_Run</t>
      </is>
    </nc>
  </rcc>
  <rcc rId="10681" sId="1">
    <oc r="I398" t="inlineStr">
      <is>
        <t>Passed</t>
      </is>
    </oc>
    <nc r="I398" t="inlineStr">
      <is>
        <t>Not_Run</t>
      </is>
    </nc>
  </rcc>
  <rcc rId="10682" sId="1">
    <oc r="I397" t="inlineStr">
      <is>
        <t>Passed</t>
      </is>
    </oc>
    <nc r="I397" t="inlineStr">
      <is>
        <t>Not_Run</t>
      </is>
    </nc>
  </rcc>
  <rcc rId="10683" sId="1">
    <oc r="I396" t="inlineStr">
      <is>
        <t>Passed</t>
      </is>
    </oc>
    <nc r="I396" t="inlineStr">
      <is>
        <t>Not_Run</t>
      </is>
    </nc>
  </rcc>
  <rcc rId="10684" sId="1">
    <oc r="I395" t="inlineStr">
      <is>
        <t>Passed</t>
      </is>
    </oc>
    <nc r="I395" t="inlineStr">
      <is>
        <t>Not_Run</t>
      </is>
    </nc>
  </rcc>
  <rcc rId="10685" sId="1">
    <oc r="I394" t="inlineStr">
      <is>
        <t>Passed</t>
      </is>
    </oc>
    <nc r="I394" t="inlineStr">
      <is>
        <t>Not_Run</t>
      </is>
    </nc>
  </rcc>
  <rcc rId="10686" sId="1">
    <oc r="I393" t="inlineStr">
      <is>
        <t>Passed</t>
      </is>
    </oc>
    <nc r="I393" t="inlineStr">
      <is>
        <t>Not_Run</t>
      </is>
    </nc>
  </rcc>
  <rcc rId="10687" sId="1">
    <oc r="I392" t="inlineStr">
      <is>
        <t>Passed</t>
      </is>
    </oc>
    <nc r="I392" t="inlineStr">
      <is>
        <t>Not_Run</t>
      </is>
    </nc>
  </rcc>
  <rcc rId="10688" sId="1">
    <oc r="I391" t="inlineStr">
      <is>
        <t>Passed</t>
      </is>
    </oc>
    <nc r="I391" t="inlineStr">
      <is>
        <t>Not_Run</t>
      </is>
    </nc>
  </rcc>
  <rcc rId="10689" sId="1">
    <oc r="I390" t="inlineStr">
      <is>
        <t>Passed</t>
      </is>
    </oc>
    <nc r="I390" t="inlineStr">
      <is>
        <t>Not_Run</t>
      </is>
    </nc>
  </rcc>
  <rcc rId="10690" sId="1">
    <oc r="I389" t="inlineStr">
      <is>
        <t>Passed</t>
      </is>
    </oc>
    <nc r="I389" t="inlineStr">
      <is>
        <t>Not_Run</t>
      </is>
    </nc>
  </rcc>
  <rcc rId="10691" sId="1">
    <oc r="I388" t="inlineStr">
      <is>
        <t>Passed</t>
      </is>
    </oc>
    <nc r="I388" t="inlineStr">
      <is>
        <t>Not_Run</t>
      </is>
    </nc>
  </rcc>
  <rcc rId="10692" sId="1">
    <oc r="I387" t="inlineStr">
      <is>
        <t>Passed</t>
      </is>
    </oc>
    <nc r="I387" t="inlineStr">
      <is>
        <t>Not_Run</t>
      </is>
    </nc>
  </rcc>
  <rcc rId="10693" sId="1">
    <oc r="I386" t="inlineStr">
      <is>
        <t>Passed</t>
      </is>
    </oc>
    <nc r="I386" t="inlineStr">
      <is>
        <t>Not_Run</t>
      </is>
    </nc>
  </rcc>
  <rcc rId="10694" sId="1">
    <oc r="I385" t="inlineStr">
      <is>
        <t>Passed</t>
      </is>
    </oc>
    <nc r="I385" t="inlineStr">
      <is>
        <t>Not_Run</t>
      </is>
    </nc>
  </rcc>
  <rcc rId="10695" sId="1">
    <oc r="I384" t="inlineStr">
      <is>
        <t>Passed</t>
      </is>
    </oc>
    <nc r="I384" t="inlineStr">
      <is>
        <t>Not_Run</t>
      </is>
    </nc>
  </rcc>
  <rcc rId="10696" sId="1">
    <oc r="I383" t="inlineStr">
      <is>
        <t>Passed</t>
      </is>
    </oc>
    <nc r="I383" t="inlineStr">
      <is>
        <t>Not_Run</t>
      </is>
    </nc>
  </rcc>
  <rcc rId="10697" sId="1">
    <oc r="I382" t="inlineStr">
      <is>
        <t>Passed</t>
      </is>
    </oc>
    <nc r="I382" t="inlineStr">
      <is>
        <t>Not_Run</t>
      </is>
    </nc>
  </rcc>
  <rcc rId="10698" sId="1">
    <oc r="I381" t="inlineStr">
      <is>
        <t>Passed</t>
      </is>
    </oc>
    <nc r="I381" t="inlineStr">
      <is>
        <t>Not_Run</t>
      </is>
    </nc>
  </rcc>
  <rcc rId="10699" sId="1">
    <oc r="I380" t="inlineStr">
      <is>
        <t>Passed</t>
      </is>
    </oc>
    <nc r="I380" t="inlineStr">
      <is>
        <t>Not_Run</t>
      </is>
    </nc>
  </rcc>
  <rcc rId="10700" sId="1">
    <oc r="I379" t="inlineStr">
      <is>
        <t>Passed</t>
      </is>
    </oc>
    <nc r="I379" t="inlineStr">
      <is>
        <t>Not_Run</t>
      </is>
    </nc>
  </rcc>
  <rcc rId="10701" sId="1">
    <oc r="I378" t="inlineStr">
      <is>
        <t>Passed</t>
      </is>
    </oc>
    <nc r="I378" t="inlineStr">
      <is>
        <t>Not_Run</t>
      </is>
    </nc>
  </rcc>
  <rcc rId="10702" sId="1">
    <oc r="I377" t="inlineStr">
      <is>
        <t>Passed</t>
      </is>
    </oc>
    <nc r="I377" t="inlineStr">
      <is>
        <t>Not_Run</t>
      </is>
    </nc>
  </rcc>
  <rcc rId="10703" sId="1">
    <oc r="I376" t="inlineStr">
      <is>
        <t>Passed</t>
      </is>
    </oc>
    <nc r="I376" t="inlineStr">
      <is>
        <t>Not_Run</t>
      </is>
    </nc>
  </rcc>
  <rcc rId="10704" sId="1">
    <oc r="I375" t="inlineStr">
      <is>
        <t>Passed</t>
      </is>
    </oc>
    <nc r="I375" t="inlineStr">
      <is>
        <t>Not_Run</t>
      </is>
    </nc>
  </rcc>
  <rcc rId="10705" sId="1">
    <oc r="I374" t="inlineStr">
      <is>
        <t>Passed</t>
      </is>
    </oc>
    <nc r="I374" t="inlineStr">
      <is>
        <t>Not_Run</t>
      </is>
    </nc>
  </rcc>
  <rcc rId="10706" sId="1">
    <oc r="I373" t="inlineStr">
      <is>
        <t>Passed</t>
      </is>
    </oc>
    <nc r="I373" t="inlineStr">
      <is>
        <t>Not_Run</t>
      </is>
    </nc>
  </rcc>
  <rcc rId="10707" sId="1">
    <oc r="I372" t="inlineStr">
      <is>
        <t>Passed</t>
      </is>
    </oc>
    <nc r="I372" t="inlineStr">
      <is>
        <t>Not_Run</t>
      </is>
    </nc>
  </rcc>
  <rcc rId="10708" sId="1">
    <oc r="I371" t="inlineStr">
      <is>
        <t>Passed</t>
      </is>
    </oc>
    <nc r="I371" t="inlineStr">
      <is>
        <t>Not_Run</t>
      </is>
    </nc>
  </rcc>
  <rcc rId="10709" sId="1">
    <oc r="I370" t="inlineStr">
      <is>
        <t>Passed</t>
      </is>
    </oc>
    <nc r="I370" t="inlineStr">
      <is>
        <t>Not_Run</t>
      </is>
    </nc>
  </rcc>
  <rcc rId="10710" sId="1">
    <oc r="I369" t="inlineStr">
      <is>
        <t>Passed</t>
      </is>
    </oc>
    <nc r="I369" t="inlineStr">
      <is>
        <t>Not_Run</t>
      </is>
    </nc>
  </rcc>
  <rcc rId="10711" sId="1">
    <oc r="I368" t="inlineStr">
      <is>
        <t>Passed</t>
      </is>
    </oc>
    <nc r="I368" t="inlineStr">
      <is>
        <t>Not_Run</t>
      </is>
    </nc>
  </rcc>
  <rcc rId="10712" sId="1">
    <oc r="I367" t="inlineStr">
      <is>
        <t>Passed</t>
      </is>
    </oc>
    <nc r="I367" t="inlineStr">
      <is>
        <t>Not_Run</t>
      </is>
    </nc>
  </rcc>
  <rcc rId="10713" sId="1">
    <oc r="I366" t="inlineStr">
      <is>
        <t>Passed</t>
      </is>
    </oc>
    <nc r="I366" t="inlineStr">
      <is>
        <t>Not_Run</t>
      </is>
    </nc>
  </rcc>
  <rcc rId="10714" sId="1">
    <oc r="I365" t="inlineStr">
      <is>
        <t>Passed</t>
      </is>
    </oc>
    <nc r="I365" t="inlineStr">
      <is>
        <t>Not_Run</t>
      </is>
    </nc>
  </rcc>
  <rcc rId="10715" sId="1">
    <oc r="I364" t="inlineStr">
      <is>
        <t>Passed</t>
      </is>
    </oc>
    <nc r="I364" t="inlineStr">
      <is>
        <t>Not_Run</t>
      </is>
    </nc>
  </rcc>
  <rcc rId="10716" sId="1">
    <oc r="I363" t="inlineStr">
      <is>
        <t>Passed</t>
      </is>
    </oc>
    <nc r="I363" t="inlineStr">
      <is>
        <t>Not_Run</t>
      </is>
    </nc>
  </rcc>
  <rcc rId="10717" sId="1">
    <oc r="I362" t="inlineStr">
      <is>
        <t>Passed</t>
      </is>
    </oc>
    <nc r="I362" t="inlineStr">
      <is>
        <t>Not_Run</t>
      </is>
    </nc>
  </rcc>
  <rcc rId="10718" sId="1">
    <oc r="I361" t="inlineStr">
      <is>
        <t>Passed</t>
      </is>
    </oc>
    <nc r="I361" t="inlineStr">
      <is>
        <t>Not_Run</t>
      </is>
    </nc>
  </rcc>
  <rcc rId="10719" sId="1">
    <oc r="I360" t="inlineStr">
      <is>
        <t>Passed</t>
      </is>
    </oc>
    <nc r="I360" t="inlineStr">
      <is>
        <t>Not_Run</t>
      </is>
    </nc>
  </rcc>
  <rcc rId="10720" sId="1">
    <oc r="I359" t="inlineStr">
      <is>
        <t>Passed</t>
      </is>
    </oc>
    <nc r="I359" t="inlineStr">
      <is>
        <t>Not_Run</t>
      </is>
    </nc>
  </rcc>
  <rcc rId="10721" sId="1">
    <oc r="I358" t="inlineStr">
      <is>
        <t>passed</t>
      </is>
    </oc>
    <nc r="I358" t="inlineStr">
      <is>
        <t>Not_Run</t>
      </is>
    </nc>
  </rcc>
  <rcc rId="10722" sId="1">
    <oc r="I357" t="inlineStr">
      <is>
        <t>Passed</t>
      </is>
    </oc>
    <nc r="I357" t="inlineStr">
      <is>
        <t>Not_Run</t>
      </is>
    </nc>
  </rcc>
  <rcc rId="10723" sId="1">
    <oc r="I356" t="inlineStr">
      <is>
        <t>Passed</t>
      </is>
    </oc>
    <nc r="I356" t="inlineStr">
      <is>
        <t>Not_Run</t>
      </is>
    </nc>
  </rcc>
  <rcc rId="10724" sId="1">
    <oc r="I355" t="inlineStr">
      <is>
        <t>Passed</t>
      </is>
    </oc>
    <nc r="I355" t="inlineStr">
      <is>
        <t>Not_Run</t>
      </is>
    </nc>
  </rcc>
  <rcc rId="10725" sId="1">
    <oc r="I354" t="inlineStr">
      <is>
        <t>Passed</t>
      </is>
    </oc>
    <nc r="I354" t="inlineStr">
      <is>
        <t>Not_Run</t>
      </is>
    </nc>
  </rcc>
  <rcc rId="10726" sId="1">
    <oc r="I353" t="inlineStr">
      <is>
        <t>Passed</t>
      </is>
    </oc>
    <nc r="I353" t="inlineStr">
      <is>
        <t>Not_Run</t>
      </is>
    </nc>
  </rcc>
  <rcc rId="10727" sId="1">
    <oc r="I352" t="inlineStr">
      <is>
        <t>Passed</t>
      </is>
    </oc>
    <nc r="I352" t="inlineStr">
      <is>
        <t>Not_Run</t>
      </is>
    </nc>
  </rcc>
  <rcc rId="10728" sId="1">
    <oc r="I351" t="inlineStr">
      <is>
        <t>Passed</t>
      </is>
    </oc>
    <nc r="I351" t="inlineStr">
      <is>
        <t>Not_Run</t>
      </is>
    </nc>
  </rcc>
  <rcc rId="10729" sId="1">
    <oc r="I350" t="inlineStr">
      <is>
        <t>Passed</t>
      </is>
    </oc>
    <nc r="I350" t="inlineStr">
      <is>
        <t>Not_Run</t>
      </is>
    </nc>
  </rcc>
  <rcc rId="10730" sId="1">
    <oc r="I349" t="inlineStr">
      <is>
        <t>Passed</t>
      </is>
    </oc>
    <nc r="I349" t="inlineStr">
      <is>
        <t>Not_Run</t>
      </is>
    </nc>
  </rcc>
  <rcc rId="10731" sId="1">
    <oc r="I348" t="inlineStr">
      <is>
        <t>Passed</t>
      </is>
    </oc>
    <nc r="I348" t="inlineStr">
      <is>
        <t>Not_Run</t>
      </is>
    </nc>
  </rcc>
  <rcc rId="10732" sId="1">
    <oc r="I347" t="inlineStr">
      <is>
        <t>Passed</t>
      </is>
    </oc>
    <nc r="I347" t="inlineStr">
      <is>
        <t>Not_Run</t>
      </is>
    </nc>
  </rcc>
  <rcc rId="10733" sId="1">
    <oc r="I346" t="inlineStr">
      <is>
        <t>Passed</t>
      </is>
    </oc>
    <nc r="I346" t="inlineStr">
      <is>
        <t>Not_Run</t>
      </is>
    </nc>
  </rcc>
  <rcc rId="10734" sId="1">
    <oc r="I345" t="inlineStr">
      <is>
        <t>Passed</t>
      </is>
    </oc>
    <nc r="I345" t="inlineStr">
      <is>
        <t>Not_Run</t>
      </is>
    </nc>
  </rcc>
  <rcc rId="10735" sId="1">
    <oc r="I344" t="inlineStr">
      <is>
        <t>Passed</t>
      </is>
    </oc>
    <nc r="I344" t="inlineStr">
      <is>
        <t>Not_Run</t>
      </is>
    </nc>
  </rcc>
  <rcc rId="10736" sId="1">
    <oc r="I343" t="inlineStr">
      <is>
        <t>Passed</t>
      </is>
    </oc>
    <nc r="I343" t="inlineStr">
      <is>
        <t>Not_Run</t>
      </is>
    </nc>
  </rcc>
  <rcc rId="10737" sId="1" odxf="1">
    <oc r="I342" t="inlineStr">
      <is>
        <t>NA</t>
      </is>
    </oc>
    <nc r="I342" t="inlineStr">
      <is>
        <t>Not_Run</t>
      </is>
    </nc>
    <odxf/>
  </rcc>
  <rcc rId="10738" sId="1">
    <oc r="I341" t="inlineStr">
      <is>
        <t>Passed</t>
      </is>
    </oc>
    <nc r="I341" t="inlineStr">
      <is>
        <t>Not_Run</t>
      </is>
    </nc>
  </rcc>
  <rcc rId="10739" sId="1">
    <oc r="I340" t="inlineStr">
      <is>
        <t>Passed</t>
      </is>
    </oc>
    <nc r="I340" t="inlineStr">
      <is>
        <t>Not_Run</t>
      </is>
    </nc>
  </rcc>
  <rcc rId="10740" sId="1">
    <oc r="I339" t="inlineStr">
      <is>
        <t>Passed</t>
      </is>
    </oc>
    <nc r="I339" t="inlineStr">
      <is>
        <t>Not_Run</t>
      </is>
    </nc>
  </rcc>
  <rcc rId="10741" sId="1">
    <oc r="I338" t="inlineStr">
      <is>
        <t>Passed</t>
      </is>
    </oc>
    <nc r="I338" t="inlineStr">
      <is>
        <t>Not_Run</t>
      </is>
    </nc>
  </rcc>
  <rcc rId="10742" sId="1">
    <oc r="I337" t="inlineStr">
      <is>
        <t>Passed</t>
      </is>
    </oc>
    <nc r="I337" t="inlineStr">
      <is>
        <t>Not_Run</t>
      </is>
    </nc>
  </rcc>
  <rcc rId="10743" sId="1">
    <oc r="I336" t="inlineStr">
      <is>
        <t>Passed</t>
      </is>
    </oc>
    <nc r="I336" t="inlineStr">
      <is>
        <t>Not_Run</t>
      </is>
    </nc>
  </rcc>
  <rcc rId="10744" sId="1">
    <oc r="I335" t="inlineStr">
      <is>
        <t>Passed</t>
      </is>
    </oc>
    <nc r="I335" t="inlineStr">
      <is>
        <t>Not_Run</t>
      </is>
    </nc>
  </rcc>
  <rcc rId="10745" sId="1">
    <oc r="I334" t="inlineStr">
      <is>
        <t>Passed</t>
      </is>
    </oc>
    <nc r="I334" t="inlineStr">
      <is>
        <t>Not_Run</t>
      </is>
    </nc>
  </rcc>
  <rcc rId="10746" sId="1">
    <oc r="I333" t="inlineStr">
      <is>
        <t>Passed</t>
      </is>
    </oc>
    <nc r="I333" t="inlineStr">
      <is>
        <t>Not_Run</t>
      </is>
    </nc>
  </rcc>
  <rcc rId="10747" sId="1">
    <oc r="I332" t="inlineStr">
      <is>
        <t>Passed</t>
      </is>
    </oc>
    <nc r="I332" t="inlineStr">
      <is>
        <t>Not_Run</t>
      </is>
    </nc>
  </rcc>
  <rcc rId="10748" sId="1">
    <oc r="I331" t="inlineStr">
      <is>
        <t>Passed</t>
      </is>
    </oc>
    <nc r="I331" t="inlineStr">
      <is>
        <t>Not_Run</t>
      </is>
    </nc>
  </rcc>
  <rcc rId="10749" sId="1">
    <oc r="I330" t="inlineStr">
      <is>
        <t>Passed</t>
      </is>
    </oc>
    <nc r="I330" t="inlineStr">
      <is>
        <t>Not_Run</t>
      </is>
    </nc>
  </rcc>
  <rcc rId="10750" sId="1">
    <oc r="I329" t="inlineStr">
      <is>
        <t>Passed</t>
      </is>
    </oc>
    <nc r="I329" t="inlineStr">
      <is>
        <t>Not_Run</t>
      </is>
    </nc>
  </rcc>
  <rcc rId="10751" sId="1">
    <oc r="I328" t="inlineStr">
      <is>
        <t>Passed</t>
      </is>
    </oc>
    <nc r="I328" t="inlineStr">
      <is>
        <t>Not_Run</t>
      </is>
    </nc>
  </rcc>
  <rcc rId="10752" sId="1">
    <oc r="I327" t="inlineStr">
      <is>
        <t>Passed</t>
      </is>
    </oc>
    <nc r="I327" t="inlineStr">
      <is>
        <t>Not_Run</t>
      </is>
    </nc>
  </rcc>
  <rcc rId="10753" sId="1">
    <oc r="I326" t="inlineStr">
      <is>
        <t>Passed</t>
      </is>
    </oc>
    <nc r="I326" t="inlineStr">
      <is>
        <t>Not_Run</t>
      </is>
    </nc>
  </rcc>
  <rcc rId="10754" sId="1">
    <oc r="I325" t="inlineStr">
      <is>
        <t>Passed</t>
      </is>
    </oc>
    <nc r="I325" t="inlineStr">
      <is>
        <t>Not_Run</t>
      </is>
    </nc>
  </rcc>
  <rcc rId="10755" sId="1">
    <oc r="I324" t="inlineStr">
      <is>
        <t>Passed</t>
      </is>
    </oc>
    <nc r="I324" t="inlineStr">
      <is>
        <t>Not_Run</t>
      </is>
    </nc>
  </rcc>
  <rcc rId="10756" sId="1">
    <oc r="I323" t="inlineStr">
      <is>
        <t>Passed</t>
      </is>
    </oc>
    <nc r="I323" t="inlineStr">
      <is>
        <t>Not_Run</t>
      </is>
    </nc>
  </rcc>
  <rcc rId="10757" sId="1">
    <oc r="I322" t="inlineStr">
      <is>
        <t>Passed</t>
      </is>
    </oc>
    <nc r="I322" t="inlineStr">
      <is>
        <t>Not_Run</t>
      </is>
    </nc>
  </rcc>
  <rcc rId="10758" sId="1">
    <oc r="I321" t="inlineStr">
      <is>
        <t>Passed</t>
      </is>
    </oc>
    <nc r="I321" t="inlineStr">
      <is>
        <t>Not_Run</t>
      </is>
    </nc>
  </rcc>
  <rcc rId="10759" sId="1">
    <oc r="I320" t="inlineStr">
      <is>
        <t>Passed</t>
      </is>
    </oc>
    <nc r="I320" t="inlineStr">
      <is>
        <t>Not_Run</t>
      </is>
    </nc>
  </rcc>
  <rcc rId="10760" sId="1">
    <oc r="I319" t="inlineStr">
      <is>
        <t>Passed</t>
      </is>
    </oc>
    <nc r="I319" t="inlineStr">
      <is>
        <t>Not_Run</t>
      </is>
    </nc>
  </rcc>
  <rcc rId="10761" sId="1">
    <oc r="I318" t="inlineStr">
      <is>
        <t>Passed</t>
      </is>
    </oc>
    <nc r="I318" t="inlineStr">
      <is>
        <t>Not_Run</t>
      </is>
    </nc>
  </rcc>
  <rcc rId="10762" sId="1">
    <oc r="I317" t="inlineStr">
      <is>
        <t>Passed</t>
      </is>
    </oc>
    <nc r="I317" t="inlineStr">
      <is>
        <t>Not_Run</t>
      </is>
    </nc>
  </rcc>
  <rcc rId="10763" sId="1">
    <oc r="I316" t="inlineStr">
      <is>
        <t>Passed</t>
      </is>
    </oc>
    <nc r="I316" t="inlineStr">
      <is>
        <t>Not_Run</t>
      </is>
    </nc>
  </rcc>
  <rcc rId="10764" sId="1">
    <oc r="I315" t="inlineStr">
      <is>
        <t>Passed</t>
      </is>
    </oc>
    <nc r="I315" t="inlineStr">
      <is>
        <t>Not_Run</t>
      </is>
    </nc>
  </rcc>
  <rcc rId="10765" sId="1">
    <oc r="I314" t="inlineStr">
      <is>
        <t>Passed</t>
      </is>
    </oc>
    <nc r="I314" t="inlineStr">
      <is>
        <t>Not_Run</t>
      </is>
    </nc>
  </rcc>
  <rcc rId="10766" sId="1">
    <oc r="I313" t="inlineStr">
      <is>
        <t>Passed</t>
      </is>
    </oc>
    <nc r="I313" t="inlineStr">
      <is>
        <t>Not_Run</t>
      </is>
    </nc>
  </rcc>
  <rcc rId="10767" sId="1">
    <oc r="I312" t="inlineStr">
      <is>
        <t>Passed</t>
      </is>
    </oc>
    <nc r="I312" t="inlineStr">
      <is>
        <t>Not_Run</t>
      </is>
    </nc>
  </rcc>
  <rcc rId="10768" sId="1">
    <oc r="I311" t="inlineStr">
      <is>
        <t>passed</t>
      </is>
    </oc>
    <nc r="I311" t="inlineStr">
      <is>
        <t>Not_Run</t>
      </is>
    </nc>
  </rcc>
  <rcc rId="10769" sId="1">
    <oc r="I310" t="inlineStr">
      <is>
        <t>Passed</t>
      </is>
    </oc>
    <nc r="I310" t="inlineStr">
      <is>
        <t>Not_Run</t>
      </is>
    </nc>
  </rcc>
  <rcc rId="10770" sId="1" odxf="1">
    <oc r="I309" t="inlineStr">
      <is>
        <t>NA</t>
      </is>
    </oc>
    <nc r="I309" t="inlineStr">
      <is>
        <t>Not_Run</t>
      </is>
    </nc>
    <odxf/>
  </rcc>
  <rcc rId="10771" sId="1">
    <oc r="I308" t="inlineStr">
      <is>
        <t>passed</t>
      </is>
    </oc>
    <nc r="I308" t="inlineStr">
      <is>
        <t>Not_Run</t>
      </is>
    </nc>
  </rcc>
  <rcc rId="10772" sId="1">
    <oc r="I307" t="inlineStr">
      <is>
        <t>Passed</t>
      </is>
    </oc>
    <nc r="I307" t="inlineStr">
      <is>
        <t>Not_Run</t>
      </is>
    </nc>
  </rcc>
  <rcc rId="10773" sId="1">
    <oc r="I306" t="inlineStr">
      <is>
        <t>Passed</t>
      </is>
    </oc>
    <nc r="I306" t="inlineStr">
      <is>
        <t>Not_Run</t>
      </is>
    </nc>
  </rcc>
  <rcc rId="10774" sId="1">
    <oc r="I305" t="inlineStr">
      <is>
        <t>Passed</t>
      </is>
    </oc>
    <nc r="I305" t="inlineStr">
      <is>
        <t>Not_Run</t>
      </is>
    </nc>
  </rcc>
  <rcc rId="10775" sId="1">
    <oc r="I304" t="inlineStr">
      <is>
        <t>Passed</t>
      </is>
    </oc>
    <nc r="I304" t="inlineStr">
      <is>
        <t>Not_Run</t>
      </is>
    </nc>
  </rcc>
  <rcc rId="10776" sId="1">
    <oc r="I303" t="inlineStr">
      <is>
        <t>Passed</t>
      </is>
    </oc>
    <nc r="I303" t="inlineStr">
      <is>
        <t>Not_Run</t>
      </is>
    </nc>
  </rcc>
  <rcc rId="10777" sId="1">
    <oc r="I302" t="inlineStr">
      <is>
        <t>Passed</t>
      </is>
    </oc>
    <nc r="I302" t="inlineStr">
      <is>
        <t>Not_Run</t>
      </is>
    </nc>
  </rcc>
  <rcc rId="10778" sId="1">
    <oc r="I301" t="inlineStr">
      <is>
        <t>Passed</t>
      </is>
    </oc>
    <nc r="I301" t="inlineStr">
      <is>
        <t>Not_Run</t>
      </is>
    </nc>
  </rcc>
  <rcc rId="10779" sId="1">
    <oc r="I300" t="inlineStr">
      <is>
        <t>Passed</t>
      </is>
    </oc>
    <nc r="I300" t="inlineStr">
      <is>
        <t>Not_Run</t>
      </is>
    </nc>
  </rcc>
  <rcc rId="10780" sId="1">
    <oc r="I299" t="inlineStr">
      <is>
        <t>Passed</t>
      </is>
    </oc>
    <nc r="I299" t="inlineStr">
      <is>
        <t>Not_Run</t>
      </is>
    </nc>
  </rcc>
  <rcc rId="10781" sId="1">
    <oc r="I298" t="inlineStr">
      <is>
        <t>Passed</t>
      </is>
    </oc>
    <nc r="I298" t="inlineStr">
      <is>
        <t>Not_Run</t>
      </is>
    </nc>
  </rcc>
  <rcc rId="10782" sId="1">
    <oc r="I297" t="inlineStr">
      <is>
        <t>Passed</t>
      </is>
    </oc>
    <nc r="I297" t="inlineStr">
      <is>
        <t>Not_Run</t>
      </is>
    </nc>
  </rcc>
  <rcc rId="10783" sId="1">
    <oc r="I295" t="inlineStr">
      <is>
        <t>Passed</t>
      </is>
    </oc>
    <nc r="I295" t="inlineStr">
      <is>
        <t>Not_Run</t>
      </is>
    </nc>
  </rcc>
  <rcc rId="10784" sId="1">
    <oc r="I294" t="inlineStr">
      <is>
        <t>Passed</t>
      </is>
    </oc>
    <nc r="I294" t="inlineStr">
      <is>
        <t>Not_Run</t>
      </is>
    </nc>
  </rcc>
  <rcc rId="10785" sId="1">
    <oc r="I293" t="inlineStr">
      <is>
        <t>Passed</t>
      </is>
    </oc>
    <nc r="I293" t="inlineStr">
      <is>
        <t>Not_Run</t>
      </is>
    </nc>
  </rcc>
  <rcc rId="10786" sId="1">
    <oc r="I292" t="inlineStr">
      <is>
        <t>Passed</t>
      </is>
    </oc>
    <nc r="I292" t="inlineStr">
      <is>
        <t>Not_Run</t>
      </is>
    </nc>
  </rcc>
  <rcc rId="10787" sId="1">
    <oc r="I291" t="inlineStr">
      <is>
        <t>Passed</t>
      </is>
    </oc>
    <nc r="I291" t="inlineStr">
      <is>
        <t>Not_Run</t>
      </is>
    </nc>
  </rcc>
  <rcc rId="10788" sId="1">
    <oc r="I290" t="inlineStr">
      <is>
        <t>Passed</t>
      </is>
    </oc>
    <nc r="I290" t="inlineStr">
      <is>
        <t>Not_Run</t>
      </is>
    </nc>
  </rcc>
  <rcc rId="10789" sId="1">
    <oc r="I289" t="inlineStr">
      <is>
        <t>Passed</t>
      </is>
    </oc>
    <nc r="I289" t="inlineStr">
      <is>
        <t>Not_Run</t>
      </is>
    </nc>
  </rcc>
  <rcc rId="10790" sId="1">
    <oc r="I288" t="inlineStr">
      <is>
        <t>Passed</t>
      </is>
    </oc>
    <nc r="I288" t="inlineStr">
      <is>
        <t>Not_Run</t>
      </is>
    </nc>
  </rcc>
  <rcc rId="10791" sId="1">
    <oc r="I287" t="inlineStr">
      <is>
        <t>Passed</t>
      </is>
    </oc>
    <nc r="I287" t="inlineStr">
      <is>
        <t>Not_Run</t>
      </is>
    </nc>
  </rcc>
  <rcc rId="10792" sId="1">
    <oc r="I286" t="inlineStr">
      <is>
        <t>Passed</t>
      </is>
    </oc>
    <nc r="I286" t="inlineStr">
      <is>
        <t>Not_Run</t>
      </is>
    </nc>
  </rcc>
  <rcc rId="10793" sId="1" odxf="1">
    <oc r="I285" t="inlineStr">
      <is>
        <t>Failed</t>
      </is>
    </oc>
    <nc r="I285" t="inlineStr">
      <is>
        <t>Not_Run</t>
      </is>
    </nc>
    <odxf/>
  </rcc>
  <rcc rId="10794" sId="1">
    <oc r="I284" t="inlineStr">
      <is>
        <t>Passed</t>
      </is>
    </oc>
    <nc r="I284" t="inlineStr">
      <is>
        <t>Not_Run</t>
      </is>
    </nc>
  </rcc>
  <rcc rId="10795" sId="1">
    <oc r="I283" t="inlineStr">
      <is>
        <t>Passed</t>
      </is>
    </oc>
    <nc r="I283" t="inlineStr">
      <is>
        <t>Not_Run</t>
      </is>
    </nc>
  </rcc>
  <rcc rId="10796" sId="1">
    <oc r="I282" t="inlineStr">
      <is>
        <t>Passed</t>
      </is>
    </oc>
    <nc r="I282" t="inlineStr">
      <is>
        <t>Not_Run</t>
      </is>
    </nc>
  </rcc>
  <rcc rId="10797" sId="1">
    <oc r="I281" t="inlineStr">
      <is>
        <t>Passed</t>
      </is>
    </oc>
    <nc r="I281" t="inlineStr">
      <is>
        <t>Not_Run</t>
      </is>
    </nc>
  </rcc>
  <rcc rId="10798" sId="1">
    <oc r="I280" t="inlineStr">
      <is>
        <t>Passed</t>
      </is>
    </oc>
    <nc r="I280" t="inlineStr">
      <is>
        <t>Not_Run</t>
      </is>
    </nc>
  </rcc>
  <rcc rId="10799" sId="1">
    <oc r="I279" t="inlineStr">
      <is>
        <t>Passed</t>
      </is>
    </oc>
    <nc r="I279" t="inlineStr">
      <is>
        <t>Not_Run</t>
      </is>
    </nc>
  </rcc>
  <rcc rId="10800" sId="1">
    <oc r="I278" t="inlineStr">
      <is>
        <t>Passed</t>
      </is>
    </oc>
    <nc r="I278" t="inlineStr">
      <is>
        <t>Not_Run</t>
      </is>
    </nc>
  </rcc>
  <rcc rId="10801" sId="1">
    <oc r="I277" t="inlineStr">
      <is>
        <t>Passed</t>
      </is>
    </oc>
    <nc r="I277" t="inlineStr">
      <is>
        <t>Not_Run</t>
      </is>
    </nc>
  </rcc>
  <rcc rId="10802" sId="1">
    <oc r="I276" t="inlineStr">
      <is>
        <t>Passed</t>
      </is>
    </oc>
    <nc r="I276" t="inlineStr">
      <is>
        <t>Not_Run</t>
      </is>
    </nc>
  </rcc>
  <rcc rId="10803" sId="1">
    <oc r="I275" t="inlineStr">
      <is>
        <t>Passed</t>
      </is>
    </oc>
    <nc r="I275" t="inlineStr">
      <is>
        <t>Not_Run</t>
      </is>
    </nc>
  </rcc>
  <rcc rId="10804" sId="1">
    <oc r="I274" t="inlineStr">
      <is>
        <t>Passed</t>
      </is>
    </oc>
    <nc r="I274" t="inlineStr">
      <is>
        <t>Not_Run</t>
      </is>
    </nc>
  </rcc>
  <rcc rId="10805" sId="1">
    <oc r="I273" t="inlineStr">
      <is>
        <t>Passed</t>
      </is>
    </oc>
    <nc r="I273" t="inlineStr">
      <is>
        <t>Not_Run</t>
      </is>
    </nc>
  </rcc>
  <rcc rId="10806" sId="1">
    <oc r="I272" t="inlineStr">
      <is>
        <t>Passed</t>
      </is>
    </oc>
    <nc r="I272" t="inlineStr">
      <is>
        <t>Not_Run</t>
      </is>
    </nc>
  </rcc>
  <rcc rId="10807" sId="1">
    <oc r="I271" t="inlineStr">
      <is>
        <t>Passed</t>
      </is>
    </oc>
    <nc r="I271" t="inlineStr">
      <is>
        <t>Not_Run</t>
      </is>
    </nc>
  </rcc>
  <rcc rId="10808" sId="1">
    <oc r="I270" t="inlineStr">
      <is>
        <t>Passed</t>
      </is>
    </oc>
    <nc r="I270" t="inlineStr">
      <is>
        <t>Not_Run</t>
      </is>
    </nc>
  </rcc>
  <rcc rId="10809" sId="1" odxf="1">
    <oc r="I269" t="inlineStr">
      <is>
        <t>NA</t>
      </is>
    </oc>
    <nc r="I269" t="inlineStr">
      <is>
        <t>Not_Run</t>
      </is>
    </nc>
    <odxf/>
  </rcc>
  <rcc rId="10810" sId="1">
    <oc r="I268" t="inlineStr">
      <is>
        <t>Passed</t>
      </is>
    </oc>
    <nc r="I268" t="inlineStr">
      <is>
        <t>Not_Run</t>
      </is>
    </nc>
  </rcc>
  <rcc rId="10811" sId="1">
    <oc r="I267" t="inlineStr">
      <is>
        <t>Passed</t>
      </is>
    </oc>
    <nc r="I267" t="inlineStr">
      <is>
        <t>Not_Run</t>
      </is>
    </nc>
  </rcc>
  <rcc rId="10812" sId="1">
    <oc r="I266" t="inlineStr">
      <is>
        <t>Passed</t>
      </is>
    </oc>
    <nc r="I266" t="inlineStr">
      <is>
        <t>Not_Run</t>
      </is>
    </nc>
  </rcc>
  <rcc rId="10813" sId="1">
    <oc r="I265" t="inlineStr">
      <is>
        <t>Passed</t>
      </is>
    </oc>
    <nc r="I265" t="inlineStr">
      <is>
        <t>Not_Run</t>
      </is>
    </nc>
  </rcc>
  <rcc rId="10814" sId="1">
    <oc r="I264" t="inlineStr">
      <is>
        <t>Passed</t>
      </is>
    </oc>
    <nc r="I264" t="inlineStr">
      <is>
        <t>Not_Run</t>
      </is>
    </nc>
  </rcc>
  <rcc rId="10815" sId="1">
    <oc r="I263" t="inlineStr">
      <is>
        <t>Passed</t>
      </is>
    </oc>
    <nc r="I263" t="inlineStr">
      <is>
        <t>Not_Run</t>
      </is>
    </nc>
  </rcc>
  <rcc rId="10816" sId="1">
    <oc r="I262" t="inlineStr">
      <is>
        <t>Passed</t>
      </is>
    </oc>
    <nc r="I262" t="inlineStr">
      <is>
        <t>Not_Run</t>
      </is>
    </nc>
  </rcc>
  <rcc rId="10817" sId="1">
    <oc r="I261" t="inlineStr">
      <is>
        <t>Passed</t>
      </is>
    </oc>
    <nc r="I261" t="inlineStr">
      <is>
        <t>Not_Run</t>
      </is>
    </nc>
  </rcc>
  <rcc rId="10818" sId="1">
    <oc r="I260" t="inlineStr">
      <is>
        <t>Passed</t>
      </is>
    </oc>
    <nc r="I260" t="inlineStr">
      <is>
        <t>Not_Run</t>
      </is>
    </nc>
  </rcc>
  <rcc rId="10819" sId="1">
    <oc r="I259" t="inlineStr">
      <is>
        <t>Passed</t>
      </is>
    </oc>
    <nc r="I259" t="inlineStr">
      <is>
        <t>Not_Run</t>
      </is>
    </nc>
  </rcc>
  <rcc rId="10820" sId="1">
    <oc r="I258" t="inlineStr">
      <is>
        <t>Passed</t>
      </is>
    </oc>
    <nc r="I258" t="inlineStr">
      <is>
        <t>Not_Run</t>
      </is>
    </nc>
  </rcc>
  <rcc rId="10821" sId="1">
    <oc r="I257" t="inlineStr">
      <is>
        <t>Passed</t>
      </is>
    </oc>
    <nc r="I257" t="inlineStr">
      <is>
        <t>Not_Run</t>
      </is>
    </nc>
  </rcc>
  <rcc rId="10822" sId="1">
    <oc r="I256" t="inlineStr">
      <is>
        <t>Passed</t>
      </is>
    </oc>
    <nc r="I256" t="inlineStr">
      <is>
        <t>Not_Run</t>
      </is>
    </nc>
  </rcc>
  <rcc rId="10823" sId="1">
    <oc r="I255" t="inlineStr">
      <is>
        <t>Passed</t>
      </is>
    </oc>
    <nc r="I255" t="inlineStr">
      <is>
        <t>Not_Run</t>
      </is>
    </nc>
  </rcc>
  <rcc rId="10824" sId="1">
    <oc r="I254" t="inlineStr">
      <is>
        <t>Passed</t>
      </is>
    </oc>
    <nc r="I254" t="inlineStr">
      <is>
        <t>Not_Run</t>
      </is>
    </nc>
  </rcc>
  <rcc rId="10825" sId="1">
    <oc r="I253" t="inlineStr">
      <is>
        <t>Passed</t>
      </is>
    </oc>
    <nc r="I253" t="inlineStr">
      <is>
        <t>Not_Run</t>
      </is>
    </nc>
  </rcc>
  <rcc rId="10826" sId="1">
    <oc r="I252" t="inlineStr">
      <is>
        <t>Passed</t>
      </is>
    </oc>
    <nc r="I252" t="inlineStr">
      <is>
        <t>Not_Run</t>
      </is>
    </nc>
  </rcc>
  <rcc rId="10827" sId="1">
    <oc r="I251" t="inlineStr">
      <is>
        <t>Passed</t>
      </is>
    </oc>
    <nc r="I251" t="inlineStr">
      <is>
        <t>Not_Run</t>
      </is>
    </nc>
  </rcc>
  <rcc rId="10828" sId="1">
    <oc r="I250" t="inlineStr">
      <is>
        <t>Passed</t>
      </is>
    </oc>
    <nc r="I250" t="inlineStr">
      <is>
        <t>Not_Run</t>
      </is>
    </nc>
  </rcc>
  <rcc rId="10829" sId="1">
    <oc r="I249" t="inlineStr">
      <is>
        <t>Passed</t>
      </is>
    </oc>
    <nc r="I249" t="inlineStr">
      <is>
        <t>Not_Run</t>
      </is>
    </nc>
  </rcc>
  <rcc rId="10830" sId="1">
    <oc r="I248" t="inlineStr">
      <is>
        <t>Passed</t>
      </is>
    </oc>
    <nc r="I248" t="inlineStr">
      <is>
        <t>Not_Run</t>
      </is>
    </nc>
  </rcc>
  <rcc rId="10831" sId="1">
    <oc r="I247" t="inlineStr">
      <is>
        <t>Passed</t>
      </is>
    </oc>
    <nc r="I247" t="inlineStr">
      <is>
        <t>Not_Run</t>
      </is>
    </nc>
  </rcc>
  <rcc rId="10832" sId="1">
    <oc r="I246" t="inlineStr">
      <is>
        <t>Passed</t>
      </is>
    </oc>
    <nc r="I246" t="inlineStr">
      <is>
        <t>Not_Run</t>
      </is>
    </nc>
  </rcc>
  <rcc rId="10833" sId="1">
    <oc r="I245" t="inlineStr">
      <is>
        <t>Passed</t>
      </is>
    </oc>
    <nc r="I245" t="inlineStr">
      <is>
        <t>Not_Run</t>
      </is>
    </nc>
  </rcc>
  <rcc rId="10834" sId="1">
    <oc r="I244" t="inlineStr">
      <is>
        <t>Passed</t>
      </is>
    </oc>
    <nc r="I244" t="inlineStr">
      <is>
        <t>Not_Run</t>
      </is>
    </nc>
  </rcc>
  <rcc rId="10835" sId="1">
    <oc r="I243" t="inlineStr">
      <is>
        <t>Passed</t>
      </is>
    </oc>
    <nc r="I243" t="inlineStr">
      <is>
        <t>Not_Run</t>
      </is>
    </nc>
  </rcc>
  <rcc rId="10836" sId="1">
    <oc r="I242" t="inlineStr">
      <is>
        <t>Passed</t>
      </is>
    </oc>
    <nc r="I242" t="inlineStr">
      <is>
        <t>Not_Run</t>
      </is>
    </nc>
  </rcc>
  <rcc rId="10837" sId="1">
    <oc r="I241" t="inlineStr">
      <is>
        <t>Passed</t>
      </is>
    </oc>
    <nc r="I241" t="inlineStr">
      <is>
        <t>Not_Run</t>
      </is>
    </nc>
  </rcc>
  <rcc rId="10838" sId="1">
    <oc r="I240" t="inlineStr">
      <is>
        <t>Passed</t>
      </is>
    </oc>
    <nc r="I240" t="inlineStr">
      <is>
        <t>Not_Run</t>
      </is>
    </nc>
  </rcc>
  <rcc rId="10839" sId="1">
    <oc r="I239" t="inlineStr">
      <is>
        <t>Passed</t>
      </is>
    </oc>
    <nc r="I239" t="inlineStr">
      <is>
        <t>Not_Run</t>
      </is>
    </nc>
  </rcc>
  <rcc rId="10840" sId="1">
    <oc r="I238" t="inlineStr">
      <is>
        <t>Passed</t>
      </is>
    </oc>
    <nc r="I238" t="inlineStr">
      <is>
        <t>Not_Run</t>
      </is>
    </nc>
  </rcc>
  <rcc rId="10841" sId="1">
    <oc r="I237" t="inlineStr">
      <is>
        <t>Passed</t>
      </is>
    </oc>
    <nc r="I237" t="inlineStr">
      <is>
        <t>Not_Run</t>
      </is>
    </nc>
  </rcc>
  <rcc rId="10842" sId="1">
    <oc r="I236" t="inlineStr">
      <is>
        <t>Passed</t>
      </is>
    </oc>
    <nc r="I236" t="inlineStr">
      <is>
        <t>Not_Run</t>
      </is>
    </nc>
  </rcc>
  <rcc rId="10843" sId="1">
    <oc r="I235" t="inlineStr">
      <is>
        <t>Passed</t>
      </is>
    </oc>
    <nc r="I235" t="inlineStr">
      <is>
        <t>Not_Run</t>
      </is>
    </nc>
  </rcc>
  <rcc rId="10844" sId="1">
    <oc r="I234" t="inlineStr">
      <is>
        <t>Passed</t>
      </is>
    </oc>
    <nc r="I234" t="inlineStr">
      <is>
        <t>Not_Run</t>
      </is>
    </nc>
  </rcc>
  <rcc rId="10845" sId="1">
    <oc r="I233" t="inlineStr">
      <is>
        <t>Passed</t>
      </is>
    </oc>
    <nc r="I233" t="inlineStr">
      <is>
        <t>Not_Run</t>
      </is>
    </nc>
  </rcc>
  <rcc rId="10846" sId="1">
    <oc r="I232" t="inlineStr">
      <is>
        <t>Passed</t>
      </is>
    </oc>
    <nc r="I232" t="inlineStr">
      <is>
        <t>Not_Run</t>
      </is>
    </nc>
  </rcc>
  <rcc rId="10847" sId="1">
    <oc r="I231" t="inlineStr">
      <is>
        <t>Passed</t>
      </is>
    </oc>
    <nc r="I231" t="inlineStr">
      <is>
        <t>Not_Run</t>
      </is>
    </nc>
  </rcc>
  <rcc rId="10848" sId="1">
    <oc r="I230" t="inlineStr">
      <is>
        <t>Passed</t>
      </is>
    </oc>
    <nc r="I230" t="inlineStr">
      <is>
        <t>Not_Run</t>
      </is>
    </nc>
  </rcc>
  <rcc rId="10849" sId="1">
    <oc r="I229" t="inlineStr">
      <is>
        <t>Passed</t>
      </is>
    </oc>
    <nc r="I229" t="inlineStr">
      <is>
        <t>Not_Run</t>
      </is>
    </nc>
  </rcc>
  <rcc rId="10850" sId="1">
    <oc r="I228" t="inlineStr">
      <is>
        <t>Passed</t>
      </is>
    </oc>
    <nc r="I228" t="inlineStr">
      <is>
        <t>Not_Run</t>
      </is>
    </nc>
  </rcc>
  <rcc rId="10851" sId="1">
    <oc r="I227" t="inlineStr">
      <is>
        <t>Passed</t>
      </is>
    </oc>
    <nc r="I227" t="inlineStr">
      <is>
        <t>Not_Run</t>
      </is>
    </nc>
  </rcc>
  <rcc rId="10852" sId="1">
    <oc r="I226" t="inlineStr">
      <is>
        <t>Passed</t>
      </is>
    </oc>
    <nc r="I226" t="inlineStr">
      <is>
        <t>Not_Run</t>
      </is>
    </nc>
  </rcc>
  <rcc rId="10853" sId="1">
    <oc r="I225" t="inlineStr">
      <is>
        <t>Passed</t>
      </is>
    </oc>
    <nc r="I225" t="inlineStr">
      <is>
        <t>Not_Run</t>
      </is>
    </nc>
  </rcc>
  <rcc rId="10854" sId="1">
    <oc r="I224" t="inlineStr">
      <is>
        <t>Passed</t>
      </is>
    </oc>
    <nc r="I224" t="inlineStr">
      <is>
        <t>Not_Run</t>
      </is>
    </nc>
  </rcc>
  <rcc rId="10855" sId="1">
    <oc r="I223" t="inlineStr">
      <is>
        <t>Passed</t>
      </is>
    </oc>
    <nc r="I223" t="inlineStr">
      <is>
        <t>Not_Run</t>
      </is>
    </nc>
  </rcc>
  <rcc rId="10856" sId="1">
    <oc r="I222" t="inlineStr">
      <is>
        <t>Passed</t>
      </is>
    </oc>
    <nc r="I222" t="inlineStr">
      <is>
        <t>Not_Run</t>
      </is>
    </nc>
  </rcc>
  <rcc rId="10857" sId="1">
    <oc r="I221" t="inlineStr">
      <is>
        <t>Passed</t>
      </is>
    </oc>
    <nc r="I221" t="inlineStr">
      <is>
        <t>Not_Run</t>
      </is>
    </nc>
  </rcc>
  <rcc rId="10858" sId="1">
    <oc r="I220" t="inlineStr">
      <is>
        <t>Passed</t>
      </is>
    </oc>
    <nc r="I220" t="inlineStr">
      <is>
        <t>Not_Run</t>
      </is>
    </nc>
  </rcc>
  <rcc rId="10859" sId="1">
    <oc r="I219" t="inlineStr">
      <is>
        <t>Passed</t>
      </is>
    </oc>
    <nc r="I219" t="inlineStr">
      <is>
        <t>Not_Run</t>
      </is>
    </nc>
  </rcc>
  <rcc rId="10860" sId="1">
    <oc r="I218" t="inlineStr">
      <is>
        <t>Passed</t>
      </is>
    </oc>
    <nc r="I218" t="inlineStr">
      <is>
        <t>Not_Run</t>
      </is>
    </nc>
  </rcc>
  <rcc rId="10861" sId="1">
    <oc r="I217" t="inlineStr">
      <is>
        <t>Passed</t>
      </is>
    </oc>
    <nc r="I217" t="inlineStr">
      <is>
        <t>Not_Run</t>
      </is>
    </nc>
  </rcc>
  <rcc rId="10862" sId="1">
    <oc r="I216" t="inlineStr">
      <is>
        <t>Passed</t>
      </is>
    </oc>
    <nc r="I216" t="inlineStr">
      <is>
        <t>Not_Run</t>
      </is>
    </nc>
  </rcc>
  <rcc rId="10863" sId="1">
    <oc r="I215" t="inlineStr">
      <is>
        <t>Passed</t>
      </is>
    </oc>
    <nc r="I215" t="inlineStr">
      <is>
        <t>Not_Run</t>
      </is>
    </nc>
  </rcc>
  <rcc rId="10864" sId="1">
    <oc r="I214" t="inlineStr">
      <is>
        <t>Passed</t>
      </is>
    </oc>
    <nc r="I214" t="inlineStr">
      <is>
        <t>Not_Run</t>
      </is>
    </nc>
  </rcc>
  <rcc rId="10865" sId="1">
    <oc r="I213" t="inlineStr">
      <is>
        <t>Passed</t>
      </is>
    </oc>
    <nc r="I213" t="inlineStr">
      <is>
        <t>Not_Run</t>
      </is>
    </nc>
  </rcc>
  <rcc rId="10866" sId="1" odxf="1">
    <oc r="I212" t="inlineStr">
      <is>
        <t>NA</t>
      </is>
    </oc>
    <nc r="I212" t="inlineStr">
      <is>
        <t>Not_Run</t>
      </is>
    </nc>
    <odxf/>
  </rcc>
  <rcc rId="10867" sId="1">
    <oc r="I211" t="inlineStr">
      <is>
        <t>Passed</t>
      </is>
    </oc>
    <nc r="I211" t="inlineStr">
      <is>
        <t>Not_Run</t>
      </is>
    </nc>
  </rcc>
  <rcc rId="10868" sId="1" odxf="1">
    <oc r="I210" t="inlineStr">
      <is>
        <t>NA</t>
      </is>
    </oc>
    <nc r="I210" t="inlineStr">
      <is>
        <t>Not_Run</t>
      </is>
    </nc>
    <odxf/>
  </rcc>
  <rcc rId="10869" sId="1">
    <oc r="I209" t="inlineStr">
      <is>
        <t>Passed</t>
      </is>
    </oc>
    <nc r="I209" t="inlineStr">
      <is>
        <t>Not_Run</t>
      </is>
    </nc>
  </rcc>
  <rcc rId="10870" sId="1">
    <oc r="I208" t="inlineStr">
      <is>
        <t>Passed</t>
      </is>
    </oc>
    <nc r="I208" t="inlineStr">
      <is>
        <t>Not_Run</t>
      </is>
    </nc>
  </rcc>
  <rcc rId="10871" sId="1">
    <oc r="I207" t="inlineStr">
      <is>
        <t>Passed</t>
      </is>
    </oc>
    <nc r="I207" t="inlineStr">
      <is>
        <t>Not_Run</t>
      </is>
    </nc>
  </rcc>
  <rcc rId="10872" sId="1">
    <oc r="I206" t="inlineStr">
      <is>
        <t>Passed</t>
      </is>
    </oc>
    <nc r="I206" t="inlineStr">
      <is>
        <t>Not_Run</t>
      </is>
    </nc>
  </rcc>
  <rcc rId="10873" sId="1">
    <oc r="I205" t="inlineStr">
      <is>
        <t>Passed</t>
      </is>
    </oc>
    <nc r="I205" t="inlineStr">
      <is>
        <t>Not_Run</t>
      </is>
    </nc>
  </rcc>
  <rcc rId="10874" sId="1">
    <oc r="I204" t="inlineStr">
      <is>
        <t>Passed</t>
      </is>
    </oc>
    <nc r="I204" t="inlineStr">
      <is>
        <t>Not_Run</t>
      </is>
    </nc>
  </rcc>
  <rcc rId="10875" sId="1">
    <oc r="I203" t="inlineStr">
      <is>
        <t>Passed</t>
      </is>
    </oc>
    <nc r="I203" t="inlineStr">
      <is>
        <t>Not_Run</t>
      </is>
    </nc>
  </rcc>
  <rcc rId="10876" sId="1">
    <oc r="I202" t="inlineStr">
      <is>
        <t>Passed</t>
      </is>
    </oc>
    <nc r="I202" t="inlineStr">
      <is>
        <t>Not_Run</t>
      </is>
    </nc>
  </rcc>
  <rcc rId="10877" sId="1">
    <oc r="I201" t="inlineStr">
      <is>
        <t>Passed</t>
      </is>
    </oc>
    <nc r="I201" t="inlineStr">
      <is>
        <t>Not_Run</t>
      </is>
    </nc>
  </rcc>
  <rcc rId="10878" sId="1">
    <oc r="I200" t="inlineStr">
      <is>
        <t>Passed</t>
      </is>
    </oc>
    <nc r="I200" t="inlineStr">
      <is>
        <t>Not_Run</t>
      </is>
    </nc>
  </rcc>
  <rcc rId="10879" sId="1">
    <oc r="I199" t="inlineStr">
      <is>
        <t>Passed</t>
      </is>
    </oc>
    <nc r="I199" t="inlineStr">
      <is>
        <t>Not_Run</t>
      </is>
    </nc>
  </rcc>
  <rcc rId="10880" sId="1">
    <oc r="I198" t="inlineStr">
      <is>
        <t>Passed</t>
      </is>
    </oc>
    <nc r="I198" t="inlineStr">
      <is>
        <t>Not_Run</t>
      </is>
    </nc>
  </rcc>
  <rcc rId="10881" sId="1">
    <oc r="I197" t="inlineStr">
      <is>
        <t>Passed</t>
      </is>
    </oc>
    <nc r="I197" t="inlineStr">
      <is>
        <t>Not_Run</t>
      </is>
    </nc>
  </rcc>
  <rcc rId="10882" sId="1">
    <oc r="I196" t="inlineStr">
      <is>
        <t>Passed</t>
      </is>
    </oc>
    <nc r="I196" t="inlineStr">
      <is>
        <t>Not_Run</t>
      </is>
    </nc>
  </rcc>
  <rcc rId="10883" sId="1">
    <oc r="I195" t="inlineStr">
      <is>
        <t>Passed</t>
      </is>
    </oc>
    <nc r="I195" t="inlineStr">
      <is>
        <t>Not_Run</t>
      </is>
    </nc>
  </rcc>
  <rcc rId="10884" sId="1">
    <oc r="I194" t="inlineStr">
      <is>
        <t>Passed</t>
      </is>
    </oc>
    <nc r="I194" t="inlineStr">
      <is>
        <t>Not_Run</t>
      </is>
    </nc>
  </rcc>
  <rcc rId="10885" sId="1">
    <oc r="I193" t="inlineStr">
      <is>
        <t>Passed</t>
      </is>
    </oc>
    <nc r="I193" t="inlineStr">
      <is>
        <t>Not_Run</t>
      </is>
    </nc>
  </rcc>
  <rcc rId="10886" sId="1">
    <oc r="I192" t="inlineStr">
      <is>
        <t>Passed</t>
      </is>
    </oc>
    <nc r="I192" t="inlineStr">
      <is>
        <t>Not_Run</t>
      </is>
    </nc>
  </rcc>
  <rcc rId="10887" sId="1">
    <oc r="I191" t="inlineStr">
      <is>
        <t>Passed</t>
      </is>
    </oc>
    <nc r="I191" t="inlineStr">
      <is>
        <t>Not_Run</t>
      </is>
    </nc>
  </rcc>
  <rcc rId="10888" sId="1">
    <oc r="I190" t="inlineStr">
      <is>
        <t>Passed</t>
      </is>
    </oc>
    <nc r="I190" t="inlineStr">
      <is>
        <t>Not_Run</t>
      </is>
    </nc>
  </rcc>
  <rcc rId="10889" sId="1">
    <oc r="I189" t="inlineStr">
      <is>
        <t>Passed</t>
      </is>
    </oc>
    <nc r="I189" t="inlineStr">
      <is>
        <t>Not_Run</t>
      </is>
    </nc>
  </rcc>
  <rcc rId="10890" sId="1">
    <oc r="I188" t="inlineStr">
      <is>
        <t>Passed</t>
      </is>
    </oc>
    <nc r="I188" t="inlineStr">
      <is>
        <t>Not_Run</t>
      </is>
    </nc>
  </rcc>
  <rcc rId="10891" sId="1">
    <oc r="I187" t="inlineStr">
      <is>
        <t>Passed</t>
      </is>
    </oc>
    <nc r="I187" t="inlineStr">
      <is>
        <t>Not_Run</t>
      </is>
    </nc>
  </rcc>
  <rcc rId="10892" sId="1">
    <oc r="I186" t="inlineStr">
      <is>
        <t>Passed</t>
      </is>
    </oc>
    <nc r="I186" t="inlineStr">
      <is>
        <t>Not_Run</t>
      </is>
    </nc>
  </rcc>
  <rcc rId="10893" sId="1">
    <oc r="I185" t="inlineStr">
      <is>
        <t>Passed</t>
      </is>
    </oc>
    <nc r="I185" t="inlineStr">
      <is>
        <t>Not_Run</t>
      </is>
    </nc>
  </rcc>
  <rcc rId="10894" sId="1">
    <oc r="I184" t="inlineStr">
      <is>
        <t>Passed</t>
      </is>
    </oc>
    <nc r="I184" t="inlineStr">
      <is>
        <t>Not_Run</t>
      </is>
    </nc>
  </rcc>
  <rcc rId="10895" sId="1">
    <oc r="I183" t="inlineStr">
      <is>
        <t>Passed</t>
      </is>
    </oc>
    <nc r="I183" t="inlineStr">
      <is>
        <t>Not_Run</t>
      </is>
    </nc>
  </rcc>
  <rcc rId="10896" sId="1">
    <oc r="I182" t="inlineStr">
      <is>
        <t>Passed</t>
      </is>
    </oc>
    <nc r="I182" t="inlineStr">
      <is>
        <t>Not_Run</t>
      </is>
    </nc>
  </rcc>
  <rcc rId="10897" sId="1">
    <oc r="I181" t="inlineStr">
      <is>
        <t>Passed</t>
      </is>
    </oc>
    <nc r="I181" t="inlineStr">
      <is>
        <t>Not_Run</t>
      </is>
    </nc>
  </rcc>
  <rcc rId="10898" sId="1" odxf="1">
    <oc r="I180" t="inlineStr">
      <is>
        <t>NA</t>
      </is>
    </oc>
    <nc r="I180" t="inlineStr">
      <is>
        <t>Not_Run</t>
      </is>
    </nc>
    <odxf/>
  </rcc>
  <rcc rId="10899" sId="1">
    <oc r="I179" t="inlineStr">
      <is>
        <t>Passed</t>
      </is>
    </oc>
    <nc r="I179" t="inlineStr">
      <is>
        <t>Not_Run</t>
      </is>
    </nc>
  </rcc>
  <rcc rId="10900" sId="1">
    <oc r="I178" t="inlineStr">
      <is>
        <t>Passed</t>
      </is>
    </oc>
    <nc r="I178" t="inlineStr">
      <is>
        <t>Not_Run</t>
      </is>
    </nc>
  </rcc>
  <rcc rId="10901" sId="1">
    <oc r="I177" t="inlineStr">
      <is>
        <t>Passed</t>
      </is>
    </oc>
    <nc r="I177" t="inlineStr">
      <is>
        <t>Not_Run</t>
      </is>
    </nc>
  </rcc>
  <rcc rId="10902" sId="1">
    <oc r="I176" t="inlineStr">
      <is>
        <t>Passed</t>
      </is>
    </oc>
    <nc r="I176" t="inlineStr">
      <is>
        <t>Not_Run</t>
      </is>
    </nc>
  </rcc>
  <rcc rId="10903" sId="1">
    <oc r="I175" t="inlineStr">
      <is>
        <t>Passed</t>
      </is>
    </oc>
    <nc r="I175" t="inlineStr">
      <is>
        <t>Not_Run</t>
      </is>
    </nc>
  </rcc>
  <rcc rId="10904" sId="1">
    <oc r="I174" t="inlineStr">
      <is>
        <t>Passed</t>
      </is>
    </oc>
    <nc r="I174" t="inlineStr">
      <is>
        <t>Not_Run</t>
      </is>
    </nc>
  </rcc>
  <rcc rId="10905" sId="1">
    <oc r="I173" t="inlineStr">
      <is>
        <t>Passed</t>
      </is>
    </oc>
    <nc r="I173" t="inlineStr">
      <is>
        <t>Not_Run</t>
      </is>
    </nc>
  </rcc>
  <rcc rId="10906" sId="1">
    <oc r="I172" t="inlineStr">
      <is>
        <t>Passed</t>
      </is>
    </oc>
    <nc r="I172" t="inlineStr">
      <is>
        <t>Not_Run</t>
      </is>
    </nc>
  </rcc>
  <rcc rId="10907" sId="1">
    <oc r="I171" t="inlineStr">
      <is>
        <t>Passed</t>
      </is>
    </oc>
    <nc r="I171" t="inlineStr">
      <is>
        <t>Not_Run</t>
      </is>
    </nc>
  </rcc>
  <rcc rId="10908" sId="1">
    <oc r="I170" t="inlineStr">
      <is>
        <t>Passed</t>
      </is>
    </oc>
    <nc r="I170" t="inlineStr">
      <is>
        <t>Not_Run</t>
      </is>
    </nc>
  </rcc>
  <rcc rId="10909" sId="1">
    <oc r="I169" t="inlineStr">
      <is>
        <t>Passed</t>
      </is>
    </oc>
    <nc r="I169" t="inlineStr">
      <is>
        <t>Not_Run</t>
      </is>
    </nc>
  </rcc>
  <rcc rId="10910" sId="1">
    <oc r="I168" t="inlineStr">
      <is>
        <t>Passed</t>
      </is>
    </oc>
    <nc r="I168" t="inlineStr">
      <is>
        <t>Not_Run</t>
      </is>
    </nc>
  </rcc>
  <rcc rId="10911" sId="1">
    <oc r="I167" t="inlineStr">
      <is>
        <t>Passed</t>
      </is>
    </oc>
    <nc r="I167" t="inlineStr">
      <is>
        <t>Not_Run</t>
      </is>
    </nc>
  </rcc>
  <rcc rId="10912" sId="1">
    <oc r="I166" t="inlineStr">
      <is>
        <t>Passed</t>
      </is>
    </oc>
    <nc r="I166" t="inlineStr">
      <is>
        <t>Not_Run</t>
      </is>
    </nc>
  </rcc>
  <rcc rId="10913" sId="1">
    <oc r="I165" t="inlineStr">
      <is>
        <t>Passed</t>
      </is>
    </oc>
    <nc r="I165" t="inlineStr">
      <is>
        <t>Not_Run</t>
      </is>
    </nc>
  </rcc>
  <rcc rId="10914" sId="1">
    <oc r="I164" t="inlineStr">
      <is>
        <t>Passed</t>
      </is>
    </oc>
    <nc r="I164" t="inlineStr">
      <is>
        <t>Not_Run</t>
      </is>
    </nc>
  </rcc>
  <rcc rId="10915" sId="1">
    <oc r="I163" t="inlineStr">
      <is>
        <t>Passed</t>
      </is>
    </oc>
    <nc r="I163" t="inlineStr">
      <is>
        <t>Not_Run</t>
      </is>
    </nc>
  </rcc>
  <rcc rId="10916" sId="1">
    <oc r="I162" t="inlineStr">
      <is>
        <t>Passed</t>
      </is>
    </oc>
    <nc r="I162" t="inlineStr">
      <is>
        <t>Not_Run</t>
      </is>
    </nc>
  </rcc>
  <rcc rId="10917" sId="1">
    <oc r="I161" t="inlineStr">
      <is>
        <t>Passed</t>
      </is>
    </oc>
    <nc r="I161" t="inlineStr">
      <is>
        <t>Not_Run</t>
      </is>
    </nc>
  </rcc>
  <rcc rId="10918" sId="1" odxf="1">
    <oc r="I160" t="inlineStr">
      <is>
        <t>NA</t>
      </is>
    </oc>
    <nc r="I160" t="inlineStr">
      <is>
        <t>Not_Run</t>
      </is>
    </nc>
    <odxf/>
  </rcc>
  <rcc rId="10919" sId="1">
    <oc r="I159" t="inlineStr">
      <is>
        <t>Passed</t>
      </is>
    </oc>
    <nc r="I159" t="inlineStr">
      <is>
        <t>Not_Run</t>
      </is>
    </nc>
  </rcc>
  <rcc rId="10920" sId="1">
    <oc r="I158" t="inlineStr">
      <is>
        <t>Passed</t>
      </is>
    </oc>
    <nc r="I158" t="inlineStr">
      <is>
        <t>Not_Run</t>
      </is>
    </nc>
  </rcc>
  <rcc rId="10921" sId="1">
    <oc r="I157" t="inlineStr">
      <is>
        <t>Passed</t>
      </is>
    </oc>
    <nc r="I157" t="inlineStr">
      <is>
        <t>Not_Run</t>
      </is>
    </nc>
  </rcc>
  <rcc rId="10922" sId="1">
    <oc r="I156" t="inlineStr">
      <is>
        <t>Passed</t>
      </is>
    </oc>
    <nc r="I156" t="inlineStr">
      <is>
        <t>Not_Run</t>
      </is>
    </nc>
  </rcc>
  <rcc rId="10923" sId="1">
    <oc r="I155" t="inlineStr">
      <is>
        <t>Passed</t>
      </is>
    </oc>
    <nc r="I155" t="inlineStr">
      <is>
        <t>Not_Run</t>
      </is>
    </nc>
  </rcc>
  <rcc rId="10924" sId="1">
    <oc r="I154" t="inlineStr">
      <is>
        <t>Passed</t>
      </is>
    </oc>
    <nc r="I154" t="inlineStr">
      <is>
        <t>Not_Run</t>
      </is>
    </nc>
  </rcc>
  <rcc rId="10925" sId="1">
    <oc r="I153" t="inlineStr">
      <is>
        <t>Passed</t>
      </is>
    </oc>
    <nc r="I153" t="inlineStr">
      <is>
        <t>Not_Run</t>
      </is>
    </nc>
  </rcc>
  <rcc rId="10926" sId="1">
    <oc r="I152" t="inlineStr">
      <is>
        <t>Passed</t>
      </is>
    </oc>
    <nc r="I152" t="inlineStr">
      <is>
        <t>Not_Run</t>
      </is>
    </nc>
  </rcc>
  <rcc rId="10927" sId="1">
    <oc r="I151" t="inlineStr">
      <is>
        <t>Passed</t>
      </is>
    </oc>
    <nc r="I151" t="inlineStr">
      <is>
        <t>Not_Run</t>
      </is>
    </nc>
  </rcc>
  <rcc rId="10928" sId="1">
    <oc r="I150" t="inlineStr">
      <is>
        <t>Passed</t>
      </is>
    </oc>
    <nc r="I150" t="inlineStr">
      <is>
        <t>Not_Run</t>
      </is>
    </nc>
  </rcc>
  <rcc rId="10929" sId="1">
    <oc r="I149" t="inlineStr">
      <is>
        <t>Passed</t>
      </is>
    </oc>
    <nc r="I149" t="inlineStr">
      <is>
        <t>Not_Run</t>
      </is>
    </nc>
  </rcc>
  <rcc rId="10930" sId="1">
    <oc r="I148" t="inlineStr">
      <is>
        <t>Passed</t>
      </is>
    </oc>
    <nc r="I148" t="inlineStr">
      <is>
        <t>Not_Run</t>
      </is>
    </nc>
  </rcc>
  <rcc rId="10931" sId="1">
    <oc r="I147" t="inlineStr">
      <is>
        <t>Passed</t>
      </is>
    </oc>
    <nc r="I147" t="inlineStr">
      <is>
        <t>Not_Run</t>
      </is>
    </nc>
  </rcc>
  <rcc rId="10932" sId="1">
    <oc r="I146" t="inlineStr">
      <is>
        <t>Passed</t>
      </is>
    </oc>
    <nc r="I146" t="inlineStr">
      <is>
        <t>Not_Run</t>
      </is>
    </nc>
  </rcc>
  <rcc rId="10933" sId="1">
    <oc r="I145" t="inlineStr">
      <is>
        <t>Passed</t>
      </is>
    </oc>
    <nc r="I145" t="inlineStr">
      <is>
        <t>Not_Run</t>
      </is>
    </nc>
  </rcc>
  <rcc rId="10934" sId="1">
    <oc r="I144" t="inlineStr">
      <is>
        <t>Passed</t>
      </is>
    </oc>
    <nc r="I144" t="inlineStr">
      <is>
        <t>Not_Run</t>
      </is>
    </nc>
  </rcc>
  <rcc rId="10935" sId="1">
    <oc r="I143" t="inlineStr">
      <is>
        <t>Passed</t>
      </is>
    </oc>
    <nc r="I143" t="inlineStr">
      <is>
        <t>Not_Run</t>
      </is>
    </nc>
  </rcc>
  <rcc rId="10936" sId="1">
    <oc r="I142" t="inlineStr">
      <is>
        <t>Passed</t>
      </is>
    </oc>
    <nc r="I142" t="inlineStr">
      <is>
        <t>Not_Run</t>
      </is>
    </nc>
  </rcc>
  <rcc rId="10937" sId="1">
    <oc r="I141" t="inlineStr">
      <is>
        <t>Passed</t>
      </is>
    </oc>
    <nc r="I141" t="inlineStr">
      <is>
        <t>Not_Run</t>
      </is>
    </nc>
  </rcc>
  <rcc rId="10938" sId="1">
    <oc r="I140" t="inlineStr">
      <is>
        <t>Passed</t>
      </is>
    </oc>
    <nc r="I140" t="inlineStr">
      <is>
        <t>Not_Run</t>
      </is>
    </nc>
  </rcc>
  <rcc rId="10939" sId="1">
    <oc r="I139" t="inlineStr">
      <is>
        <t>Passed</t>
      </is>
    </oc>
    <nc r="I139" t="inlineStr">
      <is>
        <t>Not_Run</t>
      </is>
    </nc>
  </rcc>
  <rcc rId="10940" sId="1">
    <oc r="I138" t="inlineStr">
      <is>
        <t>Passed</t>
      </is>
    </oc>
    <nc r="I138" t="inlineStr">
      <is>
        <t>Not_Run</t>
      </is>
    </nc>
  </rcc>
  <rcc rId="10941" sId="1">
    <oc r="I137" t="inlineStr">
      <is>
        <t>Passed</t>
      </is>
    </oc>
    <nc r="I137" t="inlineStr">
      <is>
        <t>Not_Run</t>
      </is>
    </nc>
  </rcc>
  <rcc rId="10942" sId="1">
    <oc r="I136" t="inlineStr">
      <is>
        <t>Passed</t>
      </is>
    </oc>
    <nc r="I136" t="inlineStr">
      <is>
        <t>Not_Run</t>
      </is>
    </nc>
  </rcc>
  <rcc rId="10943" sId="1">
    <oc r="I135" t="inlineStr">
      <is>
        <t>Passed</t>
      </is>
    </oc>
    <nc r="I135" t="inlineStr">
      <is>
        <t>Not_Run</t>
      </is>
    </nc>
  </rcc>
  <rcc rId="10944" sId="1">
    <oc r="I134" t="inlineStr">
      <is>
        <t>Passed</t>
      </is>
    </oc>
    <nc r="I134" t="inlineStr">
      <is>
        <t>Not_Run</t>
      </is>
    </nc>
  </rcc>
  <rcc rId="10945" sId="1">
    <oc r="I133" t="inlineStr">
      <is>
        <t>Passed</t>
      </is>
    </oc>
    <nc r="I133" t="inlineStr">
      <is>
        <t>Not_Run</t>
      </is>
    </nc>
  </rcc>
  <rcc rId="10946" sId="1">
    <oc r="I132" t="inlineStr">
      <is>
        <t>Passed</t>
      </is>
    </oc>
    <nc r="I132" t="inlineStr">
      <is>
        <t>Not_Run</t>
      </is>
    </nc>
  </rcc>
  <rcc rId="10947" sId="1">
    <oc r="I131" t="inlineStr">
      <is>
        <t>Passed</t>
      </is>
    </oc>
    <nc r="I131" t="inlineStr">
      <is>
        <t>Not_Run</t>
      </is>
    </nc>
  </rcc>
  <rcc rId="10948" sId="1">
    <oc r="I130" t="inlineStr">
      <is>
        <t>Passed</t>
      </is>
    </oc>
    <nc r="I130" t="inlineStr">
      <is>
        <t>Not_Run</t>
      </is>
    </nc>
  </rcc>
  <rcc rId="10949" sId="1">
    <oc r="I129" t="inlineStr">
      <is>
        <t>Passed</t>
      </is>
    </oc>
    <nc r="I129" t="inlineStr">
      <is>
        <t>Not_Run</t>
      </is>
    </nc>
  </rcc>
  <rcc rId="10950" sId="1">
    <oc r="I128" t="inlineStr">
      <is>
        <t>Passed</t>
      </is>
    </oc>
    <nc r="I128" t="inlineStr">
      <is>
        <t>Not_Run</t>
      </is>
    </nc>
  </rcc>
  <rcc rId="10951" sId="1">
    <oc r="I127" t="inlineStr">
      <is>
        <t>Passed</t>
      </is>
    </oc>
    <nc r="I127" t="inlineStr">
      <is>
        <t>Not_Run</t>
      </is>
    </nc>
  </rcc>
  <rcc rId="10952" sId="1">
    <oc r="I126" t="inlineStr">
      <is>
        <t>Passed</t>
      </is>
    </oc>
    <nc r="I126" t="inlineStr">
      <is>
        <t>Not_Run</t>
      </is>
    </nc>
  </rcc>
  <rcc rId="10953" sId="1">
    <oc r="I125" t="inlineStr">
      <is>
        <t>Passed</t>
      </is>
    </oc>
    <nc r="I125" t="inlineStr">
      <is>
        <t>Not_Run</t>
      </is>
    </nc>
  </rcc>
  <rcc rId="10954" sId="1">
    <oc r="I124" t="inlineStr">
      <is>
        <t>Passed</t>
      </is>
    </oc>
    <nc r="I124" t="inlineStr">
      <is>
        <t>Not_Run</t>
      </is>
    </nc>
  </rcc>
  <rcc rId="10955" sId="1">
    <oc r="I123" t="inlineStr">
      <is>
        <t>Passed</t>
      </is>
    </oc>
    <nc r="I123" t="inlineStr">
      <is>
        <t>Not_Run</t>
      </is>
    </nc>
  </rcc>
  <rcc rId="10956" sId="1">
    <oc r="I122" t="inlineStr">
      <is>
        <t>Passed</t>
      </is>
    </oc>
    <nc r="I122" t="inlineStr">
      <is>
        <t>Not_Run</t>
      </is>
    </nc>
  </rcc>
  <rcc rId="10957" sId="1">
    <oc r="I121" t="inlineStr">
      <is>
        <t>Passed</t>
      </is>
    </oc>
    <nc r="I121" t="inlineStr">
      <is>
        <t>Not_Run</t>
      </is>
    </nc>
  </rcc>
  <rcc rId="10958" sId="1">
    <oc r="I120" t="inlineStr">
      <is>
        <t>Passed</t>
      </is>
    </oc>
    <nc r="I120" t="inlineStr">
      <is>
        <t>Not_Run</t>
      </is>
    </nc>
  </rcc>
  <rcc rId="10959" sId="1">
    <oc r="I119" t="inlineStr">
      <is>
        <t>Passed</t>
      </is>
    </oc>
    <nc r="I119" t="inlineStr">
      <is>
        <t>Not_Run</t>
      </is>
    </nc>
  </rcc>
  <rcc rId="10960" sId="1">
    <oc r="I118" t="inlineStr">
      <is>
        <t>Passed</t>
      </is>
    </oc>
    <nc r="I118" t="inlineStr">
      <is>
        <t>Not_Run</t>
      </is>
    </nc>
  </rcc>
  <rcc rId="10961" sId="1">
    <oc r="I117" t="inlineStr">
      <is>
        <t>Passed</t>
      </is>
    </oc>
    <nc r="I117" t="inlineStr">
      <is>
        <t>Not_Run</t>
      </is>
    </nc>
  </rcc>
  <rcc rId="10962" sId="1">
    <oc r="I116" t="inlineStr">
      <is>
        <t>Passed</t>
      </is>
    </oc>
    <nc r="I116" t="inlineStr">
      <is>
        <t>Not_Run</t>
      </is>
    </nc>
  </rcc>
  <rcc rId="10963" sId="1">
    <oc r="I115" t="inlineStr">
      <is>
        <t>Passed</t>
      </is>
    </oc>
    <nc r="I115" t="inlineStr">
      <is>
        <t>Not_Run</t>
      </is>
    </nc>
  </rcc>
  <rcc rId="10964" sId="1">
    <oc r="I114" t="inlineStr">
      <is>
        <t>Passed</t>
      </is>
    </oc>
    <nc r="I114" t="inlineStr">
      <is>
        <t>Not_Run</t>
      </is>
    </nc>
  </rcc>
  <rcc rId="10965" sId="1">
    <oc r="I113" t="inlineStr">
      <is>
        <t>Passed</t>
      </is>
    </oc>
    <nc r="I113" t="inlineStr">
      <is>
        <t>Not_Run</t>
      </is>
    </nc>
  </rcc>
  <rcc rId="10966" sId="1">
    <oc r="I112" t="inlineStr">
      <is>
        <t>Passed</t>
      </is>
    </oc>
    <nc r="I112" t="inlineStr">
      <is>
        <t>Not_Run</t>
      </is>
    </nc>
  </rcc>
  <rcc rId="10967" sId="1">
    <oc r="I111" t="inlineStr">
      <is>
        <t>Passed</t>
      </is>
    </oc>
    <nc r="I111" t="inlineStr">
      <is>
        <t>Not_Run</t>
      </is>
    </nc>
  </rcc>
  <rcc rId="10968" sId="1">
    <oc r="I110" t="inlineStr">
      <is>
        <t>Passed</t>
      </is>
    </oc>
    <nc r="I110" t="inlineStr">
      <is>
        <t>Not_Run</t>
      </is>
    </nc>
  </rcc>
  <rcc rId="10969" sId="1">
    <oc r="I109" t="inlineStr">
      <is>
        <t>Passed</t>
      </is>
    </oc>
    <nc r="I109" t="inlineStr">
      <is>
        <t>Not_Run</t>
      </is>
    </nc>
  </rcc>
  <rcc rId="10970" sId="1">
    <oc r="I108" t="inlineStr">
      <is>
        <t>Passed</t>
      </is>
    </oc>
    <nc r="I108" t="inlineStr">
      <is>
        <t>Not_Run</t>
      </is>
    </nc>
  </rcc>
  <rcc rId="10971" sId="1">
    <oc r="I107" t="inlineStr">
      <is>
        <t>Passed</t>
      </is>
    </oc>
    <nc r="I107" t="inlineStr">
      <is>
        <t>Not_Run</t>
      </is>
    </nc>
  </rcc>
  <rcc rId="10972" sId="1" odxf="1">
    <oc r="I106" t="inlineStr">
      <is>
        <t>NA</t>
      </is>
    </oc>
    <nc r="I106" t="inlineStr">
      <is>
        <t>Not_Run</t>
      </is>
    </nc>
    <odxf/>
  </rcc>
  <rcc rId="10973" sId="1">
    <oc r="I105" t="inlineStr">
      <is>
        <t>Passed</t>
      </is>
    </oc>
    <nc r="I105" t="inlineStr">
      <is>
        <t>Not_Run</t>
      </is>
    </nc>
  </rcc>
  <rcc rId="10974" sId="1">
    <oc r="I104" t="inlineStr">
      <is>
        <t>Passed</t>
      </is>
    </oc>
    <nc r="I104" t="inlineStr">
      <is>
        <t>Not_Run</t>
      </is>
    </nc>
  </rcc>
  <rcc rId="10975" sId="1">
    <oc r="I103" t="inlineStr">
      <is>
        <t>Passed</t>
      </is>
    </oc>
    <nc r="I103" t="inlineStr">
      <is>
        <t>Not_Run</t>
      </is>
    </nc>
  </rcc>
  <rcc rId="10976" sId="1">
    <oc r="I102" t="inlineStr">
      <is>
        <t>Passed</t>
      </is>
    </oc>
    <nc r="I102" t="inlineStr">
      <is>
        <t>Not_Run</t>
      </is>
    </nc>
  </rcc>
  <rcc rId="10977" sId="1">
    <oc r="I101" t="inlineStr">
      <is>
        <t>Passed</t>
      </is>
    </oc>
    <nc r="I101" t="inlineStr">
      <is>
        <t>Not_Run</t>
      </is>
    </nc>
  </rcc>
  <rcc rId="10978" sId="1">
    <oc r="I100" t="inlineStr">
      <is>
        <t>Passed</t>
      </is>
    </oc>
    <nc r="I100" t="inlineStr">
      <is>
        <t>Not_Run</t>
      </is>
    </nc>
  </rcc>
  <rcc rId="10979" sId="1">
    <oc r="I99" t="inlineStr">
      <is>
        <t>Passed</t>
      </is>
    </oc>
    <nc r="I99" t="inlineStr">
      <is>
        <t>Not_Run</t>
      </is>
    </nc>
  </rcc>
  <rcc rId="10980" sId="1">
    <oc r="I98" t="inlineStr">
      <is>
        <t>Passed</t>
      </is>
    </oc>
    <nc r="I98" t="inlineStr">
      <is>
        <t>Not_Run</t>
      </is>
    </nc>
  </rcc>
  <rcc rId="10981" sId="1">
    <oc r="I97" t="inlineStr">
      <is>
        <t>Passed</t>
      </is>
    </oc>
    <nc r="I97" t="inlineStr">
      <is>
        <t>Not_Run</t>
      </is>
    </nc>
  </rcc>
  <rcc rId="10982" sId="1">
    <oc r="I96" t="inlineStr">
      <is>
        <t>Passed</t>
      </is>
    </oc>
    <nc r="I96" t="inlineStr">
      <is>
        <t>Not_Run</t>
      </is>
    </nc>
  </rcc>
  <rcc rId="10983" sId="1">
    <oc r="I95" t="inlineStr">
      <is>
        <t>Passed</t>
      </is>
    </oc>
    <nc r="I95" t="inlineStr">
      <is>
        <t>Not_Run</t>
      </is>
    </nc>
  </rcc>
  <rcc rId="10984" sId="1">
    <oc r="I94" t="inlineStr">
      <is>
        <t>Passed</t>
      </is>
    </oc>
    <nc r="I94" t="inlineStr">
      <is>
        <t>Not_Run</t>
      </is>
    </nc>
  </rcc>
  <rcc rId="10985" sId="1">
    <oc r="I93" t="inlineStr">
      <is>
        <t>Passed</t>
      </is>
    </oc>
    <nc r="I93" t="inlineStr">
      <is>
        <t>Not_Run</t>
      </is>
    </nc>
  </rcc>
  <rcc rId="10986" sId="1">
    <oc r="I92" t="inlineStr">
      <is>
        <t>Passed</t>
      </is>
    </oc>
    <nc r="I92" t="inlineStr">
      <is>
        <t>Not_Run</t>
      </is>
    </nc>
  </rcc>
  <rcc rId="10987" sId="1">
    <oc r="I91" t="inlineStr">
      <is>
        <t>Passed</t>
      </is>
    </oc>
    <nc r="I91" t="inlineStr">
      <is>
        <t>Not_Run</t>
      </is>
    </nc>
  </rcc>
  <rcc rId="10988" sId="1">
    <oc r="I90" t="inlineStr">
      <is>
        <t>Passed</t>
      </is>
    </oc>
    <nc r="I90" t="inlineStr">
      <is>
        <t>Not_Run</t>
      </is>
    </nc>
  </rcc>
  <rcc rId="10989" sId="1">
    <oc r="I89" t="inlineStr">
      <is>
        <t>Passed</t>
      </is>
    </oc>
    <nc r="I89" t="inlineStr">
      <is>
        <t>Not_Run</t>
      </is>
    </nc>
  </rcc>
  <rcc rId="10990" sId="1">
    <oc r="I88" t="inlineStr">
      <is>
        <t>Passed</t>
      </is>
    </oc>
    <nc r="I88" t="inlineStr">
      <is>
        <t>Not_Run</t>
      </is>
    </nc>
  </rcc>
  <rcc rId="10991" sId="1">
    <oc r="I87" t="inlineStr">
      <is>
        <t>Passed</t>
      </is>
    </oc>
    <nc r="I87" t="inlineStr">
      <is>
        <t>Not_Run</t>
      </is>
    </nc>
  </rcc>
  <rcc rId="10992" sId="1">
    <oc r="I86" t="inlineStr">
      <is>
        <t>Passed</t>
      </is>
    </oc>
    <nc r="I86" t="inlineStr">
      <is>
        <t>Not_Run</t>
      </is>
    </nc>
  </rcc>
  <rcc rId="10993" sId="1">
    <oc r="I85" t="inlineStr">
      <is>
        <t>Passed</t>
      </is>
    </oc>
    <nc r="I85" t="inlineStr">
      <is>
        <t>Not_Run</t>
      </is>
    </nc>
  </rcc>
  <rcc rId="10994" sId="1">
    <oc r="I84" t="inlineStr">
      <is>
        <t>Passed</t>
      </is>
    </oc>
    <nc r="I84" t="inlineStr">
      <is>
        <t>Not_Run</t>
      </is>
    </nc>
  </rcc>
  <rcc rId="10995" sId="1">
    <oc r="I83" t="inlineStr">
      <is>
        <t>Passed</t>
      </is>
    </oc>
    <nc r="I83" t="inlineStr">
      <is>
        <t>Not_Run</t>
      </is>
    </nc>
  </rcc>
  <rcc rId="10996" sId="1">
    <oc r="I82" t="inlineStr">
      <is>
        <t>Passed</t>
      </is>
    </oc>
    <nc r="I82" t="inlineStr">
      <is>
        <t>Not_Run</t>
      </is>
    </nc>
  </rcc>
  <rcc rId="10997" sId="1">
    <oc r="I81" t="inlineStr">
      <is>
        <t>Passed</t>
      </is>
    </oc>
    <nc r="I81" t="inlineStr">
      <is>
        <t>Not_Run</t>
      </is>
    </nc>
  </rcc>
  <rcc rId="10998" sId="1">
    <oc r="I80" t="inlineStr">
      <is>
        <t>Passed</t>
      </is>
    </oc>
    <nc r="I80" t="inlineStr">
      <is>
        <t>Not_Run</t>
      </is>
    </nc>
  </rcc>
  <rcc rId="10999" sId="1">
    <oc r="I79" t="inlineStr">
      <is>
        <t>Passed</t>
      </is>
    </oc>
    <nc r="I79" t="inlineStr">
      <is>
        <t>Not_Run</t>
      </is>
    </nc>
  </rcc>
  <rcc rId="11000" sId="1">
    <oc r="I78" t="inlineStr">
      <is>
        <t>Passed</t>
      </is>
    </oc>
    <nc r="I78" t="inlineStr">
      <is>
        <t>Not_Run</t>
      </is>
    </nc>
  </rcc>
  <rcc rId="11001" sId="1">
    <oc r="I77" t="inlineStr">
      <is>
        <t>Passed</t>
      </is>
    </oc>
    <nc r="I77" t="inlineStr">
      <is>
        <t>Not_Run</t>
      </is>
    </nc>
  </rcc>
  <rcc rId="11002" sId="1">
    <oc r="I76" t="inlineStr">
      <is>
        <t>Passed</t>
      </is>
    </oc>
    <nc r="I76" t="inlineStr">
      <is>
        <t>Not_Run</t>
      </is>
    </nc>
  </rcc>
  <rcc rId="11003" sId="1">
    <oc r="I75" t="inlineStr">
      <is>
        <t>Passed</t>
      </is>
    </oc>
    <nc r="I75" t="inlineStr">
      <is>
        <t>Not_Run</t>
      </is>
    </nc>
  </rcc>
  <rcc rId="11004" sId="1">
    <oc r="I74" t="inlineStr">
      <is>
        <t>Passed</t>
      </is>
    </oc>
    <nc r="I74" t="inlineStr">
      <is>
        <t>Not_Run</t>
      </is>
    </nc>
  </rcc>
  <rcc rId="11005" sId="1">
    <oc r="I73" t="inlineStr">
      <is>
        <t>Passed</t>
      </is>
    </oc>
    <nc r="I73" t="inlineStr">
      <is>
        <t>Not_Run</t>
      </is>
    </nc>
  </rcc>
  <rcc rId="11006" sId="1">
    <oc r="I72" t="inlineStr">
      <is>
        <t>Passed</t>
      </is>
    </oc>
    <nc r="I72" t="inlineStr">
      <is>
        <t>Not_Run</t>
      </is>
    </nc>
  </rcc>
  <rcc rId="11007" sId="1">
    <oc r="I71" t="inlineStr">
      <is>
        <t>Passed</t>
      </is>
    </oc>
    <nc r="I71" t="inlineStr">
      <is>
        <t>Not_Run</t>
      </is>
    </nc>
  </rcc>
  <rcc rId="11008" sId="1">
    <oc r="I70" t="inlineStr">
      <is>
        <t>Passed</t>
      </is>
    </oc>
    <nc r="I70" t="inlineStr">
      <is>
        <t>Not_Run</t>
      </is>
    </nc>
  </rcc>
  <rcc rId="11009" sId="1">
    <oc r="I69" t="inlineStr">
      <is>
        <t>Passed</t>
      </is>
    </oc>
    <nc r="I69" t="inlineStr">
      <is>
        <t>Not_Run</t>
      </is>
    </nc>
  </rcc>
  <rcc rId="11010" sId="1">
    <oc r="I68" t="inlineStr">
      <is>
        <t>Passed</t>
      </is>
    </oc>
    <nc r="I68" t="inlineStr">
      <is>
        <t>Not_Run</t>
      </is>
    </nc>
  </rcc>
  <rcc rId="11011" sId="1">
    <oc r="I67" t="inlineStr">
      <is>
        <t>Passed</t>
      </is>
    </oc>
    <nc r="I67" t="inlineStr">
      <is>
        <t>Not_Run</t>
      </is>
    </nc>
  </rcc>
  <rcc rId="11012" sId="1">
    <oc r="I66" t="inlineStr">
      <is>
        <t>Passed</t>
      </is>
    </oc>
    <nc r="I66" t="inlineStr">
      <is>
        <t>Not_Run</t>
      </is>
    </nc>
  </rcc>
  <rcc rId="11013" sId="1">
    <oc r="I65" t="inlineStr">
      <is>
        <t>Passed</t>
      </is>
    </oc>
    <nc r="I65" t="inlineStr">
      <is>
        <t>Not_Run</t>
      </is>
    </nc>
  </rcc>
  <rcc rId="11014" sId="1">
    <oc r="I64" t="inlineStr">
      <is>
        <t>Passed</t>
      </is>
    </oc>
    <nc r="I64" t="inlineStr">
      <is>
        <t>Not_Run</t>
      </is>
    </nc>
  </rcc>
  <rcc rId="11015" sId="1">
    <oc r="I63" t="inlineStr">
      <is>
        <t>Passed</t>
      </is>
    </oc>
    <nc r="I63" t="inlineStr">
      <is>
        <t>Not_Run</t>
      </is>
    </nc>
  </rcc>
  <rcc rId="11016" sId="1">
    <oc r="I62" t="inlineStr">
      <is>
        <t>Passed</t>
      </is>
    </oc>
    <nc r="I62" t="inlineStr">
      <is>
        <t>Not_Run</t>
      </is>
    </nc>
  </rcc>
  <rcc rId="11017" sId="1">
    <oc r="I61" t="inlineStr">
      <is>
        <t>Passed</t>
      </is>
    </oc>
    <nc r="I61" t="inlineStr">
      <is>
        <t>Not_Run</t>
      </is>
    </nc>
  </rcc>
  <rcc rId="11018" sId="1">
    <oc r="I60" t="inlineStr">
      <is>
        <t>Passed</t>
      </is>
    </oc>
    <nc r="I60" t="inlineStr">
      <is>
        <t>Not_Run</t>
      </is>
    </nc>
  </rcc>
  <rcc rId="11019" sId="1">
    <oc r="I59" t="inlineStr">
      <is>
        <t>Passed</t>
      </is>
    </oc>
    <nc r="I59" t="inlineStr">
      <is>
        <t>Not_Run</t>
      </is>
    </nc>
  </rcc>
  <rcc rId="11020" sId="1">
    <oc r="I58" t="inlineStr">
      <is>
        <t>Passed</t>
      </is>
    </oc>
    <nc r="I58" t="inlineStr">
      <is>
        <t>Not_Run</t>
      </is>
    </nc>
  </rcc>
  <rcc rId="11021" sId="1">
    <oc r="I57" t="inlineStr">
      <is>
        <t>Passed</t>
      </is>
    </oc>
    <nc r="I57" t="inlineStr">
      <is>
        <t>Not_Run</t>
      </is>
    </nc>
  </rcc>
  <rcc rId="11022" sId="1">
    <oc r="I56" t="inlineStr">
      <is>
        <t>Passed</t>
      </is>
    </oc>
    <nc r="I56" t="inlineStr">
      <is>
        <t>Not_Run</t>
      </is>
    </nc>
  </rcc>
  <rcc rId="11023" sId="1">
    <oc r="I55" t="inlineStr">
      <is>
        <t>Passed</t>
      </is>
    </oc>
    <nc r="I55" t="inlineStr">
      <is>
        <t>Not_Run</t>
      </is>
    </nc>
  </rcc>
  <rcc rId="11024" sId="1">
    <oc r="I54" t="inlineStr">
      <is>
        <t>Passed</t>
      </is>
    </oc>
    <nc r="I54" t="inlineStr">
      <is>
        <t>Not_Run</t>
      </is>
    </nc>
  </rcc>
  <rcc rId="11025" sId="1">
    <oc r="I53" t="inlineStr">
      <is>
        <t>passed</t>
      </is>
    </oc>
    <nc r="I53" t="inlineStr">
      <is>
        <t>Not_Run</t>
      </is>
    </nc>
  </rcc>
  <rcc rId="11026" sId="1">
    <oc r="I52" t="inlineStr">
      <is>
        <t>passed</t>
      </is>
    </oc>
    <nc r="I52" t="inlineStr">
      <is>
        <t>Not_Run</t>
      </is>
    </nc>
  </rcc>
  <rcc rId="11027" sId="1">
    <oc r="I51" t="inlineStr">
      <is>
        <t>passed</t>
      </is>
    </oc>
    <nc r="I51" t="inlineStr">
      <is>
        <t>Not_Run</t>
      </is>
    </nc>
  </rcc>
  <rcc rId="11028" sId="1">
    <oc r="I50" t="inlineStr">
      <is>
        <t>passed</t>
      </is>
    </oc>
    <nc r="I50" t="inlineStr">
      <is>
        <t>Not_Run</t>
      </is>
    </nc>
  </rcc>
  <rcc rId="11029" sId="1">
    <oc r="I49" t="inlineStr">
      <is>
        <t>passed</t>
      </is>
    </oc>
    <nc r="I49" t="inlineStr">
      <is>
        <t>Not_Run</t>
      </is>
    </nc>
  </rcc>
  <rcc rId="11030" sId="1">
    <oc r="I48" t="inlineStr">
      <is>
        <t>passed</t>
      </is>
    </oc>
    <nc r="I48" t="inlineStr">
      <is>
        <t>Not_Run</t>
      </is>
    </nc>
  </rcc>
  <rcc rId="11031" sId="1">
    <oc r="I47" t="inlineStr">
      <is>
        <t>passed</t>
      </is>
    </oc>
    <nc r="I47" t="inlineStr">
      <is>
        <t>Not_Run</t>
      </is>
    </nc>
  </rcc>
  <rcc rId="11032" sId="1">
    <oc r="I46" t="inlineStr">
      <is>
        <t>passed</t>
      </is>
    </oc>
    <nc r="I46" t="inlineStr">
      <is>
        <t>Not_Run</t>
      </is>
    </nc>
  </rcc>
  <rcc rId="11033" sId="1">
    <oc r="I45" t="inlineStr">
      <is>
        <t>passed</t>
      </is>
    </oc>
    <nc r="I45" t="inlineStr">
      <is>
        <t>Not_Run</t>
      </is>
    </nc>
  </rcc>
  <rcc rId="11034" sId="1">
    <oc r="I44" t="inlineStr">
      <is>
        <t>passed</t>
      </is>
    </oc>
    <nc r="I44" t="inlineStr">
      <is>
        <t>Not_Run</t>
      </is>
    </nc>
  </rcc>
  <rcc rId="11035" sId="1">
    <oc r="I43" t="inlineStr">
      <is>
        <t>Passed</t>
      </is>
    </oc>
    <nc r="I43" t="inlineStr">
      <is>
        <t>Not_Run</t>
      </is>
    </nc>
  </rcc>
  <rcc rId="11036" sId="1">
    <oc r="I42" t="inlineStr">
      <is>
        <t>Passed</t>
      </is>
    </oc>
    <nc r="I42" t="inlineStr">
      <is>
        <t>Not_Run</t>
      </is>
    </nc>
  </rcc>
  <rcc rId="11037" sId="1" odxf="1">
    <oc r="I41" t="inlineStr">
      <is>
        <t>NA</t>
      </is>
    </oc>
    <nc r="I41" t="inlineStr">
      <is>
        <t>Not_Run</t>
      </is>
    </nc>
    <odxf/>
  </rcc>
  <rcc rId="11038" sId="1">
    <oc r="I40" t="inlineStr">
      <is>
        <t>Passed</t>
      </is>
    </oc>
    <nc r="I40" t="inlineStr">
      <is>
        <t>Not_Run</t>
      </is>
    </nc>
  </rcc>
  <rcc rId="11039" sId="1">
    <oc r="I39" t="inlineStr">
      <is>
        <t>Passed</t>
      </is>
    </oc>
    <nc r="I39" t="inlineStr">
      <is>
        <t>Not_Run</t>
      </is>
    </nc>
  </rcc>
  <rcc rId="11040" sId="1" odxf="1">
    <oc r="I38" t="inlineStr">
      <is>
        <t>NA</t>
      </is>
    </oc>
    <nc r="I38" t="inlineStr">
      <is>
        <t>Not_Run</t>
      </is>
    </nc>
    <odxf/>
  </rcc>
  <rcc rId="11041" sId="1" odxf="1">
    <oc r="I37" t="inlineStr">
      <is>
        <t>NA</t>
      </is>
    </oc>
    <nc r="I37" t="inlineStr">
      <is>
        <t>Not_Run</t>
      </is>
    </nc>
    <odxf/>
  </rcc>
  <rcc rId="11042" sId="1" odxf="1">
    <oc r="I36" t="inlineStr">
      <is>
        <t>NA</t>
      </is>
    </oc>
    <nc r="I36" t="inlineStr">
      <is>
        <t>Not_Run</t>
      </is>
    </nc>
    <odxf/>
  </rcc>
  <rcc rId="11043" sId="1">
    <oc r="I35" t="inlineStr">
      <is>
        <t>Passed</t>
      </is>
    </oc>
    <nc r="I35" t="inlineStr">
      <is>
        <t>Not_Run</t>
      </is>
    </nc>
  </rcc>
  <rcc rId="11044" sId="1">
    <oc r="I34" t="inlineStr">
      <is>
        <t>Passed</t>
      </is>
    </oc>
    <nc r="I34" t="inlineStr">
      <is>
        <t>Not_Run</t>
      </is>
    </nc>
  </rcc>
  <rcc rId="11045" sId="1">
    <oc r="I33" t="inlineStr">
      <is>
        <t>Passed</t>
      </is>
    </oc>
    <nc r="I33" t="inlineStr">
      <is>
        <t>Not_Run</t>
      </is>
    </nc>
  </rcc>
  <rcc rId="11046" sId="1">
    <oc r="I32" t="inlineStr">
      <is>
        <t>Passed</t>
      </is>
    </oc>
    <nc r="I32" t="inlineStr">
      <is>
        <t>Not_Run</t>
      </is>
    </nc>
  </rcc>
  <rcc rId="11047" sId="1">
    <oc r="I31" t="inlineStr">
      <is>
        <t>Passed</t>
      </is>
    </oc>
    <nc r="I31" t="inlineStr">
      <is>
        <t>Not_Run</t>
      </is>
    </nc>
  </rcc>
  <rcc rId="11048" sId="1">
    <oc r="I30" t="inlineStr">
      <is>
        <t>Passed</t>
      </is>
    </oc>
    <nc r="I30" t="inlineStr">
      <is>
        <t>Not_Run</t>
      </is>
    </nc>
  </rcc>
  <rcc rId="11049" sId="1">
    <oc r="I29" t="inlineStr">
      <is>
        <t>Passed</t>
      </is>
    </oc>
    <nc r="I29" t="inlineStr">
      <is>
        <t>Not_Run</t>
      </is>
    </nc>
  </rcc>
  <rcc rId="11050" sId="1">
    <oc r="I28" t="inlineStr">
      <is>
        <t>Passed</t>
      </is>
    </oc>
    <nc r="I28" t="inlineStr">
      <is>
        <t>Not_Run</t>
      </is>
    </nc>
  </rcc>
  <rcc rId="11051" sId="1">
    <oc r="I27" t="inlineStr">
      <is>
        <t>Passed</t>
      </is>
    </oc>
    <nc r="I27" t="inlineStr">
      <is>
        <t>Not_Run</t>
      </is>
    </nc>
  </rcc>
  <rcc rId="11052" sId="1">
    <oc r="I26" t="inlineStr">
      <is>
        <t>Passed</t>
      </is>
    </oc>
    <nc r="I26" t="inlineStr">
      <is>
        <t>Not_Run</t>
      </is>
    </nc>
  </rcc>
  <rcc rId="11053" sId="1">
    <oc r="I25" t="inlineStr">
      <is>
        <t>Passed</t>
      </is>
    </oc>
    <nc r="I25" t="inlineStr">
      <is>
        <t>Not_Run</t>
      </is>
    </nc>
  </rcc>
  <rcc rId="11054" sId="1">
    <oc r="I24" t="inlineStr">
      <is>
        <t>Passed</t>
      </is>
    </oc>
    <nc r="I24" t="inlineStr">
      <is>
        <t>Not_Run</t>
      </is>
    </nc>
  </rcc>
  <rcc rId="11055" sId="1">
    <oc r="I23" t="inlineStr">
      <is>
        <t>Passed</t>
      </is>
    </oc>
    <nc r="I23" t="inlineStr">
      <is>
        <t>Not_Run</t>
      </is>
    </nc>
  </rcc>
  <rcc rId="11056" sId="1">
    <oc r="I22" t="inlineStr">
      <is>
        <t>Passed</t>
      </is>
    </oc>
    <nc r="I22" t="inlineStr">
      <is>
        <t>Not_Run</t>
      </is>
    </nc>
  </rcc>
  <rcc rId="11057" sId="1">
    <oc r="I21" t="inlineStr">
      <is>
        <t>Passed</t>
      </is>
    </oc>
    <nc r="I21" t="inlineStr">
      <is>
        <t>Not_Run</t>
      </is>
    </nc>
  </rcc>
  <rcc rId="11058" sId="1">
    <oc r="I20" t="inlineStr">
      <is>
        <t>Passed</t>
      </is>
    </oc>
    <nc r="I20" t="inlineStr">
      <is>
        <t>Not_Run</t>
      </is>
    </nc>
  </rcc>
  <rcc rId="11059" sId="1">
    <oc r="I19" t="inlineStr">
      <is>
        <t>Passed</t>
      </is>
    </oc>
    <nc r="I19" t="inlineStr">
      <is>
        <t>Not_Run</t>
      </is>
    </nc>
  </rcc>
  <rcc rId="11060" sId="1">
    <oc r="I18" t="inlineStr">
      <is>
        <t>Passed</t>
      </is>
    </oc>
    <nc r="I18" t="inlineStr">
      <is>
        <t>Not_Run</t>
      </is>
    </nc>
  </rcc>
  <rcc rId="11061" sId="1">
    <oc r="I17" t="inlineStr">
      <is>
        <t>Passed</t>
      </is>
    </oc>
    <nc r="I17" t="inlineStr">
      <is>
        <t>Not_Run</t>
      </is>
    </nc>
  </rcc>
  <rcc rId="11062" sId="1" odxf="1">
    <oc r="I16" t="inlineStr">
      <is>
        <t>NA</t>
      </is>
    </oc>
    <nc r="I16" t="inlineStr">
      <is>
        <t>Not_Run</t>
      </is>
    </nc>
    <odxf/>
  </rcc>
  <rcc rId="11063" sId="1">
    <oc r="I15" t="inlineStr">
      <is>
        <t>Passed</t>
      </is>
    </oc>
    <nc r="I15" t="inlineStr">
      <is>
        <t>Not_Run</t>
      </is>
    </nc>
  </rcc>
  <rcc rId="11064" sId="1">
    <oc r="I14" t="inlineStr">
      <is>
        <t>Passed</t>
      </is>
    </oc>
    <nc r="I14" t="inlineStr">
      <is>
        <t>Not_Run</t>
      </is>
    </nc>
  </rcc>
  <rcc rId="11065" sId="1">
    <oc r="I13" t="inlineStr">
      <is>
        <t>Passed</t>
      </is>
    </oc>
    <nc r="I13" t="inlineStr">
      <is>
        <t>Not_Run</t>
      </is>
    </nc>
  </rcc>
  <rcc rId="11066" sId="1">
    <oc r="I12" t="inlineStr">
      <is>
        <t>Passed</t>
      </is>
    </oc>
    <nc r="I12" t="inlineStr">
      <is>
        <t>Not_Run</t>
      </is>
    </nc>
  </rcc>
  <rcc rId="11067" sId="1">
    <oc r="I11" t="inlineStr">
      <is>
        <t>Passed</t>
      </is>
    </oc>
    <nc r="I11" t="inlineStr">
      <is>
        <t>Not_Run</t>
      </is>
    </nc>
  </rcc>
  <rcc rId="11068" sId="1">
    <oc r="I10" t="inlineStr">
      <is>
        <t>Passed</t>
      </is>
    </oc>
    <nc r="I10" t="inlineStr">
      <is>
        <t>Not_Run</t>
      </is>
    </nc>
  </rcc>
  <rcc rId="11069" sId="1" odxf="1">
    <oc r="I9" t="inlineStr">
      <is>
        <t>NA</t>
      </is>
    </oc>
    <nc r="I9" t="inlineStr">
      <is>
        <t>Not_Run</t>
      </is>
    </nc>
    <odxf/>
  </rcc>
  <rcc rId="11070" sId="1">
    <oc r="I8" t="inlineStr">
      <is>
        <t>Passed</t>
      </is>
    </oc>
    <nc r="I8" t="inlineStr">
      <is>
        <t>Not_Run</t>
      </is>
    </nc>
  </rcc>
  <rcc rId="11071" sId="1">
    <oc r="I7" t="inlineStr">
      <is>
        <t>Passed</t>
      </is>
    </oc>
    <nc r="I7" t="inlineStr">
      <is>
        <t>Not_Run</t>
      </is>
    </nc>
  </rcc>
  <rcc rId="11072" sId="1">
    <oc r="I6" t="inlineStr">
      <is>
        <t>Passed</t>
      </is>
    </oc>
    <nc r="I6" t="inlineStr">
      <is>
        <t>Not_Run</t>
      </is>
    </nc>
  </rcc>
  <rcc rId="11073" sId="1">
    <oc r="I5" t="inlineStr">
      <is>
        <t>Passed</t>
      </is>
    </oc>
    <nc r="I5" t="inlineStr">
      <is>
        <t>Not_Run</t>
      </is>
    </nc>
  </rcc>
  <rcc rId="11074" sId="1">
    <oc r="I4" t="inlineStr">
      <is>
        <t>Passed</t>
      </is>
    </oc>
    <nc r="I4" t="inlineStr">
      <is>
        <t>Not_Run</t>
      </is>
    </nc>
  </rcc>
  <rcc rId="11075" sId="1">
    <oc r="I3" t="inlineStr">
      <is>
        <t>Passed</t>
      </is>
    </oc>
    <nc r="I3" t="inlineStr">
      <is>
        <t>Not_Run</t>
      </is>
    </nc>
  </rcc>
  <rcc rId="11076" sId="1">
    <oc r="I2" t="inlineStr">
      <is>
        <t>Passed</t>
      </is>
    </oc>
    <nc r="I2" t="inlineStr">
      <is>
        <t>Not_Run</t>
      </is>
    </nc>
  </rcc>
  <rcc rId="11077" sId="1">
    <oc r="I296" t="inlineStr">
      <is>
        <t>Passed</t>
      </is>
    </oc>
    <nc r="I296" t="inlineStr">
      <is>
        <t>Not_Run</t>
      </is>
    </nc>
  </rcc>
  <rcc rId="11078" sId="1">
    <oc r="J414" t="inlineStr">
      <is>
        <t>Jijina</t>
      </is>
    </oc>
    <nc r="J414" t="inlineStr">
      <is>
        <t>Suraksha</t>
      </is>
    </nc>
  </rcc>
  <rcc rId="11079" sId="1" odxf="1">
    <oc r="J396" t="inlineStr">
      <is>
        <t>Jijina</t>
      </is>
    </oc>
    <nc r="J396" t="inlineStr">
      <is>
        <t>Suraksha</t>
      </is>
    </nc>
    <odxf/>
  </rcc>
  <rcc rId="11080" sId="1" odxf="1">
    <oc r="J395" t="inlineStr">
      <is>
        <t>Jijina</t>
      </is>
    </oc>
    <nc r="J395" t="inlineStr">
      <is>
        <t>Suraksha</t>
      </is>
    </nc>
    <odxf/>
  </rcc>
  <rcc rId="11081" sId="1" odxf="1">
    <oc r="J392" t="inlineStr">
      <is>
        <t>Jijina</t>
      </is>
    </oc>
    <nc r="J392" t="inlineStr">
      <is>
        <t>Suraksha</t>
      </is>
    </nc>
    <odxf/>
  </rcc>
  <rcc rId="11082" sId="1" odxf="1">
    <oc r="J385" t="inlineStr">
      <is>
        <t>Jijina</t>
      </is>
    </oc>
    <nc r="J385" t="inlineStr">
      <is>
        <t>Suraksha</t>
      </is>
    </nc>
    <odxf/>
  </rcc>
  <rcc rId="11083" sId="1" odxf="1">
    <oc r="J383" t="inlineStr">
      <is>
        <t>Jijina</t>
      </is>
    </oc>
    <nc r="J383" t="inlineStr">
      <is>
        <t>Suraksha</t>
      </is>
    </nc>
    <odxf/>
  </rcc>
  <rcc rId="11084" sId="1" odxf="1">
    <oc r="J373" t="inlineStr">
      <is>
        <t>Jijina</t>
      </is>
    </oc>
    <nc r="J373" t="inlineStr">
      <is>
        <t>Suraksha</t>
      </is>
    </nc>
    <odxf/>
  </rcc>
  <rcc rId="11085" sId="1" odxf="1">
    <oc r="J366" t="inlineStr">
      <is>
        <t>Jijina</t>
      </is>
    </oc>
    <nc r="J366" t="inlineStr">
      <is>
        <t>Suraksha</t>
      </is>
    </nc>
    <odxf/>
  </rcc>
  <rcc rId="11086" sId="1" odxf="1">
    <oc r="J365" t="inlineStr">
      <is>
        <t>Jijina</t>
      </is>
    </oc>
    <nc r="J365" t="inlineStr">
      <is>
        <t>Suraksha</t>
      </is>
    </nc>
    <odxf/>
  </rcc>
  <rcc rId="11087" sId="1" odxf="1">
    <oc r="J362" t="inlineStr">
      <is>
        <t>Jijina</t>
      </is>
    </oc>
    <nc r="J362" t="inlineStr">
      <is>
        <t>Suraksha</t>
      </is>
    </nc>
    <odxf/>
  </rcc>
  <rcc rId="11088" sId="1" odxf="1">
    <oc r="J348" t="inlineStr">
      <is>
        <t>Jijina</t>
      </is>
    </oc>
    <nc r="J348" t="inlineStr">
      <is>
        <t>Suraksha</t>
      </is>
    </nc>
    <odxf/>
  </rcc>
  <rcc rId="11089" sId="1" odxf="1">
    <oc r="J346" t="inlineStr">
      <is>
        <t>Jijina</t>
      </is>
    </oc>
    <nc r="J346" t="inlineStr">
      <is>
        <t>Suraksha</t>
      </is>
    </nc>
    <odxf/>
  </rcc>
  <rcc rId="11090" sId="1" odxf="1">
    <oc r="J344" t="inlineStr">
      <is>
        <t>Jijina</t>
      </is>
    </oc>
    <nc r="J344" t="inlineStr">
      <is>
        <t>Suraksha</t>
      </is>
    </nc>
    <odxf/>
  </rcc>
  <rcc rId="11091" sId="1" odxf="1">
    <oc r="J341" t="inlineStr">
      <is>
        <t>Jijina</t>
      </is>
    </oc>
    <nc r="J341" t="inlineStr">
      <is>
        <t>Suraksha</t>
      </is>
    </nc>
    <odxf/>
  </rcc>
  <rcc rId="11092" sId="1" odxf="1">
    <oc r="J340" t="inlineStr">
      <is>
        <t>Jijina</t>
      </is>
    </oc>
    <nc r="J340" t="inlineStr">
      <is>
        <t>Suraksha</t>
      </is>
    </nc>
    <odxf/>
  </rcc>
  <rcc rId="11093" sId="1" odxf="1">
    <oc r="J339" t="inlineStr">
      <is>
        <t>Jijina</t>
      </is>
    </oc>
    <nc r="J339" t="inlineStr">
      <is>
        <t>Suraksha</t>
      </is>
    </nc>
    <odxf/>
  </rcc>
  <rcc rId="11094" sId="1" odxf="1">
    <oc r="J333" t="inlineStr">
      <is>
        <t>Jijina</t>
      </is>
    </oc>
    <nc r="J333" t="inlineStr">
      <is>
        <t>Suraksha</t>
      </is>
    </nc>
    <odxf/>
  </rcc>
  <rcc rId="11095" sId="1" odxf="1">
    <oc r="J332" t="inlineStr">
      <is>
        <t>Jijina</t>
      </is>
    </oc>
    <nc r="J332" t="inlineStr">
      <is>
        <t>Suraksha</t>
      </is>
    </nc>
    <odxf/>
  </rcc>
  <rcc rId="11096" sId="1" odxf="1">
    <oc r="J331" t="inlineStr">
      <is>
        <t>Jijina</t>
      </is>
    </oc>
    <nc r="J331" t="inlineStr">
      <is>
        <t>Suraksha</t>
      </is>
    </nc>
    <odxf/>
  </rcc>
  <rcc rId="11097" sId="1" odxf="1">
    <oc r="J330" t="inlineStr">
      <is>
        <t>Jijina</t>
      </is>
    </oc>
    <nc r="J330" t="inlineStr">
      <is>
        <t>Suraksha</t>
      </is>
    </nc>
    <odxf/>
  </rcc>
  <rcc rId="11098" sId="1" odxf="1">
    <oc r="J329" t="inlineStr">
      <is>
        <t>Jijina</t>
      </is>
    </oc>
    <nc r="J329" t="inlineStr">
      <is>
        <t>Suraksha</t>
      </is>
    </nc>
    <odxf/>
  </rcc>
  <rcc rId="11099" sId="1" odxf="1">
    <oc r="J326" t="inlineStr">
      <is>
        <t>Jijina</t>
      </is>
    </oc>
    <nc r="J326" t="inlineStr">
      <is>
        <t>Suraksha</t>
      </is>
    </nc>
    <odxf/>
  </rcc>
  <rcc rId="11100" sId="1" odxf="1">
    <oc r="J302" t="inlineStr">
      <is>
        <t>Jijina</t>
      </is>
    </oc>
    <nc r="J302" t="inlineStr">
      <is>
        <t>Suraksha</t>
      </is>
    </nc>
    <odxf/>
  </rcc>
  <rcc rId="11101" sId="1" odxf="1">
    <oc r="J301" t="inlineStr">
      <is>
        <t>Jijina</t>
      </is>
    </oc>
    <nc r="J301" t="inlineStr">
      <is>
        <t>Suraksha</t>
      </is>
    </nc>
    <odxf/>
  </rcc>
  <rcc rId="11102" sId="1" odxf="1">
    <oc r="J270" t="inlineStr">
      <is>
        <t>Jijina</t>
      </is>
    </oc>
    <nc r="J270" t="inlineStr">
      <is>
        <t>Suraksha</t>
      </is>
    </nc>
    <odxf/>
  </rcc>
  <rcc rId="11103" sId="1">
    <oc r="J269" t="inlineStr">
      <is>
        <t>Jijina</t>
      </is>
    </oc>
    <nc r="J269" t="inlineStr">
      <is>
        <t>Suraksha</t>
      </is>
    </nc>
  </rcc>
  <rcc rId="11104" sId="1" odxf="1">
    <oc r="J252" t="inlineStr">
      <is>
        <t>Jijina</t>
      </is>
    </oc>
    <nc r="J252" t="inlineStr">
      <is>
        <t>Suraksha</t>
      </is>
    </nc>
    <odxf/>
  </rcc>
  <rcc rId="11105" sId="1" odxf="1">
    <oc r="J251" t="inlineStr">
      <is>
        <t>Jijina</t>
      </is>
    </oc>
    <nc r="J251" t="inlineStr">
      <is>
        <t>Suraksha</t>
      </is>
    </nc>
    <odxf/>
  </rcc>
  <rcc rId="11106" sId="1" odxf="1">
    <oc r="J250" t="inlineStr">
      <is>
        <t>Jijina</t>
      </is>
    </oc>
    <nc r="J250" t="inlineStr">
      <is>
        <t>Suraksha</t>
      </is>
    </nc>
    <odxf/>
  </rcc>
  <rcc rId="11107" sId="1" odxf="1">
    <oc r="J249" t="inlineStr">
      <is>
        <t>Jijina</t>
      </is>
    </oc>
    <nc r="J249" t="inlineStr">
      <is>
        <t>Suraksha</t>
      </is>
    </nc>
    <odxf/>
  </rcc>
  <rcc rId="11108" sId="1" odxf="1">
    <oc r="J248" t="inlineStr">
      <is>
        <t>Jijina</t>
      </is>
    </oc>
    <nc r="J248" t="inlineStr">
      <is>
        <t>Suraksha</t>
      </is>
    </nc>
    <odxf/>
  </rcc>
  <rcc rId="11109" sId="1" odxf="1">
    <oc r="J247" t="inlineStr">
      <is>
        <t>Jijina</t>
      </is>
    </oc>
    <nc r="J247" t="inlineStr">
      <is>
        <t>Suraksha</t>
      </is>
    </nc>
    <odxf/>
  </rcc>
  <rcc rId="11110" sId="1" odxf="1">
    <oc r="J245" t="inlineStr">
      <is>
        <t>Jijina</t>
      </is>
    </oc>
    <nc r="J245" t="inlineStr">
      <is>
        <t>Suraksha</t>
      </is>
    </nc>
    <odxf/>
  </rcc>
  <rcc rId="11111" sId="1" odxf="1">
    <oc r="J244" t="inlineStr">
      <is>
        <t>Jijina</t>
      </is>
    </oc>
    <nc r="J244" t="inlineStr">
      <is>
        <t>Suraksha</t>
      </is>
    </nc>
    <odxf/>
  </rcc>
  <rcc rId="11112" sId="1" odxf="1">
    <oc r="J241" t="inlineStr">
      <is>
        <t>Jijina</t>
      </is>
    </oc>
    <nc r="J241" t="inlineStr">
      <is>
        <t>Suraksha</t>
      </is>
    </nc>
    <odxf/>
  </rcc>
  <rcc rId="11113" sId="1" odxf="1">
    <oc r="J211" t="inlineStr">
      <is>
        <t>Jijina</t>
      </is>
    </oc>
    <nc r="J211" t="inlineStr">
      <is>
        <t>Suraksha</t>
      </is>
    </nc>
    <odxf/>
  </rcc>
  <rcc rId="11114" sId="1" odxf="1">
    <oc r="J205" t="inlineStr">
      <is>
        <t>Jijina</t>
      </is>
    </oc>
    <nc r="J205" t="inlineStr">
      <is>
        <t>Suraksha</t>
      </is>
    </nc>
    <odxf/>
  </rcc>
  <rcc rId="11115" sId="1" odxf="1">
    <oc r="J186" t="inlineStr">
      <is>
        <t>Jijina</t>
      </is>
    </oc>
    <nc r="J186" t="inlineStr">
      <is>
        <t>Suraksha</t>
      </is>
    </nc>
    <odxf/>
  </rcc>
  <rcc rId="11116" sId="1" odxf="1">
    <oc r="J185" t="inlineStr">
      <is>
        <t>Jijina</t>
      </is>
    </oc>
    <nc r="J185" t="inlineStr">
      <is>
        <t>Suraksha</t>
      </is>
    </nc>
    <odxf/>
  </rcc>
  <rcc rId="11117" sId="1" odxf="1">
    <oc r="J147" t="inlineStr">
      <is>
        <t>Jijina</t>
      </is>
    </oc>
    <nc r="J147" t="inlineStr">
      <is>
        <t>Suraksha</t>
      </is>
    </nc>
    <odxf/>
  </rcc>
  <rcc rId="11118" sId="1" odxf="1">
    <oc r="J145" t="inlineStr">
      <is>
        <t>Jijina</t>
      </is>
    </oc>
    <nc r="J145" t="inlineStr">
      <is>
        <t>Suraksha</t>
      </is>
    </nc>
    <odxf/>
  </rcc>
  <rcc rId="11119" sId="1" odxf="1">
    <oc r="J144" t="inlineStr">
      <is>
        <t>Jijina</t>
      </is>
    </oc>
    <nc r="J144" t="inlineStr">
      <is>
        <t>Suraksha</t>
      </is>
    </nc>
    <odxf/>
  </rcc>
  <rcc rId="11120" sId="1" odxf="1">
    <oc r="J138" t="inlineStr">
      <is>
        <t>Jijina</t>
      </is>
    </oc>
    <nc r="J138" t="inlineStr">
      <is>
        <t>Suraksha</t>
      </is>
    </nc>
    <odxf/>
  </rcc>
  <rcc rId="11121" sId="1" odxf="1">
    <oc r="J137" t="inlineStr">
      <is>
        <t>Jijina</t>
      </is>
    </oc>
    <nc r="J137" t="inlineStr">
      <is>
        <t>Suraksha</t>
      </is>
    </nc>
    <odxf/>
  </rcc>
  <rcc rId="11122" sId="1" odxf="1">
    <oc r="J136" t="inlineStr">
      <is>
        <t>Jijina</t>
      </is>
    </oc>
    <nc r="J136" t="inlineStr">
      <is>
        <t>Suraksha</t>
      </is>
    </nc>
    <odxf/>
  </rcc>
  <rcc rId="11123" sId="1" odxf="1">
    <oc r="J134" t="inlineStr">
      <is>
        <t>Jijina</t>
      </is>
    </oc>
    <nc r="J134" t="inlineStr">
      <is>
        <t>Suraksha</t>
      </is>
    </nc>
    <odxf/>
  </rcc>
  <rcc rId="11124" sId="1" odxf="1">
    <oc r="J126" t="inlineStr">
      <is>
        <t>Jijina</t>
      </is>
    </oc>
    <nc r="J126" t="inlineStr">
      <is>
        <t>Suraksha</t>
      </is>
    </nc>
    <odxf/>
  </rcc>
  <rcc rId="11125" sId="1" odxf="1">
    <oc r="J125" t="inlineStr">
      <is>
        <t>Jijina</t>
      </is>
    </oc>
    <nc r="J125" t="inlineStr">
      <is>
        <t>Suraksha</t>
      </is>
    </nc>
    <odxf/>
  </rcc>
  <rcc rId="11126" sId="1" odxf="1">
    <oc r="J124" t="inlineStr">
      <is>
        <t>Jijina</t>
      </is>
    </oc>
    <nc r="J124" t="inlineStr">
      <is>
        <t>Suraksha</t>
      </is>
    </nc>
    <odxf/>
  </rcc>
  <rcc rId="11127" sId="1" odxf="1">
    <oc r="J122" t="inlineStr">
      <is>
        <t>Jijina</t>
      </is>
    </oc>
    <nc r="J122" t="inlineStr">
      <is>
        <t>Suraksha</t>
      </is>
    </nc>
    <odxf/>
  </rcc>
  <rcc rId="11128" sId="1" odxf="1">
    <oc r="J118" t="inlineStr">
      <is>
        <t>Jijina</t>
      </is>
    </oc>
    <nc r="J118" t="inlineStr">
      <is>
        <t>Suraksha</t>
      </is>
    </nc>
    <odxf/>
  </rcc>
  <rcc rId="11129" sId="1" odxf="1">
    <oc r="J116" t="inlineStr">
      <is>
        <t>Jijina</t>
      </is>
    </oc>
    <nc r="J116" t="inlineStr">
      <is>
        <t>Suraksha</t>
      </is>
    </nc>
    <odxf/>
  </rcc>
  <rcc rId="11130" sId="1" odxf="1">
    <oc r="J113" t="inlineStr">
      <is>
        <t>Jijina</t>
      </is>
    </oc>
    <nc r="J113" t="inlineStr">
      <is>
        <t>Suraksha</t>
      </is>
    </nc>
    <odxf/>
  </rcc>
  <rcc rId="11131" sId="1" odxf="1">
    <oc r="J109" t="inlineStr">
      <is>
        <t>Jijina</t>
      </is>
    </oc>
    <nc r="J109" t="inlineStr">
      <is>
        <t>Suraksha</t>
      </is>
    </nc>
    <odxf/>
  </rcc>
  <rcc rId="11132" sId="1" odxf="1">
    <oc r="J107" t="inlineStr">
      <is>
        <t>Jijina</t>
      </is>
    </oc>
    <nc r="J107" t="inlineStr">
      <is>
        <t>Suraksha</t>
      </is>
    </nc>
    <odxf/>
  </rcc>
  <rcc rId="11133" sId="1" odxf="1">
    <oc r="J83" t="inlineStr">
      <is>
        <t>Jijina</t>
      </is>
    </oc>
    <nc r="J83" t="inlineStr">
      <is>
        <t>Suraksha</t>
      </is>
    </nc>
    <odxf/>
  </rcc>
  <rcc rId="11134" sId="1" odxf="1">
    <oc r="J61" t="inlineStr">
      <is>
        <t>Jijina</t>
      </is>
    </oc>
    <nc r="J61" t="inlineStr">
      <is>
        <t>Suraksha</t>
      </is>
    </nc>
    <odxf/>
  </rcc>
  <rcc rId="11135" sId="1" odxf="1">
    <oc r="J60" t="inlineStr">
      <is>
        <t>Jijina</t>
      </is>
    </oc>
    <nc r="J60" t="inlineStr">
      <is>
        <t>Suraksha</t>
      </is>
    </nc>
    <odxf/>
  </rcc>
  <rcc rId="11136" sId="1" odxf="1">
    <oc r="J58" t="inlineStr">
      <is>
        <t>Jijina</t>
      </is>
    </oc>
    <nc r="J58" t="inlineStr">
      <is>
        <t>Suraksha</t>
      </is>
    </nc>
    <odxf/>
  </rcc>
  <rcc rId="11137" sId="1" odxf="1">
    <oc r="J55" t="inlineStr">
      <is>
        <t>Jijina</t>
      </is>
    </oc>
    <nc r="J55" t="inlineStr">
      <is>
        <t>Suraksha</t>
      </is>
    </nc>
    <odxf/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40" sId="1">
    <oc r="J376" t="inlineStr">
      <is>
        <t>Arya.</t>
      </is>
    </oc>
    <nc r="J376" t="inlineStr">
      <is>
        <t>Arya</t>
      </is>
    </nc>
  </rcc>
  <rcc rId="11141" sId="1">
    <oc r="J358" t="inlineStr">
      <is>
        <t>Arya.</t>
      </is>
    </oc>
    <nc r="J358" t="inlineStr">
      <is>
        <t>Arya</t>
      </is>
    </nc>
  </rcc>
  <rcc rId="11142" sId="1">
    <oc r="J347" t="inlineStr">
      <is>
        <t>Arya.</t>
      </is>
    </oc>
    <nc r="J347" t="inlineStr">
      <is>
        <t>Arya</t>
      </is>
    </nc>
  </rcc>
  <rcc rId="11143" sId="1">
    <oc r="J202" t="inlineStr">
      <is>
        <t>Arya.</t>
      </is>
    </oc>
    <nc r="J202" t="inlineStr">
      <is>
        <t>Arya</t>
      </is>
    </nc>
  </rcc>
  <rcc rId="11144" sId="1">
    <oc r="J153" t="inlineStr">
      <is>
        <t>Arya.</t>
      </is>
    </oc>
    <nc r="J153" t="inlineStr">
      <is>
        <t>Arya</t>
      </is>
    </nc>
  </rcc>
  <rcc rId="11145" sId="1">
    <oc r="J132" t="inlineStr">
      <is>
        <t>Arya.</t>
      </is>
    </oc>
    <nc r="J132" t="inlineStr">
      <is>
        <t>Arya</t>
      </is>
    </nc>
  </rcc>
  <rcc rId="11146" sId="1">
    <oc r="J71" t="inlineStr">
      <is>
        <t>Arya.</t>
      </is>
    </oc>
    <nc r="J71" t="inlineStr">
      <is>
        <t>Arya</t>
      </is>
    </nc>
  </rcc>
  <rcc rId="11147" sId="1">
    <oc r="J33" t="inlineStr">
      <is>
        <t>Arya.</t>
      </is>
    </oc>
    <nc r="J33" t="inlineStr">
      <is>
        <t>Arya</t>
      </is>
    </nc>
  </rcc>
  <rcc rId="11148" sId="1">
    <oc r="J30" t="inlineStr">
      <is>
        <t>Arya.</t>
      </is>
    </oc>
    <nc r="J30" t="inlineStr">
      <is>
        <t>Arya</t>
      </is>
    </nc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137">
    <dxf>
      <fill>
        <patternFill patternType="none">
          <fgColor indexed="64"/>
          <bgColor indexed="65"/>
        </patternFill>
      </fill>
    </dxf>
  </rfmt>
  <rcc rId="11151" sId="1">
    <oc r="I137" t="inlineStr">
      <is>
        <t>Not_Run</t>
      </is>
    </oc>
    <nc r="I137" t="inlineStr">
      <is>
        <t>Passed</t>
      </is>
    </nc>
  </rcc>
  <rcc rId="11152" sId="1">
    <oc r="I392" t="inlineStr">
      <is>
        <t>Not_Run</t>
      </is>
    </oc>
    <nc r="I392" t="inlineStr">
      <is>
        <t>Passed</t>
      </is>
    </nc>
  </rcc>
  <rcc rId="11153" sId="1">
    <oc r="I373" t="inlineStr">
      <is>
        <t>Not_Run</t>
      </is>
    </oc>
    <nc r="I373" t="inlineStr">
      <is>
        <t>Passed</t>
      </is>
    </nc>
  </rcc>
  <rcc rId="11154" sId="1">
    <oc r="I333" t="inlineStr">
      <is>
        <t>Not_Run</t>
      </is>
    </oc>
    <nc r="I333" t="inlineStr">
      <is>
        <t>Passed</t>
      </is>
    </nc>
  </rcc>
  <rdn rId="0" localSheetId="2" customView="1" name="Z_F803E06A_483F_45D9_93D9_1A9071728BF7_.wvu.FilterData" hidden="1" oldHidden="1">
    <formula>Test_Config!$A$1</formula>
  </rdn>
  <rdn rId="0" localSheetId="1" customView="1" name="Z_F803E06A_483F_45D9_93D9_1A9071728BF7_.wvu.FilterData" hidden="1" oldHidden="1">
    <formula>Test_Data!$A$1:$S$437</formula>
  </rdn>
  <rcv guid="{F803E06A-483F-45D9-93D9-1A9071728BF7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ADE1474C_7A3D_44FA_89AE_1FBDEAA4D63E_.wvu.FilterData" hidden="1" oldHidden="1">
    <formula>Test_Config!$A$1</formula>
  </rdn>
  <rdn rId="0" localSheetId="1" customView="1" name="Z_ADE1474C_7A3D_44FA_89AE_1FBDEAA4D63E_.wvu.FilterData" hidden="1" oldHidden="1">
    <formula>Test_Data!$A$1:$S$437</formula>
  </rdn>
  <rcv guid="{ADE1474C-7A3D-44FA-89AE-1FBDEAA4D63E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57" sId="1">
    <oc r="I332" t="inlineStr">
      <is>
        <t>Not_Run</t>
      </is>
    </oc>
    <nc r="I332" t="inlineStr">
      <is>
        <t>Passed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58" sId="1">
    <oc r="I392" t="inlineStr">
      <is>
        <t>Passed</t>
      </is>
    </oc>
    <nc r="I392" t="inlineStr">
      <is>
        <t>Not_Run</t>
      </is>
    </nc>
  </rcc>
  <rcc rId="11159" sId="1">
    <oc r="I373" t="inlineStr">
      <is>
        <t>Passed</t>
      </is>
    </oc>
    <nc r="I373" t="inlineStr">
      <is>
        <t>Not_Run</t>
      </is>
    </nc>
  </rcc>
  <rcc rId="11160" sId="1">
    <oc r="I333" t="inlineStr">
      <is>
        <t>Passed</t>
      </is>
    </oc>
    <nc r="I333" t="inlineStr">
      <is>
        <t>Not_Run</t>
      </is>
    </nc>
  </rcc>
  <rcc rId="11161" sId="1">
    <oc r="I332" t="inlineStr">
      <is>
        <t>Passed</t>
      </is>
    </oc>
    <nc r="I332" t="inlineStr">
      <is>
        <t>Not_Run</t>
      </is>
    </nc>
  </rcc>
  <rcc rId="11162" sId="1">
    <oc r="I137" t="inlineStr">
      <is>
        <t>Passed</t>
      </is>
    </oc>
    <nc r="I137" t="inlineStr">
      <is>
        <t>Not_Run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63" sId="1">
    <oc r="I430" t="inlineStr">
      <is>
        <t>Not_Run</t>
      </is>
    </oc>
    <nc r="I430" t="inlineStr">
      <is>
        <t>Passed</t>
      </is>
    </nc>
  </rcc>
  <rcc rId="11164" sId="1">
    <oc r="J430" t="inlineStr">
      <is>
        <t>Shwetha</t>
      </is>
    </oc>
    <nc r="J430" t="inlineStr">
      <is>
        <t>Vijay</t>
      </is>
    </nc>
  </rcc>
  <rcc rId="11165" sId="1">
    <oc r="I411" t="inlineStr">
      <is>
        <t>Not_Run</t>
      </is>
    </oc>
    <nc r="I411" t="inlineStr">
      <is>
        <t>Passed</t>
      </is>
    </nc>
  </rcc>
  <rcc rId="11166" sId="1">
    <oc r="J411" t="inlineStr">
      <is>
        <t>Reshma</t>
      </is>
    </oc>
    <nc r="J411" t="inlineStr">
      <is>
        <t>Vijay</t>
      </is>
    </nc>
  </rcc>
  <rcc rId="11167" sId="1">
    <oc r="I408" t="inlineStr">
      <is>
        <t>Not_Run</t>
      </is>
    </oc>
    <nc r="I408" t="inlineStr">
      <is>
        <t>Passed</t>
      </is>
    </nc>
  </rcc>
  <rcc rId="11168" sId="1">
    <oc r="J408" t="inlineStr">
      <is>
        <t>Reshma</t>
      </is>
    </oc>
    <nc r="J408" t="inlineStr">
      <is>
        <t>Vijay</t>
      </is>
    </nc>
  </rcc>
  <rcc rId="11169" sId="1">
    <oc r="I376" t="inlineStr">
      <is>
        <t>Not_Run</t>
      </is>
    </oc>
    <nc r="I376" t="inlineStr">
      <is>
        <t>Passed</t>
      </is>
    </nc>
  </rcc>
  <rcc rId="11170" sId="1">
    <oc r="J376" t="inlineStr">
      <is>
        <t>Arya</t>
      </is>
    </oc>
    <nc r="J376" t="inlineStr">
      <is>
        <t>Vijay</t>
      </is>
    </nc>
  </rcc>
  <rcc rId="11171" sId="1">
    <oc r="I356" t="inlineStr">
      <is>
        <t>Not_Run</t>
      </is>
    </oc>
    <nc r="I356" t="inlineStr">
      <is>
        <t>Passed</t>
      </is>
    </nc>
  </rcc>
  <rcc rId="11172" sId="1">
    <oc r="J356" t="inlineStr">
      <is>
        <t>Arya</t>
      </is>
    </oc>
    <nc r="J356" t="inlineStr">
      <is>
        <t>Vijay</t>
      </is>
    </nc>
  </rcc>
  <rcc rId="11173" sId="1">
    <oc r="I352" t="inlineStr">
      <is>
        <t>Not_Run</t>
      </is>
    </oc>
    <nc r="I352" t="inlineStr">
      <is>
        <t>Passed</t>
      </is>
    </nc>
  </rcc>
  <rcc rId="11174" sId="1">
    <oc r="J352" t="inlineStr">
      <is>
        <t>Reshma</t>
      </is>
    </oc>
    <nc r="J352" t="inlineStr">
      <is>
        <t>Vijay</t>
      </is>
    </nc>
  </rcc>
  <rcc rId="11175" sId="1">
    <oc r="I349" t="inlineStr">
      <is>
        <t>Not_Run</t>
      </is>
    </oc>
    <nc r="I349" t="inlineStr">
      <is>
        <t>Passed</t>
      </is>
    </nc>
  </rcc>
  <rcc rId="11176" sId="1">
    <oc r="J349" t="inlineStr">
      <is>
        <t>Shwetha</t>
      </is>
    </oc>
    <nc r="J349" t="inlineStr">
      <is>
        <t>Vijay</t>
      </is>
    </nc>
  </rcc>
  <rcc rId="11177" sId="1">
    <oc r="I347" t="inlineStr">
      <is>
        <t>Not_Run</t>
      </is>
    </oc>
    <nc r="I347" t="inlineStr">
      <is>
        <t>Passed</t>
      </is>
    </nc>
  </rcc>
  <rcc rId="11178" sId="1">
    <oc r="J347" t="inlineStr">
      <is>
        <t>Arya</t>
      </is>
    </oc>
    <nc r="J347" t="inlineStr">
      <is>
        <t>Vijay</t>
      </is>
    </nc>
  </rcc>
  <rcc rId="11179" sId="1">
    <oc r="I335" t="inlineStr">
      <is>
        <t>Not_Run</t>
      </is>
    </oc>
    <nc r="I335" t="inlineStr">
      <is>
        <t>Passed</t>
      </is>
    </nc>
  </rcc>
  <rcc rId="11180" sId="1">
    <oc r="J335" t="inlineStr">
      <is>
        <t>Reshma</t>
      </is>
    </oc>
    <nc r="J335" t="inlineStr">
      <is>
        <t>Vijay</t>
      </is>
    </nc>
  </rcc>
  <rcc rId="11181" sId="1">
    <oc r="I324" t="inlineStr">
      <is>
        <t>Not_Run</t>
      </is>
    </oc>
    <nc r="I324" t="inlineStr">
      <is>
        <t>Passed</t>
      </is>
    </nc>
  </rcc>
  <rcc rId="11182" sId="1">
    <oc r="J324" t="inlineStr">
      <is>
        <t>Arya</t>
      </is>
    </oc>
    <nc r="J324" t="inlineStr">
      <is>
        <t>Vijay</t>
      </is>
    </nc>
  </rcc>
  <rcc rId="11183" sId="1">
    <oc r="I312" t="inlineStr">
      <is>
        <t>Not_Run</t>
      </is>
    </oc>
    <nc r="I312" t="inlineStr">
      <is>
        <t>Passed</t>
      </is>
    </nc>
  </rcc>
  <rcc rId="11184" sId="1">
    <oc r="J312" t="inlineStr">
      <is>
        <t>Arya</t>
      </is>
    </oc>
    <nc r="J312" t="inlineStr">
      <is>
        <t>Vijay</t>
      </is>
    </nc>
  </rcc>
  <rcc rId="11185" sId="1">
    <oc r="I307" t="inlineStr">
      <is>
        <t>Not_Run</t>
      </is>
    </oc>
    <nc r="I307" t="inlineStr">
      <is>
        <t>Passed</t>
      </is>
    </nc>
  </rcc>
  <rcc rId="11186" sId="1">
    <oc r="J307" t="inlineStr">
      <is>
        <t>Arya</t>
      </is>
    </oc>
    <nc r="J307" t="inlineStr">
      <is>
        <t>Vijay</t>
      </is>
    </nc>
  </rcc>
  <rcc rId="11187" sId="1">
    <oc r="I306" t="inlineStr">
      <is>
        <t>Not_Run</t>
      </is>
    </oc>
    <nc r="I306" t="inlineStr">
      <is>
        <t>Passed</t>
      </is>
    </nc>
  </rcc>
  <rcc rId="11188" sId="1">
    <oc r="I304" t="inlineStr">
      <is>
        <t>Not_Run</t>
      </is>
    </oc>
    <nc r="I304" t="inlineStr">
      <is>
        <t>Passed</t>
      </is>
    </nc>
  </rcc>
  <rcc rId="11189" sId="1">
    <oc r="J304" t="inlineStr">
      <is>
        <t>Arya</t>
      </is>
    </oc>
    <nc r="J304" t="inlineStr">
      <is>
        <t>Vijay</t>
      </is>
    </nc>
  </rcc>
  <rcc rId="11190" sId="1">
    <oc r="I298" t="inlineStr">
      <is>
        <t>Not_Run</t>
      </is>
    </oc>
    <nc r="I298" t="inlineStr">
      <is>
        <t>Passed</t>
      </is>
    </nc>
  </rcc>
  <rcc rId="11191" sId="1">
    <oc r="I297" t="inlineStr">
      <is>
        <t>Not_Run</t>
      </is>
    </oc>
    <nc r="I297" t="inlineStr">
      <is>
        <t>Passed</t>
      </is>
    </nc>
  </rcc>
  <rcc rId="11192" sId="1">
    <oc r="I203" t="inlineStr">
      <is>
        <t>Not_Run</t>
      </is>
    </oc>
    <nc r="I203" t="inlineStr">
      <is>
        <t>Passed</t>
      </is>
    </nc>
  </rcc>
  <rcc rId="11193" sId="1">
    <oc r="J203" t="inlineStr">
      <is>
        <t>Shwetha</t>
      </is>
    </oc>
    <nc r="J203" t="inlineStr">
      <is>
        <t>Vijay</t>
      </is>
    </nc>
  </rcc>
  <rcc rId="11194" sId="1">
    <oc r="I86" t="inlineStr">
      <is>
        <t>Not_Run</t>
      </is>
    </oc>
    <nc r="I86" t="inlineStr">
      <is>
        <t>Passed</t>
      </is>
    </nc>
  </rcc>
  <rcc rId="11195" sId="1">
    <oc r="J86" t="inlineStr">
      <is>
        <t>Shwetha</t>
      </is>
    </oc>
    <nc r="J86" t="inlineStr">
      <is>
        <t>Vijay</t>
      </is>
    </nc>
  </rcc>
  <rcc rId="11196" sId="1">
    <oc r="I84" t="inlineStr">
      <is>
        <t>Not_Run</t>
      </is>
    </oc>
    <nc r="I84" t="inlineStr">
      <is>
        <t>Passed</t>
      </is>
    </nc>
  </rcc>
  <rcc rId="11197" sId="1">
    <oc r="J84" t="inlineStr">
      <is>
        <t>Shwetha</t>
      </is>
    </oc>
    <nc r="J84" t="inlineStr">
      <is>
        <t>Vijay</t>
      </is>
    </nc>
  </rcc>
  <rcc rId="11198" sId="1">
    <oc r="I75" t="inlineStr">
      <is>
        <t>Not_Run</t>
      </is>
    </oc>
    <nc r="I75" t="inlineStr">
      <is>
        <t>Passed</t>
      </is>
    </nc>
  </rcc>
  <rcc rId="11199" sId="1">
    <oc r="J75" t="inlineStr">
      <is>
        <t>Reshma</t>
      </is>
    </oc>
    <nc r="J75" t="inlineStr">
      <is>
        <t>Vijay</t>
      </is>
    </nc>
  </rcc>
  <rcc rId="11200" sId="1">
    <oc r="I6" t="inlineStr">
      <is>
        <t>Not_Run</t>
      </is>
    </oc>
    <nc r="I6" t="inlineStr">
      <is>
        <t>Passed</t>
      </is>
    </nc>
  </rcc>
  <rcc rId="11201" sId="1">
    <oc r="J6" t="inlineStr">
      <is>
        <t>Reshma</t>
      </is>
    </oc>
    <nc r="J6" t="inlineStr">
      <is>
        <t>Vijay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4" sId="1">
    <oc r="J318" t="inlineStr">
      <is>
        <t>Vijay</t>
      </is>
    </oc>
    <nc r="J318" t="inlineStr">
      <is>
        <t>Reshma</t>
      </is>
    </nc>
  </rcc>
  <rcc rId="11205" sId="1">
    <oc r="J317" t="inlineStr">
      <is>
        <t>Vijay</t>
      </is>
    </oc>
    <nc r="J317" t="inlineStr">
      <is>
        <t>Reshma</t>
      </is>
    </nc>
  </rcc>
  <rcc rId="11206" sId="1">
    <oc r="I325" t="inlineStr">
      <is>
        <t>Not_Run</t>
      </is>
    </oc>
    <nc r="I325" t="inlineStr">
      <is>
        <t>Passed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7" sId="1">
    <oc r="I313" t="inlineStr">
      <is>
        <t>Not_Run</t>
      </is>
    </oc>
    <nc r="I313" t="inlineStr">
      <is>
        <t>Passed</t>
      </is>
    </nc>
  </rcc>
  <rcc rId="11208" sId="1">
    <oc r="I308" t="inlineStr">
      <is>
        <t>Not_Run</t>
      </is>
    </oc>
    <nc r="I308" t="inlineStr">
      <is>
        <t>Passed</t>
      </is>
    </nc>
  </rcc>
  <rcc rId="11209" sId="1">
    <oc r="I305" t="inlineStr">
      <is>
        <t>Not_Run</t>
      </is>
    </oc>
    <nc r="I305" t="inlineStr">
      <is>
        <t>Passed</t>
      </is>
    </nc>
  </rcc>
  <rcc rId="11210" sId="1">
    <oc r="I303" t="inlineStr">
      <is>
        <t>Not_Run</t>
      </is>
    </oc>
    <nc r="I303" t="inlineStr">
      <is>
        <t>Passed</t>
      </is>
    </nc>
  </rcc>
  <rcc rId="11211" sId="1">
    <oc r="I314" t="inlineStr">
      <is>
        <t>Not_Run</t>
      </is>
    </oc>
    <nc r="I314" t="inlineStr">
      <is>
        <t>Passed</t>
      </is>
    </nc>
  </rcc>
  <rcc rId="11212" sId="1">
    <oc r="I364" t="inlineStr">
      <is>
        <t>Not_Run</t>
      </is>
    </oc>
    <nc r="I364" t="inlineStr">
      <is>
        <t>Passed</t>
      </is>
    </nc>
  </rcc>
  <rcc rId="11213" sId="1">
    <oc r="I249" t="inlineStr">
      <is>
        <t>Not_Run</t>
      </is>
    </oc>
    <nc r="I249" t="inlineStr">
      <is>
        <t>Passed</t>
      </is>
    </nc>
  </rcc>
  <rcc rId="11214" sId="1">
    <oc r="J249" t="inlineStr">
      <is>
        <t>Suraksha</t>
      </is>
    </oc>
    <nc r="J249" t="inlineStr">
      <is>
        <t>Vijay</t>
      </is>
    </nc>
  </rcc>
  <rcc rId="11215" sId="1">
    <oc r="I247" t="inlineStr">
      <is>
        <t>Not_Run</t>
      </is>
    </oc>
    <nc r="I247" t="inlineStr">
      <is>
        <t>Passed</t>
      </is>
    </nc>
  </rcc>
  <rcc rId="11216" sId="1">
    <oc r="I248" t="inlineStr">
      <is>
        <t>Not_Run</t>
      </is>
    </oc>
    <nc r="I248" t="inlineStr">
      <is>
        <t>Passed</t>
      </is>
    </nc>
  </rcc>
  <rcc rId="11217" sId="1">
    <oc r="J248" t="inlineStr">
      <is>
        <t>Suraksha</t>
      </is>
    </oc>
    <nc r="J248" t="inlineStr">
      <is>
        <t>Vijay</t>
      </is>
    </nc>
  </rcc>
  <rcc rId="11218" sId="1">
    <oc r="J247" t="inlineStr">
      <is>
        <t>Suraksha</t>
      </is>
    </oc>
    <nc r="J247" t="inlineStr">
      <is>
        <t>Vijay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1" sId="1">
    <oc r="I244" t="inlineStr">
      <is>
        <t>Not_Run</t>
      </is>
    </oc>
    <nc r="I244" t="inlineStr">
      <is>
        <t>passed</t>
      </is>
    </nc>
  </rcc>
  <rcc rId="11222" sId="1">
    <oc r="I245" t="inlineStr">
      <is>
        <t>Not_Run</t>
      </is>
    </oc>
    <nc r="I245" t="inlineStr">
      <is>
        <t>Passed</t>
      </is>
    </nc>
  </rcc>
  <rcc rId="11223" sId="1">
    <oc r="I251" t="inlineStr">
      <is>
        <t>Not_Run</t>
      </is>
    </oc>
    <nc r="I251" t="inlineStr">
      <is>
        <t>Passed</t>
      </is>
    </nc>
  </rcc>
  <rcc rId="11224" sId="1">
    <oc r="J251" t="inlineStr">
      <is>
        <t>Suraksha</t>
      </is>
    </oc>
    <nc r="J251" t="inlineStr">
      <is>
        <t>Vijay</t>
      </is>
    </nc>
  </rcc>
  <rcc rId="11225" sId="1">
    <oc r="J245" t="inlineStr">
      <is>
        <t>Suraksha</t>
      </is>
    </oc>
    <nc r="J245" t="inlineStr">
      <is>
        <t>Vijay</t>
      </is>
    </nc>
  </rcc>
  <rcc rId="11226" sId="1">
    <oc r="J244" t="inlineStr">
      <is>
        <t>Suraksha</t>
      </is>
    </oc>
    <nc r="J244" t="inlineStr">
      <is>
        <t>Vijay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7" sId="1">
    <oc r="I403" t="inlineStr">
      <is>
        <t>Not_Run</t>
      </is>
    </oc>
    <nc r="I403" t="inlineStr">
      <is>
        <t>Passed</t>
      </is>
    </nc>
  </rcc>
  <rcc rId="11228" sId="1">
    <oc r="I390" t="inlineStr">
      <is>
        <t>Not_Run</t>
      </is>
    </oc>
    <nc r="I390" t="inlineStr">
      <is>
        <t>Passed</t>
      </is>
    </nc>
  </rcc>
  <rcc rId="11229" sId="1">
    <oc r="I382" t="inlineStr">
      <is>
        <t>Not_Run</t>
      </is>
    </oc>
    <nc r="I382" t="inlineStr">
      <is>
        <t>Passed</t>
      </is>
    </nc>
  </rcc>
  <rcc rId="11230" sId="1">
    <oc r="I371" t="inlineStr">
      <is>
        <t>Not_Run</t>
      </is>
    </oc>
    <nc r="I371" t="inlineStr">
      <is>
        <t>Passed</t>
      </is>
    </nc>
  </rcc>
  <rcc rId="11231" sId="1">
    <oc r="I323" t="inlineStr">
      <is>
        <t>Not_Run</t>
      </is>
    </oc>
    <nc r="I323" t="inlineStr">
      <is>
        <t>Passed</t>
      </is>
    </nc>
  </rcc>
  <rcc rId="11232" sId="1">
    <oc r="I112" t="inlineStr">
      <is>
        <t>Not_Run</t>
      </is>
    </oc>
    <nc r="I112" t="inlineStr">
      <is>
        <t>Passed</t>
      </is>
    </nc>
  </rcc>
  <rcc rId="11233" sId="1">
    <oc r="I93" t="inlineStr">
      <is>
        <t>Not_Run</t>
      </is>
    </oc>
    <nc r="I93" t="inlineStr">
      <is>
        <t>Passed</t>
      </is>
    </nc>
  </rcc>
  <rcc rId="11234" sId="1">
    <oc r="I91" t="inlineStr">
      <is>
        <t>Not_Run</t>
      </is>
    </oc>
    <nc r="I91" t="inlineStr">
      <is>
        <t>Passed</t>
      </is>
    </nc>
  </rcc>
  <rcc rId="11235" sId="1">
    <oc r="I88" t="inlineStr">
      <is>
        <t>Not_Run</t>
      </is>
    </oc>
    <nc r="I88" t="inlineStr">
      <is>
        <t>Passed</t>
      </is>
    </nc>
  </rcc>
  <rcc rId="11236" sId="1">
    <oc r="I62" t="inlineStr">
      <is>
        <t>Not_Run</t>
      </is>
    </oc>
    <nc r="I62" t="inlineStr">
      <is>
        <t>Passed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37" sId="1">
    <oc r="I301" t="inlineStr">
      <is>
        <t>Not_Run</t>
      </is>
    </oc>
    <nc r="I301" t="inlineStr">
      <is>
        <t>Passed</t>
      </is>
    </nc>
  </rcc>
  <rcc rId="11238" sId="1">
    <oc r="J301" t="inlineStr">
      <is>
        <t>Suraksha</t>
      </is>
    </oc>
    <nc r="J301" t="inlineStr">
      <is>
        <t>Vijay</t>
      </is>
    </nc>
  </rcc>
  <rcc rId="11239" sId="1">
    <oc r="I234" t="inlineStr">
      <is>
        <t>Not_Run</t>
      </is>
    </oc>
    <nc r="I234" t="inlineStr">
      <is>
        <t>Passed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42" sId="1">
    <oc r="I160" t="inlineStr">
      <is>
        <t>Not_Run</t>
      </is>
    </oc>
    <nc r="I160" t="inlineStr">
      <is>
        <t>NA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46" sId="1">
    <oc r="J220" t="inlineStr">
      <is>
        <t>Prasanth</t>
      </is>
    </oc>
    <nc r="J220"/>
  </rcc>
  <rcc rId="13147" sId="1">
    <oc r="J201" t="inlineStr">
      <is>
        <t>Prasanth</t>
      </is>
    </oc>
    <nc r="J201"/>
  </rcc>
  <rcc rId="13148" sId="1">
    <oc r="J200" t="inlineStr">
      <is>
        <t>Prasanth</t>
      </is>
    </oc>
    <nc r="J200"/>
  </rcc>
  <rcc rId="13149" sId="1">
    <oc r="J199" t="inlineStr">
      <is>
        <t>Prasanth</t>
      </is>
    </oc>
    <nc r="J199"/>
  </rcc>
  <rcc rId="13150" sId="1">
    <oc r="J198" t="inlineStr">
      <is>
        <t>Prasanth</t>
      </is>
    </oc>
    <nc r="J198"/>
  </rcc>
  <rcc rId="13151" sId="1">
    <oc r="J197" t="inlineStr">
      <is>
        <t>Prasanth</t>
      </is>
    </oc>
    <nc r="J197"/>
  </rcc>
  <rcc rId="13152" sId="1">
    <oc r="J196" t="inlineStr">
      <is>
        <t>Prasanth</t>
      </is>
    </oc>
    <nc r="J196"/>
  </rcc>
  <rcc rId="13153" sId="1">
    <oc r="J195" t="inlineStr">
      <is>
        <t>Prasanth</t>
      </is>
    </oc>
    <nc r="J195"/>
  </rcc>
  <rcc rId="13154" sId="1">
    <oc r="J194" t="inlineStr">
      <is>
        <t>Prasanth</t>
      </is>
    </oc>
    <nc r="J194"/>
  </rcc>
  <rcc rId="13155" sId="1">
    <oc r="J193" t="inlineStr">
      <is>
        <t>Prasanth</t>
      </is>
    </oc>
    <nc r="J193"/>
  </rcc>
  <rcc rId="13156" sId="1">
    <oc r="J191" t="inlineStr">
      <is>
        <t>Prasanth</t>
      </is>
    </oc>
    <nc r="J191"/>
  </rcc>
  <rcc rId="13157" sId="1">
    <oc r="J190" t="inlineStr">
      <is>
        <t>Prasanth</t>
      </is>
    </oc>
    <nc r="J190"/>
  </rcc>
  <rcc rId="13158" sId="1">
    <oc r="J189" t="inlineStr">
      <is>
        <t>Prasanth</t>
      </is>
    </oc>
    <nc r="J189"/>
  </rcc>
  <rcc rId="13159" sId="1">
    <oc r="J183" t="inlineStr">
      <is>
        <t>Prasanth</t>
      </is>
    </oc>
    <nc r="J183"/>
  </rcc>
  <rcc rId="13160" sId="1">
    <oc r="J181" t="inlineStr">
      <is>
        <t>Prasanth</t>
      </is>
    </oc>
    <nc r="J181"/>
  </rcc>
  <rcc rId="13161" sId="1">
    <oc r="J178" t="inlineStr">
      <is>
        <t>Prasanth</t>
      </is>
    </oc>
    <nc r="J178"/>
  </rcc>
  <rcc rId="13162" sId="1">
    <oc r="J177" t="inlineStr">
      <is>
        <t>Prasanth</t>
      </is>
    </oc>
    <nc r="J177"/>
  </rcc>
  <rcc rId="13163" sId="1">
    <oc r="J176" t="inlineStr">
      <is>
        <t>Prasanth</t>
      </is>
    </oc>
    <nc r="J176"/>
  </rcc>
  <rcc rId="13164" sId="1">
    <oc r="J175" t="inlineStr">
      <is>
        <t>Prasanth</t>
      </is>
    </oc>
    <nc r="J175"/>
  </rcc>
  <rcc rId="13165" sId="1">
    <oc r="J174" t="inlineStr">
      <is>
        <t>Prasanth</t>
      </is>
    </oc>
    <nc r="J174"/>
  </rcc>
  <rcc rId="13166" sId="1">
    <oc r="J173" t="inlineStr">
      <is>
        <t>Prasanth</t>
      </is>
    </oc>
    <nc r="J173"/>
  </rcc>
  <rcc rId="13167" sId="1">
    <oc r="J172" t="inlineStr">
      <is>
        <t>Prasanth</t>
      </is>
    </oc>
    <nc r="J172"/>
  </rcc>
  <rcc rId="13168" sId="1">
    <oc r="J171" t="inlineStr">
      <is>
        <t>Prasanth</t>
      </is>
    </oc>
    <nc r="J171"/>
  </rcc>
  <rcc rId="13169" sId="1">
    <oc r="J170" t="inlineStr">
      <is>
        <t>Prasanth</t>
      </is>
    </oc>
    <nc r="J170"/>
  </rcc>
  <rcc rId="13170" sId="1">
    <oc r="J169" t="inlineStr">
      <is>
        <t>Prasanth</t>
      </is>
    </oc>
    <nc r="J169"/>
  </rcc>
  <rcc rId="13171" sId="1">
    <oc r="J168" t="inlineStr">
      <is>
        <t>Prasanth</t>
      </is>
    </oc>
    <nc r="J168"/>
  </rcc>
  <rcc rId="13172" sId="1">
    <oc r="J167" t="inlineStr">
      <is>
        <t>Prasanth</t>
      </is>
    </oc>
    <nc r="J167"/>
  </rcc>
  <rcc rId="13173" sId="1">
    <oc r="J165" t="inlineStr">
      <is>
        <t>Prasanth</t>
      </is>
    </oc>
    <nc r="J165"/>
  </rcc>
  <rcc rId="13174" sId="1">
    <oc r="J164" t="inlineStr">
      <is>
        <t>Prasanth</t>
      </is>
    </oc>
    <nc r="J164"/>
  </rcc>
  <rcc rId="13175" sId="1">
    <oc r="J163" t="inlineStr">
      <is>
        <t>Prasanth</t>
      </is>
    </oc>
    <nc r="J163"/>
  </rcc>
  <rcc rId="13176" sId="1">
    <oc r="J162" t="inlineStr">
      <is>
        <t>Prasanth</t>
      </is>
    </oc>
    <nc r="J162"/>
  </rcc>
  <rcc rId="13177" sId="1">
    <oc r="J158" t="inlineStr">
      <is>
        <t>Prasanth</t>
      </is>
    </oc>
    <nc r="J158"/>
  </rcc>
  <rcc rId="13178" sId="1">
    <oc r="J157" t="inlineStr">
      <is>
        <t>Prasanth</t>
      </is>
    </oc>
    <nc r="J157"/>
  </rcc>
  <rcc rId="13179" sId="1">
    <oc r="J154" t="inlineStr">
      <is>
        <t>Prasanth</t>
      </is>
    </oc>
    <nc r="J154"/>
  </rcc>
  <rcc rId="13180" sId="1">
    <oc r="J151" t="inlineStr">
      <is>
        <t>Prasanth</t>
      </is>
    </oc>
    <nc r="J151"/>
  </rcc>
  <rcc rId="13181" sId="1">
    <oc r="J139" t="inlineStr">
      <is>
        <t>Prasanth</t>
      </is>
    </oc>
    <nc r="J139"/>
  </rcc>
  <rcc rId="13182" sId="1">
    <oc r="J115" t="inlineStr">
      <is>
        <t>Prasanth</t>
      </is>
    </oc>
    <nc r="J115"/>
  </rcc>
  <rcc rId="13183" sId="1">
    <oc r="J112" t="inlineStr">
      <is>
        <t>Prasanth</t>
      </is>
    </oc>
    <nc r="J112"/>
  </rcc>
  <rcc rId="13184" sId="1">
    <oc r="J105" t="inlineStr">
      <is>
        <t>Prasanth</t>
      </is>
    </oc>
    <nc r="J105"/>
  </rcc>
  <rcc rId="13185" sId="1">
    <oc r="J104" t="inlineStr">
      <is>
        <t>Prasanth</t>
      </is>
    </oc>
    <nc r="J104"/>
  </rcc>
  <rcc rId="13186" sId="1">
    <oc r="J93" t="inlineStr">
      <is>
        <t>Prasanth</t>
      </is>
    </oc>
    <nc r="J93"/>
  </rcc>
  <rcc rId="13187" sId="1">
    <oc r="J92" t="inlineStr">
      <is>
        <t>Prasanth</t>
      </is>
    </oc>
    <nc r="J92"/>
  </rcc>
  <rcc rId="13188" sId="1">
    <oc r="J91" t="inlineStr">
      <is>
        <t>Prasanth</t>
      </is>
    </oc>
    <nc r="J91"/>
  </rcc>
  <rcc rId="13189" sId="1">
    <oc r="J90" t="inlineStr">
      <is>
        <t>Prasanth</t>
      </is>
    </oc>
    <nc r="J90"/>
  </rcc>
  <rcc rId="13190" sId="1">
    <oc r="J89" t="inlineStr">
      <is>
        <t>Prasanth</t>
      </is>
    </oc>
    <nc r="J89"/>
  </rcc>
  <rcc rId="13191" sId="1">
    <oc r="J88" t="inlineStr">
      <is>
        <t>Prasanth</t>
      </is>
    </oc>
    <nc r="J88"/>
  </rcc>
  <rcc rId="13192" sId="1">
    <oc r="J87" t="inlineStr">
      <is>
        <t>Prasanth</t>
      </is>
    </oc>
    <nc r="J87"/>
  </rcc>
  <rcc rId="13193" sId="1">
    <oc r="J82" t="inlineStr">
      <is>
        <t>Prasanth</t>
      </is>
    </oc>
    <nc r="J82"/>
  </rcc>
  <rcc rId="13194" sId="1">
    <oc r="J81" t="inlineStr">
      <is>
        <t>Prasanth</t>
      </is>
    </oc>
    <nc r="J81"/>
  </rcc>
  <rcc rId="13195" sId="1">
    <oc r="J80" t="inlineStr">
      <is>
        <t>Prasanth</t>
      </is>
    </oc>
    <nc r="J80"/>
  </rcc>
  <rcc rId="13196" sId="1">
    <oc r="J77" t="inlineStr">
      <is>
        <t>Prasanth</t>
      </is>
    </oc>
    <nc r="J77"/>
  </rcc>
  <rcc rId="13197" sId="1">
    <oc r="J76" t="inlineStr">
      <is>
        <t>Prasanth</t>
      </is>
    </oc>
    <nc r="J76"/>
  </rcc>
  <rcc rId="13198" sId="1">
    <oc r="J73" t="inlineStr">
      <is>
        <t>Prasanth</t>
      </is>
    </oc>
    <nc r="J73"/>
  </rcc>
  <rcc rId="13199" sId="1">
    <oc r="J72" t="inlineStr">
      <is>
        <t>Prasanth</t>
      </is>
    </oc>
    <nc r="J72"/>
  </rcc>
  <rcc rId="13200" sId="1">
    <oc r="J67" t="inlineStr">
      <is>
        <t>Prasanth</t>
      </is>
    </oc>
    <nc r="J67"/>
  </rcc>
  <rcc rId="13201" sId="1">
    <oc r="J63" t="inlineStr">
      <is>
        <t>Prasanth</t>
      </is>
    </oc>
    <nc r="J63"/>
  </rcc>
  <rcc rId="13202" sId="1">
    <oc r="J62" t="inlineStr">
      <is>
        <t>Prasanth</t>
      </is>
    </oc>
    <nc r="J62"/>
  </rcc>
  <rcc rId="13203" sId="1">
    <oc r="J57" t="inlineStr">
      <is>
        <t>Prasanth</t>
      </is>
    </oc>
    <nc r="J57"/>
  </rcc>
  <rcc rId="13204" sId="1">
    <oc r="J3" t="inlineStr">
      <is>
        <t>Prasanth</t>
      </is>
    </oc>
    <nc r="J3"/>
  </rcc>
  <rcc rId="13205" sId="1">
    <oc r="J94" t="inlineStr">
      <is>
        <t>Hussain</t>
      </is>
    </oc>
    <nc r="J94" t="inlineStr">
      <is>
        <t>Prashanth</t>
      </is>
    </nc>
  </rcc>
  <rcc rId="13206" sId="1">
    <oc r="J86" t="inlineStr">
      <is>
        <t>Hussain</t>
      </is>
    </oc>
    <nc r="J86" t="inlineStr">
      <is>
        <t>Prashanth</t>
      </is>
    </nc>
  </rcc>
  <rcc rId="13207" sId="1">
    <oc r="J84" t="inlineStr">
      <is>
        <t>Hussain</t>
      </is>
    </oc>
    <nc r="J84" t="inlineStr">
      <is>
        <t>Prashanth</t>
      </is>
    </nc>
  </rcc>
  <rcc rId="13208" sId="1">
    <oc r="J79" t="inlineStr">
      <is>
        <t>Hussain</t>
      </is>
    </oc>
    <nc r="J79" t="inlineStr">
      <is>
        <t>Prashanth</t>
      </is>
    </nc>
  </rcc>
  <rcc rId="13209" sId="1">
    <oc r="J78" t="inlineStr">
      <is>
        <t>Hussain</t>
      </is>
    </oc>
    <nc r="J78" t="inlineStr">
      <is>
        <t>Prashanth</t>
      </is>
    </nc>
  </rcc>
  <rcc rId="13210" sId="1">
    <oc r="J74" t="inlineStr">
      <is>
        <t>Hussain</t>
      </is>
    </oc>
    <nc r="J74" t="inlineStr">
      <is>
        <t>Prashanth</t>
      </is>
    </nc>
  </rcc>
  <rcc rId="13211" sId="1">
    <oc r="J71" t="inlineStr">
      <is>
        <t>Hussain</t>
      </is>
    </oc>
    <nc r="J71" t="inlineStr">
      <is>
        <t>Prashanth</t>
      </is>
    </nc>
  </rcc>
  <rcc rId="13212" sId="1">
    <oc r="J70" t="inlineStr">
      <is>
        <t>Hussain</t>
      </is>
    </oc>
    <nc r="J70" t="inlineStr">
      <is>
        <t>Prashanth</t>
      </is>
    </nc>
  </rcc>
  <rcc rId="13213" sId="1">
    <oc r="J69" t="inlineStr">
      <is>
        <t>Hussain</t>
      </is>
    </oc>
    <nc r="J69" t="inlineStr">
      <is>
        <t>Prashanth</t>
      </is>
    </nc>
  </rcc>
  <rcc rId="13214" sId="1">
    <oc r="J66" t="inlineStr">
      <is>
        <t>Hussain</t>
      </is>
    </oc>
    <nc r="J66" t="inlineStr">
      <is>
        <t>Prashanth</t>
      </is>
    </nc>
  </rcc>
  <rcc rId="13215" sId="1">
    <oc r="J43" t="inlineStr">
      <is>
        <t>Hussain</t>
      </is>
    </oc>
    <nc r="J43" t="inlineStr">
      <is>
        <t>Prashanth</t>
      </is>
    </nc>
  </rcc>
  <rcc rId="13216" sId="1">
    <oc r="J42" t="inlineStr">
      <is>
        <t>Hussain</t>
      </is>
    </oc>
    <nc r="J42" t="inlineStr">
      <is>
        <t>Prashanth</t>
      </is>
    </nc>
  </rcc>
  <rcc rId="13217" sId="1">
    <oc r="J39" t="inlineStr">
      <is>
        <t>Hussain</t>
      </is>
    </oc>
    <nc r="J39" t="inlineStr">
      <is>
        <t>Prashanth</t>
      </is>
    </nc>
  </rcc>
  <rcc rId="13218" sId="1">
    <oc r="J35" t="inlineStr">
      <is>
        <t>Hussain</t>
      </is>
    </oc>
    <nc r="J35" t="inlineStr">
      <is>
        <t>Prashanth</t>
      </is>
    </nc>
  </rcc>
  <rcc rId="13219" sId="1">
    <oc r="J33" t="inlineStr">
      <is>
        <t>Hussain</t>
      </is>
    </oc>
    <nc r="J33" t="inlineStr">
      <is>
        <t>Prashanth</t>
      </is>
    </nc>
  </rcc>
  <rcc rId="13220" sId="1">
    <oc r="J30" t="inlineStr">
      <is>
        <t>Hussain</t>
      </is>
    </oc>
    <nc r="J30" t="inlineStr">
      <is>
        <t>Prashanth</t>
      </is>
    </nc>
  </rcc>
  <rcc rId="13221" sId="1">
    <oc r="J28" t="inlineStr">
      <is>
        <t>Hussain</t>
      </is>
    </oc>
    <nc r="J28" t="inlineStr">
      <is>
        <t>Prashanth</t>
      </is>
    </nc>
  </rcc>
  <rcc rId="13222" sId="1">
    <oc r="J25" t="inlineStr">
      <is>
        <t>Hussain</t>
      </is>
    </oc>
    <nc r="J25" t="inlineStr">
      <is>
        <t>Prashanth</t>
      </is>
    </nc>
  </rcc>
  <rcc rId="13223" sId="1">
    <oc r="J24" t="inlineStr">
      <is>
        <t>Hussain</t>
      </is>
    </oc>
    <nc r="J24" t="inlineStr">
      <is>
        <t>Prashanth</t>
      </is>
    </nc>
  </rcc>
  <rcc rId="13224" sId="1">
    <oc r="J23" t="inlineStr">
      <is>
        <t>Hussain</t>
      </is>
    </oc>
    <nc r="J23" t="inlineStr">
      <is>
        <t>Prashanth</t>
      </is>
    </nc>
  </rcc>
  <rcc rId="13225" sId="1">
    <oc r="J21" t="inlineStr">
      <is>
        <t>Hussain</t>
      </is>
    </oc>
    <nc r="J21" t="inlineStr">
      <is>
        <t>Prashanth</t>
      </is>
    </nc>
  </rcc>
  <rcc rId="13226" sId="1">
    <oc r="J20" t="inlineStr">
      <is>
        <t>Hussain</t>
      </is>
    </oc>
    <nc r="J20" t="inlineStr">
      <is>
        <t>Prashanth</t>
      </is>
    </nc>
  </rcc>
  <rcc rId="13227" sId="1">
    <oc r="J17" t="inlineStr">
      <is>
        <t>Hussain</t>
      </is>
    </oc>
    <nc r="J17" t="inlineStr">
      <is>
        <t>Prashanth</t>
      </is>
    </nc>
  </rcc>
  <rcc rId="13228" sId="1">
    <oc r="J15" t="inlineStr">
      <is>
        <t>Hussain</t>
      </is>
    </oc>
    <nc r="J15" t="inlineStr">
      <is>
        <t>Prashanth</t>
      </is>
    </nc>
  </rcc>
  <rcc rId="13229" sId="1">
    <oc r="J13" t="inlineStr">
      <is>
        <t>Hussain</t>
      </is>
    </oc>
    <nc r="J13" t="inlineStr">
      <is>
        <t>Prashanth</t>
      </is>
    </nc>
  </rcc>
  <rcc rId="13230" sId="1">
    <oc r="J417" t="inlineStr">
      <is>
        <t>Vijay</t>
      </is>
    </oc>
    <nc r="J417" t="inlineStr">
      <is>
        <t>Prashanth</t>
      </is>
    </nc>
  </rcc>
  <rcc rId="13231" sId="1">
    <oc r="J415" t="inlineStr">
      <is>
        <t>Vijay</t>
      </is>
    </oc>
    <nc r="J415" t="inlineStr">
      <is>
        <t>Prashanth</t>
      </is>
    </nc>
  </rcc>
  <rcc rId="13232" sId="1">
    <oc r="J412" t="inlineStr">
      <is>
        <t>Vijay</t>
      </is>
    </oc>
    <nc r="J412" t="inlineStr">
      <is>
        <t>Prashanth</t>
      </is>
    </nc>
  </rcc>
  <rcc rId="13233" sId="1">
    <oc r="J407" t="inlineStr">
      <is>
        <t>Vijay</t>
      </is>
    </oc>
    <nc r="J407" t="inlineStr">
      <is>
        <t>Prashanth</t>
      </is>
    </nc>
  </rcc>
  <rcc rId="13234" sId="1">
    <oc r="J404" t="inlineStr">
      <is>
        <t>Vijay</t>
      </is>
    </oc>
    <nc r="J404" t="inlineStr">
      <is>
        <t>Prashanth</t>
      </is>
    </nc>
  </rcc>
  <rcc rId="13235" sId="1">
    <oc r="J393" t="inlineStr">
      <is>
        <t>Vijay</t>
      </is>
    </oc>
    <nc r="J393" t="inlineStr">
      <is>
        <t>Prashanth</t>
      </is>
    </nc>
  </rcc>
  <rcc rId="13236" sId="1">
    <oc r="J391" t="inlineStr">
      <is>
        <t>Vijay</t>
      </is>
    </oc>
    <nc r="J391" t="inlineStr">
      <is>
        <t>Prashanth</t>
      </is>
    </nc>
  </rcc>
  <rcc rId="13237" sId="1">
    <oc r="J384" t="inlineStr">
      <is>
        <t>Vijay</t>
      </is>
    </oc>
    <nc r="J384" t="inlineStr">
      <is>
        <t>Prashanth</t>
      </is>
    </nc>
  </rcc>
  <rcc rId="13238" sId="1">
    <oc r="J364" t="inlineStr">
      <is>
        <t>Vijay</t>
      </is>
    </oc>
    <nc r="J364" t="inlineStr">
      <is>
        <t>Prashanth</t>
      </is>
    </nc>
  </rcc>
  <rcc rId="13239" sId="1">
    <oc r="J356" t="inlineStr">
      <is>
        <t>Vijay</t>
      </is>
    </oc>
    <nc r="J356" t="inlineStr">
      <is>
        <t>Prashanth</t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43" sId="1">
    <nc r="K213" t="inlineStr">
      <is>
        <t>=</t>
      </is>
    </nc>
  </rcc>
  <rfmt sheetId="1" sqref="K213">
    <dxf>
      <fill>
        <patternFill patternType="none">
          <fgColor indexed="64"/>
          <bgColor indexed="65"/>
        </patternFill>
      </fill>
    </dxf>
  </rfmt>
  <rcc rId="11244" sId="1">
    <oc r="J432" t="inlineStr">
      <is>
        <t>Arya</t>
      </is>
    </oc>
    <nc r="J432" t="inlineStr">
      <is>
        <t>Reshma</t>
      </is>
    </nc>
  </rcc>
  <rcc rId="11245" sId="1">
    <oc r="J431" t="inlineStr">
      <is>
        <t>Yamini</t>
      </is>
    </oc>
    <nc r="J431" t="inlineStr">
      <is>
        <t>Reshma</t>
      </is>
    </nc>
  </rcc>
  <rcc rId="11246" sId="1">
    <oc r="J429" t="inlineStr">
      <is>
        <t>Yamini</t>
      </is>
    </oc>
    <nc r="J429" t="inlineStr">
      <is>
        <t>Reshma</t>
      </is>
    </nc>
  </rcc>
  <rcc rId="11247" sId="1">
    <oc r="J428" t="inlineStr">
      <is>
        <t>Yamini</t>
      </is>
    </oc>
    <nc r="J428" t="inlineStr">
      <is>
        <t>Reshma</t>
      </is>
    </nc>
  </rcc>
  <rcc rId="11248" sId="1">
    <oc r="J427" t="inlineStr">
      <is>
        <t>Yamini</t>
      </is>
    </oc>
    <nc r="J427" t="inlineStr">
      <is>
        <t>Reshma</t>
      </is>
    </nc>
  </rcc>
  <rcc rId="11249" sId="1">
    <oc r="J426" t="inlineStr">
      <is>
        <t>Yamini</t>
      </is>
    </oc>
    <nc r="J426" t="inlineStr">
      <is>
        <t>Reshma</t>
      </is>
    </nc>
  </rcc>
  <rcc rId="11250" sId="1">
    <oc r="J425" t="inlineStr">
      <is>
        <t>Yamini</t>
      </is>
    </oc>
    <nc r="J425" t="inlineStr">
      <is>
        <t>Reshma</t>
      </is>
    </nc>
  </rcc>
  <rcc rId="11251" sId="1">
    <oc r="J424" t="inlineStr">
      <is>
        <t>Yamini</t>
      </is>
    </oc>
    <nc r="J424" t="inlineStr">
      <is>
        <t>Reshma</t>
      </is>
    </nc>
  </rcc>
  <rcc rId="11252" sId="1">
    <oc r="J423" t="inlineStr">
      <is>
        <t>Yamini</t>
      </is>
    </oc>
    <nc r="J423" t="inlineStr">
      <is>
        <t>Reshma</t>
      </is>
    </nc>
  </rcc>
  <rcc rId="11253" sId="1">
    <oc r="J422" t="inlineStr">
      <is>
        <t>Yamini</t>
      </is>
    </oc>
    <nc r="J422" t="inlineStr">
      <is>
        <t>Reshma</t>
      </is>
    </nc>
  </rcc>
  <rcc rId="11254" sId="1">
    <oc r="J420" t="inlineStr">
      <is>
        <t>Yamini</t>
      </is>
    </oc>
    <nc r="J420" t="inlineStr">
      <is>
        <t>Reshma</t>
      </is>
    </nc>
  </rcc>
  <rcc rId="11255" sId="1">
    <oc r="J419" t="inlineStr">
      <is>
        <t>Vijay</t>
      </is>
    </oc>
    <nc r="J419" t="inlineStr">
      <is>
        <t>Reshma</t>
      </is>
    </nc>
  </rcc>
  <rcc rId="11256" sId="1">
    <oc r="J418" t="inlineStr">
      <is>
        <t>Yamini</t>
      </is>
    </oc>
    <nc r="J418" t="inlineStr">
      <is>
        <t>Reshma</t>
      </is>
    </nc>
  </rcc>
  <rcc rId="11257" sId="1">
    <oc r="J391" t="inlineStr">
      <is>
        <t>Arya</t>
      </is>
    </oc>
    <nc r="J391" t="inlineStr">
      <is>
        <t>Reshma</t>
      </is>
    </nc>
  </rcc>
  <rcc rId="11258" sId="1">
    <oc r="J389" t="inlineStr">
      <is>
        <t>Arya</t>
      </is>
    </oc>
    <nc r="J389" t="inlineStr">
      <is>
        <t>Reshma</t>
      </is>
    </nc>
  </rcc>
  <rcc rId="11259" sId="1">
    <oc r="J388" t="inlineStr">
      <is>
        <t>Arya</t>
      </is>
    </oc>
    <nc r="J388" t="inlineStr">
      <is>
        <t>Reshma</t>
      </is>
    </nc>
  </rcc>
  <rcc rId="11260" sId="1">
    <oc r="J387" t="inlineStr">
      <is>
        <t>Arya</t>
      </is>
    </oc>
    <nc r="J387" t="inlineStr">
      <is>
        <t>Reshma</t>
      </is>
    </nc>
  </rcc>
  <rcc rId="11261" sId="1">
    <oc r="J386" t="inlineStr">
      <is>
        <t>Arya</t>
      </is>
    </oc>
    <nc r="J386" t="inlineStr">
      <is>
        <t>Reshma</t>
      </is>
    </nc>
  </rcc>
  <rcc rId="11262" sId="1">
    <oc r="J381" t="inlineStr">
      <is>
        <t>Arya</t>
      </is>
    </oc>
    <nc r="J381" t="inlineStr">
      <is>
        <t>Reshma</t>
      </is>
    </nc>
  </rcc>
  <rcc rId="11263" sId="1">
    <oc r="J375" t="inlineStr">
      <is>
        <t>Yamini</t>
      </is>
    </oc>
    <nc r="J375" t="inlineStr">
      <is>
        <t>Reshma</t>
      </is>
    </nc>
  </rcc>
  <rcc rId="11264" sId="1">
    <oc r="J374" t="inlineStr">
      <is>
        <t>Yamini</t>
      </is>
    </oc>
    <nc r="J374" t="inlineStr">
      <is>
        <t>Reshma</t>
      </is>
    </nc>
  </rcc>
  <rcc rId="11265" sId="1">
    <oc r="J355" t="inlineStr">
      <is>
        <t>Arya</t>
      </is>
    </oc>
    <nc r="J355" t="inlineStr">
      <is>
        <t>Reshma</t>
      </is>
    </nc>
  </rcc>
  <rcc rId="11266" sId="1">
    <oc r="J354" t="inlineStr">
      <is>
        <t>Arya</t>
      </is>
    </oc>
    <nc r="J354" t="inlineStr">
      <is>
        <t>Reshma</t>
      </is>
    </nc>
  </rcc>
  <rcc rId="11267" sId="1">
    <oc r="J353" t="inlineStr">
      <is>
        <t>Vijay</t>
      </is>
    </oc>
    <nc r="J353" t="inlineStr">
      <is>
        <t>Reshma</t>
      </is>
    </nc>
  </rcc>
  <rcc rId="11268" sId="1">
    <oc r="J316" t="inlineStr">
      <is>
        <t>Vijay</t>
      </is>
    </oc>
    <nc r="J316" t="inlineStr">
      <is>
        <t>Reshma</t>
      </is>
    </nc>
  </rcc>
  <rcc rId="11269" sId="1">
    <oc r="J315" t="inlineStr">
      <is>
        <t>Vijay</t>
      </is>
    </oc>
    <nc r="J315" t="inlineStr">
      <is>
        <t>Reshma</t>
      </is>
    </nc>
  </rcc>
  <rcc rId="11270" sId="1">
    <oc r="J311" t="inlineStr">
      <is>
        <t>Shwetha</t>
      </is>
    </oc>
    <nc r="J311" t="inlineStr">
      <is>
        <t>Reshma</t>
      </is>
    </nc>
  </rcc>
  <rcc rId="11271" sId="1">
    <oc r="J300" t="inlineStr">
      <is>
        <t>Yamini</t>
      </is>
    </oc>
    <nc r="J300" t="inlineStr">
      <is>
        <t>Reshma</t>
      </is>
    </nc>
  </rcc>
  <rcc rId="11272" sId="1">
    <oc r="J292" t="inlineStr">
      <is>
        <t>Yamini</t>
      </is>
    </oc>
    <nc r="J292" t="inlineStr">
      <is>
        <t>Reshma</t>
      </is>
    </nc>
  </rcc>
  <rcc rId="11273" sId="1">
    <oc r="J290" t="inlineStr">
      <is>
        <t>Vijay</t>
      </is>
    </oc>
    <nc r="J290" t="inlineStr">
      <is>
        <t>Reshma</t>
      </is>
    </nc>
  </rcc>
  <rcc rId="11274" sId="1">
    <oc r="J280" t="inlineStr">
      <is>
        <t>Shwetha</t>
      </is>
    </oc>
    <nc r="J280" t="inlineStr">
      <is>
        <t>Reshma</t>
      </is>
    </nc>
  </rcc>
  <rcc rId="11275" sId="1">
    <oc r="J279" t="inlineStr">
      <is>
        <t>Vijay</t>
      </is>
    </oc>
    <nc r="J279" t="inlineStr">
      <is>
        <t>Reshma</t>
      </is>
    </nc>
  </rcc>
  <rcc rId="11276" sId="1">
    <oc r="J267" t="inlineStr">
      <is>
        <t>Yamini</t>
      </is>
    </oc>
    <nc r="J267" t="inlineStr">
      <is>
        <t>Reshma</t>
      </is>
    </nc>
  </rcc>
  <rcc rId="11277" sId="1">
    <oc r="J260" t="inlineStr">
      <is>
        <t>Yamini</t>
      </is>
    </oc>
    <nc r="J260" t="inlineStr">
      <is>
        <t>Reshma</t>
      </is>
    </nc>
  </rcc>
  <rcc rId="11278" sId="1">
    <oc r="J222" t="inlineStr">
      <is>
        <t>Yamini</t>
      </is>
    </oc>
    <nc r="J222" t="inlineStr">
      <is>
        <t>Reshma</t>
      </is>
    </nc>
  </rcc>
  <rcc rId="11279" sId="1">
    <oc r="J221" t="inlineStr">
      <is>
        <t>Yamini</t>
      </is>
    </oc>
    <nc r="J221" t="inlineStr">
      <is>
        <t>Reshma</t>
      </is>
    </nc>
  </rcc>
  <rcc rId="11280" sId="1">
    <oc r="J220" t="inlineStr">
      <is>
        <t>Yamini</t>
      </is>
    </oc>
    <nc r="J220" t="inlineStr">
      <is>
        <t>Reshma</t>
      </is>
    </nc>
  </rcc>
  <rcc rId="11281" sId="1">
    <oc r="J201" t="inlineStr">
      <is>
        <t>Shwetha</t>
      </is>
    </oc>
    <nc r="J201" t="inlineStr">
      <is>
        <t>Reshma</t>
      </is>
    </nc>
  </rcc>
  <rcc rId="11282" sId="1">
    <oc r="J200" t="inlineStr">
      <is>
        <t>Shwetha</t>
      </is>
    </oc>
    <nc r="J200" t="inlineStr">
      <is>
        <t>Reshma</t>
      </is>
    </nc>
  </rcc>
  <rcc rId="11283" sId="1">
    <oc r="J199" t="inlineStr">
      <is>
        <t>Shwetha</t>
      </is>
    </oc>
    <nc r="J199" t="inlineStr">
      <is>
        <t>Reshma</t>
      </is>
    </nc>
  </rcc>
  <rcc rId="11284" sId="1">
    <oc r="J198" t="inlineStr">
      <is>
        <t>Shwetha</t>
      </is>
    </oc>
    <nc r="J198" t="inlineStr">
      <is>
        <t>Reshma</t>
      </is>
    </nc>
  </rcc>
  <rcc rId="11285" sId="1">
    <oc r="J197" t="inlineStr">
      <is>
        <t>Shwetha</t>
      </is>
    </oc>
    <nc r="J197" t="inlineStr">
      <is>
        <t>Reshma</t>
      </is>
    </nc>
  </rcc>
  <rcc rId="11286" sId="1">
    <oc r="J196" t="inlineStr">
      <is>
        <t>Shwetha</t>
      </is>
    </oc>
    <nc r="J196" t="inlineStr">
      <is>
        <t>Reshma</t>
      </is>
    </nc>
  </rcc>
  <rcc rId="11287" sId="1">
    <oc r="J195" t="inlineStr">
      <is>
        <t>Yamini</t>
      </is>
    </oc>
    <nc r="J195" t="inlineStr">
      <is>
        <t>Reshma</t>
      </is>
    </nc>
  </rcc>
  <rcc rId="11288" sId="1">
    <oc r="J194" t="inlineStr">
      <is>
        <t>Shwetha</t>
      </is>
    </oc>
    <nc r="J194" t="inlineStr">
      <is>
        <t>Reshma</t>
      </is>
    </nc>
  </rcc>
  <rcc rId="11289" sId="1">
    <oc r="J193" t="inlineStr">
      <is>
        <t>Shwetha</t>
      </is>
    </oc>
    <nc r="J193" t="inlineStr">
      <is>
        <t>Reshma</t>
      </is>
    </nc>
  </rcc>
  <rcc rId="11290" sId="1">
    <oc r="J191" t="inlineStr">
      <is>
        <t>Shwetha</t>
      </is>
    </oc>
    <nc r="J191" t="inlineStr">
      <is>
        <t>Reshma</t>
      </is>
    </nc>
  </rcc>
  <rcc rId="11291" sId="1">
    <oc r="J190" t="inlineStr">
      <is>
        <t>Yamini</t>
      </is>
    </oc>
    <nc r="J190" t="inlineStr">
      <is>
        <t>Reshma</t>
      </is>
    </nc>
  </rcc>
  <rcc rId="11292" sId="1">
    <oc r="J189" t="inlineStr">
      <is>
        <t>Yamini</t>
      </is>
    </oc>
    <nc r="J189" t="inlineStr">
      <is>
        <t>Reshma</t>
      </is>
    </nc>
  </rcc>
  <rcc rId="11293" sId="1">
    <oc r="J183" t="inlineStr">
      <is>
        <t>Shwetha</t>
      </is>
    </oc>
    <nc r="J183" t="inlineStr">
      <is>
        <t>Reshma</t>
      </is>
    </nc>
  </rcc>
  <rcc rId="11294" sId="1">
    <oc r="J177" t="inlineStr">
      <is>
        <t>Yamini</t>
      </is>
    </oc>
    <nc r="J177" t="inlineStr">
      <is>
        <t>Shwetha</t>
      </is>
    </nc>
  </rcc>
  <rcc rId="11295" sId="1">
    <oc r="J174" t="inlineStr">
      <is>
        <t>Yamini</t>
      </is>
    </oc>
    <nc r="J174" t="inlineStr">
      <is>
        <t>Shwetha</t>
      </is>
    </nc>
  </rcc>
  <rcc rId="11296" sId="1">
    <oc r="J173" t="inlineStr">
      <is>
        <t>Yamini</t>
      </is>
    </oc>
    <nc r="J173" t="inlineStr">
      <is>
        <t>Shwetha</t>
      </is>
    </nc>
  </rcc>
  <rcc rId="11297" sId="1">
    <oc r="J172" t="inlineStr">
      <is>
        <t>Yamini</t>
      </is>
    </oc>
    <nc r="J172" t="inlineStr">
      <is>
        <t>Shwetha</t>
      </is>
    </nc>
  </rcc>
  <rcc rId="11298" sId="1">
    <oc r="J171" t="inlineStr">
      <is>
        <t>Yamini</t>
      </is>
    </oc>
    <nc r="J171" t="inlineStr">
      <is>
        <t>Shwetha</t>
      </is>
    </nc>
  </rcc>
  <rcc rId="11299" sId="1">
    <oc r="J170" t="inlineStr">
      <is>
        <t>Yamini</t>
      </is>
    </oc>
    <nc r="J170" t="inlineStr">
      <is>
        <t>Shwetha</t>
      </is>
    </nc>
  </rcc>
  <rcc rId="11300" sId="1">
    <oc r="J169" t="inlineStr">
      <is>
        <t>Yamini</t>
      </is>
    </oc>
    <nc r="J169" t="inlineStr">
      <is>
        <t>Shwetha</t>
      </is>
    </nc>
  </rcc>
  <rcc rId="11301" sId="1">
    <oc r="J168" t="inlineStr">
      <is>
        <t>Yamini</t>
      </is>
    </oc>
    <nc r="J168" t="inlineStr">
      <is>
        <t>Shwetha</t>
      </is>
    </nc>
  </rcc>
  <rcc rId="11302" sId="1">
    <oc r="J167" t="inlineStr">
      <is>
        <t>Yamini</t>
      </is>
    </oc>
    <nc r="J167" t="inlineStr">
      <is>
        <t>Shwetha</t>
      </is>
    </nc>
  </rcc>
  <rcc rId="11303" sId="1" odxf="1">
    <oc r="J160" t="inlineStr">
      <is>
        <t>Reshma</t>
      </is>
    </oc>
    <nc r="J160" t="inlineStr">
      <is>
        <t>Shwetha</t>
      </is>
    </nc>
    <odxf/>
  </rcc>
  <rcc rId="11304" sId="1">
    <oc r="J157" t="inlineStr">
      <is>
        <t>Yamini</t>
      </is>
    </oc>
    <nc r="J157" t="inlineStr">
      <is>
        <t>Shwetha</t>
      </is>
    </nc>
  </rcc>
  <rcc rId="11305" sId="1">
    <oc r="J115" t="inlineStr">
      <is>
        <t>Arya</t>
      </is>
    </oc>
    <nc r="J115" t="inlineStr">
      <is>
        <t>Shwetha</t>
      </is>
    </nc>
  </rcc>
  <rcc rId="11306" sId="1">
    <oc r="J105" t="inlineStr">
      <is>
        <t>Reshma</t>
      </is>
    </oc>
    <nc r="J105" t="inlineStr">
      <is>
        <t>Shwetha</t>
      </is>
    </nc>
  </rcc>
  <rcc rId="11307" sId="1">
    <oc r="J104" t="inlineStr">
      <is>
        <t>Reshma</t>
      </is>
    </oc>
    <nc r="J104" t="inlineStr">
      <is>
        <t>Shwetha</t>
      </is>
    </nc>
  </rcc>
  <rcc rId="11308" sId="1">
    <oc r="J92" t="inlineStr">
      <is>
        <t>Yamini</t>
      </is>
    </oc>
    <nc r="J92" t="inlineStr">
      <is>
        <t>Shwetha</t>
      </is>
    </nc>
  </rcc>
  <rcc rId="11309" sId="1">
    <oc r="J90" t="inlineStr">
      <is>
        <t>Yamini</t>
      </is>
    </oc>
    <nc r="J90" t="inlineStr">
      <is>
        <t>Shwetha</t>
      </is>
    </nc>
  </rcc>
  <rcc rId="11310" sId="1">
    <oc r="J89" t="inlineStr">
      <is>
        <t>Yamini</t>
      </is>
    </oc>
    <nc r="J89" t="inlineStr">
      <is>
        <t>Shwetha</t>
      </is>
    </nc>
  </rcc>
  <rcc rId="11311" sId="1">
    <oc r="J87" t="inlineStr">
      <is>
        <t>Yamini</t>
      </is>
    </oc>
    <nc r="J87" t="inlineStr">
      <is>
        <t>Shwetha</t>
      </is>
    </nc>
  </rcc>
  <rcc rId="11312" sId="1">
    <oc r="J82" t="inlineStr">
      <is>
        <t>Yamini</t>
      </is>
    </oc>
    <nc r="J82" t="inlineStr">
      <is>
        <t>Shwetha</t>
      </is>
    </nc>
  </rcc>
  <rcc rId="11313" sId="1">
    <oc r="J81" t="inlineStr">
      <is>
        <t>Yamini</t>
      </is>
    </oc>
    <nc r="J81" t="inlineStr">
      <is>
        <t>Shwetha</t>
      </is>
    </nc>
  </rcc>
  <rcc rId="11314" sId="1">
    <oc r="J80" t="inlineStr">
      <is>
        <t>Yamini</t>
      </is>
    </oc>
    <nc r="J80" t="inlineStr">
      <is>
        <t>Shwetha</t>
      </is>
    </nc>
  </rcc>
  <rcc rId="11315" sId="1">
    <oc r="J77" t="inlineStr">
      <is>
        <t>Yamini</t>
      </is>
    </oc>
    <nc r="J77" t="inlineStr">
      <is>
        <t>Shwetha</t>
      </is>
    </nc>
  </rcc>
  <rcc rId="11316" sId="1">
    <oc r="J76" t="inlineStr">
      <is>
        <t>Reshma</t>
      </is>
    </oc>
    <nc r="J76" t="inlineStr">
      <is>
        <t>Shwetha</t>
      </is>
    </nc>
  </rcc>
  <rcc rId="11317" sId="1">
    <oc r="J72" t="inlineStr">
      <is>
        <t>Reshma</t>
      </is>
    </oc>
    <nc r="J72" t="inlineStr">
      <is>
        <t>Shwetha</t>
      </is>
    </nc>
  </rcc>
  <rcc rId="11318" sId="1">
    <oc r="J67" t="inlineStr">
      <is>
        <t>Reshma</t>
      </is>
    </oc>
    <nc r="J67" t="inlineStr">
      <is>
        <t>Shwetha</t>
      </is>
    </nc>
  </rcc>
  <rcc rId="11319" sId="1">
    <oc r="J63" t="inlineStr">
      <is>
        <t>Yamini</t>
      </is>
    </oc>
    <nc r="J63" t="inlineStr">
      <is>
        <t>Shwetha</t>
      </is>
    </nc>
  </rcc>
  <rcc rId="11320" sId="1">
    <oc r="J57" t="inlineStr">
      <is>
        <t>Reshma</t>
      </is>
    </oc>
    <nc r="J57" t="inlineStr">
      <is>
        <t>Shwetha</t>
      </is>
    </nc>
  </rcc>
  <rcc rId="11321" sId="1" odxf="1">
    <oc r="J16" t="inlineStr">
      <is>
        <t>Yamini</t>
      </is>
    </oc>
    <nc r="J16" t="inlineStr">
      <is>
        <t>Shwetha</t>
      </is>
    </nc>
    <odxf/>
  </rcc>
  <rcc rId="11322" sId="1">
    <oc r="J3" t="inlineStr">
      <is>
        <t>Reshma</t>
      </is>
    </oc>
    <nc r="J3" t="inlineStr">
      <is>
        <t>Shwetha</t>
      </is>
    </nc>
  </rcc>
  <rcc rId="11323" sId="1">
    <oc r="J396" t="inlineStr">
      <is>
        <t>Suraksha</t>
      </is>
    </oc>
    <nc r="J396" t="inlineStr">
      <is>
        <t>Shwetha</t>
      </is>
    </nc>
  </rcc>
  <rcc rId="11324" sId="1">
    <oc r="J395" t="inlineStr">
      <is>
        <t>Suraksha</t>
      </is>
    </oc>
    <nc r="J395" t="inlineStr">
      <is>
        <t>Shwetha</t>
      </is>
    </nc>
  </rcc>
  <rcc rId="11325" sId="1">
    <oc r="J392" t="inlineStr">
      <is>
        <t>Suraksha</t>
      </is>
    </oc>
    <nc r="J392" t="inlineStr">
      <is>
        <t>Shwetha</t>
      </is>
    </nc>
  </rcc>
  <rcc rId="11326" sId="1">
    <oc r="J385" t="inlineStr">
      <is>
        <t>Suraksha</t>
      </is>
    </oc>
    <nc r="J385" t="inlineStr">
      <is>
        <t>Shwetha</t>
      </is>
    </nc>
  </rcc>
  <rcc rId="11327" sId="1">
    <oc r="J373" t="inlineStr">
      <is>
        <t>Suraksha</t>
      </is>
    </oc>
    <nc r="J373" t="inlineStr">
      <is>
        <t>Shwetha</t>
      </is>
    </nc>
  </rcc>
  <rcc rId="11328" sId="1">
    <oc r="J366" t="inlineStr">
      <is>
        <t>Suraksha</t>
      </is>
    </oc>
    <nc r="J366" t="inlineStr">
      <is>
        <t>Shwetha</t>
      </is>
    </nc>
  </rcc>
  <rcc rId="11329" sId="1">
    <oc r="J346" t="inlineStr">
      <is>
        <t>Suraksha</t>
      </is>
    </oc>
    <nc r="J346" t="inlineStr">
      <is>
        <t>Shwetha</t>
      </is>
    </nc>
  </rcc>
  <rcc rId="11330" sId="1">
    <oc r="J344" t="inlineStr">
      <is>
        <t>Suraksha</t>
      </is>
    </oc>
    <nc r="J344" t="inlineStr">
      <is>
        <t>Shwetha</t>
      </is>
    </nc>
  </rcc>
  <rcc rId="11331" sId="1">
    <oc r="J341" t="inlineStr">
      <is>
        <t>Suraksha</t>
      </is>
    </oc>
    <nc r="J341" t="inlineStr">
      <is>
        <t>Shwetha</t>
      </is>
    </nc>
  </rcc>
  <rcc rId="11332" sId="1">
    <oc r="J340" t="inlineStr">
      <is>
        <t>Suraksha</t>
      </is>
    </oc>
    <nc r="J340" t="inlineStr">
      <is>
        <t>Shwetha</t>
      </is>
    </nc>
  </rcc>
  <rcc rId="11333" sId="1">
    <oc r="J333" t="inlineStr">
      <is>
        <t>Suraksha</t>
      </is>
    </oc>
    <nc r="J333" t="inlineStr">
      <is>
        <t>Shwetha</t>
      </is>
    </nc>
  </rcc>
  <rcc rId="11334" sId="1">
    <oc r="J332" t="inlineStr">
      <is>
        <t>Suraksha</t>
      </is>
    </oc>
    <nc r="J332" t="inlineStr">
      <is>
        <t>Shwetha</t>
      </is>
    </nc>
  </rcc>
  <rcc rId="11335" sId="1">
    <oc r="J331" t="inlineStr">
      <is>
        <t>Suraksha</t>
      </is>
    </oc>
    <nc r="J331" t="inlineStr">
      <is>
        <t>Shwetha</t>
      </is>
    </nc>
  </rcc>
  <rcc rId="11336" sId="1">
    <oc r="J330" t="inlineStr">
      <is>
        <t>Suraksha</t>
      </is>
    </oc>
    <nc r="J330" t="inlineStr">
      <is>
        <t>Shwetha</t>
      </is>
    </nc>
  </rcc>
  <rcc rId="11337" sId="1">
    <oc r="J329" t="inlineStr">
      <is>
        <t>Suraksha</t>
      </is>
    </oc>
    <nc r="J329" t="inlineStr">
      <is>
        <t>Shwetha</t>
      </is>
    </nc>
  </rcc>
  <rcc rId="11338" sId="1">
    <oc r="J302" t="inlineStr">
      <is>
        <t>Suraksha</t>
      </is>
    </oc>
    <nc r="J302" t="inlineStr">
      <is>
        <t>Shwetha</t>
      </is>
    </nc>
  </rcc>
  <rcc rId="11339" sId="1">
    <oc r="J250" t="inlineStr">
      <is>
        <t>Suraksha</t>
      </is>
    </oc>
    <nc r="J250" t="inlineStr">
      <is>
        <t>Shwetha</t>
      </is>
    </nc>
  </rcc>
  <rcc rId="11340" sId="1" odxf="1">
    <oc r="J243" t="inlineStr">
      <is>
        <t>Yamini</t>
      </is>
    </oc>
    <nc r="J243" t="inlineStr">
      <is>
        <t>Shwetha</t>
      </is>
    </nc>
    <odxf/>
  </rcc>
  <rcc rId="11341" sId="1">
    <oc r="J241" t="inlineStr">
      <is>
        <t>Suraksha</t>
      </is>
    </oc>
    <nc r="J241" t="inlineStr">
      <is>
        <t>Shwetha</t>
      </is>
    </nc>
  </rcc>
  <rcc rId="11342" sId="1">
    <oc r="J186" t="inlineStr">
      <is>
        <t>Suraksha</t>
      </is>
    </oc>
    <nc r="J186" t="inlineStr">
      <is>
        <t>Shwetha</t>
      </is>
    </nc>
  </rcc>
  <rcc rId="11343" sId="1">
    <oc r="J185" t="inlineStr">
      <is>
        <t>Suraksha</t>
      </is>
    </oc>
    <nc r="J185" t="inlineStr">
      <is>
        <t>Shwetha</t>
      </is>
    </nc>
  </rcc>
  <rcc rId="11344" sId="1">
    <oc r="J147" t="inlineStr">
      <is>
        <t>Suraksha</t>
      </is>
    </oc>
    <nc r="J147" t="inlineStr">
      <is>
        <t>Shwetha</t>
      </is>
    </nc>
  </rcc>
  <rcc rId="11345" sId="1">
    <oc r="J145" t="inlineStr">
      <is>
        <t>Suraksha</t>
      </is>
    </oc>
    <nc r="J145" t="inlineStr">
      <is>
        <t>Shwetha</t>
      </is>
    </nc>
  </rcc>
  <rcc rId="11346" sId="1">
    <oc r="J144" t="inlineStr">
      <is>
        <t>Suraksha</t>
      </is>
    </oc>
    <nc r="J144" t="inlineStr">
      <is>
        <t>Shwetha</t>
      </is>
    </nc>
  </rcc>
  <rcc rId="11347" sId="1">
    <oc r="J138" t="inlineStr">
      <is>
        <t>Suraksha</t>
      </is>
    </oc>
    <nc r="J138" t="inlineStr">
      <is>
        <t>Shwetha</t>
      </is>
    </nc>
  </rcc>
  <rcc rId="11348" sId="1">
    <oc r="J137" t="inlineStr">
      <is>
        <t>Suraksha</t>
      </is>
    </oc>
    <nc r="J137" t="inlineStr">
      <is>
        <t>Shwetha</t>
      </is>
    </nc>
  </rcc>
  <rcc rId="11349" sId="1">
    <oc r="J136" t="inlineStr">
      <is>
        <t>Suraksha</t>
      </is>
    </oc>
    <nc r="J136" t="inlineStr">
      <is>
        <t>Shwetha</t>
      </is>
    </nc>
  </rcc>
  <rcc rId="11350" sId="1">
    <oc r="J134" t="inlineStr">
      <is>
        <t>Suraksha</t>
      </is>
    </oc>
    <nc r="J134" t="inlineStr">
      <is>
        <t>Shwetha</t>
      </is>
    </nc>
  </rcc>
  <rcc rId="11351" sId="1">
    <oc r="J126" t="inlineStr">
      <is>
        <t>Suraksha</t>
      </is>
    </oc>
    <nc r="J126" t="inlineStr">
      <is>
        <t>Shwetha</t>
      </is>
    </nc>
  </rcc>
  <rcc rId="11352" sId="1">
    <oc r="J125" t="inlineStr">
      <is>
        <t>Suraksha</t>
      </is>
    </oc>
    <nc r="J125" t="inlineStr">
      <is>
        <t>Shwetha</t>
      </is>
    </nc>
  </rcc>
  <rcc rId="11353" sId="1">
    <oc r="J124" t="inlineStr">
      <is>
        <t>Suraksha</t>
      </is>
    </oc>
    <nc r="J124" t="inlineStr">
      <is>
        <t>Shwetha</t>
      </is>
    </nc>
  </rcc>
  <rcc rId="11354" sId="1">
    <oc r="J122" t="inlineStr">
      <is>
        <t>Suraksha</t>
      </is>
    </oc>
    <nc r="J122" t="inlineStr">
      <is>
        <t>Shwetha</t>
      </is>
    </nc>
  </rcc>
  <rcc rId="11355" sId="1">
    <oc r="J118" t="inlineStr">
      <is>
        <t>Suraksha</t>
      </is>
    </oc>
    <nc r="J118" t="inlineStr">
      <is>
        <t>Shwetha</t>
      </is>
    </nc>
  </rcc>
  <rcc rId="11356" sId="1" odxf="1">
    <oc r="J114" t="inlineStr">
      <is>
        <t>Yamini</t>
      </is>
    </oc>
    <nc r="J114" t="inlineStr">
      <is>
        <t>Shwetha</t>
      </is>
    </nc>
    <odxf/>
  </rcc>
  <rcc rId="11357" sId="1">
    <oc r="J113" t="inlineStr">
      <is>
        <t>Suraksha</t>
      </is>
    </oc>
    <nc r="J113" t="inlineStr">
      <is>
        <t>Shwetha</t>
      </is>
    </nc>
  </rcc>
  <rcc rId="11358" sId="1">
    <oc r="J109" t="inlineStr">
      <is>
        <t>Suraksha</t>
      </is>
    </oc>
    <nc r="J109" t="inlineStr">
      <is>
        <t>Shwetha</t>
      </is>
    </nc>
  </rcc>
  <rcc rId="11359" sId="1">
    <oc r="J107" t="inlineStr">
      <is>
        <t>Suraksha</t>
      </is>
    </oc>
    <nc r="J107" t="inlineStr">
      <is>
        <t>Shwetha</t>
      </is>
    </nc>
  </rcc>
  <rcc rId="11360" sId="1">
    <oc r="J83" t="inlineStr">
      <is>
        <t>Suraksha</t>
      </is>
    </oc>
    <nc r="J83" t="inlineStr">
      <is>
        <t>Shwetha</t>
      </is>
    </nc>
  </rcc>
  <rcc rId="11361" sId="1">
    <oc r="J61" t="inlineStr">
      <is>
        <t>Suraksha</t>
      </is>
    </oc>
    <nc r="J61" t="inlineStr">
      <is>
        <t>Shwetha</t>
      </is>
    </nc>
  </rcc>
  <rcc rId="11362" sId="1">
    <oc r="J60" t="inlineStr">
      <is>
        <t>Suraksha</t>
      </is>
    </oc>
    <nc r="J60" t="inlineStr">
      <is>
        <t>Shwetha</t>
      </is>
    </nc>
  </rcc>
  <rcc rId="11363" sId="1">
    <oc r="J58" t="inlineStr">
      <is>
        <t>Suraksha</t>
      </is>
    </oc>
    <nc r="J58" t="inlineStr">
      <is>
        <t>Shwetha</t>
      </is>
    </nc>
  </rcc>
  <rcc rId="11364" sId="1">
    <oc r="J55" t="inlineStr">
      <is>
        <t>Suraksha</t>
      </is>
    </oc>
    <nc r="J55" t="inlineStr">
      <is>
        <t>Shwetha</t>
      </is>
    </nc>
  </rcc>
  <rcc rId="11365" sId="1">
    <oc r="J416" t="inlineStr">
      <is>
        <t>Arya</t>
      </is>
    </oc>
    <nc r="J416" t="inlineStr">
      <is>
        <t>yamini</t>
      </is>
    </nc>
  </rcc>
  <rcc rId="11366" sId="1">
    <oc r="J404" t="inlineStr">
      <is>
        <t>Arya</t>
      </is>
    </oc>
    <nc r="J404" t="inlineStr">
      <is>
        <t>yamini</t>
      </is>
    </nc>
  </rcc>
  <rcc rId="11367" sId="1">
    <oc r="J399" t="inlineStr">
      <is>
        <t>Arya</t>
      </is>
    </oc>
    <nc r="J399" t="inlineStr">
      <is>
        <t>yamini</t>
      </is>
    </nc>
  </rcc>
  <rcc rId="11368" sId="1">
    <oc r="J397" t="inlineStr">
      <is>
        <t>Arya</t>
      </is>
    </oc>
    <nc r="J397" t="inlineStr">
      <is>
        <t>yamini</t>
      </is>
    </nc>
  </rcc>
  <rcc rId="11369" sId="1">
    <oc r="J345" t="inlineStr">
      <is>
        <t>Arya</t>
      </is>
    </oc>
    <nc r="J345" t="inlineStr">
      <is>
        <t>yamini</t>
      </is>
    </nc>
  </rcc>
  <rcc rId="11370" sId="1">
    <oc r="J343" t="inlineStr">
      <is>
        <t>Arya</t>
      </is>
    </oc>
    <nc r="J343" t="inlineStr">
      <is>
        <t>yamini</t>
      </is>
    </nc>
  </rcc>
  <rcc rId="11371" sId="1" odxf="1">
    <oc r="J342" t="inlineStr">
      <is>
        <t>Arya</t>
      </is>
    </oc>
    <nc r="J342" t="inlineStr">
      <is>
        <t>yamini</t>
      </is>
    </nc>
    <odxf/>
  </rcc>
  <rcc rId="11372" sId="1">
    <oc r="J310" t="inlineStr">
      <is>
        <t>Arya</t>
      </is>
    </oc>
    <nc r="J310" t="inlineStr">
      <is>
        <t>yamini</t>
      </is>
    </nc>
  </rcc>
  <rcc rId="11373" sId="1">
    <oc r="J299" t="inlineStr">
      <is>
        <t>Arya</t>
      </is>
    </oc>
    <nc r="J299" t="inlineStr">
      <is>
        <t>yamini</t>
      </is>
    </nc>
  </rcc>
  <rcc rId="11374" sId="1">
    <oc r="J295" t="inlineStr">
      <is>
        <t>Arya</t>
      </is>
    </oc>
    <nc r="J295" t="inlineStr">
      <is>
        <t>yamini</t>
      </is>
    </nc>
  </rcc>
  <rcc rId="11375" sId="1">
    <oc r="J294" t="inlineStr">
      <is>
        <t>Arya</t>
      </is>
    </oc>
    <nc r="J294" t="inlineStr">
      <is>
        <t>yamini</t>
      </is>
    </nc>
  </rcc>
  <rcc rId="11376" sId="1">
    <oc r="J286" t="inlineStr">
      <is>
        <t>Arya</t>
      </is>
    </oc>
    <nc r="J286" t="inlineStr">
      <is>
        <t>yamini</t>
      </is>
    </nc>
  </rcc>
  <rcc rId="11377" sId="1">
    <oc r="J285" t="inlineStr">
      <is>
        <t>Shwetha</t>
      </is>
    </oc>
    <nc r="J285" t="inlineStr">
      <is>
        <t>yamini</t>
      </is>
    </nc>
  </rcc>
  <rcc rId="11378" sId="1">
    <oc r="J265" t="inlineStr">
      <is>
        <t>Arya</t>
      </is>
    </oc>
    <nc r="J265" t="inlineStr">
      <is>
        <t>yamini</t>
      </is>
    </nc>
  </rcc>
  <rcc rId="11379" sId="1">
    <oc r="J217" t="inlineStr">
      <is>
        <t>Shwetha</t>
      </is>
    </oc>
    <nc r="J217" t="inlineStr">
      <is>
        <t>yamini</t>
      </is>
    </nc>
  </rcc>
  <rcc rId="11380" sId="1">
    <oc r="J215" t="inlineStr">
      <is>
        <t>Shwetha</t>
      </is>
    </oc>
    <nc r="J215" t="inlineStr">
      <is>
        <t>yamini</t>
      </is>
    </nc>
  </rcc>
  <rcc rId="11381" sId="1">
    <oc r="J213" t="inlineStr">
      <is>
        <t>Shwetha</t>
      </is>
    </oc>
    <nc r="J213" t="inlineStr">
      <is>
        <t>yamini</t>
      </is>
    </nc>
  </rcc>
  <rcc rId="11382" sId="1">
    <oc r="J212" t="inlineStr">
      <is>
        <t>Shwetha</t>
      </is>
    </oc>
    <nc r="J212" t="inlineStr">
      <is>
        <t>yamini</t>
      </is>
    </nc>
  </rcc>
  <rcc rId="11383" sId="1">
    <oc r="J209" t="inlineStr">
      <is>
        <t>Shwetha</t>
      </is>
    </oc>
    <nc r="J209" t="inlineStr">
      <is>
        <t>yamini</t>
      </is>
    </nc>
  </rcc>
  <rcc rId="11384" sId="1">
    <oc r="J207" t="inlineStr">
      <is>
        <t>Shwetha</t>
      </is>
    </oc>
    <nc r="J207" t="inlineStr">
      <is>
        <t>yamini</t>
      </is>
    </nc>
  </rcc>
  <rcc rId="11385" sId="1">
    <oc r="J204" t="inlineStr">
      <is>
        <t>Shwetha</t>
      </is>
    </oc>
    <nc r="J204" t="inlineStr">
      <is>
        <t>yamini</t>
      </is>
    </nc>
  </rcc>
  <rcc rId="11386" sId="1">
    <oc r="J161" t="inlineStr">
      <is>
        <t>Shwetha</t>
      </is>
    </oc>
    <nc r="J161" t="inlineStr">
      <is>
        <t>yamini</t>
      </is>
    </nc>
  </rcc>
  <rcc rId="11387" sId="1">
    <oc r="J150" t="inlineStr">
      <is>
        <t>Shwetha</t>
      </is>
    </oc>
    <nc r="J150" t="inlineStr">
      <is>
        <t>yamini</t>
      </is>
    </nc>
  </rcc>
  <rcc rId="11388" sId="1">
    <oc r="J123" t="inlineStr">
      <is>
        <t>Arya</t>
      </is>
    </oc>
    <nc r="J123" t="inlineStr">
      <is>
        <t>yamini</t>
      </is>
    </nc>
  </rcc>
  <rcc rId="11389" sId="1">
    <oc r="J121" t="inlineStr">
      <is>
        <t>Arya</t>
      </is>
    </oc>
    <nc r="J121" t="inlineStr">
      <is>
        <t>yamini</t>
      </is>
    </nc>
  </rcc>
  <rcc rId="11390" sId="1">
    <oc r="J108" t="inlineStr">
      <is>
        <t>Arya</t>
      </is>
    </oc>
    <nc r="J108" t="inlineStr">
      <is>
        <t>yamini</t>
      </is>
    </nc>
  </rcc>
  <rcc rId="11391" sId="1" odxf="1">
    <oc r="J106" t="inlineStr">
      <is>
        <t>Arya</t>
      </is>
    </oc>
    <nc r="J106" t="inlineStr">
      <is>
        <t>yamini</t>
      </is>
    </nc>
    <odxf/>
  </rcc>
  <rcc rId="11392" sId="1">
    <oc r="J43" t="inlineStr">
      <is>
        <t>Shwetha</t>
      </is>
    </oc>
    <nc r="J43" t="inlineStr">
      <is>
        <t>yamini</t>
      </is>
    </nc>
  </rcc>
  <rcc rId="11393" sId="1">
    <oc r="J10" t="inlineStr">
      <is>
        <t>Arya</t>
      </is>
    </oc>
    <nc r="J10" t="inlineStr">
      <is>
        <t>yamini</t>
      </is>
    </nc>
  </rcc>
  <rcc rId="11394" sId="1">
    <oc r="J380" t="inlineStr">
      <is>
        <t>Shwetha</t>
      </is>
    </oc>
    <nc r="J380" t="inlineStr">
      <is>
        <t>Arya</t>
      </is>
    </nc>
  </rcc>
  <rcc rId="11395" sId="1">
    <oc r="J363" t="inlineStr">
      <is>
        <t>Shwetha</t>
      </is>
    </oc>
    <nc r="J363" t="inlineStr">
      <is>
        <t>Arya</t>
      </is>
    </nc>
  </rcc>
  <rcc rId="11396" sId="1">
    <oc r="J309" t="inlineStr">
      <is>
        <t>Shwetha</t>
      </is>
    </oc>
    <nc r="J309" t="inlineStr">
      <is>
        <t>Arya</t>
      </is>
    </nc>
  </rcc>
  <rcc rId="11397" sId="1">
    <oc r="J284" t="inlineStr">
      <is>
        <t>Shwetha</t>
      </is>
    </oc>
    <nc r="J284" t="inlineStr">
      <is>
        <t>Arya</t>
      </is>
    </nc>
  </rcc>
  <rcc rId="11398" sId="1">
    <oc r="J283" t="inlineStr">
      <is>
        <t>Shwetha</t>
      </is>
    </oc>
    <nc r="J283" t="inlineStr">
      <is>
        <t>Arya</t>
      </is>
    </nc>
  </rcc>
  <rcc rId="11399" sId="1">
    <oc r="J230" t="inlineStr">
      <is>
        <t>Shwetha</t>
      </is>
    </oc>
    <nc r="J230" t="inlineStr">
      <is>
        <t>Arya</t>
      </is>
    </nc>
  </rcc>
  <rcc rId="11400" sId="1">
    <oc r="J226" t="inlineStr">
      <is>
        <t>Shwetha</t>
      </is>
    </oc>
    <nc r="J226" t="inlineStr">
      <is>
        <t>Arya</t>
      </is>
    </nc>
  </rcc>
  <rcc rId="11401" sId="1">
    <oc r="J219" t="inlineStr">
      <is>
        <t>Shwetha</t>
      </is>
    </oc>
    <nc r="J219" t="inlineStr">
      <is>
        <t>Arya</t>
      </is>
    </nc>
  </rcc>
  <rcc rId="11402" sId="1">
    <oc r="J210" t="inlineStr">
      <is>
        <t>Shwetha</t>
      </is>
    </oc>
    <nc r="J210" t="inlineStr">
      <is>
        <t>Arya</t>
      </is>
    </nc>
  </rcc>
  <rcc rId="11403" sId="1">
    <oc r="J180" t="inlineStr">
      <is>
        <t>Shwetha</t>
      </is>
    </oc>
    <nc r="J180" t="inlineStr">
      <is>
        <t>Arya</t>
      </is>
    </nc>
  </rcc>
  <rcc rId="11404" sId="1">
    <oc r="J166" t="inlineStr">
      <is>
        <t>Shwetha</t>
      </is>
    </oc>
    <nc r="J166" t="inlineStr">
      <is>
        <t>Arya</t>
      </is>
    </nc>
  </rcc>
  <rcc rId="11405" sId="1">
    <oc r="J159" t="inlineStr">
      <is>
        <t>Shwetha</t>
      </is>
    </oc>
    <nc r="J159" t="inlineStr">
      <is>
        <t>Arya</t>
      </is>
    </nc>
  </rcc>
  <rcc rId="11406" sId="1">
    <oc r="J155" t="inlineStr">
      <is>
        <t>Shwetha</t>
      </is>
    </oc>
    <nc r="J155" t="inlineStr">
      <is>
        <t>Arya</t>
      </is>
    </nc>
  </rcc>
  <rcc rId="11407" sId="1">
    <oc r="J130" t="inlineStr">
      <is>
        <t>Shwetha</t>
      </is>
    </oc>
    <nc r="J130" t="inlineStr">
      <is>
        <t>Arya</t>
      </is>
    </nc>
  </rcc>
  <rcc rId="11408" sId="1">
    <oc r="J129" t="inlineStr">
      <is>
        <t>Shwetha</t>
      </is>
    </oc>
    <nc r="J129" t="inlineStr">
      <is>
        <t>Arya</t>
      </is>
    </nc>
  </rcc>
  <rcc rId="11409" sId="1">
    <oc r="J120" t="inlineStr">
      <is>
        <t>Shwetha</t>
      </is>
    </oc>
    <nc r="J120" t="inlineStr">
      <is>
        <t>Arya</t>
      </is>
    </nc>
  </rcc>
  <rcc rId="11410" sId="1">
    <oc r="J101" t="inlineStr">
      <is>
        <t>Shwetha</t>
      </is>
    </oc>
    <nc r="J101" t="inlineStr">
      <is>
        <t>jijina</t>
      </is>
    </nc>
  </rcc>
  <rcc rId="11411" sId="1">
    <oc r="J96" t="inlineStr">
      <is>
        <t>Shwetha</t>
      </is>
    </oc>
    <nc r="J96" t="inlineStr">
      <is>
        <t>jijina</t>
      </is>
    </nc>
  </rcc>
  <rcc rId="11412" sId="1">
    <oc r="J94" t="inlineStr">
      <is>
        <t>Shwetha</t>
      </is>
    </oc>
    <nc r="J94" t="inlineStr">
      <is>
        <t>jijina</t>
      </is>
    </nc>
  </rcc>
  <rcc rId="11413" sId="1">
    <oc r="J79" t="inlineStr">
      <is>
        <t>Shwetha</t>
      </is>
    </oc>
    <nc r="J79" t="inlineStr">
      <is>
        <t>jijina</t>
      </is>
    </nc>
  </rcc>
  <rcc rId="11414" sId="1">
    <oc r="J78" t="inlineStr">
      <is>
        <t>Shwetha</t>
      </is>
    </oc>
    <nc r="J78" t="inlineStr">
      <is>
        <t>jijina</t>
      </is>
    </nc>
  </rcc>
  <rcc rId="11415" sId="1">
    <oc r="J74" t="inlineStr">
      <is>
        <t>Shwetha</t>
      </is>
    </oc>
    <nc r="J74" t="inlineStr">
      <is>
        <t>jijina</t>
      </is>
    </nc>
  </rcc>
  <rcc rId="11416" sId="1">
    <oc r="J71" t="inlineStr">
      <is>
        <t>Arya</t>
      </is>
    </oc>
    <nc r="J71" t="inlineStr">
      <is>
        <t>jijina</t>
      </is>
    </nc>
  </rcc>
  <rcc rId="11417" sId="1">
    <oc r="J70" t="inlineStr">
      <is>
        <t>Shwetha</t>
      </is>
    </oc>
    <nc r="J70" t="inlineStr">
      <is>
        <t>jijina</t>
      </is>
    </nc>
  </rcc>
  <rcc rId="11418" sId="1">
    <oc r="J69" t="inlineStr">
      <is>
        <t>Shwetha</t>
      </is>
    </oc>
    <nc r="J69" t="inlineStr">
      <is>
        <t>jijina</t>
      </is>
    </nc>
  </rcc>
  <rcc rId="11419" sId="1">
    <oc r="J66" t="inlineStr">
      <is>
        <t>Shwetha</t>
      </is>
    </oc>
    <nc r="J66" t="inlineStr">
      <is>
        <t>jijina</t>
      </is>
    </nc>
  </rcc>
  <rcc rId="11420" sId="1">
    <oc r="J42" t="inlineStr">
      <is>
        <t>Shwetha</t>
      </is>
    </oc>
    <nc r="J42" t="inlineStr">
      <is>
        <t>jijina</t>
      </is>
    </nc>
  </rcc>
  <rcc rId="11421" sId="1">
    <oc r="J41" t="inlineStr">
      <is>
        <t>Shwetha</t>
      </is>
    </oc>
    <nc r="J41" t="inlineStr">
      <is>
        <t>jijina</t>
      </is>
    </nc>
  </rcc>
  <rcc rId="11422" sId="1">
    <oc r="J39" t="inlineStr">
      <is>
        <t>Shwetha</t>
      </is>
    </oc>
    <nc r="J39" t="inlineStr">
      <is>
        <t>jijina</t>
      </is>
    </nc>
  </rcc>
  <rcc rId="11423" sId="1">
    <oc r="J38" t="inlineStr">
      <is>
        <t>Shwetha</t>
      </is>
    </oc>
    <nc r="J38" t="inlineStr">
      <is>
        <t>jijina</t>
      </is>
    </nc>
  </rcc>
  <rcc rId="11424" sId="1">
    <oc r="J37" t="inlineStr">
      <is>
        <t>Shwetha</t>
      </is>
    </oc>
    <nc r="J37" t="inlineStr">
      <is>
        <t>jijina</t>
      </is>
    </nc>
  </rcc>
  <rcc rId="11425" sId="1">
    <oc r="J36" t="inlineStr">
      <is>
        <t>Shwetha</t>
      </is>
    </oc>
    <nc r="J36" t="inlineStr">
      <is>
        <t>jijina</t>
      </is>
    </nc>
  </rcc>
  <rcc rId="11426" sId="1">
    <oc r="J35" t="inlineStr">
      <is>
        <t>Shwetha</t>
      </is>
    </oc>
    <nc r="J35" t="inlineStr">
      <is>
        <t>jijina</t>
      </is>
    </nc>
  </rcc>
  <rcc rId="11427" sId="1">
    <oc r="J33" t="inlineStr">
      <is>
        <t>Arya</t>
      </is>
    </oc>
    <nc r="J33" t="inlineStr">
      <is>
        <t>jijina</t>
      </is>
    </nc>
  </rcc>
  <rcc rId="11428" sId="1">
    <oc r="J30" t="inlineStr">
      <is>
        <t>Arya</t>
      </is>
    </oc>
    <nc r="J30" t="inlineStr">
      <is>
        <t>jijina</t>
      </is>
    </nc>
  </rcc>
  <rcc rId="11429" sId="1">
    <oc r="J28" t="inlineStr">
      <is>
        <t>Shwetha</t>
      </is>
    </oc>
    <nc r="J28" t="inlineStr">
      <is>
        <t>jijina</t>
      </is>
    </nc>
  </rcc>
  <rcc rId="11430" sId="1">
    <oc r="J25" t="inlineStr">
      <is>
        <t>Shwetha</t>
      </is>
    </oc>
    <nc r="J25" t="inlineStr">
      <is>
        <t>jijina</t>
      </is>
    </nc>
  </rcc>
  <rcc rId="11431" sId="1">
    <oc r="J24" t="inlineStr">
      <is>
        <t>Shwetha</t>
      </is>
    </oc>
    <nc r="J24" t="inlineStr">
      <is>
        <t>jijina</t>
      </is>
    </nc>
  </rcc>
  <rcc rId="11432" sId="1">
    <oc r="J23" t="inlineStr">
      <is>
        <t>Shwetha</t>
      </is>
    </oc>
    <nc r="J23" t="inlineStr">
      <is>
        <t>jijina</t>
      </is>
    </nc>
  </rcc>
  <rcc rId="11433" sId="1">
    <oc r="J21" t="inlineStr">
      <is>
        <t>Shwetha</t>
      </is>
    </oc>
    <nc r="J21" t="inlineStr">
      <is>
        <t>jijina</t>
      </is>
    </nc>
  </rcc>
  <rcc rId="11434" sId="1">
    <oc r="J20" t="inlineStr">
      <is>
        <t>Shwetha</t>
      </is>
    </oc>
    <nc r="J20" t="inlineStr">
      <is>
        <t>jijina</t>
      </is>
    </nc>
  </rcc>
  <rcc rId="11435" sId="1">
    <oc r="J17" t="inlineStr">
      <is>
        <t>Shwetha</t>
      </is>
    </oc>
    <nc r="J17" t="inlineStr">
      <is>
        <t>jijina</t>
      </is>
    </nc>
  </rcc>
  <rcc rId="11436" sId="1">
    <oc r="J15" t="inlineStr">
      <is>
        <t>Shwetha</t>
      </is>
    </oc>
    <nc r="J15" t="inlineStr">
      <is>
        <t>jijina</t>
      </is>
    </nc>
  </rcc>
  <rcc rId="11437" sId="1">
    <oc r="J13" t="inlineStr">
      <is>
        <t>Shwetha</t>
      </is>
    </oc>
    <nc r="J13" t="inlineStr">
      <is>
        <t>jijina</t>
      </is>
    </nc>
  </rcc>
  <rcc rId="11438" sId="1">
    <oc r="J383" t="inlineStr">
      <is>
        <t>Suraksha</t>
      </is>
    </oc>
    <nc r="J383" t="inlineStr">
      <is>
        <t>yamini</t>
      </is>
    </nc>
  </rcc>
  <rcc rId="11439" sId="1">
    <oc r="J365" t="inlineStr">
      <is>
        <t>Suraksha</t>
      </is>
    </oc>
    <nc r="J365" t="inlineStr">
      <is>
        <t>yamini</t>
      </is>
    </nc>
  </rcc>
  <rcc rId="11440" sId="1">
    <oc r="J362" t="inlineStr">
      <is>
        <t>Suraksha</t>
      </is>
    </oc>
    <nc r="J362" t="inlineStr">
      <is>
        <t>yamini</t>
      </is>
    </nc>
  </rcc>
  <rcc rId="11441" sId="1">
    <oc r="J348" t="inlineStr">
      <is>
        <t>Suraksha</t>
      </is>
    </oc>
    <nc r="J348" t="inlineStr">
      <is>
        <t>jijina</t>
      </is>
    </nc>
  </rcc>
  <rcc rId="11442" sId="1">
    <oc r="J211" t="inlineStr">
      <is>
        <t>Suraksha</t>
      </is>
    </oc>
    <nc r="J211" t="inlineStr">
      <is>
        <t>jijina</t>
      </is>
    </nc>
  </rcc>
  <rcc rId="11443" sId="1">
    <oc r="J414" t="inlineStr">
      <is>
        <t>Suraksha</t>
      </is>
    </oc>
    <nc r="J414" t="inlineStr">
      <is>
        <t>jijina</t>
      </is>
    </nc>
  </rcc>
  <rcc rId="11444" sId="1">
    <oc r="J339" t="inlineStr">
      <is>
        <t>Suraksha</t>
      </is>
    </oc>
    <nc r="J339" t="inlineStr">
      <is>
        <t>jijina</t>
      </is>
    </nc>
  </rcc>
  <rcc rId="11445" sId="1">
    <oc r="J326" t="inlineStr">
      <is>
        <t>Suraksha</t>
      </is>
    </oc>
    <nc r="J326" t="inlineStr">
      <is>
        <t>jijina</t>
      </is>
    </nc>
  </rcc>
  <rcc rId="11446" sId="1">
    <oc r="J270" t="inlineStr">
      <is>
        <t>Suraksha</t>
      </is>
    </oc>
    <nc r="J270" t="inlineStr">
      <is>
        <t>jijina</t>
      </is>
    </nc>
  </rcc>
  <rcc rId="11447" sId="1">
    <oc r="J269" t="inlineStr">
      <is>
        <t>Suraksha</t>
      </is>
    </oc>
    <nc r="J269" t="inlineStr">
      <is>
        <t>jijina</t>
      </is>
    </nc>
  </rcc>
  <rcc rId="11448" sId="1">
    <oc r="J252" t="inlineStr">
      <is>
        <t>Suraksha</t>
      </is>
    </oc>
    <nc r="J252" t="inlineStr">
      <is>
        <t>jijina</t>
      </is>
    </nc>
  </rcc>
  <rcc rId="11449" sId="1">
    <oc r="J205" t="inlineStr">
      <is>
        <t>Suraksha</t>
      </is>
    </oc>
    <nc r="J205" t="inlineStr">
      <is>
        <t>jijina</t>
      </is>
    </nc>
  </rcc>
  <rcc rId="11450" sId="1">
    <oc r="J116" t="inlineStr">
      <is>
        <t>Suraksha</t>
      </is>
    </oc>
    <nc r="J116" t="inlineStr">
      <is>
        <t>jijina</t>
      </is>
    </nc>
  </rcc>
  <rcc rId="11451" sId="1">
    <oc r="J9" t="inlineStr">
      <is>
        <t>Yamini</t>
      </is>
    </oc>
    <nc r="J9" t="inlineStr">
      <is>
        <t>yamini</t>
      </is>
    </nc>
  </rcc>
  <rcc rId="11452" sId="1">
    <oc r="J4" t="inlineStr">
      <is>
        <t>Arya</t>
      </is>
    </oc>
    <nc r="J4" t="inlineStr">
      <is>
        <t>yamini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Test_Data!$A$1:$S$437</formula>
    <oldFormula>Test_Data!$A$1:$S$437</oldFormula>
  </rdn>
  <rcv guid="{59388434-B977-4D04-820B-C0079DE38CFF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55" sId="1">
    <oc r="I436" t="inlineStr">
      <is>
        <t>Not_Run</t>
      </is>
    </oc>
    <nc r="I436" t="inlineStr">
      <is>
        <t>passed</t>
      </is>
    </nc>
  </rcc>
  <rcc rId="11456" sId="1">
    <oc r="I435" t="inlineStr">
      <is>
        <t>Not_Run</t>
      </is>
    </oc>
    <nc r="I435" t="inlineStr">
      <is>
        <t>passed</t>
      </is>
    </nc>
  </rcc>
  <rcc rId="11457" sId="1">
    <oc r="I434" t="inlineStr">
      <is>
        <t>Not_Run</t>
      </is>
    </oc>
    <nc r="I434" t="inlineStr">
      <is>
        <t>passed</t>
      </is>
    </nc>
  </rcc>
  <rcc rId="11458" sId="1">
    <oc r="J436" t="inlineStr">
      <is>
        <t>Arya</t>
      </is>
    </oc>
    <nc r="J436" t="inlineStr">
      <is>
        <t>Vijay</t>
      </is>
    </nc>
  </rcc>
  <rcc rId="11459" sId="1">
    <oc r="J435" t="inlineStr">
      <is>
        <t>Arya</t>
      </is>
    </oc>
    <nc r="J435" t="inlineStr">
      <is>
        <t>Vijay</t>
      </is>
    </nc>
  </rcc>
  <rcc rId="11460" sId="1">
    <oc r="J434" t="inlineStr">
      <is>
        <t>Arya</t>
      </is>
    </oc>
    <nc r="J434" t="inlineStr">
      <is>
        <t>Vijay</t>
      </is>
    </nc>
  </rcc>
  <rcc rId="11461" sId="1">
    <oc r="I202" t="inlineStr">
      <is>
        <t>Not_Run</t>
      </is>
    </oc>
    <nc r="I202" t="inlineStr">
      <is>
        <t>Passed</t>
      </is>
    </nc>
  </rcc>
  <rcc rId="11462" sId="1">
    <oc r="J202" t="inlineStr">
      <is>
        <t>Arya</t>
      </is>
    </oc>
    <nc r="J202" t="inlineStr">
      <is>
        <t>Vijay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5" sId="1">
    <oc r="I389" t="inlineStr">
      <is>
        <t>Not_Run</t>
      </is>
    </oc>
    <nc r="I389" t="inlineStr">
      <is>
        <t>Passed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6" sId="1">
    <oc r="I388" t="inlineStr">
      <is>
        <t>Not_Run</t>
      </is>
    </oc>
    <nc r="I388" t="inlineStr">
      <is>
        <t>Passed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7" sId="1">
    <oc r="I387" t="inlineStr">
      <is>
        <t>Not_Run</t>
      </is>
    </oc>
    <nc r="I387" t="inlineStr">
      <is>
        <t>Passed</t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8" sId="1">
    <oc r="I386" t="inlineStr">
      <is>
        <t>Not_Run</t>
      </is>
    </oc>
    <nc r="I386" t="inlineStr">
      <is>
        <t>Passed</t>
      </is>
    </nc>
  </rcc>
  <rcc rId="11469" sId="1">
    <oc r="I381" t="inlineStr">
      <is>
        <t>Not_Run</t>
      </is>
    </oc>
    <nc r="I381" t="inlineStr">
      <is>
        <t>Passed</t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0" sId="1">
    <oc r="I318" t="inlineStr">
      <is>
        <t>Not_Run</t>
      </is>
    </oc>
    <nc r="I318" t="inlineStr">
      <is>
        <t>Passed</t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1" sId="1">
    <oc r="I316" t="inlineStr">
      <is>
        <t>Not_Run</t>
      </is>
    </oc>
    <nc r="I316"/>
  </rcc>
  <rcc rId="11472" sId="1">
    <oc r="I317" t="inlineStr">
      <is>
        <t>Not_Run</t>
      </is>
    </oc>
    <nc r="I317" t="inlineStr">
      <is>
        <t>Passed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3" sId="1">
    <nc r="I316" t="inlineStr">
      <is>
        <t>Passed</t>
      </is>
    </nc>
  </rcc>
  <rfmt sheetId="1" sqref="I316">
    <dxf>
      <fill>
        <patternFill patternType="none">
          <fgColor indexed="64"/>
          <bgColor indexed="65"/>
        </patternFill>
      </fill>
    </dxf>
  </rfmt>
  <rfmt sheetId="1" sqref="I316">
    <dxf>
      <fill>
        <patternFill patternType="none">
          <fgColor indexed="64"/>
          <bgColor indexed="65"/>
        </patternFill>
      </fill>
    </dxf>
  </rfmt>
  <rcc rId="11474" sId="1">
    <oc r="I315" t="inlineStr">
      <is>
        <t>Not_Run</t>
      </is>
    </oc>
    <nc r="I315" t="inlineStr">
      <is>
        <t>Passed</t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5" sId="1">
    <oc r="I280" t="inlineStr">
      <is>
        <t>Not_Run</t>
      </is>
    </oc>
    <nc r="I280" t="inlineStr">
      <is>
        <t>Passed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40" sId="1">
    <oc r="J432" t="inlineStr">
      <is>
        <t>Sha</t>
      </is>
    </oc>
    <nc r="J432"/>
  </rcc>
  <rcc rId="13241" sId="1">
    <oc r="J431" t="inlineStr">
      <is>
        <t>Sha</t>
      </is>
    </oc>
    <nc r="J431"/>
  </rcc>
  <rcc rId="13242" sId="1">
    <oc r="J427" t="inlineStr">
      <is>
        <t>Sha</t>
      </is>
    </oc>
    <nc r="J427"/>
  </rcc>
  <rcc rId="13243" sId="1">
    <oc r="J426" t="inlineStr">
      <is>
        <t>Sha</t>
      </is>
    </oc>
    <nc r="J426"/>
  </rcc>
  <rcc rId="13244" sId="1">
    <oc r="J425" t="inlineStr">
      <is>
        <t>Sha</t>
      </is>
    </oc>
    <nc r="J425"/>
  </rcc>
  <rcc rId="13245" sId="1">
    <oc r="J424" t="inlineStr">
      <is>
        <t>Sha</t>
      </is>
    </oc>
    <nc r="J424"/>
  </rcc>
  <rcc rId="13246" sId="1">
    <oc r="J423" t="inlineStr">
      <is>
        <t>Sha</t>
      </is>
    </oc>
    <nc r="J423"/>
  </rcc>
  <rcc rId="13247" sId="1">
    <oc r="J422" t="inlineStr">
      <is>
        <t>Sha</t>
      </is>
    </oc>
    <nc r="J422"/>
  </rcc>
  <rcc rId="13248" sId="1">
    <oc r="J420" t="inlineStr">
      <is>
        <t>Sha</t>
      </is>
    </oc>
    <nc r="J420"/>
  </rcc>
  <rcc rId="13249" sId="1">
    <oc r="J419" t="inlineStr">
      <is>
        <t>Sha</t>
      </is>
    </oc>
    <nc r="J419"/>
  </rcc>
  <rcc rId="13250" sId="1">
    <oc r="J418" t="inlineStr">
      <is>
        <t>Sha</t>
      </is>
    </oc>
    <nc r="J418"/>
  </rcc>
  <rcc rId="13251" sId="1">
    <oc r="J403" t="inlineStr">
      <is>
        <t>Sha</t>
      </is>
    </oc>
    <nc r="J403"/>
  </rcc>
  <rcc rId="13252" sId="1">
    <oc r="J375" t="inlineStr">
      <is>
        <t>Sha</t>
      </is>
    </oc>
    <nc r="J375"/>
  </rcc>
  <rcc rId="13253" sId="1">
    <oc r="J374" t="inlineStr">
      <is>
        <t>Sha</t>
      </is>
    </oc>
    <nc r="J374"/>
  </rcc>
  <rcc rId="13254" sId="1">
    <oc r="J355" t="inlineStr">
      <is>
        <t>Sha</t>
      </is>
    </oc>
    <nc r="J355"/>
  </rcc>
  <rcc rId="13255" sId="1">
    <oc r="J354" t="inlineStr">
      <is>
        <t>Sha</t>
      </is>
    </oc>
    <nc r="J354"/>
  </rcc>
  <rcc rId="13256" sId="1">
    <oc r="J353" t="inlineStr">
      <is>
        <t>Sha</t>
      </is>
    </oc>
    <nc r="J353"/>
  </rcc>
  <rcc rId="13257" sId="1">
    <oc r="J222" t="inlineStr">
      <is>
        <t>Sha</t>
      </is>
    </oc>
    <nc r="J222"/>
  </rcc>
  <rcc rId="13258" sId="1">
    <oc r="J221" t="inlineStr">
      <is>
        <t>Sha</t>
      </is>
    </oc>
    <nc r="J221"/>
  </rcc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Test_Data!$A$1:$U$438</formula>
    <oldFormula>Test_Data!$A$1:$U$438</oldFormula>
  </rdn>
  <rcv guid="{5579D22E-755A-4E0D-A977-6DB5DB67A016}" action="add"/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6" sId="1">
    <oc r="I260" t="inlineStr">
      <is>
        <t>Not_Run</t>
      </is>
    </oc>
    <nc r="I260" t="inlineStr">
      <is>
        <t>Passed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7" sId="1">
    <oc r="I355" t="inlineStr">
      <is>
        <t>Not_Run</t>
      </is>
    </oc>
    <nc r="I355" t="inlineStr">
      <is>
        <t>Passed</t>
      </is>
    </nc>
  </rcc>
  <rcc rId="11478" sId="1">
    <oc r="I354" t="inlineStr">
      <is>
        <t>Not_Run</t>
      </is>
    </oc>
    <nc r="I354" t="inlineStr">
      <is>
        <t>Passed</t>
      </is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9" sId="1">
    <oc r="I317" t="inlineStr">
      <is>
        <t>Passed</t>
      </is>
    </oc>
    <nc r="I317" t="inlineStr">
      <is>
        <t>Not_Run</t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0" sId="1">
    <oc r="I375" t="inlineStr">
      <is>
        <t>Not_Run</t>
      </is>
    </oc>
    <nc r="I375" t="inlineStr">
      <is>
        <t>Passed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1" sId="1">
    <oc r="I267" t="inlineStr">
      <is>
        <t>Not_Run</t>
      </is>
    </oc>
    <nc r="I267" t="inlineStr">
      <is>
        <t>Passed</t>
      </is>
    </nc>
  </rcc>
  <rcc rId="11482" sId="1">
    <oc r="I222" t="inlineStr">
      <is>
        <t>Not_Run</t>
      </is>
    </oc>
    <nc r="I222" t="inlineStr">
      <is>
        <t>Passed</t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3" sId="1">
    <oc r="I221" t="inlineStr">
      <is>
        <t>Not_Run</t>
      </is>
    </oc>
    <nc r="I221" t="inlineStr">
      <is>
        <t>Passed</t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4" sId="1">
    <oc r="I353" t="inlineStr">
      <is>
        <t>Not_Run</t>
      </is>
    </oc>
    <nc r="I353" t="inlineStr">
      <is>
        <t>Passed</t>
      </is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5" sId="1">
    <oc r="I220" t="inlineStr">
      <is>
        <t>Not_Run</t>
      </is>
    </oc>
    <nc r="I220" t="inlineStr">
      <is>
        <t>Passed</t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6" sId="1">
    <oc r="I290" t="inlineStr">
      <is>
        <t>Not_Run</t>
      </is>
    </oc>
    <nc r="I290" t="inlineStr">
      <is>
        <t>Passed</t>
      </is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7" sId="1">
    <oc r="I432" t="inlineStr">
      <is>
        <t>Not_Run</t>
      </is>
    </oc>
    <nc r="I432" t="inlineStr">
      <is>
        <t>Passed</t>
      </is>
    </nc>
  </rcc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Test_Data!$A$1:$U$438</formula>
    <oldFormula>Test_Data!$A$1:$U$438</oldFormula>
  </rdn>
  <rcv guid="{1452CE3A-0E5D-4E5C-9B15-F3517FBAE90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1">
  <userInfo guid="{FF68CBBF-9AC8-4D0A-9851-5E2213A9A656}" name="Suresh, AryaX" id="-91546153" dateTime="2022-06-20T15:29:18"/>
  <userInfo guid="{4493D271-F400-4A00-861E-64E87A7B72C8}" name="Yamini, ChittepuX" id="-2067042120" dateTime="2022-06-20T15:36:01"/>
  <userInfo guid="{5B0C32E9-04BA-4D10-9E94-9E9A962F2838}" name="Pandyala, JijinaX Nellyatt" id="-58056184" dateTime="2022-06-21T09:51:26"/>
  <userInfo guid="{099508EB-88CB-48E2-8A75-6B64E77728E5}" name="D, ShwethaX" id="-2012238457" dateTime="2022-07-01T10:34:49"/>
  <userInfo guid="{04410AD8-F9A7-4E18-AA68-8E2ED8BB45C2}" name="N, SurakshaX" id="-839603238" dateTime="2022-07-01T10:52:20"/>
  <userInfo guid="{867B7B76-BE7A-4830-8E64-254FCBEB302B}" name="As, VijayX" id="-1695750030" dateTime="2022-07-04T12:02:00"/>
  <userInfo guid="{23B2ABD4-6B3F-4280-B74E-14FC440D8D59}" name="As, VijayX" id="-1695751571" dateTime="2022-07-04T16:23:44"/>
  <userInfo guid="{E505FEAB-325C-461C-B5DF-44C4862FCAD6}" name="D, ShwethaX" id="-2012262656" dateTime="2022-07-05T09:39:26"/>
  <userInfo guid="{A545A71B-3058-419E-AC7E-5751AD7D8556}" name="Pandyala, JijinaX Nellyatt" id="-58056799" dateTime="2022-07-06T09:17:42"/>
  <userInfo guid="{C9BE5EA2-450F-4B05-8683-2F2A328CE07B}" name="Yamini, ChittepuX" id="-2067037514" dateTime="2022-07-06T09:33:11"/>
  <userInfo guid="{7F280F60-6BD1-4290-9C81-3A7D937ECE28}" name="Suresh, AryaX" id="-91510561" dateTime="2022-07-06T12:00:46"/>
  <userInfo guid="{B779F0D2-48CF-4468-9FB6-55F1148B2F8D}" name="U, SavithaX B" id="-815830243" dateTime="2022-07-07T10:53:26"/>
  <userInfo guid="{B2EBBB51-5912-4E71-8036-7599B5975F3A}" name="D, ShwethaX" id="-2012261067" dateTime="2022-08-10T10:43:50"/>
  <userInfo guid="{4C5A95E4-792F-4D5A-992B-01998CAC26A2}" name="Hussain, MohammedX" id="-1459244262" dateTime="2022-08-11T10:41:54"/>
  <userInfo guid="{01742801-E711-460A-9356-776C79BE3393}" name="Hussain, MohammedX" id="-1459289911" dateTime="2022-08-11T14:31:51"/>
  <userInfo guid="{739E8777-55FB-4E99-9CB6-766C5C9F02F4}" name="Hussain, MohammedX" id="-1459240977" dateTime="2022-08-16T10:17:55"/>
  <userInfo guid="{622CC69B-9383-46C2-890D-F3C14D21E399}" name="Hussain, MohammedX" id="-1459279888" dateTime="2022-08-16T11:17:27"/>
  <userInfo guid="{C76AE1CE-76B5-4D55-8CAB-72877FE2FAA7}" name="Hussain, MohammedX" id="-1459274276" dateTime="2022-08-16T13:01:22"/>
  <userInfo guid="{5F4F3BD1-52FF-4A07-B9B5-679760D09711}" name="U, SavithaX B" id="-815801150" dateTime="2022-08-16T15:04:15"/>
  <userInfo guid="{3E47D69D-27CF-48AF-BD0E-501895C46A79}" name="Hussain, MohammedX" id="-1459283916" dateTime="2022-08-16T18:48:20"/>
  <userInfo guid="{FC4AB9F2-A852-41DF-B161-A37AFB82923E}" name="Marikanti, PriyankaX B" id="-670550147" dateTime="2022-08-29T13:11:4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microsoft.com/office/2006/relationships/wsSortMap" Target="wsSortMa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1"/>
  <sheetViews>
    <sheetView tabSelected="1" zoomScale="112" zoomScaleNormal="112" workbookViewId="0">
      <selection activeCell="B97" sqref="B97"/>
    </sheetView>
  </sheetViews>
  <sheetFormatPr defaultColWidth="8.88671875" defaultRowHeight="14.4" x14ac:dyDescent="0.3"/>
  <cols>
    <col min="1" max="1" width="12.88671875" style="6" bestFit="1" customWidth="1"/>
    <col min="2" max="2" width="97.5546875" style="10" customWidth="1"/>
    <col min="3" max="3" width="9.21875" style="10" customWidth="1"/>
    <col min="4" max="4" width="4.109375" style="10" customWidth="1"/>
    <col min="5" max="5" width="7.33203125" style="10" customWidth="1"/>
    <col min="6" max="6" width="50.6640625" style="10" customWidth="1"/>
    <col min="7" max="7" width="9.5546875" style="10" customWidth="1"/>
    <col min="9" max="9" width="9.6640625" style="10" customWidth="1"/>
    <col min="10" max="10" width="9.77734375" style="10" customWidth="1"/>
    <col min="11" max="11" width="22.44140625" style="10" customWidth="1"/>
    <col min="12" max="16" width="8.88671875" style="10"/>
    <col min="17" max="17" width="22.33203125" style="10" customWidth="1"/>
    <col min="18" max="18" width="14" style="10" bestFit="1" customWidth="1"/>
    <col min="19" max="16384" width="8.88671875" style="10"/>
  </cols>
  <sheetData>
    <row r="1" spans="1:18" s="15" customFormat="1" x14ac:dyDescent="0.3">
      <c r="A1" s="15" t="s">
        <v>1258</v>
      </c>
      <c r="B1" s="15" t="s">
        <v>1259</v>
      </c>
      <c r="C1" s="15" t="s">
        <v>1184</v>
      </c>
      <c r="D1" s="15" t="s">
        <v>1212</v>
      </c>
      <c r="E1" s="16" t="s">
        <v>1209</v>
      </c>
      <c r="F1" s="17" t="s">
        <v>1210</v>
      </c>
      <c r="G1" s="17" t="s">
        <v>1211</v>
      </c>
      <c r="I1" s="15" t="s">
        <v>1223</v>
      </c>
      <c r="J1" s="15" t="s">
        <v>1224</v>
      </c>
      <c r="K1" s="15" t="s">
        <v>1188</v>
      </c>
      <c r="L1" s="15" t="s">
        <v>1216</v>
      </c>
      <c r="M1" s="15" t="s">
        <v>1188</v>
      </c>
      <c r="N1" s="15" t="s">
        <v>0</v>
      </c>
      <c r="O1" s="15" t="s">
        <v>1</v>
      </c>
      <c r="P1" s="15" t="s">
        <v>2</v>
      </c>
      <c r="Q1" s="15" t="s">
        <v>3</v>
      </c>
      <c r="R1" s="15" t="s">
        <v>4</v>
      </c>
    </row>
    <row r="2" spans="1:18" x14ac:dyDescent="0.3">
      <c r="A2" s="10" t="str">
        <f>HYPERLINK("https://hsdes.intel.com/resource/22011843490","22011843490")</f>
        <v>22011843490</v>
      </c>
      <c r="B2" s="10" t="s">
        <v>1181</v>
      </c>
      <c r="C2" s="10" t="s">
        <v>1253</v>
      </c>
      <c r="D2" s="10" t="s">
        <v>1213</v>
      </c>
      <c r="E2" s="11" t="s">
        <v>1215</v>
      </c>
      <c r="F2" s="12" t="s">
        <v>1255</v>
      </c>
      <c r="I2" s="10" t="s">
        <v>1185</v>
      </c>
      <c r="L2" s="10" t="s">
        <v>5</v>
      </c>
      <c r="M2" s="10" t="s">
        <v>18</v>
      </c>
      <c r="N2" s="10" t="s">
        <v>7</v>
      </c>
      <c r="O2" s="10" t="s">
        <v>19</v>
      </c>
      <c r="P2" s="10" t="s">
        <v>20</v>
      </c>
      <c r="Q2" s="10" t="s">
        <v>1182</v>
      </c>
      <c r="R2" s="10" t="s">
        <v>1183</v>
      </c>
    </row>
    <row r="3" spans="1:18" x14ac:dyDescent="0.3">
      <c r="A3" s="10" t="str">
        <f>HYPERLINK("https://hsdes.intel.com/resource/22011834699","22011834699")</f>
        <v>22011834699</v>
      </c>
      <c r="B3" s="10" t="s">
        <v>1179</v>
      </c>
      <c r="C3" s="10" t="s">
        <v>1239</v>
      </c>
      <c r="D3" s="10" t="s">
        <v>1213</v>
      </c>
      <c r="E3" s="11" t="s">
        <v>1215</v>
      </c>
      <c r="F3" s="12" t="s">
        <v>1255</v>
      </c>
      <c r="I3" s="10" t="s">
        <v>1238</v>
      </c>
      <c r="L3" s="10" t="s">
        <v>5</v>
      </c>
      <c r="M3" s="10" t="s">
        <v>1177</v>
      </c>
      <c r="N3" s="10" t="s">
        <v>7</v>
      </c>
      <c r="O3" s="10" t="s">
        <v>25</v>
      </c>
      <c r="P3" s="10" t="s">
        <v>26</v>
      </c>
      <c r="Q3" s="10" t="s">
        <v>1174</v>
      </c>
      <c r="R3" s="10" t="s">
        <v>1180</v>
      </c>
    </row>
    <row r="4" spans="1:18" x14ac:dyDescent="0.3">
      <c r="A4" s="10" t="str">
        <f>HYPERLINK("https://hsdes.intel.com/resource/22011834694","22011834694")</f>
        <v>22011834694</v>
      </c>
      <c r="B4" s="10" t="s">
        <v>1176</v>
      </c>
      <c r="C4" s="10" t="s">
        <v>1239</v>
      </c>
      <c r="D4" s="10" t="s">
        <v>1213</v>
      </c>
      <c r="E4" s="11" t="s">
        <v>1215</v>
      </c>
      <c r="F4" s="12" t="s">
        <v>1255</v>
      </c>
      <c r="I4" s="10" t="s">
        <v>1238</v>
      </c>
      <c r="L4" s="10" t="s">
        <v>5</v>
      </c>
      <c r="M4" s="10" t="s">
        <v>1177</v>
      </c>
      <c r="N4" s="10" t="s">
        <v>7</v>
      </c>
      <c r="O4" s="10" t="s">
        <v>25</v>
      </c>
      <c r="P4" s="10" t="s">
        <v>26</v>
      </c>
      <c r="Q4" s="10" t="s">
        <v>1174</v>
      </c>
      <c r="R4" s="10" t="s">
        <v>1178</v>
      </c>
    </row>
    <row r="5" spans="1:18" x14ac:dyDescent="0.3">
      <c r="A5" s="10" t="str">
        <f>HYPERLINK("https://hsdes.intel.com/resource/22011834676","22011834676")</f>
        <v>22011834676</v>
      </c>
      <c r="B5" s="10" t="s">
        <v>1173</v>
      </c>
      <c r="C5" s="10" t="s">
        <v>1239</v>
      </c>
      <c r="D5" s="10" t="s">
        <v>1213</v>
      </c>
      <c r="E5" s="11" t="s">
        <v>1215</v>
      </c>
      <c r="F5" s="12" t="s">
        <v>1255</v>
      </c>
      <c r="I5" s="10" t="s">
        <v>1238</v>
      </c>
      <c r="L5" s="10" t="s">
        <v>5</v>
      </c>
      <c r="M5" s="10" t="s">
        <v>24</v>
      </c>
      <c r="N5" s="10" t="s">
        <v>7</v>
      </c>
      <c r="O5" s="10" t="s">
        <v>25</v>
      </c>
      <c r="P5" s="10" t="s">
        <v>26</v>
      </c>
      <c r="Q5" s="10" t="s">
        <v>1174</v>
      </c>
      <c r="R5" s="10" t="s">
        <v>1175</v>
      </c>
    </row>
    <row r="6" spans="1:18" x14ac:dyDescent="0.3">
      <c r="A6" s="10" t="str">
        <f>HYPERLINK("https://hsdes.intel.com/resource/22011834621","22011834621")</f>
        <v>22011834621</v>
      </c>
      <c r="B6" s="10" t="s">
        <v>1171</v>
      </c>
      <c r="C6" s="10" t="s">
        <v>1239</v>
      </c>
      <c r="D6" s="10" t="s">
        <v>1213</v>
      </c>
      <c r="E6" s="11" t="s">
        <v>1215</v>
      </c>
      <c r="F6" s="12" t="s">
        <v>1255</v>
      </c>
      <c r="I6" s="10" t="s">
        <v>1238</v>
      </c>
      <c r="L6" s="10" t="s">
        <v>5</v>
      </c>
      <c r="M6" s="10" t="s">
        <v>24</v>
      </c>
      <c r="N6" s="10" t="s">
        <v>7</v>
      </c>
      <c r="O6" s="10" t="s">
        <v>25</v>
      </c>
      <c r="P6" s="10" t="s">
        <v>26</v>
      </c>
      <c r="Q6" s="10" t="s">
        <v>27</v>
      </c>
      <c r="R6" s="10" t="s">
        <v>1172</v>
      </c>
    </row>
    <row r="7" spans="1:18" x14ac:dyDescent="0.3">
      <c r="A7" s="6" t="str">
        <f>HYPERLINK("https://hsdes.intel.com/resource/22011834375","22011834375")</f>
        <v>22011834375</v>
      </c>
      <c r="B7" s="10" t="s">
        <v>1168</v>
      </c>
      <c r="C7" s="10" t="s">
        <v>1239</v>
      </c>
      <c r="D7" s="10" t="s">
        <v>1214</v>
      </c>
      <c r="E7" s="11" t="s">
        <v>1215</v>
      </c>
      <c r="F7" s="12" t="s">
        <v>1255</v>
      </c>
      <c r="I7" s="10" t="s">
        <v>1243</v>
      </c>
      <c r="L7" s="10" t="s">
        <v>34</v>
      </c>
      <c r="M7" s="10" t="s">
        <v>6</v>
      </c>
      <c r="N7" s="10" t="s">
        <v>7</v>
      </c>
      <c r="O7" s="10" t="s">
        <v>13</v>
      </c>
      <c r="P7" s="10" t="s">
        <v>14</v>
      </c>
      <c r="Q7" s="10" t="s">
        <v>1169</v>
      </c>
      <c r="R7" s="10" t="s">
        <v>1170</v>
      </c>
    </row>
    <row r="8" spans="1:18" x14ac:dyDescent="0.3">
      <c r="A8" s="6" t="str">
        <f>HYPERLINK("https://hsdes.intel.com/resource/22011834274","22011834274")</f>
        <v>22011834274</v>
      </c>
      <c r="B8" s="10" t="s">
        <v>1166</v>
      </c>
      <c r="C8" s="10" t="s">
        <v>1239</v>
      </c>
      <c r="D8" s="10" t="s">
        <v>1213</v>
      </c>
      <c r="E8" s="11" t="s">
        <v>1215</v>
      </c>
      <c r="F8" s="12" t="s">
        <v>1255</v>
      </c>
      <c r="I8" s="10" t="s">
        <v>1243</v>
      </c>
      <c r="L8" s="10" t="s">
        <v>30</v>
      </c>
      <c r="M8" s="10" t="s">
        <v>6</v>
      </c>
      <c r="N8" s="10" t="s">
        <v>7</v>
      </c>
      <c r="O8" s="10" t="s">
        <v>13</v>
      </c>
      <c r="P8" s="10" t="s">
        <v>14</v>
      </c>
      <c r="Q8" s="10" t="s">
        <v>1034</v>
      </c>
      <c r="R8" s="10" t="s">
        <v>1167</v>
      </c>
    </row>
    <row r="9" spans="1:18" x14ac:dyDescent="0.3">
      <c r="A9" s="10" t="str">
        <f>HYPERLINK("https://hsdes.intel.com/resource/16015007753","16015007753")</f>
        <v>16015007753</v>
      </c>
      <c r="B9" s="10" t="s">
        <v>1162</v>
      </c>
      <c r="C9" s="10" t="s">
        <v>1239</v>
      </c>
      <c r="D9" s="10" t="s">
        <v>1213</v>
      </c>
      <c r="E9" s="11" t="s">
        <v>1215</v>
      </c>
      <c r="F9" s="12" t="s">
        <v>1255</v>
      </c>
      <c r="I9" s="10" t="s">
        <v>1238</v>
      </c>
      <c r="L9" s="10" t="s">
        <v>5</v>
      </c>
      <c r="M9" s="10" t="s">
        <v>304</v>
      </c>
      <c r="N9" s="10" t="s">
        <v>574</v>
      </c>
      <c r="O9" s="10" t="s">
        <v>436</v>
      </c>
      <c r="P9" s="10" t="s">
        <v>1163</v>
      </c>
      <c r="Q9" s="10" t="s">
        <v>1164</v>
      </c>
      <c r="R9" s="10" t="s">
        <v>1165</v>
      </c>
    </row>
    <row r="10" spans="1:18" x14ac:dyDescent="0.3">
      <c r="A10" s="7" t="str">
        <f>HYPERLINK("https://hsdes.intel.com/resource/16014422452","16014422452")</f>
        <v>16014422452</v>
      </c>
      <c r="B10" s="10" t="s">
        <v>1161</v>
      </c>
      <c r="C10" s="10" t="s">
        <v>1239</v>
      </c>
      <c r="D10" s="10" t="s">
        <v>1214</v>
      </c>
      <c r="E10" s="11" t="s">
        <v>1215</v>
      </c>
      <c r="F10" s="12" t="s">
        <v>1255</v>
      </c>
      <c r="I10" s="10" t="s">
        <v>1243</v>
      </c>
      <c r="L10" s="10" t="s">
        <v>34</v>
      </c>
      <c r="M10" s="10" t="s">
        <v>6</v>
      </c>
      <c r="N10" s="10" t="s">
        <v>75</v>
      </c>
      <c r="O10" s="10" t="s">
        <v>275</v>
      </c>
      <c r="P10" s="10" t="s">
        <v>14</v>
      </c>
      <c r="Q10" s="10" t="s">
        <v>1159</v>
      </c>
      <c r="R10" s="10" t="s">
        <v>277</v>
      </c>
    </row>
    <row r="11" spans="1:18" x14ac:dyDescent="0.3">
      <c r="A11" s="6" t="str">
        <f>HYPERLINK("https://hsdes.intel.com/resource/16013897116","16013897116")</f>
        <v>16013897116</v>
      </c>
      <c r="B11" s="10" t="s">
        <v>1160</v>
      </c>
      <c r="C11" s="10" t="s">
        <v>1239</v>
      </c>
      <c r="D11" s="10" t="s">
        <v>1214</v>
      </c>
      <c r="E11" s="11" t="s">
        <v>1215</v>
      </c>
      <c r="F11" s="12" t="s">
        <v>1255</v>
      </c>
      <c r="I11" s="10" t="s">
        <v>1243</v>
      </c>
      <c r="L11" s="10" t="s">
        <v>34</v>
      </c>
      <c r="M11" s="10" t="s">
        <v>6</v>
      </c>
      <c r="N11" s="10" t="s">
        <v>75</v>
      </c>
      <c r="O11" s="10" t="s">
        <v>275</v>
      </c>
      <c r="P11" s="10" t="s">
        <v>14</v>
      </c>
      <c r="Q11" s="10" t="s">
        <v>1159</v>
      </c>
      <c r="R11" s="10" t="s">
        <v>277</v>
      </c>
    </row>
    <row r="12" spans="1:18" x14ac:dyDescent="0.3">
      <c r="A12" s="6" t="str">
        <f>HYPERLINK("https://hsdes.intel.com/resource/16013894474","16013894474")</f>
        <v>16013894474</v>
      </c>
      <c r="B12" s="10" t="s">
        <v>1158</v>
      </c>
      <c r="C12" s="10" t="s">
        <v>1239</v>
      </c>
      <c r="D12" s="10" t="s">
        <v>1214</v>
      </c>
      <c r="E12" s="11" t="s">
        <v>1215</v>
      </c>
      <c r="F12" s="12" t="s">
        <v>1255</v>
      </c>
      <c r="I12" s="10" t="s">
        <v>1243</v>
      </c>
      <c r="L12" s="10" t="s">
        <v>34</v>
      </c>
      <c r="M12" s="10" t="s">
        <v>6</v>
      </c>
      <c r="N12" s="10" t="s">
        <v>75</v>
      </c>
      <c r="O12" s="10" t="s">
        <v>275</v>
      </c>
      <c r="P12" s="10" t="s">
        <v>14</v>
      </c>
      <c r="Q12" s="10" t="s">
        <v>1159</v>
      </c>
      <c r="R12" s="10" t="s">
        <v>277</v>
      </c>
    </row>
    <row r="13" spans="1:18" x14ac:dyDescent="0.3">
      <c r="A13" s="6" t="str">
        <f>HYPERLINK("https://hsdes.intel.com/resource/16013832714","16013832714")</f>
        <v>16013832714</v>
      </c>
      <c r="B13" s="10" t="s">
        <v>1156</v>
      </c>
      <c r="C13" s="10" t="s">
        <v>1239</v>
      </c>
      <c r="D13" s="10" t="s">
        <v>1214</v>
      </c>
      <c r="E13" s="11" t="s">
        <v>1215</v>
      </c>
      <c r="F13" s="12" t="s">
        <v>1255</v>
      </c>
      <c r="I13" s="10" t="s">
        <v>1243</v>
      </c>
      <c r="L13" s="10" t="s">
        <v>34</v>
      </c>
      <c r="M13" s="10" t="s">
        <v>6</v>
      </c>
      <c r="N13" s="10" t="s">
        <v>7</v>
      </c>
      <c r="O13" s="10" t="s">
        <v>13</v>
      </c>
      <c r="P13" s="10" t="s">
        <v>14</v>
      </c>
      <c r="Q13" s="10" t="s">
        <v>1157</v>
      </c>
      <c r="R13" s="10" t="s">
        <v>188</v>
      </c>
    </row>
    <row r="14" spans="1:18" x14ac:dyDescent="0.3">
      <c r="A14" s="6" t="str">
        <f>HYPERLINK("https://hsdes.intel.com/resource/16013697548","16013697548")</f>
        <v>16013697548</v>
      </c>
      <c r="B14" s="10" t="s">
        <v>1155</v>
      </c>
      <c r="C14" s="10" t="s">
        <v>1239</v>
      </c>
      <c r="D14" s="10" t="s">
        <v>1214</v>
      </c>
      <c r="E14" s="11" t="s">
        <v>1215</v>
      </c>
      <c r="F14" s="12" t="s">
        <v>1255</v>
      </c>
      <c r="I14" s="10" t="s">
        <v>1243</v>
      </c>
      <c r="L14" s="10" t="s">
        <v>5</v>
      </c>
      <c r="M14" s="10" t="s">
        <v>6</v>
      </c>
      <c r="N14" s="10" t="s">
        <v>7</v>
      </c>
      <c r="O14" s="10" t="s">
        <v>448</v>
      </c>
      <c r="P14" s="10" t="s">
        <v>14</v>
      </c>
      <c r="Q14" s="10" t="s">
        <v>449</v>
      </c>
      <c r="R14" s="10" t="s">
        <v>450</v>
      </c>
    </row>
    <row r="15" spans="1:18" x14ac:dyDescent="0.3">
      <c r="A15" s="6" t="str">
        <f>HYPERLINK("https://hsdes.intel.com/resource/16013686490","16013686490")</f>
        <v>16013686490</v>
      </c>
      <c r="B15" s="10" t="s">
        <v>1154</v>
      </c>
      <c r="C15" s="10" t="s">
        <v>1239</v>
      </c>
      <c r="D15" s="10" t="s">
        <v>1214</v>
      </c>
      <c r="E15" s="11" t="s">
        <v>1215</v>
      </c>
      <c r="F15" s="12" t="s">
        <v>1255</v>
      </c>
      <c r="I15" s="10" t="s">
        <v>1243</v>
      </c>
      <c r="L15" s="10" t="s">
        <v>5</v>
      </c>
      <c r="M15" s="10" t="s">
        <v>6</v>
      </c>
      <c r="N15" s="10" t="s">
        <v>7</v>
      </c>
      <c r="O15" s="10" t="s">
        <v>448</v>
      </c>
      <c r="P15" s="10" t="s">
        <v>14</v>
      </c>
      <c r="Q15" s="10" t="s">
        <v>482</v>
      </c>
      <c r="R15" s="10" t="s">
        <v>485</v>
      </c>
    </row>
    <row r="16" spans="1:18" x14ac:dyDescent="0.3">
      <c r="A16" s="6" t="str">
        <f>HYPERLINK("https://hsdes.intel.com/resource/16013681042","16013681042")</f>
        <v>16013681042</v>
      </c>
      <c r="B16" s="10" t="s">
        <v>1153</v>
      </c>
      <c r="C16" s="10" t="s">
        <v>1239</v>
      </c>
      <c r="D16" s="10" t="s">
        <v>1214</v>
      </c>
      <c r="E16" s="11" t="s">
        <v>1215</v>
      </c>
      <c r="F16" s="12" t="s">
        <v>1255</v>
      </c>
      <c r="I16" s="10" t="s">
        <v>1243</v>
      </c>
      <c r="L16" s="10" t="s">
        <v>34</v>
      </c>
      <c r="M16" s="10" t="s">
        <v>6</v>
      </c>
      <c r="N16" s="10" t="s">
        <v>7</v>
      </c>
      <c r="O16" s="10" t="s">
        <v>448</v>
      </c>
      <c r="P16" s="10" t="s">
        <v>14</v>
      </c>
      <c r="Q16" s="10" t="s">
        <v>482</v>
      </c>
      <c r="R16" s="10" t="s">
        <v>487</v>
      </c>
    </row>
    <row r="17" spans="1:18" x14ac:dyDescent="0.3">
      <c r="A17" s="6" t="str">
        <f>HYPERLINK("https://hsdes.intel.com/resource/16013677643","16013677643")</f>
        <v>16013677643</v>
      </c>
      <c r="B17" s="10" t="s">
        <v>1152</v>
      </c>
      <c r="C17" s="10" t="s">
        <v>1239</v>
      </c>
      <c r="D17" s="10" t="s">
        <v>1214</v>
      </c>
      <c r="E17" s="11" t="s">
        <v>1215</v>
      </c>
      <c r="F17" s="12" t="s">
        <v>1255</v>
      </c>
      <c r="I17" s="10" t="s">
        <v>1243</v>
      </c>
      <c r="L17" s="10" t="s">
        <v>5</v>
      </c>
      <c r="M17" s="10" t="s">
        <v>6</v>
      </c>
      <c r="N17" s="10" t="s">
        <v>7</v>
      </c>
      <c r="O17" s="10" t="s">
        <v>448</v>
      </c>
      <c r="P17" s="10" t="s">
        <v>14</v>
      </c>
      <c r="Q17" s="10" t="s">
        <v>493</v>
      </c>
      <c r="R17" s="10" t="s">
        <v>494</v>
      </c>
    </row>
    <row r="18" spans="1:18" x14ac:dyDescent="0.3">
      <c r="A18" s="6" t="str">
        <f>HYPERLINK("https://hsdes.intel.com/resource/16013677281","16013677281")</f>
        <v>16013677281</v>
      </c>
      <c r="B18" s="10" t="s">
        <v>1149</v>
      </c>
      <c r="C18" s="10" t="s">
        <v>1239</v>
      </c>
      <c r="D18" s="10" t="s">
        <v>1213</v>
      </c>
      <c r="E18" s="11" t="s">
        <v>1215</v>
      </c>
      <c r="F18" s="12" t="s">
        <v>1255</v>
      </c>
      <c r="I18" s="10" t="s">
        <v>1186</v>
      </c>
      <c r="L18" s="10" t="s">
        <v>5</v>
      </c>
      <c r="M18" s="10" t="s">
        <v>74</v>
      </c>
      <c r="N18" s="10" t="s">
        <v>75</v>
      </c>
      <c r="O18" s="10" t="s">
        <v>25</v>
      </c>
      <c r="P18" s="10" t="s">
        <v>76</v>
      </c>
      <c r="Q18" s="10" t="s">
        <v>1150</v>
      </c>
      <c r="R18" s="10" t="s">
        <v>1151</v>
      </c>
    </row>
    <row r="19" spans="1:18" x14ac:dyDescent="0.3">
      <c r="A19" s="9" t="str">
        <f>HYPERLINK("https://hsdes.intel.com/resource/16013676942","16013676942")</f>
        <v>16013676942</v>
      </c>
      <c r="B19" s="10" t="s">
        <v>1148</v>
      </c>
      <c r="C19" s="10" t="s">
        <v>1239</v>
      </c>
      <c r="D19" s="10" t="s">
        <v>1214</v>
      </c>
      <c r="E19" s="11" t="s">
        <v>1215</v>
      </c>
      <c r="F19" s="12" t="s">
        <v>1255</v>
      </c>
      <c r="I19" s="10" t="s">
        <v>1243</v>
      </c>
      <c r="L19" s="10" t="s">
        <v>5</v>
      </c>
      <c r="M19" s="10" t="s">
        <v>6</v>
      </c>
      <c r="N19" s="10" t="s">
        <v>7</v>
      </c>
      <c r="O19" s="10" t="s">
        <v>448</v>
      </c>
      <c r="P19" s="10" t="s">
        <v>14</v>
      </c>
      <c r="Q19" s="10" t="s">
        <v>496</v>
      </c>
      <c r="R19" s="10" t="s">
        <v>497</v>
      </c>
    </row>
    <row r="20" spans="1:18" x14ac:dyDescent="0.3">
      <c r="A20" s="6" t="str">
        <f>HYPERLINK("https://hsdes.intel.com/resource/16013676825","16013676825")</f>
        <v>16013676825</v>
      </c>
      <c r="B20" s="10" t="s">
        <v>1147</v>
      </c>
      <c r="C20" s="10" t="s">
        <v>1239</v>
      </c>
      <c r="D20" s="10" t="s">
        <v>1214</v>
      </c>
      <c r="E20" s="11" t="s">
        <v>1215</v>
      </c>
      <c r="F20" s="12" t="s">
        <v>1255</v>
      </c>
      <c r="I20" s="10" t="s">
        <v>1243</v>
      </c>
      <c r="L20" s="10" t="s">
        <v>30</v>
      </c>
      <c r="M20" s="10" t="s">
        <v>6</v>
      </c>
      <c r="N20" s="10" t="s">
        <v>7</v>
      </c>
      <c r="O20" s="10" t="s">
        <v>448</v>
      </c>
      <c r="P20" s="10" t="s">
        <v>14</v>
      </c>
      <c r="Q20" s="10" t="s">
        <v>504</v>
      </c>
      <c r="R20" s="10" t="s">
        <v>505</v>
      </c>
    </row>
    <row r="21" spans="1:18" x14ac:dyDescent="0.3">
      <c r="A21" s="6" t="str">
        <f>HYPERLINK("https://hsdes.intel.com/resource/16013162130","16013162130")</f>
        <v>16013162130</v>
      </c>
      <c r="B21" s="10" t="s">
        <v>1145</v>
      </c>
      <c r="C21" s="10" t="s">
        <v>1239</v>
      </c>
      <c r="D21" s="10" t="s">
        <v>1214</v>
      </c>
      <c r="E21" s="11" t="s">
        <v>1215</v>
      </c>
      <c r="F21" s="12" t="s">
        <v>1255</v>
      </c>
      <c r="I21" s="10" t="s">
        <v>1243</v>
      </c>
      <c r="L21" s="10" t="s">
        <v>34</v>
      </c>
      <c r="M21" s="10" t="s">
        <v>6</v>
      </c>
      <c r="N21" s="10" t="s">
        <v>7</v>
      </c>
      <c r="O21" s="10" t="s">
        <v>275</v>
      </c>
      <c r="Q21" s="10" t="s">
        <v>1146</v>
      </c>
    </row>
    <row r="22" spans="1:18" x14ac:dyDescent="0.3">
      <c r="A22" s="10" t="str">
        <f>HYPERLINK("https://hsdes.intel.com/resource/16012848216","16012848216")</f>
        <v>16012848216</v>
      </c>
      <c r="B22" s="10" t="s">
        <v>1143</v>
      </c>
      <c r="C22" s="10" t="s">
        <v>1239</v>
      </c>
      <c r="D22" s="10" t="s">
        <v>1213</v>
      </c>
      <c r="E22" s="11" t="s">
        <v>1215</v>
      </c>
      <c r="F22" s="12" t="s">
        <v>1255</v>
      </c>
      <c r="I22" s="10" t="s">
        <v>1238</v>
      </c>
      <c r="K22" s="21"/>
      <c r="L22" s="10" t="s">
        <v>30</v>
      </c>
      <c r="M22" s="10" t="s">
        <v>18</v>
      </c>
      <c r="N22" s="10" t="s">
        <v>75</v>
      </c>
      <c r="O22" s="10" t="s">
        <v>19</v>
      </c>
      <c r="Q22" s="10" t="s">
        <v>1144</v>
      </c>
    </row>
    <row r="23" spans="1:18" x14ac:dyDescent="0.3">
      <c r="A23" s="10" t="str">
        <f>HYPERLINK("https://hsdes.intel.com/resource/16012641932","16012641932")</f>
        <v>16012641932</v>
      </c>
      <c r="B23" s="10" t="s">
        <v>1140</v>
      </c>
      <c r="C23" s="10" t="s">
        <v>1239</v>
      </c>
      <c r="D23" s="10" t="s">
        <v>1213</v>
      </c>
      <c r="E23" s="11" t="s">
        <v>1215</v>
      </c>
      <c r="F23" s="12" t="s">
        <v>1255</v>
      </c>
      <c r="I23" s="10" t="s">
        <v>1186</v>
      </c>
      <c r="L23" s="10" t="s">
        <v>5</v>
      </c>
      <c r="M23" s="10" t="s">
        <v>37</v>
      </c>
      <c r="N23" s="10" t="s">
        <v>7</v>
      </c>
      <c r="O23" s="10" t="s">
        <v>19</v>
      </c>
      <c r="P23" s="10" t="s">
        <v>179</v>
      </c>
      <c r="Q23" s="10" t="s">
        <v>1141</v>
      </c>
      <c r="R23" s="10" t="s">
        <v>1142</v>
      </c>
    </row>
    <row r="24" spans="1:18" x14ac:dyDescent="0.3">
      <c r="A24" s="10" t="str">
        <f>HYPERLINK("https://hsdes.intel.com/resource/16012332283","16012332283")</f>
        <v>16012332283</v>
      </c>
      <c r="B24" s="10" t="s">
        <v>1138</v>
      </c>
      <c r="C24" s="10" t="s">
        <v>1239</v>
      </c>
      <c r="D24" s="10" t="s">
        <v>1213</v>
      </c>
      <c r="E24" s="11" t="s">
        <v>1215</v>
      </c>
      <c r="F24" s="12" t="s">
        <v>1255</v>
      </c>
      <c r="I24" s="10" t="s">
        <v>1238</v>
      </c>
      <c r="L24" s="10" t="s">
        <v>5</v>
      </c>
      <c r="M24" s="10" t="s">
        <v>18</v>
      </c>
      <c r="N24" s="10" t="s">
        <v>7</v>
      </c>
      <c r="O24" s="10" t="s">
        <v>19</v>
      </c>
      <c r="P24" s="10" t="s">
        <v>20</v>
      </c>
      <c r="Q24" s="10" t="s">
        <v>810</v>
      </c>
      <c r="R24" s="10" t="s">
        <v>1139</v>
      </c>
    </row>
    <row r="25" spans="1:18" x14ac:dyDescent="0.3">
      <c r="A25" s="6" t="str">
        <f>HYPERLINK("https://hsdes.intel.com/resource/14013185864","14013185864")</f>
        <v>14013185864</v>
      </c>
      <c r="B25" s="10" t="s">
        <v>1134</v>
      </c>
      <c r="C25" s="10" t="s">
        <v>1236</v>
      </c>
      <c r="D25" s="10" t="s">
        <v>1213</v>
      </c>
      <c r="E25" s="11" t="s">
        <v>1215</v>
      </c>
      <c r="F25" s="12" t="s">
        <v>1255</v>
      </c>
      <c r="I25" s="10" t="s">
        <v>1243</v>
      </c>
      <c r="K25" s="10" t="s">
        <v>1218</v>
      </c>
      <c r="L25" s="10" t="s">
        <v>5</v>
      </c>
      <c r="M25" s="10" t="s">
        <v>304</v>
      </c>
      <c r="N25" s="10" t="s">
        <v>75</v>
      </c>
      <c r="O25" s="10" t="s">
        <v>19</v>
      </c>
      <c r="P25" s="10" t="s">
        <v>1135</v>
      </c>
      <c r="Q25" s="10" t="s">
        <v>1136</v>
      </c>
      <c r="R25" s="10" t="s">
        <v>1137</v>
      </c>
    </row>
    <row r="26" spans="1:18" x14ac:dyDescent="0.3">
      <c r="A26" s="10" t="str">
        <f>HYPERLINK("https://hsdes.intel.com/resource/14013185842","14013185842")</f>
        <v>14013185842</v>
      </c>
      <c r="B26" s="10" t="s">
        <v>1132</v>
      </c>
      <c r="C26" s="10" t="s">
        <v>1253</v>
      </c>
      <c r="D26" s="10" t="s">
        <v>1213</v>
      </c>
      <c r="E26" s="11" t="s">
        <v>1215</v>
      </c>
      <c r="F26" s="12" t="s">
        <v>1255</v>
      </c>
      <c r="I26" s="10" t="s">
        <v>1185</v>
      </c>
      <c r="L26" s="10" t="s">
        <v>34</v>
      </c>
      <c r="M26" s="10" t="s">
        <v>45</v>
      </c>
      <c r="N26" s="10" t="s">
        <v>7</v>
      </c>
      <c r="O26" s="10" t="s">
        <v>264</v>
      </c>
      <c r="P26" s="10" t="s">
        <v>216</v>
      </c>
      <c r="Q26" s="10" t="s">
        <v>55</v>
      </c>
      <c r="R26" s="10" t="s">
        <v>1133</v>
      </c>
    </row>
    <row r="27" spans="1:18" x14ac:dyDescent="0.3">
      <c r="A27" s="10" t="str">
        <f>HYPERLINK("https://hsdes.intel.com/resource/14013185831","14013185831")</f>
        <v>14013185831</v>
      </c>
      <c r="B27" s="10" t="s">
        <v>1130</v>
      </c>
      <c r="C27" s="10" t="s">
        <v>1239</v>
      </c>
      <c r="D27" s="10" t="s">
        <v>1213</v>
      </c>
      <c r="E27" s="11" t="s">
        <v>1215</v>
      </c>
      <c r="F27" s="12" t="s">
        <v>1255</v>
      </c>
      <c r="I27" s="10" t="s">
        <v>1238</v>
      </c>
      <c r="L27" s="10" t="s">
        <v>34</v>
      </c>
      <c r="M27" s="10" t="s">
        <v>18</v>
      </c>
      <c r="N27" s="10" t="s">
        <v>7</v>
      </c>
      <c r="O27" s="10" t="s">
        <v>706</v>
      </c>
      <c r="P27" s="10" t="s">
        <v>20</v>
      </c>
      <c r="Q27" s="10" t="s">
        <v>1118</v>
      </c>
      <c r="R27" s="10" t="s">
        <v>1131</v>
      </c>
    </row>
    <row r="28" spans="1:18" x14ac:dyDescent="0.3">
      <c r="A28" s="9" t="str">
        <f>HYPERLINK("https://hsdes.intel.com/resource/14013185828","14013185828")</f>
        <v>14013185828</v>
      </c>
      <c r="B28" s="10" t="s">
        <v>1127</v>
      </c>
      <c r="C28" s="10" t="s">
        <v>1239</v>
      </c>
      <c r="D28" s="10" t="s">
        <v>1213</v>
      </c>
      <c r="E28" s="11" t="s">
        <v>1215</v>
      </c>
      <c r="F28" s="12" t="s">
        <v>1255</v>
      </c>
      <c r="I28" s="10" t="s">
        <v>1186</v>
      </c>
      <c r="L28" s="10" t="s">
        <v>5</v>
      </c>
      <c r="M28" s="10" t="s">
        <v>18</v>
      </c>
      <c r="N28" s="10" t="s">
        <v>75</v>
      </c>
      <c r="O28" s="10" t="s">
        <v>19</v>
      </c>
      <c r="P28" s="10" t="s">
        <v>20</v>
      </c>
      <c r="Q28" s="10" t="s">
        <v>1128</v>
      </c>
      <c r="R28" s="10" t="s">
        <v>1129</v>
      </c>
    </row>
    <row r="29" spans="1:18" x14ac:dyDescent="0.3">
      <c r="A29" s="10" t="str">
        <f>HYPERLINK("https://hsdes.intel.com/resource/14013185827","14013185827")</f>
        <v>14013185827</v>
      </c>
      <c r="B29" s="10" t="s">
        <v>1125</v>
      </c>
      <c r="C29" s="10" t="s">
        <v>1253</v>
      </c>
      <c r="D29" s="10" t="s">
        <v>1213</v>
      </c>
      <c r="E29" s="11" t="s">
        <v>1215</v>
      </c>
      <c r="F29" s="12" t="s">
        <v>1255</v>
      </c>
      <c r="I29" s="10" t="s">
        <v>1185</v>
      </c>
      <c r="L29" s="10" t="s">
        <v>34</v>
      </c>
      <c r="M29" s="10" t="s">
        <v>18</v>
      </c>
      <c r="N29" s="10" t="s">
        <v>7</v>
      </c>
      <c r="O29" s="10" t="s">
        <v>50</v>
      </c>
      <c r="P29" s="10" t="s">
        <v>20</v>
      </c>
      <c r="Q29" s="10" t="s">
        <v>282</v>
      </c>
      <c r="R29" s="10" t="s">
        <v>1126</v>
      </c>
    </row>
    <row r="30" spans="1:18" x14ac:dyDescent="0.3">
      <c r="A30" s="10" t="str">
        <f>HYPERLINK("https://hsdes.intel.com/resource/14013185826","14013185826")</f>
        <v>14013185826</v>
      </c>
      <c r="B30" s="10" t="s">
        <v>1122</v>
      </c>
      <c r="C30" s="10" t="s">
        <v>1253</v>
      </c>
      <c r="D30" s="10" t="s">
        <v>1213</v>
      </c>
      <c r="E30" s="11" t="s">
        <v>1215</v>
      </c>
      <c r="F30" s="12" t="s">
        <v>1255</v>
      </c>
      <c r="I30" s="10" t="s">
        <v>1185</v>
      </c>
      <c r="L30" s="10" t="s">
        <v>34</v>
      </c>
      <c r="M30" s="10" t="s">
        <v>18</v>
      </c>
      <c r="N30" s="10" t="s">
        <v>7</v>
      </c>
      <c r="O30" s="10" t="s">
        <v>50</v>
      </c>
      <c r="P30" s="10" t="s">
        <v>20</v>
      </c>
      <c r="Q30" s="10" t="s">
        <v>1123</v>
      </c>
      <c r="R30" s="10" t="s">
        <v>1124</v>
      </c>
    </row>
    <row r="31" spans="1:18" x14ac:dyDescent="0.3">
      <c r="A31" s="10" t="str">
        <f>HYPERLINK("https://hsdes.intel.com/resource/14013185824","14013185824")</f>
        <v>14013185824</v>
      </c>
      <c r="B31" s="10" t="s">
        <v>1120</v>
      </c>
      <c r="C31" s="10" t="s">
        <v>1239</v>
      </c>
      <c r="D31" s="10" t="s">
        <v>1213</v>
      </c>
      <c r="E31" s="11" t="s">
        <v>1215</v>
      </c>
      <c r="F31" s="12" t="s">
        <v>1255</v>
      </c>
      <c r="I31" s="10" t="s">
        <v>1186</v>
      </c>
      <c r="L31" s="10" t="s">
        <v>34</v>
      </c>
      <c r="M31" s="10" t="s">
        <v>18</v>
      </c>
      <c r="N31" s="10" t="s">
        <v>7</v>
      </c>
      <c r="O31" s="10" t="s">
        <v>50</v>
      </c>
      <c r="P31" s="10" t="s">
        <v>20</v>
      </c>
      <c r="Q31" s="10" t="s">
        <v>21</v>
      </c>
      <c r="R31" s="10" t="s">
        <v>1121</v>
      </c>
    </row>
    <row r="32" spans="1:18" x14ac:dyDescent="0.3">
      <c r="A32" s="10" t="str">
        <f>HYPERLINK("https://hsdes.intel.com/resource/14013185822","14013185822")</f>
        <v>14013185822</v>
      </c>
      <c r="B32" s="10" t="s">
        <v>1117</v>
      </c>
      <c r="C32" s="10" t="s">
        <v>1239</v>
      </c>
      <c r="D32" s="10" t="s">
        <v>1213</v>
      </c>
      <c r="E32" s="11" t="s">
        <v>1215</v>
      </c>
      <c r="F32" s="12" t="s">
        <v>1255</v>
      </c>
      <c r="I32" s="10" t="s">
        <v>1238</v>
      </c>
      <c r="L32" s="10" t="s">
        <v>34</v>
      </c>
      <c r="M32" s="10" t="s">
        <v>18</v>
      </c>
      <c r="N32" s="10" t="s">
        <v>7</v>
      </c>
      <c r="O32" s="10" t="s">
        <v>19</v>
      </c>
      <c r="P32" s="10" t="s">
        <v>20</v>
      </c>
      <c r="Q32" s="10" t="s">
        <v>1118</v>
      </c>
      <c r="R32" s="10" t="s">
        <v>1119</v>
      </c>
    </row>
    <row r="33" spans="1:20" x14ac:dyDescent="0.3">
      <c r="A33" s="10" t="str">
        <f>HYPERLINK("https://hsdes.intel.com/resource/14013185815","14013185815")</f>
        <v>14013185815</v>
      </c>
      <c r="B33" s="10" t="s">
        <v>1115</v>
      </c>
      <c r="C33" s="10" t="s">
        <v>1253</v>
      </c>
      <c r="D33" s="10" t="s">
        <v>1213</v>
      </c>
      <c r="E33" s="11" t="s">
        <v>1215</v>
      </c>
      <c r="F33" s="12" t="s">
        <v>1255</v>
      </c>
      <c r="I33" s="10" t="s">
        <v>1185</v>
      </c>
      <c r="L33" s="10" t="s">
        <v>34</v>
      </c>
      <c r="M33" s="10" t="s">
        <v>18</v>
      </c>
      <c r="N33" s="10" t="s">
        <v>7</v>
      </c>
      <c r="O33" s="10" t="s">
        <v>19</v>
      </c>
      <c r="P33" s="10" t="s">
        <v>20</v>
      </c>
      <c r="Q33" s="10" t="s">
        <v>1113</v>
      </c>
      <c r="R33" s="10" t="s">
        <v>1116</v>
      </c>
    </row>
    <row r="34" spans="1:20" x14ac:dyDescent="0.3">
      <c r="A34" s="10" t="str">
        <f>HYPERLINK("https://hsdes.intel.com/resource/14013185814","14013185814")</f>
        <v>14013185814</v>
      </c>
      <c r="B34" s="10" t="s">
        <v>1112</v>
      </c>
      <c r="C34" s="10" t="s">
        <v>1253</v>
      </c>
      <c r="D34" s="10" t="s">
        <v>1213</v>
      </c>
      <c r="E34" s="11" t="s">
        <v>1215</v>
      </c>
      <c r="F34" s="12" t="s">
        <v>1255</v>
      </c>
      <c r="I34" s="10" t="s">
        <v>1185</v>
      </c>
      <c r="L34" s="10" t="s">
        <v>34</v>
      </c>
      <c r="M34" s="10" t="s">
        <v>18</v>
      </c>
      <c r="N34" s="10" t="s">
        <v>7</v>
      </c>
      <c r="O34" s="10" t="s">
        <v>19</v>
      </c>
      <c r="P34" s="10" t="s">
        <v>20</v>
      </c>
      <c r="Q34" s="10" t="s">
        <v>1113</v>
      </c>
      <c r="R34" s="10" t="s">
        <v>1114</v>
      </c>
    </row>
    <row r="35" spans="1:20" x14ac:dyDescent="0.3">
      <c r="A35" s="10" t="str">
        <f>HYPERLINK("https://hsdes.intel.com/resource/14013185807","14013185807")</f>
        <v>14013185807</v>
      </c>
      <c r="B35" s="10" t="s">
        <v>1110</v>
      </c>
      <c r="C35" s="10" t="s">
        <v>1239</v>
      </c>
      <c r="D35" s="10" t="s">
        <v>1213</v>
      </c>
      <c r="E35" s="11" t="s">
        <v>1215</v>
      </c>
      <c r="F35" s="12" t="s">
        <v>1255</v>
      </c>
      <c r="I35" s="10" t="s">
        <v>1238</v>
      </c>
      <c r="K35" s="21"/>
      <c r="L35" s="10" t="s">
        <v>5</v>
      </c>
      <c r="M35" s="10" t="s">
        <v>45</v>
      </c>
      <c r="N35" s="10" t="s">
        <v>7</v>
      </c>
      <c r="O35" s="10" t="s">
        <v>25</v>
      </c>
      <c r="P35" s="10" t="s">
        <v>54</v>
      </c>
      <c r="Q35" s="10" t="s">
        <v>27</v>
      </c>
      <c r="R35" s="10" t="s">
        <v>1111</v>
      </c>
    </row>
    <row r="36" spans="1:20" x14ac:dyDescent="0.3">
      <c r="A36" s="6" t="str">
        <f>HYPERLINK("https://hsdes.intel.com/resource/14013185758","14013185758")</f>
        <v>14013185758</v>
      </c>
      <c r="B36" s="10" t="s">
        <v>1108</v>
      </c>
      <c r="C36" s="10" t="s">
        <v>1239</v>
      </c>
      <c r="D36" s="10" t="s">
        <v>1213</v>
      </c>
      <c r="E36" s="11" t="s">
        <v>1215</v>
      </c>
      <c r="F36" s="12" t="s">
        <v>1255</v>
      </c>
      <c r="I36" s="10" t="s">
        <v>1243</v>
      </c>
      <c r="L36" s="10" t="s">
        <v>34</v>
      </c>
      <c r="M36" s="10" t="s">
        <v>6</v>
      </c>
      <c r="N36" s="10" t="s">
        <v>7</v>
      </c>
      <c r="O36" s="10" t="s">
        <v>67</v>
      </c>
      <c r="P36" s="10" t="s">
        <v>14</v>
      </c>
      <c r="Q36" s="10" t="s">
        <v>472</v>
      </c>
      <c r="R36" s="10" t="s">
        <v>1109</v>
      </c>
      <c r="T36" s="10" t="s">
        <v>1187</v>
      </c>
    </row>
    <row r="37" spans="1:20" x14ac:dyDescent="0.3">
      <c r="A37" s="10" t="str">
        <f>HYPERLINK("https://hsdes.intel.com/resource/14013185732","14013185732")</f>
        <v>14013185732</v>
      </c>
      <c r="B37" s="10" t="s">
        <v>1105</v>
      </c>
      <c r="C37" s="10" t="s">
        <v>1253</v>
      </c>
      <c r="D37" s="10" t="s">
        <v>1213</v>
      </c>
      <c r="E37" s="11" t="s">
        <v>1215</v>
      </c>
      <c r="F37" s="12" t="s">
        <v>1255</v>
      </c>
      <c r="I37" s="10" t="s">
        <v>1185</v>
      </c>
      <c r="L37" s="10" t="s">
        <v>5</v>
      </c>
      <c r="M37" s="10" t="s">
        <v>18</v>
      </c>
      <c r="N37" s="10" t="s">
        <v>7</v>
      </c>
      <c r="O37" s="10" t="s">
        <v>50</v>
      </c>
      <c r="P37" s="10" t="s">
        <v>20</v>
      </c>
      <c r="Q37" s="10" t="s">
        <v>1106</v>
      </c>
      <c r="R37" s="10" t="s">
        <v>1107</v>
      </c>
      <c r="T37" s="10" t="s">
        <v>1187</v>
      </c>
    </row>
    <row r="38" spans="1:20" x14ac:dyDescent="0.3">
      <c r="A38" s="10" t="str">
        <f>HYPERLINK("https://hsdes.intel.com/resource/14013185729","14013185729")</f>
        <v>14013185729</v>
      </c>
      <c r="B38" s="10" t="s">
        <v>1102</v>
      </c>
      <c r="C38" s="10" t="s">
        <v>1253</v>
      </c>
      <c r="D38" s="10" t="s">
        <v>1213</v>
      </c>
      <c r="E38" s="11" t="s">
        <v>1215</v>
      </c>
      <c r="F38" s="12" t="s">
        <v>1255</v>
      </c>
      <c r="I38" s="10" t="s">
        <v>1185</v>
      </c>
      <c r="L38" s="10" t="s">
        <v>5</v>
      </c>
      <c r="M38" s="10" t="s">
        <v>18</v>
      </c>
      <c r="N38" s="10" t="s">
        <v>7</v>
      </c>
      <c r="O38" s="10" t="s">
        <v>19</v>
      </c>
      <c r="P38" s="10" t="s">
        <v>20</v>
      </c>
      <c r="Q38" s="10" t="s">
        <v>1103</v>
      </c>
      <c r="R38" s="10" t="s">
        <v>1104</v>
      </c>
      <c r="T38" s="10" t="s">
        <v>1187</v>
      </c>
    </row>
    <row r="39" spans="1:20" x14ac:dyDescent="0.3">
      <c r="A39" s="10" t="str">
        <f>HYPERLINK("https://hsdes.intel.com/resource/14013185728","14013185728")</f>
        <v>14013185728</v>
      </c>
      <c r="B39" s="10" t="s">
        <v>1100</v>
      </c>
      <c r="C39" s="10" t="s">
        <v>1253</v>
      </c>
      <c r="D39" s="10" t="s">
        <v>1213</v>
      </c>
      <c r="E39" s="11" t="s">
        <v>1215</v>
      </c>
      <c r="F39" s="12" t="s">
        <v>1255</v>
      </c>
      <c r="I39" s="10" t="s">
        <v>1185</v>
      </c>
      <c r="L39" s="10" t="s">
        <v>5</v>
      </c>
      <c r="M39" s="10" t="s">
        <v>18</v>
      </c>
      <c r="N39" s="10" t="s">
        <v>7</v>
      </c>
      <c r="O39" s="10" t="s">
        <v>19</v>
      </c>
      <c r="P39" s="10" t="s">
        <v>20</v>
      </c>
      <c r="Q39" s="10" t="s">
        <v>31</v>
      </c>
      <c r="R39" s="10" t="s">
        <v>1101</v>
      </c>
    </row>
    <row r="40" spans="1:20" x14ac:dyDescent="0.3">
      <c r="A40" s="10" t="str">
        <f>HYPERLINK("https://hsdes.intel.com/resource/14013185714","14013185714")</f>
        <v>14013185714</v>
      </c>
      <c r="B40" s="10" t="s">
        <v>1098</v>
      </c>
      <c r="C40" s="10" t="s">
        <v>1239</v>
      </c>
      <c r="D40" s="10" t="s">
        <v>1213</v>
      </c>
      <c r="E40" s="11" t="s">
        <v>1215</v>
      </c>
      <c r="F40" s="12" t="s">
        <v>1255</v>
      </c>
      <c r="I40" s="10" t="s">
        <v>1186</v>
      </c>
      <c r="L40" s="10" t="s">
        <v>5</v>
      </c>
      <c r="M40" s="10" t="s">
        <v>37</v>
      </c>
      <c r="N40" s="10" t="s">
        <v>7</v>
      </c>
      <c r="O40" s="10" t="s">
        <v>706</v>
      </c>
      <c r="P40" s="10" t="s">
        <v>179</v>
      </c>
      <c r="Q40" s="10" t="s">
        <v>336</v>
      </c>
      <c r="R40" s="10" t="s">
        <v>1099</v>
      </c>
    </row>
    <row r="41" spans="1:20" x14ac:dyDescent="0.3">
      <c r="A41" s="10" t="str">
        <f>HYPERLINK("https://hsdes.intel.com/resource/14013185710","14013185710")</f>
        <v>14013185710</v>
      </c>
      <c r="B41" s="10" t="s">
        <v>1096</v>
      </c>
      <c r="C41" s="10" t="s">
        <v>1253</v>
      </c>
      <c r="D41" s="10" t="s">
        <v>1213</v>
      </c>
      <c r="E41" s="11" t="s">
        <v>1215</v>
      </c>
      <c r="F41" s="12" t="s">
        <v>1255</v>
      </c>
      <c r="I41" s="10" t="s">
        <v>1185</v>
      </c>
      <c r="L41" s="10" t="s">
        <v>5</v>
      </c>
      <c r="M41" s="10" t="s">
        <v>37</v>
      </c>
      <c r="N41" s="10" t="s">
        <v>7</v>
      </c>
      <c r="O41" s="10" t="s">
        <v>19</v>
      </c>
      <c r="P41" s="10" t="s">
        <v>179</v>
      </c>
      <c r="Q41" s="10" t="s">
        <v>1092</v>
      </c>
      <c r="R41" s="10" t="s">
        <v>1097</v>
      </c>
    </row>
    <row r="42" spans="1:20" x14ac:dyDescent="0.3">
      <c r="A42" s="10" t="str">
        <f>HYPERLINK("https://hsdes.intel.com/resource/14013185707","14013185707")</f>
        <v>14013185707</v>
      </c>
      <c r="B42" s="10" t="s">
        <v>1094</v>
      </c>
      <c r="C42" s="10" t="s">
        <v>1239</v>
      </c>
      <c r="D42" s="10" t="s">
        <v>1213</v>
      </c>
      <c r="E42" s="11" t="s">
        <v>1215</v>
      </c>
      <c r="F42" s="12" t="s">
        <v>1255</v>
      </c>
      <c r="I42" s="10" t="s">
        <v>1186</v>
      </c>
      <c r="L42" s="10" t="s">
        <v>5</v>
      </c>
      <c r="M42" s="10" t="s">
        <v>37</v>
      </c>
      <c r="N42" s="10" t="s">
        <v>7</v>
      </c>
      <c r="O42" s="10" t="s">
        <v>706</v>
      </c>
      <c r="P42" s="10" t="s">
        <v>179</v>
      </c>
      <c r="Q42" s="10" t="s">
        <v>336</v>
      </c>
      <c r="R42" s="10" t="s">
        <v>1095</v>
      </c>
    </row>
    <row r="43" spans="1:20" x14ac:dyDescent="0.3">
      <c r="A43" s="10" t="str">
        <f>HYPERLINK("https://hsdes.intel.com/resource/14013185694","14013185694")</f>
        <v>14013185694</v>
      </c>
      <c r="B43" s="10" t="s">
        <v>1091</v>
      </c>
      <c r="C43" s="10" t="s">
        <v>1239</v>
      </c>
      <c r="D43" s="10" t="s">
        <v>1213</v>
      </c>
      <c r="E43" s="11" t="s">
        <v>1215</v>
      </c>
      <c r="F43" s="12" t="s">
        <v>1255</v>
      </c>
      <c r="I43" s="10" t="s">
        <v>1186</v>
      </c>
      <c r="L43" s="10" t="s">
        <v>5</v>
      </c>
      <c r="M43" s="10" t="s">
        <v>37</v>
      </c>
      <c r="N43" s="10" t="s">
        <v>7</v>
      </c>
      <c r="O43" s="10" t="s">
        <v>19</v>
      </c>
      <c r="P43" s="10" t="s">
        <v>179</v>
      </c>
      <c r="Q43" s="10" t="s">
        <v>1092</v>
      </c>
      <c r="R43" s="10" t="s">
        <v>1093</v>
      </c>
    </row>
    <row r="44" spans="1:20" x14ac:dyDescent="0.3">
      <c r="A44" s="10" t="str">
        <f>HYPERLINK("https://hsdes.intel.com/resource/14013185689","14013185689")</f>
        <v>14013185689</v>
      </c>
      <c r="B44" s="10" t="s">
        <v>1089</v>
      </c>
      <c r="C44" s="10" t="s">
        <v>1239</v>
      </c>
      <c r="D44" s="10" t="s">
        <v>1213</v>
      </c>
      <c r="E44" s="11" t="s">
        <v>1215</v>
      </c>
      <c r="F44" s="12" t="s">
        <v>1255</v>
      </c>
      <c r="I44" s="10" t="s">
        <v>1186</v>
      </c>
      <c r="L44" s="10" t="s">
        <v>5</v>
      </c>
      <c r="M44" s="10" t="s">
        <v>37</v>
      </c>
      <c r="N44" s="10" t="s">
        <v>7</v>
      </c>
      <c r="O44" s="10" t="s">
        <v>50</v>
      </c>
      <c r="P44" s="10" t="s">
        <v>179</v>
      </c>
      <c r="Q44" s="10" t="s">
        <v>259</v>
      </c>
      <c r="R44" s="10" t="s">
        <v>1090</v>
      </c>
    </row>
    <row r="45" spans="1:20" x14ac:dyDescent="0.3">
      <c r="A45" s="10" t="str">
        <f>HYPERLINK("https://hsdes.intel.com/resource/14013185678","14013185678")</f>
        <v>14013185678</v>
      </c>
      <c r="B45" s="10" t="s">
        <v>1087</v>
      </c>
      <c r="C45" s="10" t="s">
        <v>1253</v>
      </c>
      <c r="D45" s="10" t="s">
        <v>1213</v>
      </c>
      <c r="E45" s="11" t="s">
        <v>1215</v>
      </c>
      <c r="F45" s="12" t="s">
        <v>1255</v>
      </c>
      <c r="I45" s="10" t="s">
        <v>1185</v>
      </c>
      <c r="L45" s="10" t="s">
        <v>5</v>
      </c>
      <c r="M45" s="10" t="s">
        <v>37</v>
      </c>
      <c r="N45" s="10" t="s">
        <v>7</v>
      </c>
      <c r="O45" s="10" t="s">
        <v>19</v>
      </c>
      <c r="P45" s="10" t="s">
        <v>179</v>
      </c>
      <c r="Q45" s="10" t="s">
        <v>259</v>
      </c>
      <c r="R45" s="10" t="s">
        <v>1088</v>
      </c>
    </row>
    <row r="46" spans="1:20" x14ac:dyDescent="0.3">
      <c r="A46" s="10" t="str">
        <f>HYPERLINK("https://hsdes.intel.com/resource/14013185500","14013185500")</f>
        <v>14013185500</v>
      </c>
      <c r="B46" s="10" t="s">
        <v>1085</v>
      </c>
      <c r="C46" s="10" t="s">
        <v>1239</v>
      </c>
      <c r="D46" s="10" t="s">
        <v>1213</v>
      </c>
      <c r="E46" s="11" t="s">
        <v>1215</v>
      </c>
      <c r="F46" s="12" t="s">
        <v>1255</v>
      </c>
      <c r="I46" s="10" t="s">
        <v>1186</v>
      </c>
      <c r="L46" s="10" t="s">
        <v>5</v>
      </c>
      <c r="M46" s="10" t="s">
        <v>45</v>
      </c>
      <c r="N46" s="10" t="s">
        <v>75</v>
      </c>
      <c r="O46" s="10" t="s">
        <v>264</v>
      </c>
      <c r="P46" s="10" t="s">
        <v>216</v>
      </c>
      <c r="Q46" s="10" t="s">
        <v>1045</v>
      </c>
      <c r="R46" s="10" t="s">
        <v>1086</v>
      </c>
    </row>
    <row r="47" spans="1:20" x14ac:dyDescent="0.3">
      <c r="A47" s="10" t="str">
        <f>HYPERLINK("https://hsdes.intel.com/resource/14013185476","14013185476")</f>
        <v>14013185476</v>
      </c>
      <c r="B47" s="10" t="s">
        <v>1083</v>
      </c>
      <c r="C47" s="10" t="s">
        <v>1239</v>
      </c>
      <c r="D47" s="10" t="s">
        <v>1213</v>
      </c>
      <c r="E47" s="11" t="s">
        <v>1215</v>
      </c>
      <c r="F47" s="12" t="s">
        <v>1255</v>
      </c>
      <c r="I47" s="10" t="s">
        <v>1186</v>
      </c>
      <c r="L47" s="10" t="s">
        <v>5</v>
      </c>
      <c r="M47" s="10" t="s">
        <v>74</v>
      </c>
      <c r="N47" s="10" t="s">
        <v>75</v>
      </c>
      <c r="O47" s="10" t="s">
        <v>920</v>
      </c>
      <c r="P47" s="10" t="s">
        <v>76</v>
      </c>
      <c r="Q47" s="10" t="s">
        <v>77</v>
      </c>
      <c r="R47" s="10" t="s">
        <v>1084</v>
      </c>
    </row>
    <row r="48" spans="1:20" x14ac:dyDescent="0.3">
      <c r="A48" s="6" t="str">
        <f>HYPERLINK("https://hsdes.intel.com/resource/14013185392","14013185392")</f>
        <v>14013185392</v>
      </c>
      <c r="B48" s="10" t="s">
        <v>1079</v>
      </c>
      <c r="C48" s="10" t="s">
        <v>1239</v>
      </c>
      <c r="D48" s="10" t="s">
        <v>1213</v>
      </c>
      <c r="E48" s="11" t="s">
        <v>1215</v>
      </c>
      <c r="F48" s="12" t="s">
        <v>1255</v>
      </c>
      <c r="I48" s="10" t="s">
        <v>1238</v>
      </c>
      <c r="L48" s="10" t="s">
        <v>34</v>
      </c>
      <c r="M48" s="10" t="s">
        <v>6</v>
      </c>
      <c r="N48" s="10" t="s">
        <v>7</v>
      </c>
      <c r="O48" s="10" t="s">
        <v>1080</v>
      </c>
      <c r="P48" s="10" t="s">
        <v>14</v>
      </c>
      <c r="Q48" s="10" t="s">
        <v>1081</v>
      </c>
      <c r="R48" s="10" t="s">
        <v>1082</v>
      </c>
    </row>
    <row r="49" spans="1:18" x14ac:dyDescent="0.3">
      <c r="A49" s="10" t="str">
        <f>HYPERLINK("https://hsdes.intel.com/resource/14013185388","14013185388")</f>
        <v>14013185388</v>
      </c>
      <c r="B49" s="10" t="s">
        <v>1076</v>
      </c>
      <c r="C49" s="10" t="s">
        <v>1239</v>
      </c>
      <c r="D49" s="10" t="s">
        <v>1213</v>
      </c>
      <c r="E49" s="11" t="s">
        <v>1215</v>
      </c>
      <c r="F49" s="12" t="s">
        <v>1255</v>
      </c>
      <c r="I49" s="10" t="s">
        <v>1238</v>
      </c>
      <c r="L49" s="10" t="s">
        <v>5</v>
      </c>
      <c r="M49" s="10" t="s">
        <v>18</v>
      </c>
      <c r="N49" s="10" t="s">
        <v>75</v>
      </c>
      <c r="O49" s="10" t="s">
        <v>706</v>
      </c>
      <c r="P49" s="10" t="s">
        <v>20</v>
      </c>
      <c r="Q49" s="10" t="s">
        <v>1077</v>
      </c>
      <c r="R49" s="10" t="s">
        <v>1078</v>
      </c>
    </row>
    <row r="50" spans="1:18" x14ac:dyDescent="0.3">
      <c r="A50" s="10" t="str">
        <f>HYPERLINK("https://hsdes.intel.com/resource/14013185378","14013185378")</f>
        <v>14013185378</v>
      </c>
      <c r="B50" s="10" t="s">
        <v>1074</v>
      </c>
      <c r="C50" s="10" t="s">
        <v>1239</v>
      </c>
      <c r="D50" s="10" t="s">
        <v>1213</v>
      </c>
      <c r="E50" s="11" t="s">
        <v>1215</v>
      </c>
      <c r="F50" s="12" t="s">
        <v>1255</v>
      </c>
      <c r="I50" s="10" t="s">
        <v>1238</v>
      </c>
      <c r="L50" s="10" t="s">
        <v>5</v>
      </c>
      <c r="M50" s="10" t="s">
        <v>18</v>
      </c>
      <c r="N50" s="10" t="s">
        <v>75</v>
      </c>
      <c r="O50" s="10" t="s">
        <v>50</v>
      </c>
      <c r="P50" s="10" t="s">
        <v>20</v>
      </c>
      <c r="Q50" s="10" t="s">
        <v>1069</v>
      </c>
      <c r="R50" s="10" t="s">
        <v>1075</v>
      </c>
    </row>
    <row r="51" spans="1:18" x14ac:dyDescent="0.3">
      <c r="A51" s="10" t="str">
        <f>HYPERLINK("https://hsdes.intel.com/resource/14013185376","14013185376")</f>
        <v>14013185376</v>
      </c>
      <c r="B51" s="10" t="s">
        <v>1071</v>
      </c>
      <c r="C51" s="10" t="s">
        <v>1239</v>
      </c>
      <c r="D51" s="10" t="s">
        <v>1213</v>
      </c>
      <c r="E51" s="11" t="s">
        <v>1215</v>
      </c>
      <c r="F51" s="12" t="s">
        <v>1255</v>
      </c>
      <c r="I51" s="10" t="s">
        <v>1238</v>
      </c>
      <c r="L51" s="10" t="s">
        <v>5</v>
      </c>
      <c r="M51" s="10" t="s">
        <v>18</v>
      </c>
      <c r="N51" s="10" t="s">
        <v>75</v>
      </c>
      <c r="O51" s="10" t="s">
        <v>50</v>
      </c>
      <c r="P51" s="10" t="s">
        <v>20</v>
      </c>
      <c r="Q51" s="10" t="s">
        <v>1072</v>
      </c>
      <c r="R51" s="10" t="s">
        <v>1073</v>
      </c>
    </row>
    <row r="52" spans="1:18" x14ac:dyDescent="0.3">
      <c r="A52" s="10" t="str">
        <f>HYPERLINK("https://hsdes.intel.com/resource/14013185370","14013185370")</f>
        <v>14013185370</v>
      </c>
      <c r="B52" s="10" t="s">
        <v>1068</v>
      </c>
      <c r="C52" s="10" t="s">
        <v>1239</v>
      </c>
      <c r="D52" s="10" t="s">
        <v>1213</v>
      </c>
      <c r="E52" s="11" t="s">
        <v>1215</v>
      </c>
      <c r="F52" s="12" t="s">
        <v>1255</v>
      </c>
      <c r="I52" s="10" t="s">
        <v>1238</v>
      </c>
      <c r="L52" s="10" t="s">
        <v>5</v>
      </c>
      <c r="M52" s="10" t="s">
        <v>18</v>
      </c>
      <c r="N52" s="10" t="s">
        <v>7</v>
      </c>
      <c r="O52" s="10" t="s">
        <v>706</v>
      </c>
      <c r="P52" s="10" t="s">
        <v>20</v>
      </c>
      <c r="Q52" s="10" t="s">
        <v>1069</v>
      </c>
      <c r="R52" s="10" t="s">
        <v>1070</v>
      </c>
    </row>
    <row r="53" spans="1:18" x14ac:dyDescent="0.3">
      <c r="A53" s="10" t="str">
        <f>HYPERLINK("https://hsdes.intel.com/resource/14013185363","14013185363")</f>
        <v>14013185363</v>
      </c>
      <c r="B53" s="10" t="s">
        <v>1066</v>
      </c>
      <c r="C53" s="10" t="s">
        <v>1239</v>
      </c>
      <c r="D53" s="10" t="s">
        <v>1213</v>
      </c>
      <c r="E53" s="11" t="s">
        <v>1215</v>
      </c>
      <c r="F53" s="12" t="s">
        <v>1255</v>
      </c>
      <c r="I53" s="10" t="s">
        <v>1238</v>
      </c>
      <c r="L53" s="10" t="s">
        <v>5</v>
      </c>
      <c r="M53" s="10" t="s">
        <v>18</v>
      </c>
      <c r="N53" s="10" t="s">
        <v>7</v>
      </c>
      <c r="O53" s="10" t="s">
        <v>19</v>
      </c>
      <c r="P53" s="10" t="s">
        <v>20</v>
      </c>
      <c r="Q53" s="10" t="s">
        <v>282</v>
      </c>
      <c r="R53" s="10" t="s">
        <v>1067</v>
      </c>
    </row>
    <row r="54" spans="1:18" x14ac:dyDescent="0.3">
      <c r="A54" s="10" t="str">
        <f>HYPERLINK("https://hsdes.intel.com/resource/14013185356","14013185356")</f>
        <v>14013185356</v>
      </c>
      <c r="B54" s="10" t="s">
        <v>1064</v>
      </c>
      <c r="C54" s="10" t="s">
        <v>1239</v>
      </c>
      <c r="D54" s="10" t="s">
        <v>1213</v>
      </c>
      <c r="E54" s="11" t="s">
        <v>1215</v>
      </c>
      <c r="F54" s="12" t="s">
        <v>1255</v>
      </c>
      <c r="I54" s="10" t="s">
        <v>1186</v>
      </c>
      <c r="L54" s="10" t="s">
        <v>5</v>
      </c>
      <c r="M54" s="10" t="s">
        <v>74</v>
      </c>
      <c r="N54" s="10" t="s">
        <v>75</v>
      </c>
      <c r="O54" s="10" t="s">
        <v>920</v>
      </c>
      <c r="P54" s="10" t="s">
        <v>76</v>
      </c>
      <c r="Q54" s="10" t="s">
        <v>77</v>
      </c>
      <c r="R54" s="10" t="s">
        <v>1065</v>
      </c>
    </row>
    <row r="55" spans="1:18" x14ac:dyDescent="0.3">
      <c r="A55" s="10" t="str">
        <f>HYPERLINK("https://hsdes.intel.com/resource/14013185336","14013185336")</f>
        <v>14013185336</v>
      </c>
      <c r="B55" s="10" t="s">
        <v>1061</v>
      </c>
      <c r="C55" s="10" t="s">
        <v>1239</v>
      </c>
      <c r="D55" s="10" t="s">
        <v>1213</v>
      </c>
      <c r="E55" s="11" t="s">
        <v>1215</v>
      </c>
      <c r="F55" s="12" t="s">
        <v>1255</v>
      </c>
      <c r="I55" s="10" t="s">
        <v>1238</v>
      </c>
      <c r="L55" s="10" t="s">
        <v>5</v>
      </c>
      <c r="M55" s="10" t="s">
        <v>18</v>
      </c>
      <c r="N55" s="10" t="s">
        <v>7</v>
      </c>
      <c r="O55" s="10" t="s">
        <v>19</v>
      </c>
      <c r="P55" s="10" t="s">
        <v>20</v>
      </c>
      <c r="Q55" s="10" t="s">
        <v>1062</v>
      </c>
      <c r="R55" s="10" t="s">
        <v>1063</v>
      </c>
    </row>
    <row r="56" spans="1:18" x14ac:dyDescent="0.3">
      <c r="A56" s="10" t="str">
        <f>HYPERLINK("https://hsdes.intel.com/resource/14013185276","14013185276")</f>
        <v>14013185276</v>
      </c>
      <c r="B56" s="10" t="s">
        <v>1058</v>
      </c>
      <c r="C56" s="10" t="s">
        <v>1239</v>
      </c>
      <c r="D56" s="10" t="s">
        <v>1213</v>
      </c>
      <c r="E56" s="11" t="s">
        <v>1215</v>
      </c>
      <c r="F56" s="12" t="s">
        <v>1255</v>
      </c>
      <c r="I56" s="10" t="s">
        <v>1238</v>
      </c>
      <c r="K56" s="21"/>
      <c r="L56" s="10" t="s">
        <v>5</v>
      </c>
      <c r="M56" s="10" t="s">
        <v>24</v>
      </c>
      <c r="N56" s="10" t="s">
        <v>7</v>
      </c>
      <c r="O56" s="10" t="s">
        <v>146</v>
      </c>
      <c r="P56" s="10" t="s">
        <v>26</v>
      </c>
      <c r="Q56" s="10" t="s">
        <v>1059</v>
      </c>
      <c r="R56" s="10" t="s">
        <v>1060</v>
      </c>
    </row>
    <row r="57" spans="1:18" x14ac:dyDescent="0.3">
      <c r="A57" s="10" t="str">
        <f>HYPERLINK("https://hsdes.intel.com/resource/14013185224","14013185224")</f>
        <v>14013185224</v>
      </c>
      <c r="B57" s="10" t="s">
        <v>1055</v>
      </c>
      <c r="C57" s="10" t="s">
        <v>1239</v>
      </c>
      <c r="D57" s="10" t="s">
        <v>1213</v>
      </c>
      <c r="E57" s="11" t="s">
        <v>1215</v>
      </c>
      <c r="F57" s="12" t="s">
        <v>1255</v>
      </c>
      <c r="I57" s="10" t="s">
        <v>1186</v>
      </c>
      <c r="L57" s="10" t="s">
        <v>5</v>
      </c>
      <c r="M57" s="10" t="s">
        <v>18</v>
      </c>
      <c r="N57" s="10" t="s">
        <v>7</v>
      </c>
      <c r="O57" s="10" t="s">
        <v>19</v>
      </c>
      <c r="P57" s="10" t="s">
        <v>20</v>
      </c>
      <c r="Q57" s="10" t="s">
        <v>1056</v>
      </c>
      <c r="R57" s="10" t="s">
        <v>1057</v>
      </c>
    </row>
    <row r="58" spans="1:18" x14ac:dyDescent="0.3">
      <c r="A58" s="10" t="str">
        <f>HYPERLINK("https://hsdes.intel.com/resource/14013185220","14013185220")</f>
        <v>14013185220</v>
      </c>
      <c r="B58" s="10" t="s">
        <v>1052</v>
      </c>
      <c r="C58" s="10" t="s">
        <v>1239</v>
      </c>
      <c r="D58" s="10" t="s">
        <v>1213</v>
      </c>
      <c r="E58" s="11" t="s">
        <v>1215</v>
      </c>
      <c r="F58" s="12" t="s">
        <v>1255</v>
      </c>
      <c r="I58" s="10" t="s">
        <v>1186</v>
      </c>
      <c r="L58" s="10" t="s">
        <v>5</v>
      </c>
      <c r="M58" s="10" t="s">
        <v>18</v>
      </c>
      <c r="N58" s="10" t="s">
        <v>7</v>
      </c>
      <c r="O58" s="10" t="s">
        <v>706</v>
      </c>
      <c r="P58" s="10" t="s">
        <v>20</v>
      </c>
      <c r="Q58" s="10" t="s">
        <v>1053</v>
      </c>
      <c r="R58" s="10" t="s">
        <v>1054</v>
      </c>
    </row>
    <row r="59" spans="1:18" x14ac:dyDescent="0.3">
      <c r="A59" s="10" t="str">
        <f>HYPERLINK("https://hsdes.intel.com/resource/14013185209","14013185209")</f>
        <v>14013185209</v>
      </c>
      <c r="B59" s="10" t="s">
        <v>1049</v>
      </c>
      <c r="C59" s="10" t="s">
        <v>1239</v>
      </c>
      <c r="D59" s="10" t="s">
        <v>1213</v>
      </c>
      <c r="E59" s="11" t="s">
        <v>1215</v>
      </c>
      <c r="F59" s="12" t="s">
        <v>1255</v>
      </c>
      <c r="I59" s="10" t="s">
        <v>1238</v>
      </c>
      <c r="L59" s="10" t="s">
        <v>5</v>
      </c>
      <c r="M59" s="10" t="s">
        <v>24</v>
      </c>
      <c r="N59" s="10" t="s">
        <v>7</v>
      </c>
      <c r="O59" s="10" t="s">
        <v>25</v>
      </c>
      <c r="P59" s="10" t="s">
        <v>26</v>
      </c>
      <c r="Q59" s="10" t="s">
        <v>1050</v>
      </c>
      <c r="R59" s="10" t="s">
        <v>1051</v>
      </c>
    </row>
    <row r="60" spans="1:18" x14ac:dyDescent="0.3">
      <c r="A60" s="10" t="str">
        <f>HYPERLINK("https://hsdes.intel.com/resource/14013185086","14013185086")</f>
        <v>14013185086</v>
      </c>
      <c r="B60" s="10" t="s">
        <v>1047</v>
      </c>
      <c r="C60" s="10" t="s">
        <v>1253</v>
      </c>
      <c r="D60" s="10" t="s">
        <v>1213</v>
      </c>
      <c r="E60" s="11" t="s">
        <v>1215</v>
      </c>
      <c r="F60" s="12" t="s">
        <v>1255</v>
      </c>
      <c r="I60" s="10" t="s">
        <v>1185</v>
      </c>
      <c r="L60" s="10" t="s">
        <v>5</v>
      </c>
      <c r="M60" s="10" t="s">
        <v>45</v>
      </c>
      <c r="N60" s="10" t="s">
        <v>7</v>
      </c>
      <c r="O60" s="10" t="s">
        <v>25</v>
      </c>
      <c r="P60" s="10" t="s">
        <v>46</v>
      </c>
      <c r="Q60" s="10" t="s">
        <v>47</v>
      </c>
      <c r="R60" s="10" t="s">
        <v>1048</v>
      </c>
    </row>
    <row r="61" spans="1:18" x14ac:dyDescent="0.3">
      <c r="A61" s="10" t="str">
        <f>HYPERLINK("https://hsdes.intel.com/resource/14013184835","14013184835")</f>
        <v>14013184835</v>
      </c>
      <c r="B61" s="10" t="s">
        <v>1043</v>
      </c>
      <c r="C61" s="10" t="s">
        <v>1253</v>
      </c>
      <c r="D61" s="10" t="s">
        <v>1213</v>
      </c>
      <c r="E61" s="11" t="s">
        <v>1215</v>
      </c>
      <c r="F61" s="12" t="s">
        <v>1255</v>
      </c>
      <c r="I61" s="10" t="s">
        <v>1185</v>
      </c>
      <c r="L61" s="10" t="s">
        <v>5</v>
      </c>
      <c r="M61" s="10" t="s">
        <v>45</v>
      </c>
      <c r="N61" s="10" t="s">
        <v>7</v>
      </c>
      <c r="O61" s="10" t="s">
        <v>1044</v>
      </c>
      <c r="P61" s="10" t="s">
        <v>216</v>
      </c>
      <c r="Q61" s="10" t="s">
        <v>1045</v>
      </c>
      <c r="R61" s="10" t="s">
        <v>1046</v>
      </c>
    </row>
    <row r="62" spans="1:18" x14ac:dyDescent="0.3">
      <c r="A62" s="10" t="str">
        <f>HYPERLINK("https://hsdes.intel.com/resource/14013184823","14013184823")</f>
        <v>14013184823</v>
      </c>
      <c r="B62" s="10" t="s">
        <v>1041</v>
      </c>
      <c r="C62" s="10" t="s">
        <v>1253</v>
      </c>
      <c r="D62" s="10" t="s">
        <v>1213</v>
      </c>
      <c r="E62" s="11" t="s">
        <v>1215</v>
      </c>
      <c r="F62" s="12" t="s">
        <v>1255</v>
      </c>
      <c r="I62" s="10" t="s">
        <v>1185</v>
      </c>
      <c r="L62" s="10" t="s">
        <v>5</v>
      </c>
      <c r="M62" s="10" t="s">
        <v>45</v>
      </c>
      <c r="N62" s="10" t="s">
        <v>7</v>
      </c>
      <c r="O62" s="10" t="s">
        <v>115</v>
      </c>
      <c r="P62" s="10" t="s">
        <v>216</v>
      </c>
      <c r="Q62" s="10" t="s">
        <v>55</v>
      </c>
      <c r="R62" s="10" t="s">
        <v>1042</v>
      </c>
    </row>
    <row r="63" spans="1:18" x14ac:dyDescent="0.3">
      <c r="A63" s="10" t="str">
        <f>HYPERLINK("https://hsdes.intel.com/resource/14013184742","14013184742")</f>
        <v>14013184742</v>
      </c>
      <c r="B63" s="10" t="s">
        <v>1038</v>
      </c>
      <c r="C63" s="10" t="s">
        <v>1239</v>
      </c>
      <c r="D63" s="10" t="s">
        <v>1213</v>
      </c>
      <c r="E63" s="11" t="s">
        <v>1215</v>
      </c>
      <c r="F63" s="12" t="s">
        <v>1255</v>
      </c>
      <c r="I63" s="10" t="s">
        <v>1238</v>
      </c>
      <c r="L63" s="10" t="s">
        <v>34</v>
      </c>
      <c r="M63" s="10" t="s">
        <v>24</v>
      </c>
      <c r="N63" s="10" t="s">
        <v>7</v>
      </c>
      <c r="O63" s="10" t="s">
        <v>8</v>
      </c>
      <c r="P63" s="10" t="s">
        <v>26</v>
      </c>
      <c r="Q63" s="10" t="s">
        <v>1039</v>
      </c>
      <c r="R63" s="10" t="s">
        <v>1040</v>
      </c>
    </row>
    <row r="64" spans="1:18" x14ac:dyDescent="0.3">
      <c r="A64" s="6" t="str">
        <f>HYPERLINK("https://hsdes.intel.com/resource/14013184512","14013184512")</f>
        <v>14013184512</v>
      </c>
      <c r="B64" s="10" t="s">
        <v>1036</v>
      </c>
      <c r="C64" s="10" t="s">
        <v>1239</v>
      </c>
      <c r="D64" s="10" t="s">
        <v>1214</v>
      </c>
      <c r="E64" s="11" t="s">
        <v>1215</v>
      </c>
      <c r="F64" s="12" t="s">
        <v>1255</v>
      </c>
      <c r="I64" s="10" t="s">
        <v>1243</v>
      </c>
      <c r="L64" s="10" t="s">
        <v>34</v>
      </c>
      <c r="M64" s="10" t="s">
        <v>6</v>
      </c>
      <c r="N64" s="10" t="s">
        <v>7</v>
      </c>
      <c r="O64" s="10" t="s">
        <v>67</v>
      </c>
      <c r="P64" s="10" t="s">
        <v>14</v>
      </c>
      <c r="Q64" s="10" t="s">
        <v>1034</v>
      </c>
      <c r="R64" s="10" t="s">
        <v>1037</v>
      </c>
    </row>
    <row r="65" spans="1:18" x14ac:dyDescent="0.3">
      <c r="A65" s="6" t="str">
        <f>HYPERLINK("https://hsdes.intel.com/resource/14013184477","14013184477")</f>
        <v>14013184477</v>
      </c>
      <c r="B65" s="10" t="s">
        <v>1033</v>
      </c>
      <c r="C65" s="10" t="s">
        <v>1239</v>
      </c>
      <c r="D65" s="10" t="s">
        <v>1214</v>
      </c>
      <c r="E65" s="11" t="s">
        <v>1215</v>
      </c>
      <c r="F65" s="12" t="s">
        <v>1255</v>
      </c>
      <c r="I65" s="10" t="s">
        <v>1243</v>
      </c>
      <c r="L65" s="10" t="s">
        <v>34</v>
      </c>
      <c r="M65" s="10" t="s">
        <v>6</v>
      </c>
      <c r="N65" s="10" t="s">
        <v>7</v>
      </c>
      <c r="O65" s="10" t="s">
        <v>67</v>
      </c>
      <c r="P65" s="10" t="s">
        <v>14</v>
      </c>
      <c r="Q65" s="10" t="s">
        <v>1034</v>
      </c>
      <c r="R65" s="10" t="s">
        <v>1035</v>
      </c>
    </row>
    <row r="66" spans="1:18" x14ac:dyDescent="0.3">
      <c r="A66" s="10" t="str">
        <f>HYPERLINK("https://hsdes.intel.com/resource/14013184407","14013184407")</f>
        <v>14013184407</v>
      </c>
      <c r="B66" s="10" t="s">
        <v>1031</v>
      </c>
      <c r="C66" s="10" t="s">
        <v>1239</v>
      </c>
      <c r="D66" s="10" t="s">
        <v>1213</v>
      </c>
      <c r="E66" s="11" t="s">
        <v>1215</v>
      </c>
      <c r="F66" s="12" t="s">
        <v>1255</v>
      </c>
      <c r="I66" s="10" t="s">
        <v>1186</v>
      </c>
      <c r="L66" s="10" t="s">
        <v>5</v>
      </c>
      <c r="M66" s="10" t="s">
        <v>74</v>
      </c>
      <c r="N66" s="10" t="s">
        <v>75</v>
      </c>
      <c r="O66" s="10" t="s">
        <v>920</v>
      </c>
      <c r="P66" s="10" t="s">
        <v>76</v>
      </c>
      <c r="Q66" s="10" t="s">
        <v>80</v>
      </c>
      <c r="R66" s="10" t="s">
        <v>1032</v>
      </c>
    </row>
    <row r="67" spans="1:18" x14ac:dyDescent="0.3">
      <c r="A67" s="10" t="str">
        <f>HYPERLINK("https://hsdes.intel.com/resource/14013184016","14013184016")</f>
        <v>14013184016</v>
      </c>
      <c r="B67" s="10" t="s">
        <v>1028</v>
      </c>
      <c r="C67" s="10" t="s">
        <v>1253</v>
      </c>
      <c r="D67" s="10" t="s">
        <v>1213</v>
      </c>
      <c r="E67" s="11" t="s">
        <v>1215</v>
      </c>
      <c r="F67" s="12" t="s">
        <v>1255</v>
      </c>
      <c r="I67" s="10" t="s">
        <v>1185</v>
      </c>
      <c r="L67" s="10" t="s">
        <v>5</v>
      </c>
      <c r="M67" s="10" t="s">
        <v>18</v>
      </c>
      <c r="N67" s="10" t="s">
        <v>7</v>
      </c>
      <c r="O67" s="10" t="s">
        <v>19</v>
      </c>
      <c r="P67" s="10" t="s">
        <v>20</v>
      </c>
      <c r="Q67" s="10" t="s">
        <v>1029</v>
      </c>
      <c r="R67" s="10" t="s">
        <v>1030</v>
      </c>
    </row>
    <row r="68" spans="1:18" x14ac:dyDescent="0.3">
      <c r="A68" s="10" t="str">
        <f>HYPERLINK("https://hsdes.intel.com/resource/14013184015","14013184015")</f>
        <v>14013184015</v>
      </c>
      <c r="B68" s="10" t="s">
        <v>1025</v>
      </c>
      <c r="C68" s="10" t="s">
        <v>1239</v>
      </c>
      <c r="D68" s="10" t="s">
        <v>1213</v>
      </c>
      <c r="E68" s="11" t="s">
        <v>1215</v>
      </c>
      <c r="F68" s="12" t="s">
        <v>1255</v>
      </c>
      <c r="I68" s="10" t="s">
        <v>1186</v>
      </c>
      <c r="L68" s="10" t="s">
        <v>5</v>
      </c>
      <c r="M68" s="10" t="s">
        <v>18</v>
      </c>
      <c r="N68" s="10" t="s">
        <v>7</v>
      </c>
      <c r="O68" s="10" t="s">
        <v>19</v>
      </c>
      <c r="P68" s="10" t="s">
        <v>20</v>
      </c>
      <c r="Q68" s="10" t="s">
        <v>1026</v>
      </c>
      <c r="R68" s="10" t="s">
        <v>1027</v>
      </c>
    </row>
    <row r="69" spans="1:18" x14ac:dyDescent="0.3">
      <c r="A69" s="10" t="str">
        <f>HYPERLINK("https://hsdes.intel.com/resource/14013183947","14013183947")</f>
        <v>14013183947</v>
      </c>
      <c r="B69" s="10" t="s">
        <v>1022</v>
      </c>
      <c r="C69" s="10" t="s">
        <v>1253</v>
      </c>
      <c r="D69" s="10" t="s">
        <v>1213</v>
      </c>
      <c r="E69" s="11" t="s">
        <v>1215</v>
      </c>
      <c r="F69" s="12" t="s">
        <v>1255</v>
      </c>
      <c r="I69" s="10" t="s">
        <v>1185</v>
      </c>
      <c r="L69" s="10" t="s">
        <v>5</v>
      </c>
      <c r="M69" s="10" t="s">
        <v>18</v>
      </c>
      <c r="N69" s="10" t="s">
        <v>7</v>
      </c>
      <c r="O69" s="10" t="s">
        <v>19</v>
      </c>
      <c r="P69" s="10" t="s">
        <v>20</v>
      </c>
      <c r="Q69" s="10" t="s">
        <v>1023</v>
      </c>
      <c r="R69" s="10" t="s">
        <v>1024</v>
      </c>
    </row>
    <row r="70" spans="1:18" x14ac:dyDescent="0.3">
      <c r="A70" s="10" t="str">
        <f>HYPERLINK("https://hsdes.intel.com/resource/14013183898","14013183898")</f>
        <v>14013183898</v>
      </c>
      <c r="B70" s="10" t="s">
        <v>1019</v>
      </c>
      <c r="C70" s="10" t="s">
        <v>1253</v>
      </c>
      <c r="D70" s="10" t="s">
        <v>1213</v>
      </c>
      <c r="E70" s="11" t="s">
        <v>1215</v>
      </c>
      <c r="F70" s="12" t="s">
        <v>1255</v>
      </c>
      <c r="I70" s="10" t="s">
        <v>1185</v>
      </c>
      <c r="L70" s="10" t="s">
        <v>5</v>
      </c>
      <c r="M70" s="10" t="s">
        <v>18</v>
      </c>
      <c r="N70" s="10" t="s">
        <v>7</v>
      </c>
      <c r="O70" s="10" t="s">
        <v>19</v>
      </c>
      <c r="P70" s="10" t="s">
        <v>20</v>
      </c>
      <c r="Q70" s="10" t="s">
        <v>1020</v>
      </c>
      <c r="R70" s="10" t="s">
        <v>1021</v>
      </c>
    </row>
    <row r="71" spans="1:18" x14ac:dyDescent="0.3">
      <c r="A71" s="10" t="str">
        <f>HYPERLINK("https://hsdes.intel.com/resource/14013183796","14013183796")</f>
        <v>14013183796</v>
      </c>
      <c r="B71" s="10" t="s">
        <v>1016</v>
      </c>
      <c r="C71" s="10" t="s">
        <v>1253</v>
      </c>
      <c r="D71" s="10" t="s">
        <v>1213</v>
      </c>
      <c r="E71" s="11" t="s">
        <v>1215</v>
      </c>
      <c r="F71" s="12" t="s">
        <v>1255</v>
      </c>
      <c r="I71" s="10" t="s">
        <v>1185</v>
      </c>
      <c r="L71" s="10" t="s">
        <v>5</v>
      </c>
      <c r="M71" s="10" t="s">
        <v>18</v>
      </c>
      <c r="N71" s="10" t="s">
        <v>7</v>
      </c>
      <c r="O71" s="10" t="s">
        <v>19</v>
      </c>
      <c r="P71" s="10" t="s">
        <v>20</v>
      </c>
      <c r="Q71" s="10" t="s">
        <v>1017</v>
      </c>
      <c r="R71" s="10" t="s">
        <v>1018</v>
      </c>
    </row>
    <row r="72" spans="1:18" x14ac:dyDescent="0.3">
      <c r="A72" s="10" t="str">
        <f>HYPERLINK("https://hsdes.intel.com/resource/14013183790","14013183790")</f>
        <v>14013183790</v>
      </c>
      <c r="B72" s="10" t="s">
        <v>1013</v>
      </c>
      <c r="C72" s="10" t="s">
        <v>1253</v>
      </c>
      <c r="D72" s="10" t="s">
        <v>1213</v>
      </c>
      <c r="E72" s="11" t="s">
        <v>1215</v>
      </c>
      <c r="F72" s="12" t="s">
        <v>1255</v>
      </c>
      <c r="I72" s="10" t="s">
        <v>1185</v>
      </c>
      <c r="L72" s="10" t="s">
        <v>5</v>
      </c>
      <c r="M72" s="10" t="s">
        <v>18</v>
      </c>
      <c r="N72" s="10" t="s">
        <v>7</v>
      </c>
      <c r="O72" s="10" t="s">
        <v>19</v>
      </c>
      <c r="P72" s="10" t="s">
        <v>20</v>
      </c>
      <c r="Q72" s="10" t="s">
        <v>1014</v>
      </c>
      <c r="R72" s="10" t="s">
        <v>1015</v>
      </c>
    </row>
    <row r="73" spans="1:18" x14ac:dyDescent="0.3">
      <c r="A73" s="10" t="str">
        <f>HYPERLINK("https://hsdes.intel.com/resource/14013183750","14013183750")</f>
        <v>14013183750</v>
      </c>
      <c r="B73" s="10" t="s">
        <v>1011</v>
      </c>
      <c r="C73" s="10" t="s">
        <v>1239</v>
      </c>
      <c r="D73" s="10" t="s">
        <v>1213</v>
      </c>
      <c r="E73" s="11" t="s">
        <v>1215</v>
      </c>
      <c r="F73" s="12" t="s">
        <v>1255</v>
      </c>
      <c r="I73" s="10" t="s">
        <v>1238</v>
      </c>
      <c r="K73" s="21"/>
      <c r="L73" s="10" t="s">
        <v>5</v>
      </c>
      <c r="M73" s="10" t="s">
        <v>74</v>
      </c>
      <c r="N73" s="10" t="s">
        <v>75</v>
      </c>
      <c r="O73" s="10" t="s">
        <v>19</v>
      </c>
      <c r="P73" s="10" t="s">
        <v>76</v>
      </c>
      <c r="Q73" s="10" t="s">
        <v>80</v>
      </c>
      <c r="R73" s="10" t="s">
        <v>1012</v>
      </c>
    </row>
    <row r="74" spans="1:18" x14ac:dyDescent="0.3">
      <c r="A74" s="10" t="str">
        <f>HYPERLINK("https://hsdes.intel.com/resource/14013183707","14013183707")</f>
        <v>14013183707</v>
      </c>
      <c r="B74" s="10" t="s">
        <v>1009</v>
      </c>
      <c r="C74" s="10" t="s">
        <v>1239</v>
      </c>
      <c r="D74" s="10" t="s">
        <v>1213</v>
      </c>
      <c r="E74" s="11" t="s">
        <v>1215</v>
      </c>
      <c r="F74" s="12" t="s">
        <v>1255</v>
      </c>
      <c r="I74" s="10" t="s">
        <v>1238</v>
      </c>
      <c r="L74" s="10" t="s">
        <v>5</v>
      </c>
      <c r="M74" s="10" t="s">
        <v>24</v>
      </c>
      <c r="N74" s="10" t="s">
        <v>7</v>
      </c>
      <c r="O74" s="10" t="s">
        <v>8</v>
      </c>
      <c r="P74" s="10" t="s">
        <v>26</v>
      </c>
      <c r="Q74" s="10" t="s">
        <v>147</v>
      </c>
      <c r="R74" s="10" t="s">
        <v>1010</v>
      </c>
    </row>
    <row r="75" spans="1:18" x14ac:dyDescent="0.3">
      <c r="A75" s="10" t="str">
        <f>HYPERLINK("https://hsdes.intel.com/resource/14013183460","14013183460")</f>
        <v>14013183460</v>
      </c>
      <c r="B75" s="10" t="s">
        <v>1006</v>
      </c>
      <c r="C75" s="10" t="s">
        <v>1239</v>
      </c>
      <c r="D75" s="10" t="s">
        <v>1213</v>
      </c>
      <c r="E75" s="11" t="s">
        <v>1215</v>
      </c>
      <c r="F75" s="12" t="s">
        <v>1255</v>
      </c>
      <c r="I75" s="10" t="s">
        <v>1238</v>
      </c>
      <c r="L75" s="10" t="s">
        <v>5</v>
      </c>
      <c r="M75" s="10" t="s">
        <v>18</v>
      </c>
      <c r="N75" s="10" t="s">
        <v>7</v>
      </c>
      <c r="O75" s="10" t="s">
        <v>50</v>
      </c>
      <c r="P75" s="10" t="s">
        <v>20</v>
      </c>
      <c r="Q75" s="10" t="s">
        <v>1007</v>
      </c>
      <c r="R75" s="10" t="s">
        <v>1008</v>
      </c>
    </row>
    <row r="76" spans="1:18" x14ac:dyDescent="0.3">
      <c r="A76" s="10" t="str">
        <f>HYPERLINK("https://hsdes.intel.com/resource/14013183399","14013183399")</f>
        <v>14013183399</v>
      </c>
      <c r="B76" s="10" t="s">
        <v>1004</v>
      </c>
      <c r="C76" s="10" t="s">
        <v>1239</v>
      </c>
      <c r="D76" s="10" t="s">
        <v>1213</v>
      </c>
      <c r="E76" s="11" t="s">
        <v>1215</v>
      </c>
      <c r="F76" s="12" t="s">
        <v>1255</v>
      </c>
      <c r="I76" s="10" t="s">
        <v>1238</v>
      </c>
      <c r="L76" s="10" t="s">
        <v>5</v>
      </c>
      <c r="M76" s="10" t="s">
        <v>24</v>
      </c>
      <c r="N76" s="10" t="s">
        <v>75</v>
      </c>
      <c r="O76" s="10" t="s">
        <v>264</v>
      </c>
      <c r="P76" s="10" t="s">
        <v>26</v>
      </c>
      <c r="Q76" s="10" t="s">
        <v>112</v>
      </c>
      <c r="R76" s="10" t="s">
        <v>1005</v>
      </c>
    </row>
    <row r="77" spans="1:18" x14ac:dyDescent="0.3">
      <c r="A77" s="9" t="str">
        <f>HYPERLINK("https://hsdes.intel.com/resource/14013183384","14013183384")</f>
        <v>14013183384</v>
      </c>
      <c r="B77" s="10" t="s">
        <v>1001</v>
      </c>
      <c r="C77" s="10" t="s">
        <v>1239</v>
      </c>
      <c r="D77" s="10" t="s">
        <v>1213</v>
      </c>
      <c r="E77" s="11" t="s">
        <v>1215</v>
      </c>
      <c r="F77" s="12" t="s">
        <v>1255</v>
      </c>
      <c r="I77" s="10" t="s">
        <v>1238</v>
      </c>
      <c r="L77" s="10" t="s">
        <v>5</v>
      </c>
      <c r="M77" s="10" t="s">
        <v>24</v>
      </c>
      <c r="N77" s="10" t="s">
        <v>7</v>
      </c>
      <c r="O77" s="10" t="s">
        <v>8</v>
      </c>
      <c r="P77" s="10" t="s">
        <v>26</v>
      </c>
      <c r="Q77" s="10" t="s">
        <v>1002</v>
      </c>
      <c r="R77" s="10" t="s">
        <v>1003</v>
      </c>
    </row>
    <row r="78" spans="1:18" x14ac:dyDescent="0.3">
      <c r="A78" s="10" t="str">
        <f>HYPERLINK("https://hsdes.intel.com/resource/14013183314","14013183314")</f>
        <v>14013183314</v>
      </c>
      <c r="B78" s="10" t="s">
        <v>998</v>
      </c>
      <c r="C78" s="10" t="s">
        <v>1253</v>
      </c>
      <c r="D78" s="10" t="s">
        <v>1213</v>
      </c>
      <c r="E78" s="11" t="s">
        <v>1215</v>
      </c>
      <c r="F78" s="12" t="s">
        <v>1255</v>
      </c>
      <c r="I78" s="10" t="s">
        <v>1185</v>
      </c>
      <c r="L78" s="10" t="s">
        <v>34</v>
      </c>
      <c r="M78" s="10" t="s">
        <v>6</v>
      </c>
      <c r="N78" s="10" t="s">
        <v>75</v>
      </c>
      <c r="O78" s="10" t="s">
        <v>25</v>
      </c>
      <c r="P78" s="10" t="s">
        <v>9</v>
      </c>
      <c r="Q78" s="10" t="s">
        <v>999</v>
      </c>
      <c r="R78" s="10" t="s">
        <v>1000</v>
      </c>
    </row>
    <row r="79" spans="1:18" x14ac:dyDescent="0.3">
      <c r="A79" s="10" t="str">
        <f>HYPERLINK("https://hsdes.intel.com/resource/14013182806","14013182806")</f>
        <v>14013182806</v>
      </c>
      <c r="B79" s="10" t="s">
        <v>996</v>
      </c>
      <c r="C79" s="10" t="s">
        <v>1253</v>
      </c>
      <c r="D79" s="10" t="s">
        <v>1213</v>
      </c>
      <c r="E79" s="11" t="s">
        <v>1215</v>
      </c>
      <c r="F79" s="12" t="s">
        <v>1255</v>
      </c>
      <c r="I79" s="10" t="s">
        <v>1185</v>
      </c>
      <c r="L79" s="10" t="s">
        <v>5</v>
      </c>
      <c r="M79" s="10" t="s">
        <v>18</v>
      </c>
      <c r="N79" s="10" t="s">
        <v>7</v>
      </c>
      <c r="O79" s="10" t="s">
        <v>19</v>
      </c>
      <c r="P79" s="10" t="s">
        <v>20</v>
      </c>
      <c r="Q79" s="10" t="s">
        <v>994</v>
      </c>
      <c r="R79" s="10" t="s">
        <v>997</v>
      </c>
    </row>
    <row r="80" spans="1:18" x14ac:dyDescent="0.3">
      <c r="A80" s="10" t="str">
        <f>HYPERLINK("https://hsdes.intel.com/resource/14013182798","14013182798")</f>
        <v>14013182798</v>
      </c>
      <c r="B80" s="10" t="s">
        <v>993</v>
      </c>
      <c r="C80" s="10" t="s">
        <v>1253</v>
      </c>
      <c r="D80" s="10" t="s">
        <v>1213</v>
      </c>
      <c r="E80" s="11" t="s">
        <v>1215</v>
      </c>
      <c r="F80" s="12" t="s">
        <v>1255</v>
      </c>
      <c r="I80" s="10" t="s">
        <v>1185</v>
      </c>
      <c r="L80" s="10" t="s">
        <v>5</v>
      </c>
      <c r="M80" s="10" t="s">
        <v>18</v>
      </c>
      <c r="N80" s="10" t="s">
        <v>7</v>
      </c>
      <c r="O80" s="10" t="s">
        <v>19</v>
      </c>
      <c r="P80" s="10" t="s">
        <v>20</v>
      </c>
      <c r="Q80" s="10" t="s">
        <v>994</v>
      </c>
      <c r="R80" s="10" t="s">
        <v>995</v>
      </c>
    </row>
    <row r="81" spans="1:18" x14ac:dyDescent="0.3">
      <c r="A81" s="10" t="str">
        <f>HYPERLINK("https://hsdes.intel.com/resource/14013182624","14013182624")</f>
        <v>14013182624</v>
      </c>
      <c r="B81" s="10" t="s">
        <v>991</v>
      </c>
      <c r="C81" s="10" t="s">
        <v>1239</v>
      </c>
      <c r="D81" s="10" t="s">
        <v>1213</v>
      </c>
      <c r="E81" s="11" t="s">
        <v>1215</v>
      </c>
      <c r="F81" s="12" t="s">
        <v>1255</v>
      </c>
      <c r="I81" s="10" t="s">
        <v>1238</v>
      </c>
      <c r="L81" s="10" t="s">
        <v>5</v>
      </c>
      <c r="M81" s="10" t="s">
        <v>24</v>
      </c>
      <c r="N81" s="10" t="s">
        <v>7</v>
      </c>
      <c r="O81" s="10" t="s">
        <v>146</v>
      </c>
      <c r="P81" s="10" t="s">
        <v>26</v>
      </c>
      <c r="Q81" s="10" t="s">
        <v>112</v>
      </c>
      <c r="R81" s="10" t="s">
        <v>992</v>
      </c>
    </row>
    <row r="82" spans="1:18" x14ac:dyDescent="0.3">
      <c r="A82" s="10" t="str">
        <f>HYPERLINK("https://hsdes.intel.com/resource/14013182446","14013182446")</f>
        <v>14013182446</v>
      </c>
      <c r="B82" s="10" t="s">
        <v>988</v>
      </c>
      <c r="C82" s="10" t="s">
        <v>1253</v>
      </c>
      <c r="D82" s="10" t="s">
        <v>1213</v>
      </c>
      <c r="E82" s="11" t="s">
        <v>1215</v>
      </c>
      <c r="F82" s="12" t="s">
        <v>1255</v>
      </c>
      <c r="I82" s="10" t="s">
        <v>1185</v>
      </c>
      <c r="L82" s="10" t="s">
        <v>5</v>
      </c>
      <c r="M82" s="10" t="s">
        <v>24</v>
      </c>
      <c r="N82" s="10" t="s">
        <v>7</v>
      </c>
      <c r="O82" s="10" t="s">
        <v>25</v>
      </c>
      <c r="P82" s="10" t="s">
        <v>26</v>
      </c>
      <c r="Q82" s="10" t="s">
        <v>989</v>
      </c>
      <c r="R82" s="10" t="s">
        <v>990</v>
      </c>
    </row>
    <row r="83" spans="1:18" x14ac:dyDescent="0.3">
      <c r="A83" s="10" t="str">
        <f>HYPERLINK("https://hsdes.intel.com/resource/14013182365","14013182365")</f>
        <v>14013182365</v>
      </c>
      <c r="B83" s="10" t="s">
        <v>986</v>
      </c>
      <c r="C83" s="10" t="s">
        <v>1239</v>
      </c>
      <c r="D83" s="10" t="s">
        <v>1213</v>
      </c>
      <c r="E83" s="11" t="s">
        <v>1215</v>
      </c>
      <c r="F83" s="12" t="s">
        <v>1255</v>
      </c>
      <c r="I83" s="10" t="s">
        <v>1238</v>
      </c>
      <c r="L83" s="10" t="s">
        <v>5</v>
      </c>
      <c r="M83" s="10" t="s">
        <v>45</v>
      </c>
      <c r="N83" s="10" t="s">
        <v>7</v>
      </c>
      <c r="O83" s="10" t="s">
        <v>115</v>
      </c>
      <c r="P83" s="10" t="s">
        <v>216</v>
      </c>
      <c r="Q83" s="10" t="s">
        <v>55</v>
      </c>
      <c r="R83" s="10" t="s">
        <v>987</v>
      </c>
    </row>
    <row r="84" spans="1:18" x14ac:dyDescent="0.3">
      <c r="A84" s="6" t="str">
        <f>HYPERLINK("https://hsdes.intel.com/resource/14013182355","14013182355")</f>
        <v>14013182355</v>
      </c>
      <c r="B84" s="10" t="s">
        <v>983</v>
      </c>
      <c r="C84" s="10" t="s">
        <v>1239</v>
      </c>
      <c r="D84" s="10" t="s">
        <v>1213</v>
      </c>
      <c r="E84" s="11" t="s">
        <v>1215</v>
      </c>
      <c r="F84" s="12" t="s">
        <v>1255</v>
      </c>
      <c r="I84" s="10" t="s">
        <v>1186</v>
      </c>
      <c r="L84" s="10" t="s">
        <v>30</v>
      </c>
      <c r="M84" s="10" t="s">
        <v>6</v>
      </c>
      <c r="N84" s="10" t="s">
        <v>7</v>
      </c>
      <c r="O84" s="10" t="s">
        <v>67</v>
      </c>
      <c r="P84" s="10" t="s">
        <v>14</v>
      </c>
      <c r="Q84" s="10" t="s">
        <v>984</v>
      </c>
      <c r="R84" s="10" t="s">
        <v>985</v>
      </c>
    </row>
    <row r="85" spans="1:18" x14ac:dyDescent="0.3">
      <c r="A85" s="6" t="str">
        <f>HYPERLINK("https://hsdes.intel.com/resource/14013182348","14013182348")</f>
        <v>14013182348</v>
      </c>
      <c r="B85" s="10" t="s">
        <v>980</v>
      </c>
      <c r="C85" s="10" t="s">
        <v>1239</v>
      </c>
      <c r="D85" s="10" t="s">
        <v>1213</v>
      </c>
      <c r="E85" s="11" t="s">
        <v>1215</v>
      </c>
      <c r="F85" s="12" t="s">
        <v>1255</v>
      </c>
      <c r="I85" s="10" t="s">
        <v>1243</v>
      </c>
      <c r="L85" s="10" t="s">
        <v>30</v>
      </c>
      <c r="M85" s="10" t="s">
        <v>6</v>
      </c>
      <c r="N85" s="10" t="s">
        <v>7</v>
      </c>
      <c r="O85" s="10" t="s">
        <v>67</v>
      </c>
      <c r="P85" s="10" t="s">
        <v>14</v>
      </c>
      <c r="Q85" s="10" t="s">
        <v>981</v>
      </c>
      <c r="R85" s="10" t="s">
        <v>982</v>
      </c>
    </row>
    <row r="86" spans="1:18" x14ac:dyDescent="0.3">
      <c r="A86" s="6" t="str">
        <f>HYPERLINK("https://hsdes.intel.com/resource/14013182324","14013182324")</f>
        <v>14013182324</v>
      </c>
      <c r="B86" s="10" t="s">
        <v>977</v>
      </c>
      <c r="C86" s="10" t="s">
        <v>1239</v>
      </c>
      <c r="D86" s="10" t="s">
        <v>1213</v>
      </c>
      <c r="E86" s="11" t="s">
        <v>1215</v>
      </c>
      <c r="F86" s="12" t="s">
        <v>1255</v>
      </c>
      <c r="I86" s="10" t="s">
        <v>1243</v>
      </c>
      <c r="L86" s="10" t="s">
        <v>5</v>
      </c>
      <c r="M86" s="10" t="s">
        <v>6</v>
      </c>
      <c r="N86" s="10" t="s">
        <v>7</v>
      </c>
      <c r="O86" s="10" t="s">
        <v>186</v>
      </c>
      <c r="P86" s="10" t="s">
        <v>20</v>
      </c>
      <c r="Q86" s="10" t="s">
        <v>978</v>
      </c>
      <c r="R86" s="10" t="s">
        <v>979</v>
      </c>
    </row>
    <row r="87" spans="1:18" x14ac:dyDescent="0.3">
      <c r="A87" s="10" t="str">
        <f>HYPERLINK("https://hsdes.intel.com/resource/14013182314","14013182314")</f>
        <v>14013182314</v>
      </c>
      <c r="B87" s="10" t="s">
        <v>974</v>
      </c>
      <c r="C87" s="10" t="s">
        <v>1239</v>
      </c>
      <c r="D87" s="10" t="s">
        <v>1213</v>
      </c>
      <c r="E87" s="11" t="s">
        <v>1215</v>
      </c>
      <c r="F87" s="12" t="s">
        <v>1255</v>
      </c>
      <c r="I87" s="10" t="s">
        <v>1186</v>
      </c>
      <c r="L87" s="10" t="s">
        <v>5</v>
      </c>
      <c r="M87" s="10" t="s">
        <v>18</v>
      </c>
      <c r="N87" s="10" t="s">
        <v>7</v>
      </c>
      <c r="O87" s="10" t="s">
        <v>50</v>
      </c>
      <c r="P87" s="10" t="s">
        <v>20</v>
      </c>
      <c r="Q87" s="10" t="s">
        <v>975</v>
      </c>
      <c r="R87" s="10" t="s">
        <v>976</v>
      </c>
    </row>
    <row r="88" spans="1:18" x14ac:dyDescent="0.3">
      <c r="A88" s="10" t="str">
        <f>HYPERLINK("https://hsdes.intel.com/resource/14013180512","14013180512")</f>
        <v>14013180512</v>
      </c>
      <c r="B88" s="10" t="s">
        <v>972</v>
      </c>
      <c r="C88" s="10" t="s">
        <v>1253</v>
      </c>
      <c r="D88" s="10" t="s">
        <v>1213</v>
      </c>
      <c r="E88" s="11" t="s">
        <v>1215</v>
      </c>
      <c r="F88" s="12" t="s">
        <v>1255</v>
      </c>
      <c r="I88" s="10" t="s">
        <v>1185</v>
      </c>
      <c r="L88" s="10" t="s">
        <v>5</v>
      </c>
      <c r="M88" s="10" t="s">
        <v>304</v>
      </c>
      <c r="N88" s="10" t="s">
        <v>75</v>
      </c>
      <c r="O88" s="10" t="s">
        <v>436</v>
      </c>
      <c r="P88" s="10" t="s">
        <v>306</v>
      </c>
      <c r="Q88" s="10" t="s">
        <v>575</v>
      </c>
      <c r="R88" s="10" t="s">
        <v>973</v>
      </c>
    </row>
    <row r="89" spans="1:18" x14ac:dyDescent="0.3">
      <c r="A89" s="10" t="str">
        <f>HYPERLINK("https://hsdes.intel.com/resource/14013180508","14013180508")</f>
        <v>14013180508</v>
      </c>
      <c r="B89" s="10" t="s">
        <v>969</v>
      </c>
      <c r="C89" s="10" t="s">
        <v>1253</v>
      </c>
      <c r="D89" s="10" t="s">
        <v>1213</v>
      </c>
      <c r="E89" s="11" t="s">
        <v>1215</v>
      </c>
      <c r="F89" s="12" t="s">
        <v>1255</v>
      </c>
      <c r="I89" s="10" t="s">
        <v>1185</v>
      </c>
      <c r="L89" s="10" t="s">
        <v>5</v>
      </c>
      <c r="M89" s="10" t="s">
        <v>37</v>
      </c>
      <c r="N89" s="10" t="s">
        <v>7</v>
      </c>
      <c r="O89" s="10" t="s">
        <v>115</v>
      </c>
      <c r="P89" s="10" t="s">
        <v>38</v>
      </c>
      <c r="Q89" s="10" t="s">
        <v>970</v>
      </c>
      <c r="R89" s="10" t="s">
        <v>971</v>
      </c>
    </row>
    <row r="90" spans="1:18" x14ac:dyDescent="0.3">
      <c r="A90" s="10" t="str">
        <f>HYPERLINK("https://hsdes.intel.com/resource/14013180470","14013180470")</f>
        <v>14013180470</v>
      </c>
      <c r="B90" s="10" t="s">
        <v>966</v>
      </c>
      <c r="C90" s="10" t="s">
        <v>1239</v>
      </c>
      <c r="D90" s="10" t="s">
        <v>1213</v>
      </c>
      <c r="E90" s="11" t="s">
        <v>1215</v>
      </c>
      <c r="F90" s="12" t="s">
        <v>1255</v>
      </c>
      <c r="I90" s="10" t="s">
        <v>1238</v>
      </c>
      <c r="L90" s="10" t="s">
        <v>5</v>
      </c>
      <c r="M90" s="10" t="s">
        <v>304</v>
      </c>
      <c r="N90" s="10" t="s">
        <v>75</v>
      </c>
      <c r="O90" s="10" t="s">
        <v>436</v>
      </c>
      <c r="P90" s="10" t="s">
        <v>306</v>
      </c>
      <c r="Q90" s="10" t="s">
        <v>967</v>
      </c>
      <c r="R90" s="10" t="s">
        <v>968</v>
      </c>
    </row>
    <row r="91" spans="1:18" x14ac:dyDescent="0.3">
      <c r="A91" s="10" t="str">
        <f>HYPERLINK("https://hsdes.intel.com/resource/14013180203","14013180203")</f>
        <v>14013180203</v>
      </c>
      <c r="B91" s="10" t="s">
        <v>964</v>
      </c>
      <c r="C91" s="10" t="s">
        <v>1239</v>
      </c>
      <c r="D91" s="10" t="s">
        <v>1213</v>
      </c>
      <c r="E91" s="11" t="s">
        <v>1215</v>
      </c>
      <c r="F91" s="12" t="s">
        <v>1255</v>
      </c>
      <c r="I91" s="10" t="s">
        <v>1238</v>
      </c>
      <c r="K91" s="10" t="s">
        <v>1245</v>
      </c>
      <c r="L91" s="10" t="s">
        <v>5</v>
      </c>
      <c r="M91" s="10" t="s">
        <v>304</v>
      </c>
      <c r="N91" s="10" t="s">
        <v>75</v>
      </c>
      <c r="O91" s="10" t="s">
        <v>436</v>
      </c>
      <c r="P91" s="10" t="s">
        <v>306</v>
      </c>
      <c r="Q91" s="10" t="s">
        <v>437</v>
      </c>
      <c r="R91" s="10" t="s">
        <v>965</v>
      </c>
    </row>
    <row r="92" spans="1:18" x14ac:dyDescent="0.3">
      <c r="A92" s="10" t="str">
        <f>HYPERLINK("https://hsdes.intel.com/resource/14013179705","14013179705")</f>
        <v>14013179705</v>
      </c>
      <c r="B92" s="10" t="s">
        <v>961</v>
      </c>
      <c r="C92" s="10" t="s">
        <v>1239</v>
      </c>
      <c r="D92" s="10" t="s">
        <v>1213</v>
      </c>
      <c r="E92" s="11" t="s">
        <v>1215</v>
      </c>
      <c r="F92" s="12" t="s">
        <v>1255</v>
      </c>
      <c r="I92" s="10" t="s">
        <v>1238</v>
      </c>
      <c r="L92" s="10" t="s">
        <v>5</v>
      </c>
      <c r="M92" s="10" t="s">
        <v>24</v>
      </c>
      <c r="N92" s="10" t="s">
        <v>7</v>
      </c>
      <c r="O92" s="10" t="s">
        <v>8</v>
      </c>
      <c r="P92" s="10" t="s">
        <v>26</v>
      </c>
      <c r="Q92" s="10" t="s">
        <v>962</v>
      </c>
      <c r="R92" s="10" t="s">
        <v>963</v>
      </c>
    </row>
    <row r="93" spans="1:18" x14ac:dyDescent="0.3">
      <c r="A93" s="10" t="str">
        <f>HYPERLINK("https://hsdes.intel.com/resource/14013179573","14013179573")</f>
        <v>14013179573</v>
      </c>
      <c r="B93" s="10" t="s">
        <v>959</v>
      </c>
      <c r="C93" s="10" t="s">
        <v>1239</v>
      </c>
      <c r="D93" s="10" t="s">
        <v>1213</v>
      </c>
      <c r="E93" s="11" t="s">
        <v>1215</v>
      </c>
      <c r="F93" s="12" t="s">
        <v>1255</v>
      </c>
      <c r="I93" s="10" t="s">
        <v>1186</v>
      </c>
      <c r="L93" s="10" t="s">
        <v>34</v>
      </c>
      <c r="M93" s="10" t="s">
        <v>37</v>
      </c>
      <c r="N93" s="10" t="s">
        <v>75</v>
      </c>
      <c r="O93" s="10" t="s">
        <v>19</v>
      </c>
      <c r="P93" s="10" t="s">
        <v>179</v>
      </c>
      <c r="Q93" s="10" t="s">
        <v>367</v>
      </c>
      <c r="R93" s="10" t="s">
        <v>960</v>
      </c>
    </row>
    <row r="94" spans="1:18" x14ac:dyDescent="0.3">
      <c r="A94" s="10" t="str">
        <f>HYPERLINK("https://hsdes.intel.com/resource/14013179556","14013179556")</f>
        <v>14013179556</v>
      </c>
      <c r="B94" s="10" t="s">
        <v>957</v>
      </c>
      <c r="C94" s="10" t="s">
        <v>1239</v>
      </c>
      <c r="D94" s="10" t="s">
        <v>1213</v>
      </c>
      <c r="E94" s="11" t="s">
        <v>1215</v>
      </c>
      <c r="F94" s="12" t="s">
        <v>1255</v>
      </c>
      <c r="I94" s="10" t="s">
        <v>1186</v>
      </c>
      <c r="K94" s="10" t="s">
        <v>1195</v>
      </c>
      <c r="L94" s="10" t="s">
        <v>34</v>
      </c>
      <c r="M94" s="10" t="s">
        <v>37</v>
      </c>
      <c r="N94" s="10" t="s">
        <v>75</v>
      </c>
      <c r="O94" s="10" t="s">
        <v>19</v>
      </c>
      <c r="P94" s="10" t="s">
        <v>179</v>
      </c>
      <c r="Q94" s="10" t="s">
        <v>367</v>
      </c>
      <c r="R94" s="10" t="s">
        <v>958</v>
      </c>
    </row>
    <row r="95" spans="1:18" x14ac:dyDescent="0.3">
      <c r="A95" s="10" t="str">
        <f>HYPERLINK("https://hsdes.intel.com/resource/14013179540","14013179540")</f>
        <v>14013179540</v>
      </c>
      <c r="B95" s="10" t="s">
        <v>955</v>
      </c>
      <c r="C95" s="10" t="s">
        <v>1239</v>
      </c>
      <c r="D95" s="10" t="s">
        <v>1213</v>
      </c>
      <c r="E95" s="11" t="s">
        <v>1215</v>
      </c>
      <c r="F95" s="12" t="s">
        <v>1255</v>
      </c>
      <c r="I95" s="10" t="s">
        <v>1186</v>
      </c>
      <c r="L95" s="10" t="s">
        <v>34</v>
      </c>
      <c r="M95" s="10" t="s">
        <v>37</v>
      </c>
      <c r="N95" s="10" t="s">
        <v>75</v>
      </c>
      <c r="O95" s="10" t="s">
        <v>19</v>
      </c>
      <c r="P95" s="10" t="s">
        <v>179</v>
      </c>
      <c r="Q95" s="10" t="s">
        <v>367</v>
      </c>
      <c r="R95" s="10" t="s">
        <v>956</v>
      </c>
    </row>
    <row r="96" spans="1:18" x14ac:dyDescent="0.3">
      <c r="A96" s="10" t="str">
        <f>HYPERLINK("https://hsdes.intel.com/resource/14013179523","14013179523")</f>
        <v>14013179523</v>
      </c>
      <c r="B96" s="10" t="s">
        <v>953</v>
      </c>
      <c r="C96" s="10" t="s">
        <v>1239</v>
      </c>
      <c r="D96" s="10" t="s">
        <v>1213</v>
      </c>
      <c r="E96" s="11" t="s">
        <v>1215</v>
      </c>
      <c r="F96" s="12" t="s">
        <v>1255</v>
      </c>
      <c r="I96" s="10" t="s">
        <v>1186</v>
      </c>
      <c r="K96" s="10" t="s">
        <v>1195</v>
      </c>
      <c r="L96" s="10" t="s">
        <v>34</v>
      </c>
      <c r="M96" s="10" t="s">
        <v>37</v>
      </c>
      <c r="N96" s="10" t="s">
        <v>75</v>
      </c>
      <c r="O96" s="10" t="s">
        <v>19</v>
      </c>
      <c r="P96" s="10" t="s">
        <v>179</v>
      </c>
      <c r="Q96" s="10" t="s">
        <v>367</v>
      </c>
      <c r="R96" s="10" t="s">
        <v>954</v>
      </c>
    </row>
    <row r="97" spans="1:18" x14ac:dyDescent="0.3">
      <c r="A97" s="10" t="str">
        <f>HYPERLINK("https://hsdes.intel.com/resource/14013179479","14013179479")</f>
        <v>14013179479</v>
      </c>
      <c r="B97" s="10" t="s">
        <v>951</v>
      </c>
      <c r="C97" s="10" t="s">
        <v>1236</v>
      </c>
      <c r="D97" s="10" t="s">
        <v>1213</v>
      </c>
      <c r="E97" s="11" t="s">
        <v>1215</v>
      </c>
      <c r="F97" s="12" t="s">
        <v>1255</v>
      </c>
      <c r="I97" s="10" t="s">
        <v>1243</v>
      </c>
      <c r="K97" s="10" t="s">
        <v>1194</v>
      </c>
      <c r="L97" s="10" t="s">
        <v>34</v>
      </c>
      <c r="M97" s="10" t="s">
        <v>37</v>
      </c>
      <c r="N97" s="10" t="s">
        <v>75</v>
      </c>
      <c r="O97" s="10" t="s">
        <v>19</v>
      </c>
      <c r="P97" s="10" t="s">
        <v>179</v>
      </c>
      <c r="Q97" s="10" t="s">
        <v>327</v>
      </c>
      <c r="R97" s="10" t="s">
        <v>952</v>
      </c>
    </row>
    <row r="98" spans="1:18" x14ac:dyDescent="0.3">
      <c r="A98" s="10" t="str">
        <f>HYPERLINK("https://hsdes.intel.com/resource/14013179473","14013179473")</f>
        <v>14013179473</v>
      </c>
      <c r="B98" s="10" t="s">
        <v>949</v>
      </c>
      <c r="C98" s="10" t="s">
        <v>1239</v>
      </c>
      <c r="D98" s="10" t="s">
        <v>1213</v>
      </c>
      <c r="E98" s="11" t="s">
        <v>1215</v>
      </c>
      <c r="F98" s="12" t="s">
        <v>1255</v>
      </c>
      <c r="I98" s="10" t="s">
        <v>1186</v>
      </c>
      <c r="L98" s="10" t="s">
        <v>34</v>
      </c>
      <c r="M98" s="10" t="s">
        <v>37</v>
      </c>
      <c r="N98" s="10" t="s">
        <v>75</v>
      </c>
      <c r="O98" s="10" t="s">
        <v>19</v>
      </c>
      <c r="P98" s="10" t="s">
        <v>179</v>
      </c>
      <c r="Q98" s="10" t="s">
        <v>327</v>
      </c>
      <c r="R98" s="10" t="s">
        <v>950</v>
      </c>
    </row>
    <row r="99" spans="1:18" x14ac:dyDescent="0.3">
      <c r="A99" s="10" t="str">
        <f>HYPERLINK("https://hsdes.intel.com/resource/14013179437","14013179437")</f>
        <v>14013179437</v>
      </c>
      <c r="B99" s="10" t="s">
        <v>947</v>
      </c>
      <c r="C99" s="10" t="s">
        <v>1239</v>
      </c>
      <c r="D99" s="10" t="s">
        <v>1213</v>
      </c>
      <c r="E99" s="11" t="s">
        <v>1215</v>
      </c>
      <c r="F99" s="12" t="s">
        <v>1255</v>
      </c>
      <c r="I99" s="10" t="s">
        <v>1186</v>
      </c>
      <c r="L99" s="10" t="s">
        <v>34</v>
      </c>
      <c r="M99" s="10" t="s">
        <v>37</v>
      </c>
      <c r="N99" s="10" t="s">
        <v>7</v>
      </c>
      <c r="O99" s="10" t="s">
        <v>19</v>
      </c>
      <c r="P99" s="10" t="s">
        <v>179</v>
      </c>
      <c r="Q99" s="10" t="s">
        <v>180</v>
      </c>
      <c r="R99" s="10" t="s">
        <v>948</v>
      </c>
    </row>
    <row r="100" spans="1:18" x14ac:dyDescent="0.3">
      <c r="A100" s="6" t="str">
        <f>HYPERLINK("https://hsdes.intel.com/resource/14013179332","14013179332")</f>
        <v>14013179332</v>
      </c>
      <c r="B100" s="10" t="s">
        <v>945</v>
      </c>
      <c r="C100" s="10" t="s">
        <v>1239</v>
      </c>
      <c r="D100" s="10" t="s">
        <v>1214</v>
      </c>
      <c r="E100" s="11" t="s">
        <v>1215</v>
      </c>
      <c r="F100" s="12" t="s">
        <v>1255</v>
      </c>
      <c r="I100" s="10" t="s">
        <v>1238</v>
      </c>
      <c r="K100" s="10" t="s">
        <v>1254</v>
      </c>
      <c r="L100" s="10" t="s">
        <v>34</v>
      </c>
      <c r="M100" s="10" t="s">
        <v>45</v>
      </c>
      <c r="N100" s="10" t="s">
        <v>7</v>
      </c>
      <c r="O100" s="10" t="s">
        <v>294</v>
      </c>
      <c r="P100" s="10" t="s">
        <v>46</v>
      </c>
      <c r="Q100" s="10" t="s">
        <v>939</v>
      </c>
      <c r="R100" s="10" t="s">
        <v>946</v>
      </c>
    </row>
    <row r="101" spans="1:18" x14ac:dyDescent="0.3">
      <c r="A101" s="6" t="str">
        <f>HYPERLINK("https://hsdes.intel.com/resource/14013179329","14013179329")</f>
        <v>14013179329</v>
      </c>
      <c r="B101" s="10" t="s">
        <v>943</v>
      </c>
      <c r="C101" s="10" t="s">
        <v>1239</v>
      </c>
      <c r="D101" s="10" t="s">
        <v>1213</v>
      </c>
      <c r="E101" s="11" t="s">
        <v>1215</v>
      </c>
      <c r="F101" s="12" t="s">
        <v>1255</v>
      </c>
      <c r="I101" s="10" t="s">
        <v>1244</v>
      </c>
      <c r="K101" s="10" t="s">
        <v>1232</v>
      </c>
      <c r="L101" s="10" t="s">
        <v>34</v>
      </c>
      <c r="M101" s="10" t="s">
        <v>45</v>
      </c>
      <c r="N101" s="10" t="s">
        <v>7</v>
      </c>
      <c r="O101" s="10" t="s">
        <v>294</v>
      </c>
      <c r="P101" s="10" t="s">
        <v>46</v>
      </c>
      <c r="Q101" s="10" t="s">
        <v>47</v>
      </c>
      <c r="R101" s="10" t="s">
        <v>944</v>
      </c>
    </row>
    <row r="102" spans="1:18" x14ac:dyDescent="0.3">
      <c r="A102" s="10" t="str">
        <f>HYPERLINK("https://hsdes.intel.com/resource/14013179315","14013179315")</f>
        <v>14013179315</v>
      </c>
      <c r="B102" s="10" t="s">
        <v>941</v>
      </c>
      <c r="C102" s="10" t="s">
        <v>1253</v>
      </c>
      <c r="D102" s="10" t="s">
        <v>1213</v>
      </c>
      <c r="E102" s="11" t="s">
        <v>1215</v>
      </c>
      <c r="F102" s="12" t="s">
        <v>1255</v>
      </c>
      <c r="I102" s="10" t="s">
        <v>1185</v>
      </c>
      <c r="L102" s="10" t="s">
        <v>5</v>
      </c>
      <c r="M102" s="10" t="s">
        <v>45</v>
      </c>
      <c r="N102" s="10" t="s">
        <v>7</v>
      </c>
      <c r="O102" s="10" t="s">
        <v>25</v>
      </c>
      <c r="P102" s="10" t="s">
        <v>46</v>
      </c>
      <c r="Q102" s="10" t="s">
        <v>939</v>
      </c>
      <c r="R102" s="10" t="s">
        <v>942</v>
      </c>
    </row>
    <row r="103" spans="1:18" x14ac:dyDescent="0.3">
      <c r="A103" s="10" t="str">
        <f>HYPERLINK("https://hsdes.intel.com/resource/14013179310","14013179310")</f>
        <v>14013179310</v>
      </c>
      <c r="B103" s="10" t="s">
        <v>938</v>
      </c>
      <c r="C103" s="10" t="s">
        <v>1253</v>
      </c>
      <c r="D103" s="10" t="s">
        <v>1213</v>
      </c>
      <c r="E103" s="11" t="s">
        <v>1215</v>
      </c>
      <c r="F103" s="12" t="s">
        <v>1255</v>
      </c>
      <c r="I103" s="10" t="s">
        <v>1185</v>
      </c>
      <c r="L103" s="10" t="s">
        <v>5</v>
      </c>
      <c r="M103" s="10" t="s">
        <v>45</v>
      </c>
      <c r="N103" s="10" t="s">
        <v>7</v>
      </c>
      <c r="O103" s="10" t="s">
        <v>115</v>
      </c>
      <c r="P103" s="10" t="s">
        <v>46</v>
      </c>
      <c r="Q103" s="10" t="s">
        <v>939</v>
      </c>
      <c r="R103" s="10" t="s">
        <v>940</v>
      </c>
    </row>
    <row r="104" spans="1:18" x14ac:dyDescent="0.3">
      <c r="A104" s="6" t="str">
        <f>HYPERLINK("https://hsdes.intel.com/resource/14013179274","14013179274")</f>
        <v>14013179274</v>
      </c>
      <c r="B104" s="10" t="s">
        <v>935</v>
      </c>
      <c r="C104" s="10" t="s">
        <v>1239</v>
      </c>
      <c r="D104" s="10" t="s">
        <v>1213</v>
      </c>
      <c r="E104" s="11" t="s">
        <v>1215</v>
      </c>
      <c r="F104" s="12" t="s">
        <v>1255</v>
      </c>
      <c r="I104" s="10" t="s">
        <v>1186</v>
      </c>
      <c r="L104" s="10" t="s">
        <v>34</v>
      </c>
      <c r="M104" s="10" t="s">
        <v>6</v>
      </c>
      <c r="N104" s="10" t="s">
        <v>7</v>
      </c>
      <c r="O104" s="10" t="s">
        <v>67</v>
      </c>
      <c r="P104" s="10" t="s">
        <v>14</v>
      </c>
      <c r="Q104" s="10" t="s">
        <v>936</v>
      </c>
      <c r="R104" s="10" t="s">
        <v>937</v>
      </c>
    </row>
    <row r="105" spans="1:18" x14ac:dyDescent="0.3">
      <c r="A105" s="10" t="str">
        <f>HYPERLINK("https://hsdes.intel.com/resource/14013179255","14013179255")</f>
        <v>14013179255</v>
      </c>
      <c r="B105" s="10" t="s">
        <v>932</v>
      </c>
      <c r="C105" s="10" t="s">
        <v>1239</v>
      </c>
      <c r="D105" s="10" t="s">
        <v>1213</v>
      </c>
      <c r="E105" s="11" t="s">
        <v>1215</v>
      </c>
      <c r="F105" s="12" t="s">
        <v>1255</v>
      </c>
      <c r="I105" s="10" t="s">
        <v>1186</v>
      </c>
      <c r="L105" s="10" t="s">
        <v>5</v>
      </c>
      <c r="M105" s="10" t="s">
        <v>45</v>
      </c>
      <c r="N105" s="10" t="s">
        <v>7</v>
      </c>
      <c r="O105" s="10" t="s">
        <v>25</v>
      </c>
      <c r="P105" s="10" t="s">
        <v>216</v>
      </c>
      <c r="Q105" s="10" t="s">
        <v>933</v>
      </c>
      <c r="R105" s="10" t="s">
        <v>934</v>
      </c>
    </row>
    <row r="106" spans="1:18" x14ac:dyDescent="0.3">
      <c r="A106" s="10" t="str">
        <f>HYPERLINK("https://hsdes.intel.com/resource/14013179183","14013179183")</f>
        <v>14013179183</v>
      </c>
      <c r="B106" s="10" t="s">
        <v>930</v>
      </c>
      <c r="C106" s="10" t="s">
        <v>1239</v>
      </c>
      <c r="D106" s="10" t="s">
        <v>1213</v>
      </c>
      <c r="E106" s="11" t="s">
        <v>1215</v>
      </c>
      <c r="F106" s="12" t="s">
        <v>1255</v>
      </c>
      <c r="I106" s="10" t="s">
        <v>1238</v>
      </c>
      <c r="K106" s="21"/>
      <c r="L106" s="10" t="s">
        <v>5</v>
      </c>
      <c r="M106" s="10" t="s">
        <v>74</v>
      </c>
      <c r="N106" s="10" t="s">
        <v>75</v>
      </c>
      <c r="O106" s="10" t="s">
        <v>920</v>
      </c>
      <c r="P106" s="10" t="s">
        <v>76</v>
      </c>
      <c r="Q106" s="10" t="s">
        <v>80</v>
      </c>
      <c r="R106" s="10" t="s">
        <v>931</v>
      </c>
    </row>
    <row r="107" spans="1:18" x14ac:dyDescent="0.3">
      <c r="A107" s="10" t="str">
        <f>HYPERLINK("https://hsdes.intel.com/resource/14013179166","14013179166")</f>
        <v>14013179166</v>
      </c>
      <c r="B107" s="10" t="s">
        <v>928</v>
      </c>
      <c r="C107" s="10" t="s">
        <v>1239</v>
      </c>
      <c r="D107" s="10" t="s">
        <v>1213</v>
      </c>
      <c r="E107" s="11" t="s">
        <v>1215</v>
      </c>
      <c r="F107" s="12" t="s">
        <v>1255</v>
      </c>
      <c r="I107" s="10" t="s">
        <v>1238</v>
      </c>
      <c r="K107" s="21"/>
      <c r="L107" s="10" t="s">
        <v>5</v>
      </c>
      <c r="M107" s="10" t="s">
        <v>74</v>
      </c>
      <c r="N107" s="10" t="s">
        <v>75</v>
      </c>
      <c r="O107" s="10" t="s">
        <v>19</v>
      </c>
      <c r="P107" s="10" t="s">
        <v>76</v>
      </c>
      <c r="Q107" s="10" t="s">
        <v>80</v>
      </c>
      <c r="R107" s="10" t="s">
        <v>929</v>
      </c>
    </row>
    <row r="108" spans="1:18" x14ac:dyDescent="0.3">
      <c r="A108" s="10" t="str">
        <f>HYPERLINK("https://hsdes.intel.com/resource/14013179162","14013179162")</f>
        <v>14013179162</v>
      </c>
      <c r="B108" s="10" t="s">
        <v>926</v>
      </c>
      <c r="C108" s="10" t="s">
        <v>1239</v>
      </c>
      <c r="D108" s="10" t="s">
        <v>1213</v>
      </c>
      <c r="E108" s="11" t="s">
        <v>1215</v>
      </c>
      <c r="F108" s="12" t="s">
        <v>1255</v>
      </c>
      <c r="I108" s="10" t="s">
        <v>1186</v>
      </c>
      <c r="L108" s="10" t="s">
        <v>34</v>
      </c>
      <c r="M108" s="10" t="s">
        <v>74</v>
      </c>
      <c r="N108" s="10" t="s">
        <v>75</v>
      </c>
      <c r="O108" s="10" t="s">
        <v>19</v>
      </c>
      <c r="P108" s="10" t="s">
        <v>76</v>
      </c>
      <c r="Q108" s="10" t="s">
        <v>80</v>
      </c>
      <c r="R108" s="10" t="s">
        <v>927</v>
      </c>
    </row>
    <row r="109" spans="1:18" x14ac:dyDescent="0.3">
      <c r="A109" s="10" t="str">
        <f>HYPERLINK("https://hsdes.intel.com/resource/14013179157","14013179157")</f>
        <v>14013179157</v>
      </c>
      <c r="B109" s="10" t="s">
        <v>923</v>
      </c>
      <c r="C109" s="10" t="s">
        <v>1239</v>
      </c>
      <c r="D109" s="10" t="s">
        <v>1213</v>
      </c>
      <c r="E109" s="11" t="s">
        <v>1215</v>
      </c>
      <c r="F109" s="12" t="s">
        <v>1255</v>
      </c>
      <c r="I109" s="10" t="s">
        <v>1238</v>
      </c>
      <c r="K109" s="21"/>
      <c r="L109" s="10" t="s">
        <v>30</v>
      </c>
      <c r="M109" s="10" t="s">
        <v>74</v>
      </c>
      <c r="N109" s="10" t="s">
        <v>75</v>
      </c>
      <c r="O109" s="10" t="s">
        <v>25</v>
      </c>
      <c r="P109" s="10" t="s">
        <v>76</v>
      </c>
      <c r="Q109" s="10" t="s">
        <v>924</v>
      </c>
      <c r="R109" s="10" t="s">
        <v>925</v>
      </c>
    </row>
    <row r="110" spans="1:18" x14ac:dyDescent="0.3">
      <c r="A110" s="10" t="str">
        <f>HYPERLINK("https://hsdes.intel.com/resource/14013179142","14013179142")</f>
        <v>14013179142</v>
      </c>
      <c r="B110" s="10" t="s">
        <v>919</v>
      </c>
      <c r="C110" s="10" t="s">
        <v>1239</v>
      </c>
      <c r="D110" s="10" t="s">
        <v>1213</v>
      </c>
      <c r="E110" s="11" t="s">
        <v>1215</v>
      </c>
      <c r="F110" s="12" t="s">
        <v>1255</v>
      </c>
      <c r="I110" s="10" t="s">
        <v>1186</v>
      </c>
      <c r="L110" s="10" t="s">
        <v>5</v>
      </c>
      <c r="M110" s="10" t="s">
        <v>74</v>
      </c>
      <c r="N110" s="10" t="s">
        <v>75</v>
      </c>
      <c r="O110" s="10" t="s">
        <v>920</v>
      </c>
      <c r="P110" s="10" t="s">
        <v>76</v>
      </c>
      <c r="Q110" s="10" t="s">
        <v>921</v>
      </c>
      <c r="R110" s="10" t="s">
        <v>922</v>
      </c>
    </row>
    <row r="111" spans="1:18" x14ac:dyDescent="0.3">
      <c r="A111" s="10" t="str">
        <f>HYPERLINK("https://hsdes.intel.com/resource/14013179118","14013179118")</f>
        <v>14013179118</v>
      </c>
      <c r="B111" s="10" t="s">
        <v>917</v>
      </c>
      <c r="C111" s="10" t="s">
        <v>1253</v>
      </c>
      <c r="D111" s="10" t="s">
        <v>1213</v>
      </c>
      <c r="E111" s="11" t="s">
        <v>1215</v>
      </c>
      <c r="F111" s="12" t="s">
        <v>1255</v>
      </c>
      <c r="I111" s="10" t="s">
        <v>1185</v>
      </c>
      <c r="L111" s="10" t="s">
        <v>34</v>
      </c>
      <c r="M111" s="10" t="s">
        <v>37</v>
      </c>
      <c r="N111" s="10" t="s">
        <v>7</v>
      </c>
      <c r="O111" s="10" t="s">
        <v>706</v>
      </c>
      <c r="P111" s="10" t="s">
        <v>179</v>
      </c>
      <c r="Q111" s="10" t="s">
        <v>915</v>
      </c>
      <c r="R111" s="10" t="s">
        <v>918</v>
      </c>
    </row>
    <row r="112" spans="1:18" x14ac:dyDescent="0.3">
      <c r="A112" s="10" t="str">
        <f>HYPERLINK("https://hsdes.intel.com/resource/14013179115","14013179115")</f>
        <v>14013179115</v>
      </c>
      <c r="B112" s="10" t="s">
        <v>914</v>
      </c>
      <c r="C112" s="10" t="s">
        <v>1253</v>
      </c>
      <c r="D112" s="10" t="s">
        <v>1213</v>
      </c>
      <c r="E112" s="11" t="s">
        <v>1215</v>
      </c>
      <c r="F112" s="12" t="s">
        <v>1255</v>
      </c>
      <c r="I112" s="10" t="s">
        <v>1185</v>
      </c>
      <c r="L112" s="10" t="s">
        <v>34</v>
      </c>
      <c r="M112" s="10" t="s">
        <v>37</v>
      </c>
      <c r="N112" s="10" t="s">
        <v>7</v>
      </c>
      <c r="O112" s="10" t="s">
        <v>19</v>
      </c>
      <c r="P112" s="10" t="s">
        <v>179</v>
      </c>
      <c r="Q112" s="10" t="s">
        <v>915</v>
      </c>
      <c r="R112" s="10" t="s">
        <v>916</v>
      </c>
    </row>
    <row r="113" spans="1:18" x14ac:dyDescent="0.3">
      <c r="A113" s="6" t="str">
        <f>HYPERLINK("https://hsdes.intel.com/resource/14013179108","14013179108")</f>
        <v>14013179108</v>
      </c>
      <c r="B113" s="10" t="s">
        <v>912</v>
      </c>
      <c r="C113" s="10" t="s">
        <v>1239</v>
      </c>
      <c r="D113" s="10" t="s">
        <v>1213</v>
      </c>
      <c r="E113" s="11" t="s">
        <v>1215</v>
      </c>
      <c r="F113" s="12" t="s">
        <v>1255</v>
      </c>
      <c r="I113" s="10" t="s">
        <v>1238</v>
      </c>
      <c r="L113" s="10" t="s">
        <v>5</v>
      </c>
      <c r="M113" s="10" t="s">
        <v>74</v>
      </c>
      <c r="N113" s="10" t="s">
        <v>75</v>
      </c>
      <c r="O113" s="10" t="s">
        <v>25</v>
      </c>
      <c r="P113" s="10" t="s">
        <v>76</v>
      </c>
      <c r="Q113" s="10" t="s">
        <v>715</v>
      </c>
      <c r="R113" s="10" t="s">
        <v>913</v>
      </c>
    </row>
    <row r="114" spans="1:18" x14ac:dyDescent="0.3">
      <c r="A114" s="10" t="str">
        <f>HYPERLINK("https://hsdes.intel.com/resource/14013179047","14013179047")</f>
        <v>14013179047</v>
      </c>
      <c r="B114" s="10" t="s">
        <v>910</v>
      </c>
      <c r="C114" s="20" t="s">
        <v>1239</v>
      </c>
      <c r="D114" s="10" t="s">
        <v>1213</v>
      </c>
      <c r="E114" s="11" t="s">
        <v>1215</v>
      </c>
      <c r="F114" s="12" t="s">
        <v>1255</v>
      </c>
      <c r="I114" s="10" t="s">
        <v>1186</v>
      </c>
      <c r="L114" s="10" t="s">
        <v>5</v>
      </c>
      <c r="M114" s="10" t="s">
        <v>18</v>
      </c>
      <c r="N114" s="10" t="s">
        <v>7</v>
      </c>
      <c r="O114" s="10" t="s">
        <v>8</v>
      </c>
      <c r="P114" s="10" t="s">
        <v>20</v>
      </c>
      <c r="Q114" s="10" t="s">
        <v>21</v>
      </c>
      <c r="R114" s="10" t="s">
        <v>911</v>
      </c>
    </row>
    <row r="115" spans="1:18" x14ac:dyDescent="0.3">
      <c r="A115" s="10" t="str">
        <f>HYPERLINK("https://hsdes.intel.com/resource/14013179024","14013179024")</f>
        <v>14013179024</v>
      </c>
      <c r="B115" s="10" t="s">
        <v>907</v>
      </c>
      <c r="C115" s="10" t="s">
        <v>1239</v>
      </c>
      <c r="D115" s="10" t="s">
        <v>1213</v>
      </c>
      <c r="E115" s="11" t="s">
        <v>1215</v>
      </c>
      <c r="F115" s="12" t="s">
        <v>1255</v>
      </c>
      <c r="I115" s="10" t="s">
        <v>1186</v>
      </c>
      <c r="L115" s="10" t="s">
        <v>34</v>
      </c>
      <c r="M115" s="10" t="s">
        <v>18</v>
      </c>
      <c r="N115" s="10" t="s">
        <v>75</v>
      </c>
      <c r="O115" s="10" t="s">
        <v>8</v>
      </c>
      <c r="P115" s="10" t="s">
        <v>20</v>
      </c>
      <c r="Q115" s="10" t="s">
        <v>908</v>
      </c>
      <c r="R115" s="10" t="s">
        <v>909</v>
      </c>
    </row>
    <row r="116" spans="1:18" x14ac:dyDescent="0.3">
      <c r="A116" s="10" t="str">
        <f>HYPERLINK("https://hsdes.intel.com/resource/14013179000","14013179000")</f>
        <v>14013179000</v>
      </c>
      <c r="B116" s="10" t="s">
        <v>904</v>
      </c>
      <c r="C116" s="10" t="s">
        <v>1239</v>
      </c>
      <c r="D116" s="10" t="s">
        <v>1213</v>
      </c>
      <c r="E116" s="11" t="s">
        <v>1215</v>
      </c>
      <c r="F116" s="12" t="s">
        <v>1255</v>
      </c>
      <c r="I116" s="10" t="s">
        <v>1186</v>
      </c>
      <c r="L116" s="10" t="s">
        <v>30</v>
      </c>
      <c r="M116" s="10" t="s">
        <v>18</v>
      </c>
      <c r="N116" s="10" t="s">
        <v>75</v>
      </c>
      <c r="O116" s="10" t="s">
        <v>19</v>
      </c>
      <c r="P116" s="10" t="s">
        <v>685</v>
      </c>
      <c r="Q116" s="10" t="s">
        <v>905</v>
      </c>
      <c r="R116" s="10" t="s">
        <v>906</v>
      </c>
    </row>
    <row r="117" spans="1:18" x14ac:dyDescent="0.3">
      <c r="A117" s="10" t="str">
        <f>HYPERLINK("https://hsdes.intel.com/resource/14013178967","14013178967")</f>
        <v>14013178967</v>
      </c>
      <c r="B117" s="10" t="s">
        <v>902</v>
      </c>
      <c r="C117" s="10" t="s">
        <v>1239</v>
      </c>
      <c r="D117" s="10" t="s">
        <v>1213</v>
      </c>
      <c r="E117" s="11" t="s">
        <v>1215</v>
      </c>
      <c r="F117" s="12" t="s">
        <v>1255</v>
      </c>
      <c r="I117" s="10" t="s">
        <v>1244</v>
      </c>
      <c r="K117" s="10" t="s">
        <v>1231</v>
      </c>
      <c r="L117" s="10" t="s">
        <v>5</v>
      </c>
      <c r="M117" s="10" t="s">
        <v>74</v>
      </c>
      <c r="N117" s="10" t="s">
        <v>75</v>
      </c>
      <c r="O117" s="10" t="s">
        <v>19</v>
      </c>
      <c r="P117" s="10" t="s">
        <v>76</v>
      </c>
      <c r="Q117" s="10" t="s">
        <v>190</v>
      </c>
      <c r="R117" s="10" t="s">
        <v>903</v>
      </c>
    </row>
    <row r="118" spans="1:18" x14ac:dyDescent="0.3">
      <c r="A118" s="10" t="str">
        <f>HYPERLINK("https://hsdes.intel.com/resource/14013178956","14013178956")</f>
        <v>14013178956</v>
      </c>
      <c r="B118" s="10" t="s">
        <v>900</v>
      </c>
      <c r="C118" s="10" t="s">
        <v>1239</v>
      </c>
      <c r="D118" s="10" t="s">
        <v>1213</v>
      </c>
      <c r="E118" s="11" t="s">
        <v>1215</v>
      </c>
      <c r="F118" s="12" t="s">
        <v>1255</v>
      </c>
      <c r="I118" s="10" t="s">
        <v>1244</v>
      </c>
      <c r="K118" s="10" t="s">
        <v>1231</v>
      </c>
      <c r="L118" s="10" t="s">
        <v>5</v>
      </c>
      <c r="M118" s="10" t="s">
        <v>74</v>
      </c>
      <c r="N118" s="10" t="s">
        <v>75</v>
      </c>
      <c r="O118" s="10" t="s">
        <v>19</v>
      </c>
      <c r="P118" s="10" t="s">
        <v>76</v>
      </c>
      <c r="Q118" s="10" t="s">
        <v>77</v>
      </c>
      <c r="R118" s="10" t="s">
        <v>901</v>
      </c>
    </row>
    <row r="119" spans="1:18" x14ac:dyDescent="0.3">
      <c r="A119" s="10" t="str">
        <f>HYPERLINK("https://hsdes.intel.com/resource/14013178947","14013178947")</f>
        <v>14013178947</v>
      </c>
      <c r="B119" s="10" t="s">
        <v>898</v>
      </c>
      <c r="C119" s="10" t="s">
        <v>1239</v>
      </c>
      <c r="D119" s="10" t="s">
        <v>1213</v>
      </c>
      <c r="E119" s="11" t="s">
        <v>1215</v>
      </c>
      <c r="F119" s="12" t="s">
        <v>1255</v>
      </c>
      <c r="I119" s="10" t="s">
        <v>1244</v>
      </c>
      <c r="K119" s="10" t="s">
        <v>1231</v>
      </c>
      <c r="L119" s="10" t="s">
        <v>5</v>
      </c>
      <c r="M119" s="10" t="s">
        <v>74</v>
      </c>
      <c r="N119" s="10" t="s">
        <v>75</v>
      </c>
      <c r="O119" s="10" t="s">
        <v>19</v>
      </c>
      <c r="P119" s="10" t="s">
        <v>76</v>
      </c>
      <c r="Q119" s="10" t="s">
        <v>190</v>
      </c>
      <c r="R119" s="10" t="s">
        <v>899</v>
      </c>
    </row>
    <row r="120" spans="1:18" x14ac:dyDescent="0.3">
      <c r="A120" s="10" t="str">
        <f>HYPERLINK("https://hsdes.intel.com/resource/14013178930","14013178930")</f>
        <v>14013178930</v>
      </c>
      <c r="B120" s="10" t="s">
        <v>896</v>
      </c>
      <c r="C120" s="10" t="s">
        <v>1239</v>
      </c>
      <c r="D120" s="10" t="s">
        <v>1213</v>
      </c>
      <c r="E120" s="11" t="s">
        <v>1215</v>
      </c>
      <c r="F120" s="12" t="s">
        <v>1255</v>
      </c>
      <c r="I120" s="10" t="s">
        <v>1244</v>
      </c>
      <c r="K120" s="10" t="s">
        <v>1231</v>
      </c>
      <c r="L120" s="10" t="s">
        <v>5</v>
      </c>
      <c r="M120" s="10" t="s">
        <v>74</v>
      </c>
      <c r="N120" s="10" t="s">
        <v>75</v>
      </c>
      <c r="O120" s="10" t="s">
        <v>853</v>
      </c>
      <c r="P120" s="10" t="s">
        <v>76</v>
      </c>
      <c r="Q120" s="10" t="s">
        <v>190</v>
      </c>
      <c r="R120" s="10" t="s">
        <v>897</v>
      </c>
    </row>
    <row r="121" spans="1:18" x14ac:dyDescent="0.3">
      <c r="A121" s="10" t="str">
        <f>HYPERLINK("https://hsdes.intel.com/resource/14013178499","14013178499")</f>
        <v>14013178499</v>
      </c>
      <c r="B121" s="10" t="s">
        <v>893</v>
      </c>
      <c r="C121" s="10" t="s">
        <v>1239</v>
      </c>
      <c r="D121" s="10" t="s">
        <v>1214</v>
      </c>
      <c r="E121" s="11" t="s">
        <v>1215</v>
      </c>
      <c r="F121" s="12" t="s">
        <v>1255</v>
      </c>
      <c r="I121" s="10" t="s">
        <v>1186</v>
      </c>
      <c r="L121" s="10" t="s">
        <v>5</v>
      </c>
      <c r="M121" s="10" t="s">
        <v>18</v>
      </c>
      <c r="N121" s="10" t="s">
        <v>75</v>
      </c>
      <c r="O121" s="10" t="s">
        <v>8</v>
      </c>
      <c r="P121" s="10" t="s">
        <v>20</v>
      </c>
      <c r="Q121" s="10" t="s">
        <v>894</v>
      </c>
      <c r="R121" s="10" t="s">
        <v>895</v>
      </c>
    </row>
    <row r="122" spans="1:18" x14ac:dyDescent="0.3">
      <c r="A122" s="10" t="str">
        <f>HYPERLINK("https://hsdes.intel.com/resource/14013178496","14013178496")</f>
        <v>14013178496</v>
      </c>
      <c r="B122" s="10" t="s">
        <v>890</v>
      </c>
      <c r="C122" s="10" t="s">
        <v>1239</v>
      </c>
      <c r="D122" s="10" t="s">
        <v>1213</v>
      </c>
      <c r="E122" s="11" t="s">
        <v>1215</v>
      </c>
      <c r="F122" s="12" t="s">
        <v>1255</v>
      </c>
      <c r="I122" s="10" t="s">
        <v>1186</v>
      </c>
      <c r="L122" s="10" t="s">
        <v>5</v>
      </c>
      <c r="M122" s="10" t="s">
        <v>18</v>
      </c>
      <c r="N122" s="10" t="s">
        <v>75</v>
      </c>
      <c r="O122" s="10" t="s">
        <v>8</v>
      </c>
      <c r="P122" s="10" t="s">
        <v>20</v>
      </c>
      <c r="Q122" s="10" t="s">
        <v>891</v>
      </c>
      <c r="R122" s="10" t="s">
        <v>892</v>
      </c>
    </row>
    <row r="123" spans="1:18" x14ac:dyDescent="0.3">
      <c r="A123" s="10" t="str">
        <f>HYPERLINK("https://hsdes.intel.com/resource/14013178330","14013178330")</f>
        <v>14013178330</v>
      </c>
      <c r="B123" s="10" t="s">
        <v>888</v>
      </c>
      <c r="C123" s="10" t="s">
        <v>1239</v>
      </c>
      <c r="D123" s="10" t="s">
        <v>1213</v>
      </c>
      <c r="E123" s="11" t="s">
        <v>1215</v>
      </c>
      <c r="F123" s="12" t="s">
        <v>1255</v>
      </c>
      <c r="I123" s="10" t="s">
        <v>1238</v>
      </c>
      <c r="K123" s="21"/>
      <c r="L123" s="10" t="s">
        <v>34</v>
      </c>
      <c r="M123" s="10" t="s">
        <v>24</v>
      </c>
      <c r="N123" s="10" t="s">
        <v>75</v>
      </c>
      <c r="O123" s="10" t="s">
        <v>207</v>
      </c>
      <c r="P123" s="10" t="s">
        <v>20</v>
      </c>
      <c r="Q123" s="10" t="s">
        <v>727</v>
      </c>
      <c r="R123" s="10" t="s">
        <v>889</v>
      </c>
    </row>
    <row r="124" spans="1:18" x14ac:dyDescent="0.3">
      <c r="A124" s="10" t="str">
        <f>HYPERLINK("https://hsdes.intel.com/resource/14013178329","14013178329")</f>
        <v>14013178329</v>
      </c>
      <c r="B124" s="10" t="s">
        <v>885</v>
      </c>
      <c r="C124" s="10" t="s">
        <v>1239</v>
      </c>
      <c r="D124" s="10" t="s">
        <v>1213</v>
      </c>
      <c r="E124" s="11" t="s">
        <v>1215</v>
      </c>
      <c r="F124" s="12" t="s">
        <v>1255</v>
      </c>
      <c r="I124" s="10" t="s">
        <v>1238</v>
      </c>
      <c r="K124" s="21"/>
      <c r="L124" s="10" t="s">
        <v>34</v>
      </c>
      <c r="M124" s="10" t="s">
        <v>24</v>
      </c>
      <c r="N124" s="10" t="s">
        <v>75</v>
      </c>
      <c r="O124" s="10" t="s">
        <v>207</v>
      </c>
      <c r="P124" s="10" t="s">
        <v>20</v>
      </c>
      <c r="Q124" s="10" t="s">
        <v>886</v>
      </c>
      <c r="R124" s="10" t="s">
        <v>887</v>
      </c>
    </row>
    <row r="125" spans="1:18" x14ac:dyDescent="0.3">
      <c r="A125" s="10" t="str">
        <f>HYPERLINK("https://hsdes.intel.com/resource/14013178263","14013178263")</f>
        <v>14013178263</v>
      </c>
      <c r="B125" s="10" t="s">
        <v>883</v>
      </c>
      <c r="C125" s="10" t="s">
        <v>1239</v>
      </c>
      <c r="D125" s="10" t="s">
        <v>1213</v>
      </c>
      <c r="E125" s="11" t="s">
        <v>1215</v>
      </c>
      <c r="F125" s="12" t="s">
        <v>1255</v>
      </c>
      <c r="I125" s="10" t="s">
        <v>1186</v>
      </c>
      <c r="L125" s="10" t="s">
        <v>34</v>
      </c>
      <c r="M125" s="10" t="s">
        <v>18</v>
      </c>
      <c r="N125" s="10" t="s">
        <v>75</v>
      </c>
      <c r="O125" s="10" t="s">
        <v>8</v>
      </c>
      <c r="P125" s="10" t="s">
        <v>20</v>
      </c>
      <c r="Q125" s="10" t="s">
        <v>830</v>
      </c>
      <c r="R125" s="10" t="s">
        <v>884</v>
      </c>
    </row>
    <row r="126" spans="1:18" x14ac:dyDescent="0.3">
      <c r="A126" s="10" t="str">
        <f>HYPERLINK("https://hsdes.intel.com/resource/14013178260","14013178260")</f>
        <v>14013178260</v>
      </c>
      <c r="B126" s="10" t="s">
        <v>881</v>
      </c>
      <c r="C126" s="10" t="s">
        <v>1239</v>
      </c>
      <c r="D126" s="10" t="s">
        <v>1213</v>
      </c>
      <c r="E126" s="11" t="s">
        <v>1215</v>
      </c>
      <c r="F126" s="12" t="s">
        <v>1255</v>
      </c>
      <c r="I126" s="10" t="s">
        <v>1186</v>
      </c>
      <c r="L126" s="10" t="s">
        <v>30</v>
      </c>
      <c r="M126" s="10" t="s">
        <v>18</v>
      </c>
      <c r="N126" s="10" t="s">
        <v>7</v>
      </c>
      <c r="O126" s="10" t="s">
        <v>19</v>
      </c>
      <c r="P126" s="10" t="s">
        <v>20</v>
      </c>
      <c r="Q126" s="10" t="s">
        <v>847</v>
      </c>
      <c r="R126" s="10" t="s">
        <v>882</v>
      </c>
    </row>
    <row r="127" spans="1:18" x14ac:dyDescent="0.3">
      <c r="A127" s="10" t="str">
        <f>HYPERLINK("https://hsdes.intel.com/resource/14013178259","14013178259")</f>
        <v>14013178259</v>
      </c>
      <c r="B127" s="10" t="s">
        <v>879</v>
      </c>
      <c r="C127" s="10" t="s">
        <v>1239</v>
      </c>
      <c r="D127" s="10" t="s">
        <v>1213</v>
      </c>
      <c r="E127" s="11" t="s">
        <v>1215</v>
      </c>
      <c r="F127" s="12" t="s">
        <v>1255</v>
      </c>
      <c r="I127" s="10" t="s">
        <v>1186</v>
      </c>
      <c r="L127" s="10" t="s">
        <v>30</v>
      </c>
      <c r="M127" s="10" t="s">
        <v>18</v>
      </c>
      <c r="N127" s="10" t="s">
        <v>7</v>
      </c>
      <c r="O127" s="10" t="s">
        <v>8</v>
      </c>
      <c r="P127" s="10" t="s">
        <v>20</v>
      </c>
      <c r="Q127" s="10" t="s">
        <v>847</v>
      </c>
      <c r="R127" s="10" t="s">
        <v>880</v>
      </c>
    </row>
    <row r="128" spans="1:18" x14ac:dyDescent="0.3">
      <c r="A128" s="6" t="str">
        <f>HYPERLINK("https://hsdes.intel.com/resource/14013178252","14013178252")</f>
        <v>14013178252</v>
      </c>
      <c r="B128" s="10" t="s">
        <v>876</v>
      </c>
      <c r="C128" s="10" t="s">
        <v>1239</v>
      </c>
      <c r="D128" s="10" t="s">
        <v>1213</v>
      </c>
      <c r="E128" s="11" t="s">
        <v>1215</v>
      </c>
      <c r="F128" s="12" t="s">
        <v>1255</v>
      </c>
      <c r="I128" s="10" t="s">
        <v>1238</v>
      </c>
      <c r="K128" s="21"/>
      <c r="L128" s="10" t="s">
        <v>34</v>
      </c>
      <c r="M128" s="10" t="s">
        <v>18</v>
      </c>
      <c r="N128" s="10" t="s">
        <v>75</v>
      </c>
      <c r="O128" s="10" t="s">
        <v>19</v>
      </c>
      <c r="P128" s="10" t="s">
        <v>20</v>
      </c>
      <c r="Q128" s="10" t="s">
        <v>877</v>
      </c>
      <c r="R128" s="10" t="s">
        <v>878</v>
      </c>
    </row>
    <row r="129" spans="1:18" x14ac:dyDescent="0.3">
      <c r="A129" s="10" t="str">
        <f>HYPERLINK("https://hsdes.intel.com/resource/14013178166","14013178166")</f>
        <v>14013178166</v>
      </c>
      <c r="B129" s="10" t="s">
        <v>874</v>
      </c>
      <c r="C129" s="10" t="s">
        <v>1239</v>
      </c>
      <c r="D129" s="10" t="s">
        <v>1213</v>
      </c>
      <c r="E129" s="11" t="s">
        <v>1215</v>
      </c>
      <c r="F129" s="12" t="s">
        <v>1255</v>
      </c>
      <c r="I129" s="10" t="s">
        <v>1186</v>
      </c>
      <c r="L129" s="10" t="s">
        <v>34</v>
      </c>
      <c r="M129" s="10" t="s">
        <v>18</v>
      </c>
      <c r="N129" s="10" t="s">
        <v>7</v>
      </c>
      <c r="O129" s="10" t="s">
        <v>8</v>
      </c>
      <c r="P129" s="10" t="s">
        <v>20</v>
      </c>
      <c r="Q129" s="10" t="s">
        <v>847</v>
      </c>
      <c r="R129" s="10" t="s">
        <v>875</v>
      </c>
    </row>
    <row r="130" spans="1:18" x14ac:dyDescent="0.3">
      <c r="A130" s="10" t="str">
        <f>HYPERLINK("https://hsdes.intel.com/resource/14013178130","14013178130")</f>
        <v>14013178130</v>
      </c>
      <c r="B130" s="10" t="s">
        <v>872</v>
      </c>
      <c r="C130" s="10" t="s">
        <v>1236</v>
      </c>
      <c r="D130" s="10" t="s">
        <v>1213</v>
      </c>
      <c r="E130" s="11" t="s">
        <v>1215</v>
      </c>
      <c r="F130" s="12" t="s">
        <v>1255</v>
      </c>
      <c r="I130" s="10" t="s">
        <v>1243</v>
      </c>
      <c r="K130" s="10" t="s">
        <v>1187</v>
      </c>
      <c r="L130" s="10" t="s">
        <v>5</v>
      </c>
      <c r="M130" s="10" t="s">
        <v>24</v>
      </c>
      <c r="N130" s="10" t="s">
        <v>75</v>
      </c>
      <c r="O130" s="10" t="s">
        <v>8</v>
      </c>
      <c r="P130" s="10" t="s">
        <v>26</v>
      </c>
      <c r="Q130" s="10" t="s">
        <v>83</v>
      </c>
      <c r="R130" s="10" t="s">
        <v>873</v>
      </c>
    </row>
    <row r="131" spans="1:18" x14ac:dyDescent="0.3">
      <c r="A131" s="10" t="str">
        <f>HYPERLINK("https://hsdes.intel.com/resource/14013178092","14013178092")</f>
        <v>14013178092</v>
      </c>
      <c r="B131" s="10" t="s">
        <v>870</v>
      </c>
      <c r="C131" s="10" t="s">
        <v>1239</v>
      </c>
      <c r="D131" s="10" t="s">
        <v>1213</v>
      </c>
      <c r="E131" s="11" t="s">
        <v>1215</v>
      </c>
      <c r="F131" s="12" t="s">
        <v>1255</v>
      </c>
      <c r="I131" s="10" t="s">
        <v>1186</v>
      </c>
      <c r="L131" s="10" t="s">
        <v>34</v>
      </c>
      <c r="M131" s="10" t="s">
        <v>18</v>
      </c>
      <c r="N131" s="10" t="s">
        <v>75</v>
      </c>
      <c r="O131" s="10" t="s">
        <v>19</v>
      </c>
      <c r="P131" s="10" t="s">
        <v>685</v>
      </c>
      <c r="Q131" s="10" t="s">
        <v>868</v>
      </c>
      <c r="R131" s="10" t="s">
        <v>871</v>
      </c>
    </row>
    <row r="132" spans="1:18" x14ac:dyDescent="0.3">
      <c r="A132" s="10" t="str">
        <f>HYPERLINK("https://hsdes.intel.com/resource/14013178088","14013178088")</f>
        <v>14013178088</v>
      </c>
      <c r="B132" s="10" t="s">
        <v>867</v>
      </c>
      <c r="C132" s="10" t="s">
        <v>1239</v>
      </c>
      <c r="D132" s="10" t="s">
        <v>1213</v>
      </c>
      <c r="E132" s="11" t="s">
        <v>1215</v>
      </c>
      <c r="F132" s="12" t="s">
        <v>1255</v>
      </c>
      <c r="I132" s="10" t="s">
        <v>1186</v>
      </c>
      <c r="L132" s="10" t="s">
        <v>34</v>
      </c>
      <c r="M132" s="10" t="s">
        <v>18</v>
      </c>
      <c r="N132" s="10" t="s">
        <v>75</v>
      </c>
      <c r="O132" s="10" t="s">
        <v>19</v>
      </c>
      <c r="P132" s="10" t="s">
        <v>685</v>
      </c>
      <c r="Q132" s="10" t="s">
        <v>868</v>
      </c>
      <c r="R132" s="10" t="s">
        <v>869</v>
      </c>
    </row>
    <row r="133" spans="1:18" x14ac:dyDescent="0.3">
      <c r="A133" s="10" t="str">
        <f>HYPERLINK("https://hsdes.intel.com/resource/14013178068","14013178068")</f>
        <v>14013178068</v>
      </c>
      <c r="B133" s="10" t="s">
        <v>864</v>
      </c>
      <c r="C133" s="10" t="s">
        <v>1239</v>
      </c>
      <c r="D133" s="10" t="s">
        <v>1213</v>
      </c>
      <c r="E133" s="11" t="s">
        <v>1215</v>
      </c>
      <c r="F133" s="12" t="s">
        <v>1255</v>
      </c>
      <c r="I133" s="10" t="s">
        <v>1186</v>
      </c>
      <c r="L133" s="10" t="s">
        <v>30</v>
      </c>
      <c r="M133" s="10" t="s">
        <v>18</v>
      </c>
      <c r="N133" s="10" t="s">
        <v>75</v>
      </c>
      <c r="O133" s="10" t="s">
        <v>19</v>
      </c>
      <c r="P133" s="10" t="s">
        <v>20</v>
      </c>
      <c r="Q133" s="10" t="s">
        <v>865</v>
      </c>
      <c r="R133" s="10" t="s">
        <v>866</v>
      </c>
    </row>
    <row r="134" spans="1:18" x14ac:dyDescent="0.3">
      <c r="A134" s="10" t="str">
        <f>HYPERLINK("https://hsdes.intel.com/resource/14013177978","14013177978")</f>
        <v>14013177978</v>
      </c>
      <c r="B134" s="10" t="s">
        <v>861</v>
      </c>
      <c r="C134" s="10" t="s">
        <v>1239</v>
      </c>
      <c r="D134" s="10" t="s">
        <v>1213</v>
      </c>
      <c r="E134" s="11" t="s">
        <v>1215</v>
      </c>
      <c r="F134" s="12" t="s">
        <v>1255</v>
      </c>
      <c r="I134" s="10" t="s">
        <v>1186</v>
      </c>
      <c r="L134" s="10" t="s">
        <v>30</v>
      </c>
      <c r="M134" s="10" t="s">
        <v>18</v>
      </c>
      <c r="N134" s="10" t="s">
        <v>7</v>
      </c>
      <c r="O134" s="10" t="s">
        <v>862</v>
      </c>
      <c r="P134" s="10" t="s">
        <v>20</v>
      </c>
      <c r="Q134" s="10" t="s">
        <v>727</v>
      </c>
      <c r="R134" s="10" t="s">
        <v>863</v>
      </c>
    </row>
    <row r="135" spans="1:18" x14ac:dyDescent="0.3">
      <c r="A135" s="9" t="str">
        <f>HYPERLINK("https://hsdes.intel.com/resource/14013177968","14013177968")</f>
        <v>14013177968</v>
      </c>
      <c r="B135" s="10" t="s">
        <v>858</v>
      </c>
      <c r="C135" s="10" t="s">
        <v>1239</v>
      </c>
      <c r="D135" s="10" t="s">
        <v>1213</v>
      </c>
      <c r="E135" s="11" t="s">
        <v>1215</v>
      </c>
      <c r="F135" s="12" t="s">
        <v>1255</v>
      </c>
      <c r="I135" s="10" t="s">
        <v>1186</v>
      </c>
      <c r="L135" s="10" t="s">
        <v>30</v>
      </c>
      <c r="M135" s="10" t="s">
        <v>18</v>
      </c>
      <c r="N135" s="10" t="s">
        <v>7</v>
      </c>
      <c r="O135" s="10" t="s">
        <v>146</v>
      </c>
      <c r="P135" s="10" t="s">
        <v>20</v>
      </c>
      <c r="Q135" s="10" t="s">
        <v>859</v>
      </c>
      <c r="R135" s="10" t="s">
        <v>860</v>
      </c>
    </row>
    <row r="136" spans="1:18" x14ac:dyDescent="0.3">
      <c r="A136" s="10" t="str">
        <f>HYPERLINK("https://hsdes.intel.com/resource/14013177965","14013177965")</f>
        <v>14013177965</v>
      </c>
      <c r="B136" s="10" t="s">
        <v>856</v>
      </c>
      <c r="C136" s="10" t="s">
        <v>1239</v>
      </c>
      <c r="D136" s="10" t="s">
        <v>1213</v>
      </c>
      <c r="E136" s="11" t="s">
        <v>1215</v>
      </c>
      <c r="F136" s="12" t="s">
        <v>1255</v>
      </c>
      <c r="I136" s="10" t="s">
        <v>1186</v>
      </c>
      <c r="L136" s="10" t="s">
        <v>5</v>
      </c>
      <c r="M136" s="10" t="s">
        <v>18</v>
      </c>
      <c r="N136" s="10" t="s">
        <v>7</v>
      </c>
      <c r="O136" s="10" t="s">
        <v>853</v>
      </c>
      <c r="P136" s="10" t="s">
        <v>20</v>
      </c>
      <c r="Q136" s="10" t="s">
        <v>847</v>
      </c>
      <c r="R136" s="10" t="s">
        <v>857</v>
      </c>
    </row>
    <row r="137" spans="1:18" x14ac:dyDescent="0.3">
      <c r="A137" s="10" t="str">
        <f>HYPERLINK("https://hsdes.intel.com/resource/14013177940","14013177940")</f>
        <v>14013177940</v>
      </c>
      <c r="B137" s="10" t="s">
        <v>852</v>
      </c>
      <c r="C137" s="10" t="s">
        <v>1239</v>
      </c>
      <c r="D137" s="10" t="s">
        <v>1213</v>
      </c>
      <c r="E137" s="11" t="s">
        <v>1215</v>
      </c>
      <c r="F137" s="12" t="s">
        <v>1255</v>
      </c>
      <c r="I137" s="10" t="s">
        <v>1238</v>
      </c>
      <c r="K137" s="21"/>
      <c r="L137" s="10" t="s">
        <v>5</v>
      </c>
      <c r="M137" s="10" t="s">
        <v>74</v>
      </c>
      <c r="N137" s="10" t="s">
        <v>75</v>
      </c>
      <c r="O137" s="10" t="s">
        <v>853</v>
      </c>
      <c r="P137" s="10" t="s">
        <v>76</v>
      </c>
      <c r="Q137" s="10" t="s">
        <v>854</v>
      </c>
      <c r="R137" s="10" t="s">
        <v>855</v>
      </c>
    </row>
    <row r="138" spans="1:18" x14ac:dyDescent="0.3">
      <c r="A138" s="10" t="str">
        <f>HYPERLINK("https://hsdes.intel.com/resource/14013177930","14013177930")</f>
        <v>14013177930</v>
      </c>
      <c r="B138" s="10" t="s">
        <v>849</v>
      </c>
      <c r="C138" s="10" t="s">
        <v>1239</v>
      </c>
      <c r="D138" s="10" t="s">
        <v>1213</v>
      </c>
      <c r="E138" s="11" t="s">
        <v>1215</v>
      </c>
      <c r="F138" s="12" t="s">
        <v>1255</v>
      </c>
      <c r="I138" s="10" t="s">
        <v>1186</v>
      </c>
      <c r="L138" s="10" t="s">
        <v>34</v>
      </c>
      <c r="M138" s="10" t="s">
        <v>74</v>
      </c>
      <c r="N138" s="10" t="s">
        <v>75</v>
      </c>
      <c r="O138" s="10" t="s">
        <v>19</v>
      </c>
      <c r="P138" s="10" t="s">
        <v>76</v>
      </c>
      <c r="Q138" s="10" t="s">
        <v>850</v>
      </c>
      <c r="R138" s="10" t="s">
        <v>851</v>
      </c>
    </row>
    <row r="139" spans="1:18" x14ac:dyDescent="0.3">
      <c r="A139" s="10" t="str">
        <f>HYPERLINK("https://hsdes.intel.com/resource/14013177900","14013177900")</f>
        <v>14013177900</v>
      </c>
      <c r="B139" s="10" t="s">
        <v>846</v>
      </c>
      <c r="C139" s="10" t="s">
        <v>1239</v>
      </c>
      <c r="D139" s="10" t="s">
        <v>1213</v>
      </c>
      <c r="E139" s="11" t="s">
        <v>1215</v>
      </c>
      <c r="F139" s="12" t="s">
        <v>1255</v>
      </c>
      <c r="I139" s="10" t="s">
        <v>1238</v>
      </c>
      <c r="K139" s="10" t="s">
        <v>1246</v>
      </c>
      <c r="L139" s="10" t="s">
        <v>5</v>
      </c>
      <c r="M139" s="10" t="s">
        <v>24</v>
      </c>
      <c r="N139" s="10" t="s">
        <v>75</v>
      </c>
      <c r="O139" s="10" t="s">
        <v>175</v>
      </c>
      <c r="P139" s="10" t="s">
        <v>685</v>
      </c>
      <c r="Q139" s="10" t="s">
        <v>847</v>
      </c>
      <c r="R139" s="10" t="s">
        <v>848</v>
      </c>
    </row>
    <row r="140" spans="1:18" x14ac:dyDescent="0.3">
      <c r="A140" s="10" t="str">
        <f>HYPERLINK("https://hsdes.intel.com/resource/14013177883","14013177883")</f>
        <v>14013177883</v>
      </c>
      <c r="B140" s="10" t="s">
        <v>843</v>
      </c>
      <c r="C140" s="10" t="s">
        <v>1239</v>
      </c>
      <c r="D140" s="10" t="s">
        <v>1213</v>
      </c>
      <c r="E140" s="11" t="s">
        <v>1215</v>
      </c>
      <c r="F140" s="12" t="s">
        <v>1255</v>
      </c>
      <c r="I140" s="10" t="s">
        <v>1186</v>
      </c>
      <c r="L140" s="10" t="s">
        <v>34</v>
      </c>
      <c r="M140" s="10" t="s">
        <v>37</v>
      </c>
      <c r="N140" s="10" t="s">
        <v>75</v>
      </c>
      <c r="O140" s="10" t="s">
        <v>19</v>
      </c>
      <c r="P140" s="10" t="s">
        <v>179</v>
      </c>
      <c r="Q140" s="10" t="s">
        <v>844</v>
      </c>
      <c r="R140" s="10" t="s">
        <v>845</v>
      </c>
    </row>
    <row r="141" spans="1:18" x14ac:dyDescent="0.3">
      <c r="A141" s="9" t="str">
        <f>HYPERLINK("https://hsdes.intel.com/resource/14013177881","14013177881")</f>
        <v>14013177881</v>
      </c>
      <c r="B141" s="10" t="s">
        <v>840</v>
      </c>
      <c r="C141" s="10" t="s">
        <v>1239</v>
      </c>
      <c r="D141" s="10" t="s">
        <v>1213</v>
      </c>
      <c r="E141" s="11" t="s">
        <v>1215</v>
      </c>
      <c r="F141" s="12" t="s">
        <v>1255</v>
      </c>
      <c r="I141" s="10" t="s">
        <v>1186</v>
      </c>
      <c r="L141" s="10" t="s">
        <v>34</v>
      </c>
      <c r="M141" s="10" t="s">
        <v>18</v>
      </c>
      <c r="N141" s="10" t="s">
        <v>75</v>
      </c>
      <c r="O141" s="10" t="s">
        <v>19</v>
      </c>
      <c r="P141" s="10" t="s">
        <v>20</v>
      </c>
      <c r="Q141" s="10" t="s">
        <v>841</v>
      </c>
      <c r="R141" s="10" t="s">
        <v>842</v>
      </c>
    </row>
    <row r="142" spans="1:18" x14ac:dyDescent="0.3">
      <c r="A142" s="10" t="str">
        <f>HYPERLINK("https://hsdes.intel.com/resource/14013177875","14013177875")</f>
        <v>14013177875</v>
      </c>
      <c r="B142" s="10" t="s">
        <v>837</v>
      </c>
      <c r="C142" s="10" t="s">
        <v>1239</v>
      </c>
      <c r="D142" s="10" t="s">
        <v>1213</v>
      </c>
      <c r="E142" s="11" t="s">
        <v>1215</v>
      </c>
      <c r="F142" s="12" t="s">
        <v>1255</v>
      </c>
      <c r="I142" s="10" t="s">
        <v>1186</v>
      </c>
      <c r="L142" s="10" t="s">
        <v>34</v>
      </c>
      <c r="M142" s="10" t="s">
        <v>18</v>
      </c>
      <c r="N142" s="10" t="s">
        <v>75</v>
      </c>
      <c r="O142" s="10" t="s">
        <v>19</v>
      </c>
      <c r="P142" s="10" t="s">
        <v>20</v>
      </c>
      <c r="Q142" s="10" t="s">
        <v>838</v>
      </c>
      <c r="R142" s="10" t="s">
        <v>839</v>
      </c>
    </row>
    <row r="143" spans="1:18" x14ac:dyDescent="0.3">
      <c r="A143" s="10" t="str">
        <f>HYPERLINK("https://hsdes.intel.com/resource/14013177835","14013177835")</f>
        <v>14013177835</v>
      </c>
      <c r="B143" s="10" t="s">
        <v>832</v>
      </c>
      <c r="C143" s="10" t="s">
        <v>1239</v>
      </c>
      <c r="D143" s="10" t="s">
        <v>1213</v>
      </c>
      <c r="E143" s="11" t="s">
        <v>1215</v>
      </c>
      <c r="F143" s="12" t="s">
        <v>1255</v>
      </c>
      <c r="I143" s="10" t="s">
        <v>1238</v>
      </c>
      <c r="K143" s="21"/>
      <c r="L143" s="10" t="s">
        <v>34</v>
      </c>
      <c r="M143" s="10" t="s">
        <v>18</v>
      </c>
      <c r="N143" s="10" t="s">
        <v>75</v>
      </c>
      <c r="O143" s="10" t="s">
        <v>19</v>
      </c>
      <c r="P143" s="10" t="s">
        <v>20</v>
      </c>
      <c r="Q143" s="10" t="s">
        <v>833</v>
      </c>
      <c r="R143" s="10" t="s">
        <v>834</v>
      </c>
    </row>
    <row r="144" spans="1:18" x14ac:dyDescent="0.3">
      <c r="A144" s="9" t="str">
        <f>HYPERLINK("https://hsdes.intel.com/resource/14013177828","14013177828")</f>
        <v>14013177828</v>
      </c>
      <c r="B144" s="10" t="s">
        <v>829</v>
      </c>
      <c r="C144" s="10" t="s">
        <v>1239</v>
      </c>
      <c r="D144" s="10" t="s">
        <v>1213</v>
      </c>
      <c r="E144" s="11" t="s">
        <v>1215</v>
      </c>
      <c r="F144" s="12" t="s">
        <v>1255</v>
      </c>
      <c r="I144" s="10" t="s">
        <v>1238</v>
      </c>
      <c r="K144" s="21"/>
      <c r="L144" s="10" t="s">
        <v>5</v>
      </c>
      <c r="M144" s="10" t="s">
        <v>18</v>
      </c>
      <c r="N144" s="10" t="s">
        <v>75</v>
      </c>
      <c r="O144" s="10" t="s">
        <v>19</v>
      </c>
      <c r="P144" s="10" t="s">
        <v>20</v>
      </c>
      <c r="Q144" s="10" t="s">
        <v>830</v>
      </c>
      <c r="R144" s="10" t="s">
        <v>831</v>
      </c>
    </row>
    <row r="145" spans="1:18" x14ac:dyDescent="0.3">
      <c r="A145" s="10" t="str">
        <f>HYPERLINK("https://hsdes.intel.com/resource/14013177801","14013177801")</f>
        <v>14013177801</v>
      </c>
      <c r="B145" s="10" t="s">
        <v>826</v>
      </c>
      <c r="C145" s="10" t="s">
        <v>1239</v>
      </c>
      <c r="D145" s="10" t="s">
        <v>1213</v>
      </c>
      <c r="E145" s="11" t="s">
        <v>1215</v>
      </c>
      <c r="F145" s="12" t="s">
        <v>1255</v>
      </c>
      <c r="I145" s="10" t="s">
        <v>1238</v>
      </c>
      <c r="K145" s="21"/>
      <c r="L145" s="10" t="s">
        <v>30</v>
      </c>
      <c r="M145" s="10" t="s">
        <v>6</v>
      </c>
      <c r="N145" s="10" t="s">
        <v>75</v>
      </c>
      <c r="O145" s="10" t="s">
        <v>25</v>
      </c>
      <c r="P145" s="10" t="s">
        <v>9</v>
      </c>
      <c r="Q145" s="10" t="s">
        <v>827</v>
      </c>
      <c r="R145" s="10" t="s">
        <v>828</v>
      </c>
    </row>
    <row r="146" spans="1:18" x14ac:dyDescent="0.3">
      <c r="A146" s="10" t="str">
        <f>HYPERLINK("https://hsdes.intel.com/resource/14013177761","14013177761")</f>
        <v>14013177761</v>
      </c>
      <c r="B146" s="10" t="s">
        <v>823</v>
      </c>
      <c r="C146" s="10" t="s">
        <v>1239</v>
      </c>
      <c r="D146" s="10" t="s">
        <v>1213</v>
      </c>
      <c r="E146" s="11" t="s">
        <v>1215</v>
      </c>
      <c r="F146" s="12" t="s">
        <v>1255</v>
      </c>
      <c r="I146" s="10" t="s">
        <v>1238</v>
      </c>
      <c r="K146" s="10" t="s">
        <v>1234</v>
      </c>
      <c r="L146" s="10" t="s">
        <v>5</v>
      </c>
      <c r="M146" s="10" t="s">
        <v>24</v>
      </c>
      <c r="N146" s="10" t="s">
        <v>75</v>
      </c>
      <c r="O146" s="10" t="s">
        <v>824</v>
      </c>
      <c r="P146" s="10" t="s">
        <v>685</v>
      </c>
      <c r="Q146" s="10" t="s">
        <v>727</v>
      </c>
      <c r="R146" s="10" t="s">
        <v>825</v>
      </c>
    </row>
    <row r="147" spans="1:18" x14ac:dyDescent="0.3">
      <c r="A147" s="10" t="str">
        <f>HYPERLINK("https://hsdes.intel.com/resource/14013177672","14013177672")</f>
        <v>14013177672</v>
      </c>
      <c r="B147" s="10" t="s">
        <v>821</v>
      </c>
      <c r="C147" s="10" t="s">
        <v>1239</v>
      </c>
      <c r="D147" s="10" t="s">
        <v>1213</v>
      </c>
      <c r="E147" s="11" t="s">
        <v>1215</v>
      </c>
      <c r="F147" s="12" t="s">
        <v>1255</v>
      </c>
      <c r="I147" s="10" t="s">
        <v>1186</v>
      </c>
      <c r="L147" s="10" t="s">
        <v>34</v>
      </c>
      <c r="M147" s="10" t="s">
        <v>18</v>
      </c>
      <c r="N147" s="10" t="s">
        <v>75</v>
      </c>
      <c r="O147" s="10" t="s">
        <v>19</v>
      </c>
      <c r="P147" s="10" t="s">
        <v>20</v>
      </c>
      <c r="Q147" s="10" t="s">
        <v>727</v>
      </c>
      <c r="R147" s="10" t="s">
        <v>822</v>
      </c>
    </row>
    <row r="148" spans="1:18" x14ac:dyDescent="0.3">
      <c r="A148" s="10" t="str">
        <f>HYPERLINK("https://hsdes.intel.com/resource/14013177652","14013177652")</f>
        <v>14013177652</v>
      </c>
      <c r="B148" s="10" t="s">
        <v>818</v>
      </c>
      <c r="C148" s="10" t="s">
        <v>1239</v>
      </c>
      <c r="D148" s="10" t="s">
        <v>1213</v>
      </c>
      <c r="E148" s="11" t="s">
        <v>1215</v>
      </c>
      <c r="F148" s="12" t="s">
        <v>1255</v>
      </c>
      <c r="I148" s="10" t="s">
        <v>1238</v>
      </c>
      <c r="K148" s="10" t="s">
        <v>1221</v>
      </c>
      <c r="L148" s="10" t="s">
        <v>5</v>
      </c>
      <c r="M148" s="10" t="s">
        <v>24</v>
      </c>
      <c r="N148" s="10" t="s">
        <v>75</v>
      </c>
      <c r="O148" s="10" t="s">
        <v>19</v>
      </c>
      <c r="P148" s="10" t="s">
        <v>685</v>
      </c>
      <c r="Q148" s="10" t="s">
        <v>819</v>
      </c>
      <c r="R148" s="10" t="s">
        <v>820</v>
      </c>
    </row>
    <row r="149" spans="1:18" x14ac:dyDescent="0.3">
      <c r="A149" s="10" t="str">
        <f>HYPERLINK("https://hsdes.intel.com/resource/14013177439","14013177439")</f>
        <v>14013177439</v>
      </c>
      <c r="B149" s="10" t="s">
        <v>815</v>
      </c>
      <c r="C149" s="10" t="s">
        <v>1253</v>
      </c>
      <c r="D149" s="10" t="s">
        <v>1213</v>
      </c>
      <c r="E149" s="11" t="s">
        <v>1215</v>
      </c>
      <c r="F149" s="12" t="s">
        <v>1255</v>
      </c>
      <c r="I149" s="10" t="s">
        <v>1185</v>
      </c>
      <c r="L149" s="10" t="s">
        <v>5</v>
      </c>
      <c r="M149" s="10" t="s">
        <v>24</v>
      </c>
      <c r="N149" s="10" t="s">
        <v>75</v>
      </c>
      <c r="O149" s="10" t="s">
        <v>88</v>
      </c>
      <c r="P149" s="10" t="s">
        <v>685</v>
      </c>
      <c r="Q149" s="10" t="s">
        <v>816</v>
      </c>
      <c r="R149" s="10" t="s">
        <v>817</v>
      </c>
    </row>
    <row r="150" spans="1:18" x14ac:dyDescent="0.3">
      <c r="A150" s="10" t="str">
        <f>HYPERLINK("https://hsdes.intel.com/resource/14013177396","14013177396")</f>
        <v>14013177396</v>
      </c>
      <c r="B150" s="10" t="s">
        <v>812</v>
      </c>
      <c r="C150" s="10" t="s">
        <v>1253</v>
      </c>
      <c r="D150" s="10" t="s">
        <v>1213</v>
      </c>
      <c r="E150" s="11" t="s">
        <v>1215</v>
      </c>
      <c r="F150" s="12" t="s">
        <v>1255</v>
      </c>
      <c r="I150" s="10" t="s">
        <v>1185</v>
      </c>
      <c r="L150" s="10" t="s">
        <v>5</v>
      </c>
      <c r="M150" s="10" t="s">
        <v>24</v>
      </c>
      <c r="N150" s="10" t="s">
        <v>75</v>
      </c>
      <c r="O150" s="10" t="s">
        <v>88</v>
      </c>
      <c r="P150" s="10" t="s">
        <v>685</v>
      </c>
      <c r="Q150" s="10" t="s">
        <v>813</v>
      </c>
      <c r="R150" s="10" t="s">
        <v>814</v>
      </c>
    </row>
    <row r="151" spans="1:18" x14ac:dyDescent="0.3">
      <c r="A151" s="10" t="str">
        <f>HYPERLINK("https://hsdes.intel.com/resource/14013177371","14013177371")</f>
        <v>14013177371</v>
      </c>
      <c r="B151" s="10" t="s">
        <v>809</v>
      </c>
      <c r="C151" s="10" t="s">
        <v>1239</v>
      </c>
      <c r="D151" s="10" t="s">
        <v>1213</v>
      </c>
      <c r="E151" s="11" t="s">
        <v>1215</v>
      </c>
      <c r="F151" s="12" t="s">
        <v>1255</v>
      </c>
      <c r="I151" s="10" t="s">
        <v>1186</v>
      </c>
      <c r="L151" s="10" t="s">
        <v>5</v>
      </c>
      <c r="M151" s="10" t="s">
        <v>18</v>
      </c>
      <c r="N151" s="10" t="s">
        <v>7</v>
      </c>
      <c r="O151" s="10" t="s">
        <v>19</v>
      </c>
      <c r="P151" s="10" t="s">
        <v>20</v>
      </c>
      <c r="Q151" s="10" t="s">
        <v>810</v>
      </c>
      <c r="R151" s="10" t="s">
        <v>811</v>
      </c>
    </row>
    <row r="152" spans="1:18" x14ac:dyDescent="0.3">
      <c r="A152" s="10" t="str">
        <f>HYPERLINK("https://hsdes.intel.com/resource/14013177299","14013177299")</f>
        <v>14013177299</v>
      </c>
      <c r="B152" s="10" t="s">
        <v>806</v>
      </c>
      <c r="C152" s="10" t="s">
        <v>1239</v>
      </c>
      <c r="D152" s="10" t="s">
        <v>1213</v>
      </c>
      <c r="E152" s="11" t="s">
        <v>1215</v>
      </c>
      <c r="F152" s="12" t="s">
        <v>1255</v>
      </c>
      <c r="I152" s="10" t="s">
        <v>1238</v>
      </c>
      <c r="K152" s="21"/>
      <c r="L152" s="10" t="s">
        <v>5</v>
      </c>
      <c r="M152" s="10" t="s">
        <v>24</v>
      </c>
      <c r="N152" s="10" t="s">
        <v>7</v>
      </c>
      <c r="O152" s="10" t="s">
        <v>88</v>
      </c>
      <c r="P152" s="10" t="s">
        <v>685</v>
      </c>
      <c r="Q152" s="10" t="s">
        <v>807</v>
      </c>
      <c r="R152" s="10" t="s">
        <v>808</v>
      </c>
    </row>
    <row r="153" spans="1:18" x14ac:dyDescent="0.3">
      <c r="A153" s="6" t="str">
        <f>HYPERLINK("https://hsdes.intel.com/resource/14013177269","14013177269")</f>
        <v>14013177269</v>
      </c>
      <c r="B153" s="10" t="s">
        <v>802</v>
      </c>
      <c r="C153" s="10" t="s">
        <v>1252</v>
      </c>
      <c r="D153" s="10" t="s">
        <v>1214</v>
      </c>
      <c r="E153" s="11" t="s">
        <v>1215</v>
      </c>
      <c r="F153" s="12" t="s">
        <v>1255</v>
      </c>
      <c r="I153" s="10" t="s">
        <v>1238</v>
      </c>
      <c r="J153" s="10" t="s">
        <v>1193</v>
      </c>
      <c r="L153" s="10" t="s">
        <v>5</v>
      </c>
      <c r="M153" s="10" t="s">
        <v>24</v>
      </c>
      <c r="N153" s="10" t="s">
        <v>7</v>
      </c>
      <c r="O153" s="10" t="s">
        <v>803</v>
      </c>
      <c r="P153" s="10" t="s">
        <v>685</v>
      </c>
      <c r="Q153" s="10" t="s">
        <v>804</v>
      </c>
      <c r="R153" s="10" t="s">
        <v>805</v>
      </c>
    </row>
    <row r="154" spans="1:18" x14ac:dyDescent="0.3">
      <c r="A154" s="10" t="str">
        <f>HYPERLINK("https://hsdes.intel.com/resource/14013177266","14013177266")</f>
        <v>14013177266</v>
      </c>
      <c r="B154" s="10" t="s">
        <v>799</v>
      </c>
      <c r="C154" s="10" t="s">
        <v>1239</v>
      </c>
      <c r="D154" s="10" t="s">
        <v>1213</v>
      </c>
      <c r="E154" s="11" t="s">
        <v>1215</v>
      </c>
      <c r="F154" s="12" t="s">
        <v>1255</v>
      </c>
      <c r="I154" s="10" t="s">
        <v>1238</v>
      </c>
      <c r="K154" s="21"/>
      <c r="L154" s="10" t="s">
        <v>30</v>
      </c>
      <c r="M154" s="10" t="s">
        <v>24</v>
      </c>
      <c r="N154" s="10" t="s">
        <v>75</v>
      </c>
      <c r="O154" s="10" t="s">
        <v>19</v>
      </c>
      <c r="P154" s="10" t="s">
        <v>685</v>
      </c>
      <c r="Q154" s="10" t="s">
        <v>800</v>
      </c>
      <c r="R154" s="10" t="s">
        <v>801</v>
      </c>
    </row>
    <row r="155" spans="1:18" x14ac:dyDescent="0.3">
      <c r="A155" s="10" t="str">
        <f>HYPERLINK("https://hsdes.intel.com/resource/14013177264","14013177264")</f>
        <v>14013177264</v>
      </c>
      <c r="B155" s="10" t="s">
        <v>796</v>
      </c>
      <c r="C155" s="10" t="s">
        <v>1239</v>
      </c>
      <c r="D155" s="10" t="s">
        <v>1213</v>
      </c>
      <c r="E155" s="11" t="s">
        <v>1215</v>
      </c>
      <c r="F155" s="12" t="s">
        <v>1255</v>
      </c>
      <c r="I155" s="10" t="s">
        <v>1238</v>
      </c>
      <c r="K155" s="21"/>
      <c r="L155" s="10" t="s">
        <v>30</v>
      </c>
      <c r="M155" s="10" t="s">
        <v>24</v>
      </c>
      <c r="N155" s="10" t="s">
        <v>75</v>
      </c>
      <c r="O155" s="10" t="s">
        <v>19</v>
      </c>
      <c r="P155" s="10" t="s">
        <v>685</v>
      </c>
      <c r="Q155" s="10" t="s">
        <v>797</v>
      </c>
      <c r="R155" s="10" t="s">
        <v>798</v>
      </c>
    </row>
    <row r="156" spans="1:18" x14ac:dyDescent="0.3">
      <c r="A156" s="10" t="str">
        <f>HYPERLINK("https://hsdes.intel.com/resource/14013177179","14013177179")</f>
        <v>14013177179</v>
      </c>
      <c r="B156" s="10" t="s">
        <v>794</v>
      </c>
      <c r="C156" s="10" t="s">
        <v>1253</v>
      </c>
      <c r="D156" s="10" t="s">
        <v>1214</v>
      </c>
      <c r="E156" s="11" t="s">
        <v>1215</v>
      </c>
      <c r="F156" s="12" t="s">
        <v>1255</v>
      </c>
      <c r="I156" s="10" t="s">
        <v>1185</v>
      </c>
      <c r="L156" s="10" t="s">
        <v>5</v>
      </c>
      <c r="M156" s="10" t="s">
        <v>24</v>
      </c>
      <c r="N156" s="10" t="s">
        <v>75</v>
      </c>
      <c r="O156" s="10" t="s">
        <v>175</v>
      </c>
      <c r="P156" s="10" t="s">
        <v>685</v>
      </c>
      <c r="Q156" s="10" t="s">
        <v>119</v>
      </c>
      <c r="R156" s="10" t="s">
        <v>795</v>
      </c>
    </row>
    <row r="157" spans="1:18" x14ac:dyDescent="0.3">
      <c r="A157" s="10" t="str">
        <f>HYPERLINK("https://hsdes.intel.com/resource/14013177170","14013177170")</f>
        <v>14013177170</v>
      </c>
      <c r="B157" s="10" t="s">
        <v>790</v>
      </c>
      <c r="C157" s="10" t="s">
        <v>1253</v>
      </c>
      <c r="D157" s="10" t="s">
        <v>1214</v>
      </c>
      <c r="E157" s="11" t="s">
        <v>1215</v>
      </c>
      <c r="F157" s="12" t="s">
        <v>1255</v>
      </c>
      <c r="I157" s="10" t="s">
        <v>1185</v>
      </c>
      <c r="L157" s="10" t="s">
        <v>5</v>
      </c>
      <c r="M157" s="10" t="s">
        <v>24</v>
      </c>
      <c r="N157" s="10" t="s">
        <v>7</v>
      </c>
      <c r="O157" s="10" t="s">
        <v>791</v>
      </c>
      <c r="P157" s="10" t="s">
        <v>685</v>
      </c>
      <c r="Q157" s="10" t="s">
        <v>792</v>
      </c>
      <c r="R157" s="10" t="s">
        <v>793</v>
      </c>
    </row>
    <row r="158" spans="1:18" x14ac:dyDescent="0.3">
      <c r="A158" s="10" t="str">
        <f>HYPERLINK("https://hsdes.intel.com/resource/14013176972","14013176972")</f>
        <v>14013176972</v>
      </c>
      <c r="B158" s="10" t="s">
        <v>788</v>
      </c>
      <c r="C158" s="10" t="s">
        <v>1239</v>
      </c>
      <c r="D158" s="10" t="s">
        <v>1214</v>
      </c>
      <c r="E158" s="11" t="s">
        <v>1215</v>
      </c>
      <c r="F158" s="12" t="s">
        <v>1255</v>
      </c>
      <c r="I158" s="10" t="s">
        <v>1238</v>
      </c>
      <c r="K158" s="10" t="s">
        <v>1242</v>
      </c>
      <c r="L158" s="10" t="s">
        <v>34</v>
      </c>
      <c r="M158" s="10" t="s">
        <v>24</v>
      </c>
      <c r="N158" s="10" t="s">
        <v>7</v>
      </c>
      <c r="O158" s="10" t="s">
        <v>19</v>
      </c>
      <c r="P158" s="10" t="s">
        <v>685</v>
      </c>
      <c r="Q158" s="10" t="s">
        <v>772</v>
      </c>
      <c r="R158" s="10" t="s">
        <v>789</v>
      </c>
    </row>
    <row r="159" spans="1:18" x14ac:dyDescent="0.3">
      <c r="A159" s="10" t="str">
        <f>HYPERLINK("https://hsdes.intel.com/resource/14013176969","14013176969")</f>
        <v>14013176969</v>
      </c>
      <c r="B159" s="10" t="s">
        <v>785</v>
      </c>
      <c r="C159" s="10" t="s">
        <v>1239</v>
      </c>
      <c r="D159" s="10" t="s">
        <v>1214</v>
      </c>
      <c r="E159" s="11" t="s">
        <v>1215</v>
      </c>
      <c r="F159" s="12" t="s">
        <v>1255</v>
      </c>
      <c r="I159" s="10" t="s">
        <v>1238</v>
      </c>
      <c r="K159" s="21"/>
      <c r="L159" s="10" t="s">
        <v>30</v>
      </c>
      <c r="M159" s="10" t="s">
        <v>24</v>
      </c>
      <c r="N159" s="10" t="s">
        <v>7</v>
      </c>
      <c r="O159" s="10" t="s">
        <v>19</v>
      </c>
      <c r="P159" s="10" t="s">
        <v>685</v>
      </c>
      <c r="Q159" s="10" t="s">
        <v>786</v>
      </c>
      <c r="R159" s="10" t="s">
        <v>787</v>
      </c>
    </row>
    <row r="160" spans="1:18" x14ac:dyDescent="0.3">
      <c r="A160" s="10" t="str">
        <f>HYPERLINK("https://hsdes.intel.com/resource/14013176958","14013176958")</f>
        <v>14013176958</v>
      </c>
      <c r="B160" s="10" t="s">
        <v>782</v>
      </c>
      <c r="C160" s="10" t="s">
        <v>1253</v>
      </c>
      <c r="D160" s="10" t="s">
        <v>1214</v>
      </c>
      <c r="E160" s="11" t="s">
        <v>1215</v>
      </c>
      <c r="F160" s="12" t="s">
        <v>1255</v>
      </c>
      <c r="I160" s="10" t="s">
        <v>1185</v>
      </c>
      <c r="L160" s="10" t="s">
        <v>5</v>
      </c>
      <c r="M160" s="10" t="s">
        <v>24</v>
      </c>
      <c r="N160" s="10" t="s">
        <v>75</v>
      </c>
      <c r="O160" s="10" t="s">
        <v>783</v>
      </c>
      <c r="P160" s="10" t="s">
        <v>685</v>
      </c>
      <c r="Q160" s="10" t="s">
        <v>740</v>
      </c>
      <c r="R160" s="10" t="s">
        <v>784</v>
      </c>
    </row>
    <row r="161" spans="1:18" x14ac:dyDescent="0.3">
      <c r="A161" s="10" t="str">
        <f>HYPERLINK("https://hsdes.intel.com/resource/14013176953","14013176953")</f>
        <v>14013176953</v>
      </c>
      <c r="B161" s="10" t="s">
        <v>779</v>
      </c>
      <c r="C161" s="10" t="s">
        <v>1239</v>
      </c>
      <c r="D161" s="10" t="s">
        <v>1214</v>
      </c>
      <c r="E161" s="11" t="s">
        <v>1215</v>
      </c>
      <c r="F161" s="12" t="s">
        <v>1255</v>
      </c>
      <c r="I161" s="10" t="s">
        <v>1238</v>
      </c>
      <c r="K161" s="10" t="s">
        <v>1251</v>
      </c>
      <c r="L161" s="10" t="s">
        <v>34</v>
      </c>
      <c r="M161" s="10" t="s">
        <v>24</v>
      </c>
      <c r="N161" s="10" t="s">
        <v>7</v>
      </c>
      <c r="O161" s="10" t="s">
        <v>19</v>
      </c>
      <c r="P161" s="10" t="s">
        <v>685</v>
      </c>
      <c r="Q161" s="10" t="s">
        <v>780</v>
      </c>
      <c r="R161" s="10" t="s">
        <v>781</v>
      </c>
    </row>
    <row r="162" spans="1:18" x14ac:dyDescent="0.3">
      <c r="A162" s="10" t="str">
        <f>HYPERLINK("https://hsdes.intel.com/resource/14013176948","14013176948")</f>
        <v>14013176948</v>
      </c>
      <c r="B162" s="10" t="s">
        <v>776</v>
      </c>
      <c r="C162" s="10" t="s">
        <v>1253</v>
      </c>
      <c r="D162" s="10" t="s">
        <v>1214</v>
      </c>
      <c r="E162" s="11" t="s">
        <v>1215</v>
      </c>
      <c r="F162" s="12" t="s">
        <v>1255</v>
      </c>
      <c r="I162" s="10" t="s">
        <v>1185</v>
      </c>
      <c r="L162" s="10" t="s">
        <v>5</v>
      </c>
      <c r="M162" s="10" t="s">
        <v>24</v>
      </c>
      <c r="N162" s="10" t="s">
        <v>7</v>
      </c>
      <c r="O162" s="10" t="s">
        <v>19</v>
      </c>
      <c r="P162" s="10" t="s">
        <v>685</v>
      </c>
      <c r="Q162" s="10" t="s">
        <v>777</v>
      </c>
      <c r="R162" s="10" t="s">
        <v>778</v>
      </c>
    </row>
    <row r="163" spans="1:18" x14ac:dyDescent="0.3">
      <c r="A163" s="10" t="str">
        <f>HYPERLINK("https://hsdes.intel.com/resource/14013176928","14013176928")</f>
        <v>14013176928</v>
      </c>
      <c r="B163" s="10" t="s">
        <v>774</v>
      </c>
      <c r="C163" s="10" t="s">
        <v>1253</v>
      </c>
      <c r="D163" s="10" t="s">
        <v>1213</v>
      </c>
      <c r="E163" s="11" t="s">
        <v>1215</v>
      </c>
      <c r="F163" s="12" t="s">
        <v>1255</v>
      </c>
      <c r="I163" s="10" t="s">
        <v>1185</v>
      </c>
      <c r="L163" s="10" t="s">
        <v>34</v>
      </c>
      <c r="M163" s="10" t="s">
        <v>45</v>
      </c>
      <c r="N163" s="10" t="s">
        <v>7</v>
      </c>
      <c r="O163" s="10" t="s">
        <v>25</v>
      </c>
      <c r="P163" s="10" t="s">
        <v>46</v>
      </c>
      <c r="Q163" s="10" t="s">
        <v>295</v>
      </c>
      <c r="R163" s="10" t="s">
        <v>775</v>
      </c>
    </row>
    <row r="164" spans="1:18" x14ac:dyDescent="0.3">
      <c r="A164" s="10" t="str">
        <f>HYPERLINK("https://hsdes.intel.com/resource/14013176861","14013176861")</f>
        <v>14013176861</v>
      </c>
      <c r="B164" s="10" t="s">
        <v>771</v>
      </c>
      <c r="C164" s="10" t="s">
        <v>1253</v>
      </c>
      <c r="D164" s="10" t="s">
        <v>1214</v>
      </c>
      <c r="E164" s="11" t="s">
        <v>1215</v>
      </c>
      <c r="F164" s="12" t="s">
        <v>1255</v>
      </c>
      <c r="I164" s="10" t="s">
        <v>1185</v>
      </c>
      <c r="L164" s="10" t="s">
        <v>5</v>
      </c>
      <c r="M164" s="10" t="s">
        <v>24</v>
      </c>
      <c r="N164" s="10" t="s">
        <v>7</v>
      </c>
      <c r="O164" s="10" t="s">
        <v>19</v>
      </c>
      <c r="P164" s="10" t="s">
        <v>685</v>
      </c>
      <c r="Q164" s="10" t="s">
        <v>772</v>
      </c>
      <c r="R164" s="10" t="s">
        <v>773</v>
      </c>
    </row>
    <row r="165" spans="1:18" x14ac:dyDescent="0.3">
      <c r="A165" s="10" t="str">
        <f>HYPERLINK("https://hsdes.intel.com/resource/14013176789","14013176789")</f>
        <v>14013176789</v>
      </c>
      <c r="B165" s="10" t="s">
        <v>768</v>
      </c>
      <c r="C165" s="10" t="s">
        <v>1253</v>
      </c>
      <c r="D165" s="10" t="s">
        <v>1213</v>
      </c>
      <c r="E165" s="11" t="s">
        <v>1215</v>
      </c>
      <c r="F165" s="12" t="s">
        <v>1255</v>
      </c>
      <c r="I165" s="10" t="s">
        <v>1185</v>
      </c>
      <c r="L165" s="10" t="s">
        <v>5</v>
      </c>
      <c r="M165" s="10" t="s">
        <v>24</v>
      </c>
      <c r="N165" s="10" t="s">
        <v>7</v>
      </c>
      <c r="O165" s="10" t="s">
        <v>88</v>
      </c>
      <c r="P165" s="10" t="s">
        <v>685</v>
      </c>
      <c r="Q165" s="10" t="s">
        <v>769</v>
      </c>
      <c r="R165" s="10" t="s">
        <v>770</v>
      </c>
    </row>
    <row r="166" spans="1:18" x14ac:dyDescent="0.3">
      <c r="A166" s="10" t="str">
        <f>HYPERLINK("https://hsdes.intel.com/resource/14013176735","14013176735")</f>
        <v>14013176735</v>
      </c>
      <c r="B166" s="10" t="s">
        <v>765</v>
      </c>
      <c r="C166" s="10" t="s">
        <v>1253</v>
      </c>
      <c r="D166" s="10" t="s">
        <v>1213</v>
      </c>
      <c r="E166" s="11" t="s">
        <v>1215</v>
      </c>
      <c r="F166" s="12" t="s">
        <v>1255</v>
      </c>
      <c r="I166" s="10" t="s">
        <v>1185</v>
      </c>
      <c r="L166" s="10" t="s">
        <v>5</v>
      </c>
      <c r="M166" s="10" t="s">
        <v>24</v>
      </c>
      <c r="N166" s="10" t="s">
        <v>75</v>
      </c>
      <c r="O166" s="10" t="s">
        <v>88</v>
      </c>
      <c r="P166" s="10" t="s">
        <v>685</v>
      </c>
      <c r="Q166" s="10" t="s">
        <v>766</v>
      </c>
      <c r="R166" s="10" t="s">
        <v>767</v>
      </c>
    </row>
    <row r="167" spans="1:18" x14ac:dyDescent="0.3">
      <c r="A167" s="6" t="str">
        <f>HYPERLINK("https://hsdes.intel.com/resource/14013176673","14013176673")</f>
        <v>14013176673</v>
      </c>
      <c r="B167" s="10" t="s">
        <v>762</v>
      </c>
      <c r="C167" s="10" t="s">
        <v>1239</v>
      </c>
      <c r="D167" s="10" t="s">
        <v>1213</v>
      </c>
      <c r="E167" s="11" t="s">
        <v>1215</v>
      </c>
      <c r="F167" s="12" t="s">
        <v>1255</v>
      </c>
      <c r="I167" s="10" t="s">
        <v>1244</v>
      </c>
      <c r="K167" s="10" t="s">
        <v>1231</v>
      </c>
      <c r="L167" s="10" t="s">
        <v>30</v>
      </c>
      <c r="M167" s="10" t="s">
        <v>45</v>
      </c>
      <c r="N167" s="10" t="s">
        <v>7</v>
      </c>
      <c r="O167" s="10" t="s">
        <v>763</v>
      </c>
      <c r="P167" s="10" t="s">
        <v>46</v>
      </c>
      <c r="Q167" s="10" t="s">
        <v>47</v>
      </c>
      <c r="R167" s="10" t="s">
        <v>764</v>
      </c>
    </row>
    <row r="168" spans="1:18" x14ac:dyDescent="0.3">
      <c r="A168" s="6" t="str">
        <f>HYPERLINK("https://hsdes.intel.com/resource/14013176650","14013176650")</f>
        <v>14013176650</v>
      </c>
      <c r="B168" s="10" t="s">
        <v>760</v>
      </c>
      <c r="C168" s="10" t="s">
        <v>1239</v>
      </c>
      <c r="D168" s="10" t="s">
        <v>1214</v>
      </c>
      <c r="E168" s="11" t="s">
        <v>1215</v>
      </c>
      <c r="F168" s="12" t="s">
        <v>1255</v>
      </c>
      <c r="I168" s="10" t="s">
        <v>1238</v>
      </c>
      <c r="L168" s="10" t="s">
        <v>5</v>
      </c>
      <c r="M168" s="10" t="s">
        <v>45</v>
      </c>
      <c r="N168" s="10" t="s">
        <v>7</v>
      </c>
      <c r="O168" s="10" t="s">
        <v>25</v>
      </c>
      <c r="P168" s="10" t="s">
        <v>46</v>
      </c>
      <c r="Q168" s="10" t="s">
        <v>295</v>
      </c>
      <c r="R168" s="10" t="s">
        <v>761</v>
      </c>
    </row>
    <row r="169" spans="1:18" x14ac:dyDescent="0.3">
      <c r="A169" s="6" t="str">
        <f>HYPERLINK("https://hsdes.intel.com/resource/14013176647","14013176647")</f>
        <v>14013176647</v>
      </c>
      <c r="B169" s="10" t="s">
        <v>758</v>
      </c>
      <c r="C169" s="10" t="s">
        <v>1236</v>
      </c>
      <c r="D169" s="10" t="s">
        <v>1214</v>
      </c>
      <c r="E169" s="11" t="s">
        <v>1215</v>
      </c>
      <c r="F169" s="12" t="s">
        <v>1255</v>
      </c>
      <c r="I169" s="10" t="s">
        <v>1243</v>
      </c>
      <c r="K169" s="18" t="s">
        <v>1222</v>
      </c>
      <c r="L169" s="10" t="s">
        <v>5</v>
      </c>
      <c r="M169" s="10" t="s">
        <v>45</v>
      </c>
      <c r="N169" s="10" t="s">
        <v>7</v>
      </c>
      <c r="O169" s="10" t="s">
        <v>25</v>
      </c>
      <c r="P169" s="10" t="s">
        <v>46</v>
      </c>
      <c r="Q169" s="10" t="s">
        <v>295</v>
      </c>
      <c r="R169" s="10" t="s">
        <v>759</v>
      </c>
    </row>
    <row r="170" spans="1:18" x14ac:dyDescent="0.3">
      <c r="A170" s="10" t="str">
        <f>HYPERLINK("https://hsdes.intel.com/resource/14013176644","14013176644")</f>
        <v>14013176644</v>
      </c>
      <c r="B170" s="10" t="s">
        <v>756</v>
      </c>
      <c r="C170" s="10" t="s">
        <v>1253</v>
      </c>
      <c r="D170" s="10" t="s">
        <v>1214</v>
      </c>
      <c r="E170" s="11" t="s">
        <v>1215</v>
      </c>
      <c r="F170" s="12" t="s">
        <v>1255</v>
      </c>
      <c r="I170" s="10" t="s">
        <v>1185</v>
      </c>
      <c r="L170" s="10" t="s">
        <v>5</v>
      </c>
      <c r="M170" s="10" t="s">
        <v>45</v>
      </c>
      <c r="N170" s="10" t="s">
        <v>7</v>
      </c>
      <c r="O170" s="10" t="s">
        <v>25</v>
      </c>
      <c r="P170" s="10" t="s">
        <v>46</v>
      </c>
      <c r="Q170" s="10" t="s">
        <v>295</v>
      </c>
      <c r="R170" s="10" t="s">
        <v>757</v>
      </c>
    </row>
    <row r="171" spans="1:18" x14ac:dyDescent="0.3">
      <c r="A171" s="10" t="str">
        <f>HYPERLINK("https://hsdes.intel.com/resource/14013176467","14013176467")</f>
        <v>14013176467</v>
      </c>
      <c r="B171" s="10" t="s">
        <v>753</v>
      </c>
      <c r="C171" s="10" t="s">
        <v>1239</v>
      </c>
      <c r="D171" s="10" t="s">
        <v>1213</v>
      </c>
      <c r="E171" s="11" t="s">
        <v>1215</v>
      </c>
      <c r="F171" s="12" t="s">
        <v>1255</v>
      </c>
      <c r="I171" s="10" t="s">
        <v>1238</v>
      </c>
      <c r="K171" s="10" t="s">
        <v>1247</v>
      </c>
      <c r="L171" s="10" t="s">
        <v>30</v>
      </c>
      <c r="M171" s="10" t="s">
        <v>24</v>
      </c>
      <c r="N171" s="10" t="s">
        <v>75</v>
      </c>
      <c r="O171" s="10" t="s">
        <v>19</v>
      </c>
      <c r="P171" s="10" t="s">
        <v>685</v>
      </c>
      <c r="Q171" s="10" t="s">
        <v>754</v>
      </c>
      <c r="R171" s="10" t="s">
        <v>755</v>
      </c>
    </row>
    <row r="172" spans="1:18" x14ac:dyDescent="0.3">
      <c r="A172" s="10" t="str">
        <f>HYPERLINK("https://hsdes.intel.com/resource/14013176415","14013176415")</f>
        <v>14013176415</v>
      </c>
      <c r="B172" s="10" t="s">
        <v>751</v>
      </c>
      <c r="C172" s="10" t="s">
        <v>1253</v>
      </c>
      <c r="D172" s="10" t="s">
        <v>1213</v>
      </c>
      <c r="E172" s="11" t="s">
        <v>1215</v>
      </c>
      <c r="F172" s="12" t="s">
        <v>1255</v>
      </c>
      <c r="I172" s="10" t="s">
        <v>1185</v>
      </c>
      <c r="L172" s="10" t="s">
        <v>34</v>
      </c>
      <c r="M172" s="10" t="s">
        <v>45</v>
      </c>
      <c r="N172" s="10" t="s">
        <v>7</v>
      </c>
      <c r="O172" s="10" t="s">
        <v>25</v>
      </c>
      <c r="P172" s="10" t="s">
        <v>46</v>
      </c>
      <c r="Q172" s="10" t="s">
        <v>295</v>
      </c>
      <c r="R172" s="10" t="s">
        <v>752</v>
      </c>
    </row>
    <row r="173" spans="1:18" x14ac:dyDescent="0.3">
      <c r="A173" s="10" t="str">
        <f>HYPERLINK("https://hsdes.intel.com/resource/14013176385","14013176385")</f>
        <v>14013176385</v>
      </c>
      <c r="B173" s="10" t="s">
        <v>748</v>
      </c>
      <c r="C173" s="10" t="s">
        <v>1253</v>
      </c>
      <c r="D173" s="10" t="s">
        <v>1213</v>
      </c>
      <c r="E173" s="11" t="s">
        <v>1215</v>
      </c>
      <c r="F173" s="12" t="s">
        <v>1255</v>
      </c>
      <c r="I173" s="10" t="s">
        <v>1186</v>
      </c>
      <c r="L173" s="10" t="s">
        <v>5</v>
      </c>
      <c r="M173" s="10" t="s">
        <v>37</v>
      </c>
      <c r="N173" s="10" t="s">
        <v>75</v>
      </c>
      <c r="O173" s="10" t="s">
        <v>25</v>
      </c>
      <c r="P173" s="10" t="s">
        <v>54</v>
      </c>
      <c r="Q173" s="10" t="s">
        <v>749</v>
      </c>
      <c r="R173" s="10" t="s">
        <v>750</v>
      </c>
    </row>
    <row r="174" spans="1:18" x14ac:dyDescent="0.3">
      <c r="A174" s="10" t="str">
        <f>HYPERLINK("https://hsdes.intel.com/resource/14013176281","14013176281")</f>
        <v>14013176281</v>
      </c>
      <c r="B174" s="10" t="s">
        <v>745</v>
      </c>
      <c r="C174" s="10" t="s">
        <v>1253</v>
      </c>
      <c r="D174" s="10" t="s">
        <v>1213</v>
      </c>
      <c r="E174" s="11" t="s">
        <v>1215</v>
      </c>
      <c r="F174" s="12" t="s">
        <v>1255</v>
      </c>
      <c r="I174" s="10" t="s">
        <v>1185</v>
      </c>
      <c r="L174" s="10" t="s">
        <v>34</v>
      </c>
      <c r="M174" s="10" t="s">
        <v>37</v>
      </c>
      <c r="N174" s="10" t="s">
        <v>75</v>
      </c>
      <c r="O174" s="10" t="s">
        <v>19</v>
      </c>
      <c r="P174" s="10" t="s">
        <v>179</v>
      </c>
      <c r="Q174" s="10" t="s">
        <v>746</v>
      </c>
      <c r="R174" s="10" t="s">
        <v>747</v>
      </c>
    </row>
    <row r="175" spans="1:18" x14ac:dyDescent="0.3">
      <c r="A175" s="10" t="str">
        <f>HYPERLINK("https://hsdes.intel.com/resource/14013176151","14013176151")</f>
        <v>14013176151</v>
      </c>
      <c r="B175" s="10" t="s">
        <v>742</v>
      </c>
      <c r="C175" s="10" t="s">
        <v>1253</v>
      </c>
      <c r="D175" s="10" t="s">
        <v>1213</v>
      </c>
      <c r="E175" s="11" t="s">
        <v>1215</v>
      </c>
      <c r="F175" s="12" t="s">
        <v>1255</v>
      </c>
      <c r="I175" s="10" t="s">
        <v>1185</v>
      </c>
      <c r="L175" s="10" t="s">
        <v>5</v>
      </c>
      <c r="M175" s="10" t="s">
        <v>24</v>
      </c>
      <c r="N175" s="10" t="s">
        <v>7</v>
      </c>
      <c r="O175" s="10" t="s">
        <v>88</v>
      </c>
      <c r="P175" s="10" t="s">
        <v>685</v>
      </c>
      <c r="Q175" s="10" t="s">
        <v>743</v>
      </c>
      <c r="R175" s="10" t="s">
        <v>744</v>
      </c>
    </row>
    <row r="176" spans="1:18" x14ac:dyDescent="0.3">
      <c r="A176" s="10" t="str">
        <f>HYPERLINK("https://hsdes.intel.com/resource/14013176141","14013176141")</f>
        <v>14013176141</v>
      </c>
      <c r="B176" s="10" t="s">
        <v>739</v>
      </c>
      <c r="C176" s="10" t="s">
        <v>1253</v>
      </c>
      <c r="D176" s="10" t="s">
        <v>1213</v>
      </c>
      <c r="E176" s="11" t="s">
        <v>1215</v>
      </c>
      <c r="F176" s="12" t="s">
        <v>1255</v>
      </c>
      <c r="I176" s="10" t="s">
        <v>1185</v>
      </c>
      <c r="L176" s="10" t="s">
        <v>5</v>
      </c>
      <c r="M176" s="10" t="s">
        <v>37</v>
      </c>
      <c r="N176" s="10" t="s">
        <v>7</v>
      </c>
      <c r="O176" s="10" t="s">
        <v>88</v>
      </c>
      <c r="P176" s="10" t="s">
        <v>38</v>
      </c>
      <c r="Q176" s="10" t="s">
        <v>740</v>
      </c>
      <c r="R176" s="10" t="s">
        <v>741</v>
      </c>
    </row>
    <row r="177" spans="1:18" x14ac:dyDescent="0.3">
      <c r="A177" s="10" t="str">
        <f>HYPERLINK("https://hsdes.intel.com/resource/14013176015","14013176015")</f>
        <v>14013176015</v>
      </c>
      <c r="B177" s="10" t="s">
        <v>737</v>
      </c>
      <c r="C177" s="10" t="s">
        <v>1253</v>
      </c>
      <c r="D177" s="10" t="s">
        <v>1214</v>
      </c>
      <c r="E177" s="11" t="s">
        <v>1215</v>
      </c>
      <c r="F177" s="12" t="s">
        <v>1255</v>
      </c>
      <c r="I177" s="10" t="s">
        <v>1185</v>
      </c>
      <c r="L177" s="10" t="s">
        <v>34</v>
      </c>
      <c r="M177" s="10" t="s">
        <v>45</v>
      </c>
      <c r="N177" s="10" t="s">
        <v>7</v>
      </c>
      <c r="O177" s="10" t="s">
        <v>25</v>
      </c>
      <c r="P177" s="10" t="s">
        <v>46</v>
      </c>
      <c r="Q177" s="10" t="s">
        <v>295</v>
      </c>
      <c r="R177" s="10" t="s">
        <v>738</v>
      </c>
    </row>
    <row r="178" spans="1:18" x14ac:dyDescent="0.3">
      <c r="A178" s="10" t="str">
        <f>HYPERLINK("https://hsdes.intel.com/resource/14013176001","14013176001")</f>
        <v>14013176001</v>
      </c>
      <c r="B178" s="10" t="s">
        <v>734</v>
      </c>
      <c r="C178" s="10" t="s">
        <v>1239</v>
      </c>
      <c r="D178" s="10" t="s">
        <v>1213</v>
      </c>
      <c r="E178" s="11" t="s">
        <v>1215</v>
      </c>
      <c r="F178" s="12" t="s">
        <v>1255</v>
      </c>
      <c r="I178" s="10" t="s">
        <v>1186</v>
      </c>
      <c r="L178" s="10" t="s">
        <v>34</v>
      </c>
      <c r="M178" s="10" t="s">
        <v>18</v>
      </c>
      <c r="N178" s="10" t="s">
        <v>7</v>
      </c>
      <c r="O178" s="10" t="s">
        <v>19</v>
      </c>
      <c r="P178" s="10" t="s">
        <v>20</v>
      </c>
      <c r="Q178" s="10" t="s">
        <v>735</v>
      </c>
      <c r="R178" s="10" t="s">
        <v>736</v>
      </c>
    </row>
    <row r="179" spans="1:18" x14ac:dyDescent="0.3">
      <c r="A179" s="10" t="str">
        <f>HYPERLINK("https://hsdes.intel.com/resource/14013175903","14013175903")</f>
        <v>14013175903</v>
      </c>
      <c r="B179" s="10" t="s">
        <v>732</v>
      </c>
      <c r="C179" s="10" t="s">
        <v>1253</v>
      </c>
      <c r="D179" s="10" t="s">
        <v>1213</v>
      </c>
      <c r="E179" s="11" t="s">
        <v>1215</v>
      </c>
      <c r="F179" s="12" t="s">
        <v>1255</v>
      </c>
      <c r="I179" s="10" t="s">
        <v>1185</v>
      </c>
      <c r="L179" s="10" t="s">
        <v>5</v>
      </c>
      <c r="M179" s="10" t="s">
        <v>18</v>
      </c>
      <c r="N179" s="10" t="s">
        <v>7</v>
      </c>
      <c r="O179" s="10" t="s">
        <v>19</v>
      </c>
      <c r="P179" s="10" t="s">
        <v>20</v>
      </c>
      <c r="Q179" s="10" t="s">
        <v>31</v>
      </c>
      <c r="R179" s="10" t="s">
        <v>733</v>
      </c>
    </row>
    <row r="180" spans="1:18" x14ac:dyDescent="0.3">
      <c r="A180" s="10" t="str">
        <f>HYPERLINK("https://hsdes.intel.com/resource/14013175738","14013175738")</f>
        <v>14013175738</v>
      </c>
      <c r="B180" s="10" t="s">
        <v>729</v>
      </c>
      <c r="C180" s="10" t="s">
        <v>1253</v>
      </c>
      <c r="D180" s="10" t="s">
        <v>1214</v>
      </c>
      <c r="E180" s="11" t="s">
        <v>1215</v>
      </c>
      <c r="F180" s="12" t="s">
        <v>1255</v>
      </c>
      <c r="I180" s="10" t="s">
        <v>1185</v>
      </c>
      <c r="L180" s="10" t="s">
        <v>34</v>
      </c>
      <c r="M180" s="10" t="s">
        <v>24</v>
      </c>
      <c r="N180" s="10" t="s">
        <v>7</v>
      </c>
      <c r="O180" s="10" t="s">
        <v>88</v>
      </c>
      <c r="P180" s="10" t="s">
        <v>685</v>
      </c>
      <c r="Q180" s="10" t="s">
        <v>730</v>
      </c>
      <c r="R180" s="10" t="s">
        <v>731</v>
      </c>
    </row>
    <row r="181" spans="1:18" x14ac:dyDescent="0.3">
      <c r="A181" s="10" t="str">
        <f>HYPERLINK("https://hsdes.intel.com/resource/14013175736","14013175736")</f>
        <v>14013175736</v>
      </c>
      <c r="B181" s="10" t="s">
        <v>726</v>
      </c>
      <c r="C181" s="10" t="s">
        <v>1239</v>
      </c>
      <c r="D181" s="10" t="s">
        <v>1213</v>
      </c>
      <c r="E181" s="11" t="s">
        <v>1215</v>
      </c>
      <c r="F181" s="12" t="s">
        <v>1255</v>
      </c>
      <c r="I181" s="10" t="s">
        <v>1186</v>
      </c>
      <c r="L181" s="10" t="s">
        <v>5</v>
      </c>
      <c r="M181" s="10" t="s">
        <v>18</v>
      </c>
      <c r="N181" s="10" t="s">
        <v>7</v>
      </c>
      <c r="O181" s="10" t="s">
        <v>19</v>
      </c>
      <c r="P181" s="10" t="s">
        <v>20</v>
      </c>
      <c r="Q181" s="10" t="s">
        <v>727</v>
      </c>
      <c r="R181" s="10" t="s">
        <v>728</v>
      </c>
    </row>
    <row r="182" spans="1:18" x14ac:dyDescent="0.3">
      <c r="A182" s="10" t="str">
        <f>HYPERLINK("https://hsdes.intel.com/resource/14013175646","14013175646")</f>
        <v>14013175646</v>
      </c>
      <c r="B182" s="10" t="s">
        <v>724</v>
      </c>
      <c r="C182" s="10" t="s">
        <v>1253</v>
      </c>
      <c r="D182" s="10" t="s">
        <v>1213</v>
      </c>
      <c r="E182" s="11" t="s">
        <v>1215</v>
      </c>
      <c r="F182" s="12" t="s">
        <v>1255</v>
      </c>
      <c r="I182" s="10" t="s">
        <v>1185</v>
      </c>
      <c r="L182" s="10" t="s">
        <v>5</v>
      </c>
      <c r="M182" s="10" t="s">
        <v>45</v>
      </c>
      <c r="N182" s="10" t="s">
        <v>7</v>
      </c>
      <c r="O182" s="10" t="s">
        <v>115</v>
      </c>
      <c r="P182" s="10" t="s">
        <v>54</v>
      </c>
      <c r="Q182" s="10" t="s">
        <v>718</v>
      </c>
      <c r="R182" s="10" t="s">
        <v>725</v>
      </c>
    </row>
    <row r="183" spans="1:18" x14ac:dyDescent="0.3">
      <c r="A183" s="10" t="str">
        <f>HYPERLINK("https://hsdes.intel.com/resource/14013175628","14013175628")</f>
        <v>14013175628</v>
      </c>
      <c r="B183" s="10" t="s">
        <v>722</v>
      </c>
      <c r="C183" s="10" t="s">
        <v>1239</v>
      </c>
      <c r="D183" s="10" t="s">
        <v>1213</v>
      </c>
      <c r="E183" s="11" t="s">
        <v>1215</v>
      </c>
      <c r="F183" s="12" t="s">
        <v>1255</v>
      </c>
      <c r="I183" s="10" t="s">
        <v>1186</v>
      </c>
      <c r="L183" s="10" t="s">
        <v>34</v>
      </c>
      <c r="M183" s="10" t="s">
        <v>37</v>
      </c>
      <c r="N183" s="10" t="s">
        <v>7</v>
      </c>
      <c r="O183" s="10" t="s">
        <v>25</v>
      </c>
      <c r="P183" s="10" t="s">
        <v>38</v>
      </c>
      <c r="Q183" s="10" t="s">
        <v>39</v>
      </c>
      <c r="R183" s="10" t="s">
        <v>723</v>
      </c>
    </row>
    <row r="184" spans="1:18" x14ac:dyDescent="0.3">
      <c r="A184" s="10" t="str">
        <f>HYPERLINK("https://hsdes.intel.com/resource/14013175614","14013175614")</f>
        <v>14013175614</v>
      </c>
      <c r="B184" s="10" t="s">
        <v>720</v>
      </c>
      <c r="C184" s="10" t="s">
        <v>1253</v>
      </c>
      <c r="D184" s="10" t="s">
        <v>1213</v>
      </c>
      <c r="E184" s="11" t="s">
        <v>1215</v>
      </c>
      <c r="F184" s="12" t="s">
        <v>1255</v>
      </c>
      <c r="I184" s="10" t="s">
        <v>1185</v>
      </c>
      <c r="L184" s="10" t="s">
        <v>5</v>
      </c>
      <c r="M184" s="10" t="s">
        <v>18</v>
      </c>
      <c r="N184" s="10" t="s">
        <v>7</v>
      </c>
      <c r="O184" s="10" t="s">
        <v>25</v>
      </c>
      <c r="P184" s="10" t="s">
        <v>599</v>
      </c>
      <c r="Q184" s="10" t="s">
        <v>151</v>
      </c>
      <c r="R184" s="10" t="s">
        <v>721</v>
      </c>
    </row>
    <row r="185" spans="1:18" x14ac:dyDescent="0.3">
      <c r="A185" s="10" t="str">
        <f>HYPERLINK("https://hsdes.intel.com/resource/14013175598","14013175598")</f>
        <v>14013175598</v>
      </c>
      <c r="B185" s="10" t="s">
        <v>717</v>
      </c>
      <c r="C185" s="10" t="s">
        <v>1253</v>
      </c>
      <c r="D185" s="10" t="s">
        <v>1213</v>
      </c>
      <c r="E185" s="11" t="s">
        <v>1215</v>
      </c>
      <c r="F185" s="12" t="s">
        <v>1255</v>
      </c>
      <c r="I185" s="10" t="s">
        <v>1185</v>
      </c>
      <c r="L185" s="10" t="s">
        <v>5</v>
      </c>
      <c r="M185" s="10" t="s">
        <v>45</v>
      </c>
      <c r="N185" s="10" t="s">
        <v>7</v>
      </c>
      <c r="O185" s="10" t="s">
        <v>8</v>
      </c>
      <c r="P185" s="10" t="s">
        <v>54</v>
      </c>
      <c r="Q185" s="10" t="s">
        <v>718</v>
      </c>
      <c r="R185" s="10" t="s">
        <v>719</v>
      </c>
    </row>
    <row r="186" spans="1:18" x14ac:dyDescent="0.3">
      <c r="A186" s="6" t="str">
        <f>HYPERLINK("https://hsdes.intel.com/resource/14013175476","14013175476")</f>
        <v>14013175476</v>
      </c>
      <c r="B186" s="10" t="s">
        <v>714</v>
      </c>
      <c r="C186" s="10" t="s">
        <v>1239</v>
      </c>
      <c r="D186" s="10" t="s">
        <v>1213</v>
      </c>
      <c r="E186" s="11" t="s">
        <v>1215</v>
      </c>
      <c r="F186" s="12" t="s">
        <v>1255</v>
      </c>
      <c r="I186" s="10" t="s">
        <v>1186</v>
      </c>
      <c r="L186" s="10" t="s">
        <v>5</v>
      </c>
      <c r="M186" s="10" t="s">
        <v>74</v>
      </c>
      <c r="N186" s="10" t="s">
        <v>75</v>
      </c>
      <c r="O186" s="10" t="s">
        <v>115</v>
      </c>
      <c r="P186" s="10" t="s">
        <v>76</v>
      </c>
      <c r="Q186" s="10" t="s">
        <v>715</v>
      </c>
      <c r="R186" s="10" t="s">
        <v>716</v>
      </c>
    </row>
    <row r="187" spans="1:18" x14ac:dyDescent="0.3">
      <c r="A187" s="7" t="str">
        <f>HYPERLINK("https://hsdes.intel.com/resource/14013174814","14013174814")</f>
        <v>14013174814</v>
      </c>
      <c r="B187" s="10" t="s">
        <v>712</v>
      </c>
      <c r="C187" s="10" t="s">
        <v>1239</v>
      </c>
      <c r="D187" s="10" t="s">
        <v>1213</v>
      </c>
      <c r="E187" s="11" t="s">
        <v>1215</v>
      </c>
      <c r="F187" s="12" t="s">
        <v>1255</v>
      </c>
      <c r="I187" s="10" t="s">
        <v>1186</v>
      </c>
      <c r="L187" s="10" t="s">
        <v>5</v>
      </c>
      <c r="M187" s="10" t="s">
        <v>74</v>
      </c>
      <c r="N187" s="10" t="s">
        <v>75</v>
      </c>
      <c r="O187" s="10" t="s">
        <v>19</v>
      </c>
      <c r="P187" s="10" t="s">
        <v>76</v>
      </c>
      <c r="Q187" s="10" t="s">
        <v>701</v>
      </c>
      <c r="R187" s="10" t="s">
        <v>713</v>
      </c>
    </row>
    <row r="188" spans="1:18" x14ac:dyDescent="0.3">
      <c r="A188" s="10" t="str">
        <f>HYPERLINK("https://hsdes.intel.com/resource/14013174775","14013174775")</f>
        <v>14013174775</v>
      </c>
      <c r="B188" s="10" t="s">
        <v>709</v>
      </c>
      <c r="C188" s="10" t="s">
        <v>1239</v>
      </c>
      <c r="D188" s="10" t="s">
        <v>1213</v>
      </c>
      <c r="E188" s="11" t="s">
        <v>1215</v>
      </c>
      <c r="F188" s="12" t="s">
        <v>1255</v>
      </c>
      <c r="I188" s="10" t="s">
        <v>1238</v>
      </c>
      <c r="K188" s="21"/>
      <c r="L188" s="10" t="s">
        <v>5</v>
      </c>
      <c r="M188" s="10" t="s">
        <v>74</v>
      </c>
      <c r="N188" s="10" t="s">
        <v>75</v>
      </c>
      <c r="O188" s="10" t="s">
        <v>698</v>
      </c>
      <c r="P188" s="10" t="s">
        <v>76</v>
      </c>
      <c r="Q188" s="10" t="s">
        <v>710</v>
      </c>
      <c r="R188" s="10" t="s">
        <v>711</v>
      </c>
    </row>
    <row r="189" spans="1:18" x14ac:dyDescent="0.3">
      <c r="A189" s="10" t="str">
        <f>HYPERLINK("https://hsdes.intel.com/resource/14013174768","14013174768")</f>
        <v>14013174768</v>
      </c>
      <c r="B189" s="10" t="s">
        <v>705</v>
      </c>
      <c r="C189" s="10" t="s">
        <v>1239</v>
      </c>
      <c r="D189" s="10" t="s">
        <v>1213</v>
      </c>
      <c r="E189" s="11" t="s">
        <v>1215</v>
      </c>
      <c r="F189" s="12" t="s">
        <v>1255</v>
      </c>
      <c r="I189" s="10" t="s">
        <v>1186</v>
      </c>
      <c r="L189" s="10" t="s">
        <v>5</v>
      </c>
      <c r="M189" s="10" t="s">
        <v>74</v>
      </c>
      <c r="N189" s="10" t="s">
        <v>75</v>
      </c>
      <c r="O189" s="10" t="s">
        <v>706</v>
      </c>
      <c r="P189" s="10" t="s">
        <v>76</v>
      </c>
      <c r="Q189" s="10" t="s">
        <v>707</v>
      </c>
      <c r="R189" s="10" t="s">
        <v>708</v>
      </c>
    </row>
    <row r="190" spans="1:18" x14ac:dyDescent="0.3">
      <c r="A190" s="6" t="str">
        <f>HYPERLINK("https://hsdes.intel.com/resource/14013174630","14013174630")</f>
        <v>14013174630</v>
      </c>
      <c r="B190" s="10" t="s">
        <v>703</v>
      </c>
      <c r="C190" s="10" t="s">
        <v>1239</v>
      </c>
      <c r="D190" s="10" t="s">
        <v>1213</v>
      </c>
      <c r="E190" s="11" t="s">
        <v>1215</v>
      </c>
      <c r="F190" s="12" t="s">
        <v>1255</v>
      </c>
      <c r="I190" s="10" t="s">
        <v>1186</v>
      </c>
      <c r="L190" s="10" t="s">
        <v>5</v>
      </c>
      <c r="M190" s="10" t="s">
        <v>74</v>
      </c>
      <c r="N190" s="10" t="s">
        <v>75</v>
      </c>
      <c r="O190" s="10" t="s">
        <v>115</v>
      </c>
      <c r="P190" s="10" t="s">
        <v>76</v>
      </c>
      <c r="Q190" s="10" t="s">
        <v>701</v>
      </c>
      <c r="R190" s="10" t="s">
        <v>704</v>
      </c>
    </row>
    <row r="191" spans="1:18" x14ac:dyDescent="0.3">
      <c r="A191" s="6" t="str">
        <f>HYPERLINK("https://hsdes.intel.com/resource/14013174625","14013174625")</f>
        <v>14013174625</v>
      </c>
      <c r="B191" s="10" t="s">
        <v>700</v>
      </c>
      <c r="C191" s="10" t="s">
        <v>1239</v>
      </c>
      <c r="D191" s="10" t="s">
        <v>1213</v>
      </c>
      <c r="E191" s="11" t="s">
        <v>1215</v>
      </c>
      <c r="F191" s="12" t="s">
        <v>1255</v>
      </c>
      <c r="I191" s="10" t="s">
        <v>1186</v>
      </c>
      <c r="L191" s="10" t="s">
        <v>5</v>
      </c>
      <c r="M191" s="10" t="s">
        <v>74</v>
      </c>
      <c r="N191" s="10" t="s">
        <v>75</v>
      </c>
      <c r="O191" s="10" t="s">
        <v>25</v>
      </c>
      <c r="P191" s="10" t="s">
        <v>76</v>
      </c>
      <c r="Q191" s="10" t="s">
        <v>701</v>
      </c>
      <c r="R191" s="10" t="s">
        <v>702</v>
      </c>
    </row>
    <row r="192" spans="1:18" x14ac:dyDescent="0.3">
      <c r="A192" s="10" t="str">
        <f>HYPERLINK("https://hsdes.intel.com/resource/14013174602","14013174602")</f>
        <v>14013174602</v>
      </c>
      <c r="B192" s="10" t="s">
        <v>697</v>
      </c>
      <c r="C192" s="10" t="s">
        <v>1239</v>
      </c>
      <c r="D192" s="10" t="s">
        <v>1213</v>
      </c>
      <c r="E192" s="11" t="s">
        <v>1215</v>
      </c>
      <c r="F192" s="12" t="s">
        <v>1255</v>
      </c>
      <c r="I192" s="10" t="s">
        <v>1244</v>
      </c>
      <c r="K192" s="10" t="s">
        <v>1232</v>
      </c>
      <c r="L192" s="10" t="s">
        <v>5</v>
      </c>
      <c r="M192" s="10" t="s">
        <v>74</v>
      </c>
      <c r="N192" s="10" t="s">
        <v>75</v>
      </c>
      <c r="O192" s="10" t="s">
        <v>698</v>
      </c>
      <c r="P192" s="10" t="s">
        <v>76</v>
      </c>
      <c r="Q192" s="10" t="s">
        <v>190</v>
      </c>
      <c r="R192" s="10" t="s">
        <v>699</v>
      </c>
    </row>
    <row r="193" spans="1:18" x14ac:dyDescent="0.3">
      <c r="A193" s="6" t="str">
        <f>HYPERLINK("https://hsdes.intel.com/resource/14013174476","14013174476")</f>
        <v>14013174476</v>
      </c>
      <c r="B193" s="10" t="s">
        <v>694</v>
      </c>
      <c r="C193" s="10" t="s">
        <v>1239</v>
      </c>
      <c r="D193" s="10" t="s">
        <v>1213</v>
      </c>
      <c r="E193" s="11" t="s">
        <v>1215</v>
      </c>
      <c r="F193" s="12" t="s">
        <v>1255</v>
      </c>
      <c r="I193" s="10" t="s">
        <v>1186</v>
      </c>
      <c r="L193" s="10" t="s">
        <v>5</v>
      </c>
      <c r="M193" s="10" t="s">
        <v>74</v>
      </c>
      <c r="N193" s="10" t="s">
        <v>75</v>
      </c>
      <c r="O193" s="10" t="s">
        <v>25</v>
      </c>
      <c r="P193" s="10" t="s">
        <v>76</v>
      </c>
      <c r="Q193" s="10" t="s">
        <v>695</v>
      </c>
      <c r="R193" s="10" t="s">
        <v>696</v>
      </c>
    </row>
    <row r="194" spans="1:18" x14ac:dyDescent="0.3">
      <c r="A194" s="6" t="str">
        <f>HYPERLINK("https://hsdes.intel.com/resource/14013174447","14013174447")</f>
        <v>14013174447</v>
      </c>
      <c r="B194" s="10" t="s">
        <v>691</v>
      </c>
      <c r="C194" s="10" t="s">
        <v>1239</v>
      </c>
      <c r="D194" s="10" t="s">
        <v>1213</v>
      </c>
      <c r="E194" s="11" t="s">
        <v>1215</v>
      </c>
      <c r="F194" s="12" t="s">
        <v>1255</v>
      </c>
      <c r="I194" s="10" t="s">
        <v>1186</v>
      </c>
      <c r="L194" s="10" t="s">
        <v>5</v>
      </c>
      <c r="M194" s="10" t="s">
        <v>74</v>
      </c>
      <c r="N194" s="10" t="s">
        <v>75</v>
      </c>
      <c r="O194" s="10" t="s">
        <v>25</v>
      </c>
      <c r="P194" s="10" t="s">
        <v>76</v>
      </c>
      <c r="Q194" s="10" t="s">
        <v>692</v>
      </c>
      <c r="R194" s="10" t="s">
        <v>693</v>
      </c>
    </row>
    <row r="195" spans="1:18" x14ac:dyDescent="0.3">
      <c r="A195" s="6" t="str">
        <f>HYPERLINK("https://hsdes.intel.com/resource/14013174283","14013174283")</f>
        <v>14013174283</v>
      </c>
      <c r="B195" s="10" t="s">
        <v>688</v>
      </c>
      <c r="C195" s="10" t="s">
        <v>1239</v>
      </c>
      <c r="D195" s="10" t="s">
        <v>1213</v>
      </c>
      <c r="E195" s="11" t="s">
        <v>1215</v>
      </c>
      <c r="F195" s="12" t="s">
        <v>1255</v>
      </c>
      <c r="I195" s="10" t="s">
        <v>1186</v>
      </c>
      <c r="L195" s="10" t="s">
        <v>5</v>
      </c>
      <c r="M195" s="10" t="s">
        <v>74</v>
      </c>
      <c r="N195" s="10" t="s">
        <v>75</v>
      </c>
      <c r="O195" s="10" t="s">
        <v>115</v>
      </c>
      <c r="P195" s="10" t="s">
        <v>76</v>
      </c>
      <c r="Q195" s="10" t="s">
        <v>689</v>
      </c>
      <c r="R195" s="10" t="s">
        <v>690</v>
      </c>
    </row>
    <row r="196" spans="1:18" x14ac:dyDescent="0.3">
      <c r="A196" s="10" t="str">
        <f>HYPERLINK("https://hsdes.intel.com/resource/14013174056","14013174056")</f>
        <v>14013174056</v>
      </c>
      <c r="B196" s="10" t="s">
        <v>684</v>
      </c>
      <c r="C196" s="10" t="s">
        <v>1253</v>
      </c>
      <c r="D196" s="10" t="s">
        <v>1214</v>
      </c>
      <c r="E196" s="11" t="s">
        <v>1215</v>
      </c>
      <c r="F196" s="12" t="s">
        <v>1255</v>
      </c>
      <c r="I196" s="10" t="s">
        <v>1185</v>
      </c>
      <c r="L196" s="10" t="s">
        <v>5</v>
      </c>
      <c r="M196" s="10" t="s">
        <v>24</v>
      </c>
      <c r="N196" s="10" t="s">
        <v>75</v>
      </c>
      <c r="O196" s="10" t="s">
        <v>13</v>
      </c>
      <c r="P196" s="10" t="s">
        <v>685</v>
      </c>
      <c r="Q196" s="10" t="s">
        <v>686</v>
      </c>
      <c r="R196" s="10" t="s">
        <v>687</v>
      </c>
    </row>
    <row r="197" spans="1:18" x14ac:dyDescent="0.3">
      <c r="A197" s="10" t="str">
        <f>HYPERLINK("https://hsdes.intel.com/resource/14013174033","14013174033")</f>
        <v>14013174033</v>
      </c>
      <c r="B197" s="10" t="s">
        <v>681</v>
      </c>
      <c r="C197" s="10" t="s">
        <v>1239</v>
      </c>
      <c r="D197" s="10" t="s">
        <v>1213</v>
      </c>
      <c r="E197" s="11" t="s">
        <v>1215</v>
      </c>
      <c r="F197" s="12" t="s">
        <v>1255</v>
      </c>
      <c r="I197" s="10" t="s">
        <v>1238</v>
      </c>
      <c r="K197" s="21"/>
      <c r="L197" s="10" t="s">
        <v>34</v>
      </c>
      <c r="M197" s="10" t="s">
        <v>74</v>
      </c>
      <c r="N197" s="10" t="s">
        <v>75</v>
      </c>
      <c r="O197" s="10" t="s">
        <v>19</v>
      </c>
      <c r="P197" s="10" t="s">
        <v>76</v>
      </c>
      <c r="Q197" s="10" t="s">
        <v>682</v>
      </c>
      <c r="R197" s="10" t="s">
        <v>683</v>
      </c>
    </row>
    <row r="198" spans="1:18" x14ac:dyDescent="0.3">
      <c r="A198" s="10" t="str">
        <f>HYPERLINK("https://hsdes.intel.com/resource/14013173295","14013173295")</f>
        <v>14013173295</v>
      </c>
      <c r="B198" s="10" t="s">
        <v>679</v>
      </c>
      <c r="C198" s="10" t="s">
        <v>1239</v>
      </c>
      <c r="D198" s="10" t="s">
        <v>1213</v>
      </c>
      <c r="E198" s="11" t="s">
        <v>1215</v>
      </c>
      <c r="F198" s="12" t="s">
        <v>1255</v>
      </c>
      <c r="I198" s="10" t="s">
        <v>1186</v>
      </c>
      <c r="L198" s="10" t="s">
        <v>5</v>
      </c>
      <c r="M198" s="10" t="s">
        <v>37</v>
      </c>
      <c r="N198" s="10" t="s">
        <v>7</v>
      </c>
      <c r="O198" s="10" t="s">
        <v>672</v>
      </c>
      <c r="P198" s="10" t="s">
        <v>38</v>
      </c>
      <c r="Q198" s="10" t="s">
        <v>666</v>
      </c>
      <c r="R198" s="10" t="s">
        <v>680</v>
      </c>
    </row>
    <row r="199" spans="1:18" x14ac:dyDescent="0.3">
      <c r="A199" s="10" t="str">
        <f>HYPERLINK("https://hsdes.intel.com/resource/14013173289","14013173289")</f>
        <v>14013173289</v>
      </c>
      <c r="B199" s="10" t="s">
        <v>677</v>
      </c>
      <c r="C199" s="10" t="s">
        <v>1253</v>
      </c>
      <c r="D199" s="10" t="s">
        <v>1213</v>
      </c>
      <c r="E199" s="11" t="s">
        <v>1215</v>
      </c>
      <c r="F199" s="12" t="s">
        <v>1255</v>
      </c>
      <c r="I199" s="10" t="s">
        <v>1185</v>
      </c>
      <c r="L199" s="10" t="s">
        <v>5</v>
      </c>
      <c r="M199" s="10" t="s">
        <v>37</v>
      </c>
      <c r="N199" s="10" t="s">
        <v>7</v>
      </c>
      <c r="O199" s="10" t="s">
        <v>8</v>
      </c>
      <c r="P199" s="10" t="s">
        <v>38</v>
      </c>
      <c r="Q199" s="10" t="s">
        <v>669</v>
      </c>
      <c r="R199" s="10" t="s">
        <v>678</v>
      </c>
    </row>
    <row r="200" spans="1:18" x14ac:dyDescent="0.3">
      <c r="A200" s="10" t="str">
        <f>HYPERLINK("https://hsdes.intel.com/resource/14013173287","14013173287")</f>
        <v>14013173287</v>
      </c>
      <c r="B200" s="10" t="s">
        <v>674</v>
      </c>
      <c r="C200" s="10" t="s">
        <v>1239</v>
      </c>
      <c r="D200" s="10" t="s">
        <v>1213</v>
      </c>
      <c r="E200" s="11" t="s">
        <v>1215</v>
      </c>
      <c r="F200" s="12" t="s">
        <v>1255</v>
      </c>
      <c r="I200" s="10" t="s">
        <v>1238</v>
      </c>
      <c r="K200" s="21"/>
      <c r="L200" s="10" t="s">
        <v>5</v>
      </c>
      <c r="M200" s="10" t="s">
        <v>37</v>
      </c>
      <c r="N200" s="10" t="s">
        <v>7</v>
      </c>
      <c r="O200" s="10" t="s">
        <v>675</v>
      </c>
      <c r="P200" s="10" t="s">
        <v>38</v>
      </c>
      <c r="Q200" s="10" t="s">
        <v>669</v>
      </c>
      <c r="R200" s="10" t="s">
        <v>676</v>
      </c>
    </row>
    <row r="201" spans="1:18" x14ac:dyDescent="0.3">
      <c r="A201" s="10" t="str">
        <f>HYPERLINK("https://hsdes.intel.com/resource/14013173281","14013173281")</f>
        <v>14013173281</v>
      </c>
      <c r="B201" s="10" t="s">
        <v>671</v>
      </c>
      <c r="C201" s="10" t="s">
        <v>1253</v>
      </c>
      <c r="D201" s="10" t="s">
        <v>1213</v>
      </c>
      <c r="E201" s="11" t="s">
        <v>1215</v>
      </c>
      <c r="F201" s="12" t="s">
        <v>1255</v>
      </c>
      <c r="I201" s="10" t="s">
        <v>1185</v>
      </c>
      <c r="L201" s="10" t="s">
        <v>5</v>
      </c>
      <c r="M201" s="10" t="s">
        <v>37</v>
      </c>
      <c r="N201" s="10" t="s">
        <v>7</v>
      </c>
      <c r="O201" s="10" t="s">
        <v>672</v>
      </c>
      <c r="P201" s="10" t="s">
        <v>38</v>
      </c>
      <c r="Q201" s="10" t="s">
        <v>666</v>
      </c>
      <c r="R201" s="10" t="s">
        <v>673</v>
      </c>
    </row>
    <row r="202" spans="1:18" x14ac:dyDescent="0.3">
      <c r="A202" s="10" t="str">
        <f>HYPERLINK("https://hsdes.intel.com/resource/14013173279","14013173279")</f>
        <v>14013173279</v>
      </c>
      <c r="B202" s="10" t="s">
        <v>668</v>
      </c>
      <c r="C202" s="10" t="s">
        <v>1239</v>
      </c>
      <c r="D202" s="10" t="s">
        <v>1213</v>
      </c>
      <c r="E202" s="11" t="s">
        <v>1215</v>
      </c>
      <c r="F202" s="12" t="s">
        <v>1255</v>
      </c>
      <c r="I202" s="10" t="s">
        <v>1186</v>
      </c>
      <c r="L202" s="10" t="s">
        <v>5</v>
      </c>
      <c r="M202" s="10" t="s">
        <v>37</v>
      </c>
      <c r="N202" s="10" t="s">
        <v>7</v>
      </c>
      <c r="O202" s="10" t="s">
        <v>8</v>
      </c>
      <c r="P202" s="10" t="s">
        <v>38</v>
      </c>
      <c r="Q202" s="10" t="s">
        <v>669</v>
      </c>
      <c r="R202" s="10" t="s">
        <v>670</v>
      </c>
    </row>
    <row r="203" spans="1:18" x14ac:dyDescent="0.3">
      <c r="A203" s="10" t="str">
        <f>HYPERLINK("https://hsdes.intel.com/resource/14013173249","14013173249")</f>
        <v>14013173249</v>
      </c>
      <c r="B203" s="10" t="s">
        <v>664</v>
      </c>
      <c r="C203" s="10" t="s">
        <v>1239</v>
      </c>
      <c r="D203" s="10" t="s">
        <v>1213</v>
      </c>
      <c r="E203" s="11" t="s">
        <v>1215</v>
      </c>
      <c r="F203" s="12" t="s">
        <v>1255</v>
      </c>
      <c r="I203" s="10" t="s">
        <v>1186</v>
      </c>
      <c r="L203" s="10" t="s">
        <v>5</v>
      </c>
      <c r="M203" s="10" t="s">
        <v>37</v>
      </c>
      <c r="N203" s="10" t="s">
        <v>7</v>
      </c>
      <c r="O203" s="10" t="s">
        <v>665</v>
      </c>
      <c r="P203" s="10" t="s">
        <v>38</v>
      </c>
      <c r="Q203" s="10" t="s">
        <v>666</v>
      </c>
      <c r="R203" s="10" t="s">
        <v>667</v>
      </c>
    </row>
    <row r="204" spans="1:18" x14ac:dyDescent="0.3">
      <c r="A204" s="10" t="str">
        <f>HYPERLINK("https://hsdes.intel.com/resource/14013173229","14013173229")</f>
        <v>14013173229</v>
      </c>
      <c r="B204" s="10" t="s">
        <v>661</v>
      </c>
      <c r="C204" s="10" t="s">
        <v>1239</v>
      </c>
      <c r="D204" s="10" t="s">
        <v>1213</v>
      </c>
      <c r="E204" s="11" t="s">
        <v>1215</v>
      </c>
      <c r="F204" s="12" t="s">
        <v>1255</v>
      </c>
      <c r="I204" s="10" t="s">
        <v>1186</v>
      </c>
      <c r="L204" s="10" t="s">
        <v>34</v>
      </c>
      <c r="M204" s="10" t="s">
        <v>45</v>
      </c>
      <c r="N204" s="10" t="s">
        <v>7</v>
      </c>
      <c r="O204" s="10" t="s">
        <v>25</v>
      </c>
      <c r="P204" s="10" t="s">
        <v>54</v>
      </c>
      <c r="Q204" s="10" t="s">
        <v>662</v>
      </c>
      <c r="R204" s="10" t="s">
        <v>663</v>
      </c>
    </row>
    <row r="205" spans="1:18" x14ac:dyDescent="0.3">
      <c r="A205" s="10" t="str">
        <f>HYPERLINK("https://hsdes.intel.com/resource/14013173203","14013173203")</f>
        <v>14013173203</v>
      </c>
      <c r="B205" s="10" t="s">
        <v>658</v>
      </c>
      <c r="C205" s="10" t="s">
        <v>1253</v>
      </c>
      <c r="D205" s="10" t="s">
        <v>1213</v>
      </c>
      <c r="E205" s="11" t="s">
        <v>1215</v>
      </c>
      <c r="F205" s="12" t="s">
        <v>1255</v>
      </c>
      <c r="I205" s="10" t="s">
        <v>1185</v>
      </c>
      <c r="L205" s="10" t="s">
        <v>5</v>
      </c>
      <c r="M205" s="10" t="s">
        <v>24</v>
      </c>
      <c r="N205" s="10" t="s">
        <v>7</v>
      </c>
      <c r="O205" s="10" t="s">
        <v>25</v>
      </c>
      <c r="P205" s="10" t="s">
        <v>26</v>
      </c>
      <c r="Q205" s="10" t="s">
        <v>659</v>
      </c>
      <c r="R205" s="10" t="s">
        <v>660</v>
      </c>
    </row>
    <row r="206" spans="1:18" x14ac:dyDescent="0.3">
      <c r="A206" s="10" t="str">
        <f>HYPERLINK("https://hsdes.intel.com/resource/14013173200","14013173200")</f>
        <v>14013173200</v>
      </c>
      <c r="B206" s="10" t="s">
        <v>655</v>
      </c>
      <c r="C206" s="10" t="s">
        <v>1253</v>
      </c>
      <c r="D206" s="10" t="s">
        <v>1213</v>
      </c>
      <c r="E206" s="11" t="s">
        <v>1215</v>
      </c>
      <c r="F206" s="12" t="s">
        <v>1255</v>
      </c>
      <c r="I206" s="10" t="s">
        <v>1185</v>
      </c>
      <c r="L206" s="10" t="s">
        <v>5</v>
      </c>
      <c r="M206" s="10" t="s">
        <v>24</v>
      </c>
      <c r="N206" s="10" t="s">
        <v>7</v>
      </c>
      <c r="O206" s="10" t="s">
        <v>146</v>
      </c>
      <c r="P206" s="10" t="s">
        <v>26</v>
      </c>
      <c r="Q206" s="10" t="s">
        <v>656</v>
      </c>
      <c r="R206" s="10" t="s">
        <v>657</v>
      </c>
    </row>
    <row r="207" spans="1:18" x14ac:dyDescent="0.3">
      <c r="A207" s="10" t="str">
        <f>HYPERLINK("https://hsdes.intel.com/resource/14013173197","14013173197")</f>
        <v>14013173197</v>
      </c>
      <c r="B207" s="10" t="s">
        <v>652</v>
      </c>
      <c r="C207" s="10" t="s">
        <v>1253</v>
      </c>
      <c r="D207" s="10" t="s">
        <v>1213</v>
      </c>
      <c r="E207" s="11" t="s">
        <v>1215</v>
      </c>
      <c r="F207" s="12" t="s">
        <v>1255</v>
      </c>
      <c r="I207" s="10" t="s">
        <v>1185</v>
      </c>
      <c r="L207" s="10" t="s">
        <v>5</v>
      </c>
      <c r="M207" s="10" t="s">
        <v>24</v>
      </c>
      <c r="N207" s="10" t="s">
        <v>7</v>
      </c>
      <c r="O207" s="10" t="s">
        <v>25</v>
      </c>
      <c r="P207" s="10" t="s">
        <v>26</v>
      </c>
      <c r="Q207" s="10" t="s">
        <v>653</v>
      </c>
      <c r="R207" s="10" t="s">
        <v>654</v>
      </c>
    </row>
    <row r="208" spans="1:18" x14ac:dyDescent="0.3">
      <c r="A208" s="10" t="str">
        <f>HYPERLINK("https://hsdes.intel.com/resource/14013173189","14013173189")</f>
        <v>14013173189</v>
      </c>
      <c r="B208" s="10" t="s">
        <v>650</v>
      </c>
      <c r="C208" s="10" t="s">
        <v>1239</v>
      </c>
      <c r="D208" s="10" t="s">
        <v>1213</v>
      </c>
      <c r="E208" s="11" t="s">
        <v>1215</v>
      </c>
      <c r="F208" s="12" t="s">
        <v>1255</v>
      </c>
      <c r="I208" s="10" t="s">
        <v>1238</v>
      </c>
      <c r="L208" s="10" t="s">
        <v>30</v>
      </c>
      <c r="M208" s="10" t="s">
        <v>24</v>
      </c>
      <c r="N208" s="10" t="s">
        <v>7</v>
      </c>
      <c r="O208" s="10" t="s">
        <v>264</v>
      </c>
      <c r="P208" s="10" t="s">
        <v>26</v>
      </c>
      <c r="Q208" s="10" t="s">
        <v>27</v>
      </c>
      <c r="R208" s="10" t="s">
        <v>651</v>
      </c>
    </row>
    <row r="209" spans="1:18" x14ac:dyDescent="0.3">
      <c r="A209" s="10" t="str">
        <f>HYPERLINK("https://hsdes.intel.com/resource/14013173187","14013173187")</f>
        <v>14013173187</v>
      </c>
      <c r="B209" s="10" t="s">
        <v>647</v>
      </c>
      <c r="C209" s="10" t="s">
        <v>1253</v>
      </c>
      <c r="D209" s="10" t="s">
        <v>1213</v>
      </c>
      <c r="E209" s="11" t="s">
        <v>1215</v>
      </c>
      <c r="F209" s="12" t="s">
        <v>1255</v>
      </c>
      <c r="I209" s="10" t="s">
        <v>1185</v>
      </c>
      <c r="L209" s="10" t="s">
        <v>5</v>
      </c>
      <c r="M209" s="10" t="s">
        <v>24</v>
      </c>
      <c r="N209" s="10" t="s">
        <v>7</v>
      </c>
      <c r="O209" s="10" t="s">
        <v>25</v>
      </c>
      <c r="P209" s="10" t="s">
        <v>26</v>
      </c>
      <c r="Q209" s="10" t="s">
        <v>648</v>
      </c>
      <c r="R209" s="10" t="s">
        <v>649</v>
      </c>
    </row>
    <row r="210" spans="1:18" x14ac:dyDescent="0.3">
      <c r="A210" s="10" t="str">
        <f>HYPERLINK("https://hsdes.intel.com/resource/14013173177","14013173177")</f>
        <v>14013173177</v>
      </c>
      <c r="B210" s="10" t="s">
        <v>645</v>
      </c>
      <c r="C210" s="10" t="s">
        <v>1253</v>
      </c>
      <c r="D210" s="10" t="s">
        <v>1213</v>
      </c>
      <c r="E210" s="11" t="s">
        <v>1215</v>
      </c>
      <c r="F210" s="12" t="s">
        <v>1255</v>
      </c>
      <c r="I210" s="10" t="s">
        <v>1185</v>
      </c>
      <c r="L210" s="10" t="s">
        <v>5</v>
      </c>
      <c r="M210" s="10" t="s">
        <v>24</v>
      </c>
      <c r="N210" s="10" t="s">
        <v>7</v>
      </c>
      <c r="O210" s="10" t="s">
        <v>25</v>
      </c>
      <c r="P210" s="10" t="s">
        <v>26</v>
      </c>
      <c r="Q210" s="10" t="s">
        <v>183</v>
      </c>
      <c r="R210" s="10" t="s">
        <v>646</v>
      </c>
    </row>
    <row r="211" spans="1:18" x14ac:dyDescent="0.3">
      <c r="A211" s="10" t="str">
        <f>HYPERLINK("https://hsdes.intel.com/resource/14013173176","14013173176")</f>
        <v>14013173176</v>
      </c>
      <c r="B211" s="10" t="s">
        <v>642</v>
      </c>
      <c r="C211" s="10" t="s">
        <v>1253</v>
      </c>
      <c r="D211" s="10" t="s">
        <v>1213</v>
      </c>
      <c r="E211" s="11" t="s">
        <v>1215</v>
      </c>
      <c r="F211" s="12" t="s">
        <v>1255</v>
      </c>
      <c r="I211" s="10" t="s">
        <v>1185</v>
      </c>
      <c r="L211" s="10" t="s">
        <v>5</v>
      </c>
      <c r="M211" s="10" t="s">
        <v>24</v>
      </c>
      <c r="N211" s="10" t="s">
        <v>7</v>
      </c>
      <c r="O211" s="10" t="s">
        <v>643</v>
      </c>
      <c r="P211" s="10" t="s">
        <v>26</v>
      </c>
      <c r="Q211" s="10" t="s">
        <v>27</v>
      </c>
      <c r="R211" s="10" t="s">
        <v>644</v>
      </c>
    </row>
    <row r="212" spans="1:18" x14ac:dyDescent="0.3">
      <c r="A212" s="10" t="str">
        <f>HYPERLINK("https://hsdes.intel.com/resource/14013173175","14013173175")</f>
        <v>14013173175</v>
      </c>
      <c r="B212" s="10" t="s">
        <v>640</v>
      </c>
      <c r="C212" s="10" t="s">
        <v>1239</v>
      </c>
      <c r="D212" s="10" t="s">
        <v>1213</v>
      </c>
      <c r="E212" s="11" t="s">
        <v>1215</v>
      </c>
      <c r="F212" s="12" t="s">
        <v>1255</v>
      </c>
      <c r="I212" s="10" t="s">
        <v>1238</v>
      </c>
      <c r="L212" s="10" t="s">
        <v>5</v>
      </c>
      <c r="M212" s="10" t="s">
        <v>24</v>
      </c>
      <c r="N212" s="10" t="s">
        <v>7</v>
      </c>
      <c r="O212" s="10" t="s">
        <v>25</v>
      </c>
      <c r="P212" s="10" t="s">
        <v>26</v>
      </c>
      <c r="Q212" s="10" t="s">
        <v>27</v>
      </c>
      <c r="R212" s="10" t="s">
        <v>641</v>
      </c>
    </row>
    <row r="213" spans="1:18" x14ac:dyDescent="0.3">
      <c r="A213" s="10" t="str">
        <f>HYPERLINK("https://hsdes.intel.com/resource/14013173144","14013173144")</f>
        <v>14013173144</v>
      </c>
      <c r="B213" s="10" t="s">
        <v>638</v>
      </c>
      <c r="C213" s="10" t="s">
        <v>1253</v>
      </c>
      <c r="D213" s="10" t="s">
        <v>1213</v>
      </c>
      <c r="E213" s="11" t="s">
        <v>1215</v>
      </c>
      <c r="F213" s="12" t="s">
        <v>1255</v>
      </c>
      <c r="I213" s="10" t="s">
        <v>1185</v>
      </c>
      <c r="L213" s="10" t="s">
        <v>5</v>
      </c>
      <c r="M213" s="10" t="s">
        <v>24</v>
      </c>
      <c r="N213" s="10" t="s">
        <v>7</v>
      </c>
      <c r="O213" s="10" t="s">
        <v>25</v>
      </c>
      <c r="P213" s="10" t="s">
        <v>26</v>
      </c>
      <c r="Q213" s="10" t="s">
        <v>27</v>
      </c>
      <c r="R213" s="10" t="s">
        <v>639</v>
      </c>
    </row>
    <row r="214" spans="1:18" x14ac:dyDescent="0.3">
      <c r="A214" s="10" t="str">
        <f>HYPERLINK("https://hsdes.intel.com/resource/14013173107","14013173107")</f>
        <v>14013173107</v>
      </c>
      <c r="B214" s="10" t="s">
        <v>636</v>
      </c>
      <c r="C214" s="10" t="s">
        <v>1239</v>
      </c>
      <c r="D214" s="10" t="s">
        <v>1213</v>
      </c>
      <c r="E214" s="11" t="s">
        <v>1215</v>
      </c>
      <c r="F214" s="12" t="s">
        <v>1255</v>
      </c>
      <c r="I214" s="10" t="s">
        <v>1186</v>
      </c>
      <c r="L214" s="10" t="s">
        <v>5</v>
      </c>
      <c r="M214" s="10" t="s">
        <v>6</v>
      </c>
      <c r="N214" s="10" t="s">
        <v>7</v>
      </c>
      <c r="O214" s="10" t="s">
        <v>8</v>
      </c>
      <c r="P214" s="10" t="s">
        <v>621</v>
      </c>
      <c r="Q214" s="10" t="s">
        <v>10</v>
      </c>
      <c r="R214" s="10" t="s">
        <v>637</v>
      </c>
    </row>
    <row r="215" spans="1:18" x14ac:dyDescent="0.3">
      <c r="A215" s="10" t="str">
        <f>HYPERLINK("https://hsdes.intel.com/resource/14013173096","14013173096")</f>
        <v>14013173096</v>
      </c>
      <c r="B215" s="10" t="s">
        <v>633</v>
      </c>
      <c r="C215" s="10" t="s">
        <v>1239</v>
      </c>
      <c r="D215" s="10" t="s">
        <v>1213</v>
      </c>
      <c r="E215" s="11" t="s">
        <v>1215</v>
      </c>
      <c r="F215" s="12" t="s">
        <v>1255</v>
      </c>
      <c r="I215" s="10" t="s">
        <v>1186</v>
      </c>
      <c r="L215" s="10" t="s">
        <v>5</v>
      </c>
      <c r="M215" s="10" t="s">
        <v>6</v>
      </c>
      <c r="N215" s="10" t="s">
        <v>7</v>
      </c>
      <c r="O215" s="10" t="s">
        <v>8</v>
      </c>
      <c r="P215" s="10" t="s">
        <v>621</v>
      </c>
      <c r="Q215" s="10" t="s">
        <v>634</v>
      </c>
      <c r="R215" s="10" t="s">
        <v>635</v>
      </c>
    </row>
    <row r="216" spans="1:18" x14ac:dyDescent="0.3">
      <c r="A216" s="6" t="str">
        <f>HYPERLINK("https://hsdes.intel.com/resource/14013172940","14013172940")</f>
        <v>14013172940</v>
      </c>
      <c r="B216" s="10" t="s">
        <v>631</v>
      </c>
      <c r="C216" s="10" t="s">
        <v>1239</v>
      </c>
      <c r="D216" s="10" t="s">
        <v>1213</v>
      </c>
      <c r="E216" s="11" t="s">
        <v>1215</v>
      </c>
      <c r="F216" s="12" t="s">
        <v>1255</v>
      </c>
      <c r="I216" s="10" t="s">
        <v>1243</v>
      </c>
      <c r="L216" s="10" t="s">
        <v>34</v>
      </c>
      <c r="M216" s="10" t="s">
        <v>6</v>
      </c>
      <c r="N216" s="10" t="s">
        <v>7</v>
      </c>
      <c r="O216" s="10" t="s">
        <v>67</v>
      </c>
      <c r="P216" s="10" t="s">
        <v>14</v>
      </c>
      <c r="Q216" s="10" t="s">
        <v>534</v>
      </c>
      <c r="R216" s="10" t="s">
        <v>632</v>
      </c>
    </row>
    <row r="217" spans="1:18" x14ac:dyDescent="0.3">
      <c r="A217" s="8" t="str">
        <f>HYPERLINK("https://hsdes.intel.com/resource/14013172938","14013172938")</f>
        <v>14013172938</v>
      </c>
      <c r="B217" s="13" t="s">
        <v>628</v>
      </c>
      <c r="C217" s="10" t="s">
        <v>1239</v>
      </c>
      <c r="D217" s="13" t="s">
        <v>1213</v>
      </c>
      <c r="E217" s="11" t="s">
        <v>1215</v>
      </c>
      <c r="F217" s="12" t="s">
        <v>1255</v>
      </c>
      <c r="G217" s="13"/>
      <c r="I217" s="10" t="s">
        <v>1243</v>
      </c>
      <c r="J217" s="13"/>
      <c r="K217" s="13"/>
      <c r="L217" s="13" t="s">
        <v>30</v>
      </c>
      <c r="M217" s="13" t="s">
        <v>6</v>
      </c>
      <c r="N217" s="13" t="s">
        <v>75</v>
      </c>
      <c r="O217" s="13" t="s">
        <v>186</v>
      </c>
      <c r="P217" s="13" t="s">
        <v>14</v>
      </c>
      <c r="Q217" s="13" t="s">
        <v>629</v>
      </c>
      <c r="R217" s="13" t="s">
        <v>630</v>
      </c>
    </row>
    <row r="218" spans="1:18" x14ac:dyDescent="0.3">
      <c r="A218" s="6" t="str">
        <f>HYPERLINK("https://hsdes.intel.com/resource/14013172912","14013172912")</f>
        <v>14013172912</v>
      </c>
      <c r="B218" s="10" t="s">
        <v>626</v>
      </c>
      <c r="C218" s="10" t="s">
        <v>1239</v>
      </c>
      <c r="D218" s="10" t="s">
        <v>1214</v>
      </c>
      <c r="E218" s="11" t="s">
        <v>1215</v>
      </c>
      <c r="F218" s="12" t="s">
        <v>1255</v>
      </c>
      <c r="I218" s="10" t="s">
        <v>1243</v>
      </c>
      <c r="L218" s="10" t="s">
        <v>34</v>
      </c>
      <c r="M218" s="10" t="s">
        <v>6</v>
      </c>
      <c r="N218" s="10" t="s">
        <v>7</v>
      </c>
      <c r="O218" s="10" t="s">
        <v>67</v>
      </c>
      <c r="P218" s="10" t="s">
        <v>14</v>
      </c>
      <c r="Q218" s="10" t="s">
        <v>342</v>
      </c>
      <c r="R218" s="10" t="s">
        <v>627</v>
      </c>
    </row>
    <row r="219" spans="1:18" x14ac:dyDescent="0.3">
      <c r="A219" s="10" t="str">
        <f>HYPERLINK("https://hsdes.intel.com/resource/14013172908","14013172908")</f>
        <v>14013172908</v>
      </c>
      <c r="B219" s="10" t="s">
        <v>624</v>
      </c>
      <c r="C219" s="10" t="s">
        <v>1239</v>
      </c>
      <c r="D219" s="10" t="s">
        <v>1213</v>
      </c>
      <c r="E219" s="11" t="s">
        <v>1215</v>
      </c>
      <c r="F219" s="12" t="s">
        <v>1255</v>
      </c>
      <c r="I219" s="10" t="s">
        <v>1238</v>
      </c>
      <c r="L219" s="10" t="s">
        <v>5</v>
      </c>
      <c r="M219" s="10" t="s">
        <v>24</v>
      </c>
      <c r="N219" s="10" t="s">
        <v>7</v>
      </c>
      <c r="O219" s="10" t="s">
        <v>264</v>
      </c>
      <c r="P219" s="10" t="s">
        <v>26</v>
      </c>
      <c r="Q219" s="10" t="s">
        <v>112</v>
      </c>
      <c r="R219" s="10" t="s">
        <v>625</v>
      </c>
    </row>
    <row r="220" spans="1:18" x14ac:dyDescent="0.3">
      <c r="A220" s="10" t="str">
        <f>HYPERLINK("https://hsdes.intel.com/resource/14013172878","14013172878")</f>
        <v>14013172878</v>
      </c>
      <c r="B220" s="10" t="s">
        <v>619</v>
      </c>
      <c r="C220" s="10" t="s">
        <v>1253</v>
      </c>
      <c r="D220" s="10" t="s">
        <v>1213</v>
      </c>
      <c r="E220" s="11" t="s">
        <v>1215</v>
      </c>
      <c r="F220" s="12" t="s">
        <v>1255</v>
      </c>
      <c r="I220" s="10" t="s">
        <v>1185</v>
      </c>
      <c r="L220" s="10" t="s">
        <v>5</v>
      </c>
      <c r="M220" s="10" t="s">
        <v>6</v>
      </c>
      <c r="N220" s="10" t="s">
        <v>7</v>
      </c>
      <c r="O220" s="10" t="s">
        <v>620</v>
      </c>
      <c r="P220" s="10" t="s">
        <v>621</v>
      </c>
      <c r="Q220" s="10" t="s">
        <v>622</v>
      </c>
      <c r="R220" s="10" t="s">
        <v>623</v>
      </c>
    </row>
    <row r="221" spans="1:18" s="13" customFormat="1" x14ac:dyDescent="0.3">
      <c r="A221" s="10" t="str">
        <f>HYPERLINK("https://hsdes.intel.com/resource/14013169128","14013169128")</f>
        <v>14013169128</v>
      </c>
      <c r="B221" s="10" t="s">
        <v>617</v>
      </c>
      <c r="C221" s="10" t="s">
        <v>1239</v>
      </c>
      <c r="D221" s="10" t="s">
        <v>1213</v>
      </c>
      <c r="E221" s="11" t="s">
        <v>1215</v>
      </c>
      <c r="F221" s="12" t="s">
        <v>1255</v>
      </c>
      <c r="G221" s="10"/>
      <c r="I221" s="10" t="s">
        <v>1238</v>
      </c>
      <c r="J221" s="10"/>
      <c r="K221" s="21"/>
      <c r="L221" s="10" t="s">
        <v>34</v>
      </c>
      <c r="M221" s="10" t="s">
        <v>18</v>
      </c>
      <c r="N221" s="10" t="s">
        <v>7</v>
      </c>
      <c r="O221" s="10" t="s">
        <v>612</v>
      </c>
      <c r="P221" s="10" t="s">
        <v>599</v>
      </c>
      <c r="Q221" s="10" t="s">
        <v>613</v>
      </c>
      <c r="R221" s="10" t="s">
        <v>618</v>
      </c>
    </row>
    <row r="222" spans="1:18" x14ac:dyDescent="0.3">
      <c r="A222" s="10" t="str">
        <f>HYPERLINK("https://hsdes.intel.com/resource/14013169126","14013169126")</f>
        <v>14013169126</v>
      </c>
      <c r="B222" s="10" t="s">
        <v>615</v>
      </c>
      <c r="C222" s="10" t="s">
        <v>1253</v>
      </c>
      <c r="D222" s="10" t="s">
        <v>1213</v>
      </c>
      <c r="E222" s="11" t="s">
        <v>1215</v>
      </c>
      <c r="F222" s="12" t="s">
        <v>1255</v>
      </c>
      <c r="I222" s="10" t="s">
        <v>1185</v>
      </c>
      <c r="L222" s="10" t="s">
        <v>34</v>
      </c>
      <c r="M222" s="10" t="s">
        <v>18</v>
      </c>
      <c r="N222" s="10" t="s">
        <v>7</v>
      </c>
      <c r="O222" s="10" t="s">
        <v>612</v>
      </c>
      <c r="P222" s="10" t="s">
        <v>599</v>
      </c>
      <c r="Q222" s="10" t="s">
        <v>613</v>
      </c>
      <c r="R222" s="10" t="s">
        <v>616</v>
      </c>
    </row>
    <row r="223" spans="1:18" x14ac:dyDescent="0.3">
      <c r="A223" s="9" t="str">
        <f>HYPERLINK("https://hsdes.intel.com/resource/14013169121","14013169121")</f>
        <v>14013169121</v>
      </c>
      <c r="B223" s="10" t="s">
        <v>611</v>
      </c>
      <c r="C223" s="10" t="s">
        <v>1239</v>
      </c>
      <c r="D223" s="10" t="s">
        <v>1213</v>
      </c>
      <c r="E223" s="11" t="s">
        <v>1215</v>
      </c>
      <c r="F223" s="12" t="s">
        <v>1255</v>
      </c>
      <c r="I223" s="10" t="s">
        <v>1238</v>
      </c>
      <c r="K223" s="10" t="s">
        <v>1240</v>
      </c>
      <c r="L223" s="10" t="s">
        <v>34</v>
      </c>
      <c r="M223" s="10" t="s">
        <v>18</v>
      </c>
      <c r="N223" s="10" t="s">
        <v>7</v>
      </c>
      <c r="O223" s="10" t="s">
        <v>612</v>
      </c>
      <c r="P223" s="10" t="s">
        <v>599</v>
      </c>
      <c r="Q223" s="10" t="s">
        <v>613</v>
      </c>
      <c r="R223" s="10" t="s">
        <v>614</v>
      </c>
    </row>
    <row r="224" spans="1:18" x14ac:dyDescent="0.3">
      <c r="A224" s="10" t="str">
        <f>HYPERLINK("https://hsdes.intel.com/resource/14013168579","14013168579")</f>
        <v>14013168579</v>
      </c>
      <c r="B224" s="10" t="s">
        <v>608</v>
      </c>
      <c r="C224" s="10" t="s">
        <v>1253</v>
      </c>
      <c r="D224" s="10" t="s">
        <v>1213</v>
      </c>
      <c r="E224" s="11" t="s">
        <v>1215</v>
      </c>
      <c r="F224" s="12" t="s">
        <v>1255</v>
      </c>
      <c r="I224" s="10" t="s">
        <v>1185</v>
      </c>
      <c r="L224" s="10" t="s">
        <v>5</v>
      </c>
      <c r="M224" s="10" t="s">
        <v>18</v>
      </c>
      <c r="N224" s="10" t="s">
        <v>7</v>
      </c>
      <c r="O224" s="10" t="s">
        <v>609</v>
      </c>
      <c r="P224" s="10" t="s">
        <v>599</v>
      </c>
      <c r="Q224" s="10" t="s">
        <v>151</v>
      </c>
      <c r="R224" s="10" t="s">
        <v>610</v>
      </c>
    </row>
    <row r="225" spans="1:18" x14ac:dyDescent="0.3">
      <c r="A225" s="9" t="str">
        <f>HYPERLINK("https://hsdes.intel.com/resource/14013167825","14013167825")</f>
        <v>14013167825</v>
      </c>
      <c r="B225" s="10" t="s">
        <v>605</v>
      </c>
      <c r="C225" s="10" t="s">
        <v>1239</v>
      </c>
      <c r="D225" s="10" t="s">
        <v>1213</v>
      </c>
      <c r="E225" s="11" t="s">
        <v>1215</v>
      </c>
      <c r="F225" s="12" t="s">
        <v>1255</v>
      </c>
      <c r="I225" s="10" t="s">
        <v>1238</v>
      </c>
      <c r="L225" s="10" t="s">
        <v>5</v>
      </c>
      <c r="M225" s="10" t="s">
        <v>18</v>
      </c>
      <c r="N225" s="10" t="s">
        <v>75</v>
      </c>
      <c r="O225" s="10" t="s">
        <v>150</v>
      </c>
      <c r="P225" s="10" t="s">
        <v>599</v>
      </c>
      <c r="Q225" s="10" t="s">
        <v>606</v>
      </c>
      <c r="R225" s="10" t="s">
        <v>607</v>
      </c>
    </row>
    <row r="226" spans="1:18" x14ac:dyDescent="0.3">
      <c r="A226" s="10" t="str">
        <f>HYPERLINK("https://hsdes.intel.com/resource/14013167791","14013167791")</f>
        <v>14013167791</v>
      </c>
      <c r="B226" s="10" t="s">
        <v>602</v>
      </c>
      <c r="C226" s="10" t="s">
        <v>1236</v>
      </c>
      <c r="D226" s="10" t="s">
        <v>1213</v>
      </c>
      <c r="E226" s="11" t="s">
        <v>1215</v>
      </c>
      <c r="F226" s="12" t="s">
        <v>1255</v>
      </c>
      <c r="I226" s="10" t="s">
        <v>1243</v>
      </c>
      <c r="K226" s="10" t="s">
        <v>1192</v>
      </c>
      <c r="L226" s="10" t="s">
        <v>5</v>
      </c>
      <c r="M226" s="10" t="s">
        <v>18</v>
      </c>
      <c r="N226" s="10" t="s">
        <v>75</v>
      </c>
      <c r="O226" s="10" t="s">
        <v>150</v>
      </c>
      <c r="P226" s="10" t="s">
        <v>599</v>
      </c>
      <c r="Q226" s="10" t="s">
        <v>603</v>
      </c>
      <c r="R226" s="10" t="s">
        <v>604</v>
      </c>
    </row>
    <row r="227" spans="1:18" x14ac:dyDescent="0.3">
      <c r="A227" s="10" t="str">
        <f>HYPERLINK("https://hsdes.intel.com/resource/14013167738","14013167738")</f>
        <v>14013167738</v>
      </c>
      <c r="B227" s="10" t="s">
        <v>598</v>
      </c>
      <c r="C227" s="10" t="s">
        <v>1239</v>
      </c>
      <c r="D227" s="10" t="s">
        <v>1213</v>
      </c>
      <c r="E227" s="11" t="s">
        <v>1215</v>
      </c>
      <c r="F227" s="12" t="s">
        <v>1255</v>
      </c>
      <c r="I227" s="10" t="s">
        <v>1238</v>
      </c>
      <c r="L227" s="10" t="s">
        <v>5</v>
      </c>
      <c r="M227" s="10" t="s">
        <v>18</v>
      </c>
      <c r="N227" s="10" t="s">
        <v>75</v>
      </c>
      <c r="O227" s="10" t="s">
        <v>150</v>
      </c>
      <c r="P227" s="10" t="s">
        <v>599</v>
      </c>
      <c r="Q227" s="10" t="s">
        <v>600</v>
      </c>
      <c r="R227" s="10" t="s">
        <v>601</v>
      </c>
    </row>
    <row r="228" spans="1:18" ht="28.8" x14ac:dyDescent="0.3">
      <c r="A228" s="9" t="str">
        <f>HYPERLINK("https://hsdes.intel.com/resource/14013166904","14013166904")</f>
        <v>14013166904</v>
      </c>
      <c r="B228" s="10" t="s">
        <v>594</v>
      </c>
      <c r="C228" s="10" t="s">
        <v>1236</v>
      </c>
      <c r="D228" s="10" t="s">
        <v>1213</v>
      </c>
      <c r="E228" s="11" t="s">
        <v>1215</v>
      </c>
      <c r="F228" s="12" t="s">
        <v>1255</v>
      </c>
      <c r="I228" s="10" t="s">
        <v>1243</v>
      </c>
      <c r="K228" s="19" t="s">
        <v>1189</v>
      </c>
      <c r="L228" s="10" t="s">
        <v>30</v>
      </c>
      <c r="M228" s="10" t="s">
        <v>304</v>
      </c>
      <c r="N228" s="10" t="s">
        <v>7</v>
      </c>
      <c r="O228" s="10" t="s">
        <v>25</v>
      </c>
      <c r="P228" s="10" t="s">
        <v>595</v>
      </c>
      <c r="Q228" s="10" t="s">
        <v>596</v>
      </c>
      <c r="R228" s="10" t="s">
        <v>597</v>
      </c>
    </row>
    <row r="229" spans="1:18" x14ac:dyDescent="0.3">
      <c r="A229" s="6" t="str">
        <f>HYPERLINK("https://hsdes.intel.com/resource/14013166704","14013166704")</f>
        <v>14013166704</v>
      </c>
      <c r="B229" s="10" t="s">
        <v>592</v>
      </c>
      <c r="C229" s="10" t="s">
        <v>1239</v>
      </c>
      <c r="D229" s="10" t="s">
        <v>1213</v>
      </c>
      <c r="E229" s="11" t="s">
        <v>1215</v>
      </c>
      <c r="F229" s="12" t="s">
        <v>1255</v>
      </c>
      <c r="I229" s="10" t="s">
        <v>1238</v>
      </c>
      <c r="L229" s="10" t="s">
        <v>5</v>
      </c>
      <c r="M229" s="10" t="s">
        <v>24</v>
      </c>
      <c r="N229" s="10" t="s">
        <v>75</v>
      </c>
      <c r="O229" s="10" t="s">
        <v>8</v>
      </c>
      <c r="P229" s="10" t="s">
        <v>586</v>
      </c>
      <c r="Q229" s="10" t="s">
        <v>587</v>
      </c>
      <c r="R229" s="10" t="s">
        <v>593</v>
      </c>
    </row>
    <row r="230" spans="1:18" x14ac:dyDescent="0.3">
      <c r="A230" s="6" t="str">
        <f>HYPERLINK("https://hsdes.intel.com/resource/14013166698","14013166698")</f>
        <v>14013166698</v>
      </c>
      <c r="B230" s="10" t="s">
        <v>589</v>
      </c>
      <c r="C230" s="10" t="s">
        <v>1239</v>
      </c>
      <c r="D230" s="10" t="s">
        <v>1213</v>
      </c>
      <c r="E230" s="11" t="s">
        <v>1215</v>
      </c>
      <c r="F230" s="12" t="s">
        <v>1255</v>
      </c>
      <c r="I230" s="10" t="s">
        <v>1244</v>
      </c>
      <c r="K230" s="10" t="s">
        <v>1196</v>
      </c>
      <c r="L230" s="10" t="s">
        <v>34</v>
      </c>
      <c r="M230" s="10" t="s">
        <v>24</v>
      </c>
      <c r="N230" s="10" t="s">
        <v>75</v>
      </c>
      <c r="O230" s="10" t="s">
        <v>8</v>
      </c>
      <c r="P230" s="10" t="s">
        <v>586</v>
      </c>
      <c r="Q230" s="10" t="s">
        <v>590</v>
      </c>
      <c r="R230" s="10" t="s">
        <v>591</v>
      </c>
    </row>
    <row r="231" spans="1:18" x14ac:dyDescent="0.3">
      <c r="A231" s="6" t="str">
        <f>HYPERLINK("https://hsdes.intel.com/resource/14013166601","14013166601")</f>
        <v>14013166601</v>
      </c>
      <c r="B231" s="10" t="s">
        <v>585</v>
      </c>
      <c r="C231" s="10" t="s">
        <v>1239</v>
      </c>
      <c r="D231" s="10" t="s">
        <v>1213</v>
      </c>
      <c r="E231" s="11" t="s">
        <v>1215</v>
      </c>
      <c r="F231" s="12" t="s">
        <v>1255</v>
      </c>
      <c r="I231" s="10" t="s">
        <v>1238</v>
      </c>
      <c r="K231" s="10" t="s">
        <v>1248</v>
      </c>
      <c r="L231" s="10" t="s">
        <v>5</v>
      </c>
      <c r="M231" s="10" t="s">
        <v>24</v>
      </c>
      <c r="N231" s="10" t="s">
        <v>75</v>
      </c>
      <c r="O231" s="10" t="s">
        <v>61</v>
      </c>
      <c r="P231" s="10" t="s">
        <v>586</v>
      </c>
      <c r="Q231" s="10" t="s">
        <v>587</v>
      </c>
      <c r="R231" s="10" t="s">
        <v>588</v>
      </c>
    </row>
    <row r="232" spans="1:18" x14ac:dyDescent="0.3">
      <c r="A232" s="10" t="str">
        <f>HYPERLINK("https://hsdes.intel.com/resource/14013165608","14013165608")</f>
        <v>14013165608</v>
      </c>
      <c r="B232" s="10" t="s">
        <v>583</v>
      </c>
      <c r="C232" s="10" t="s">
        <v>1239</v>
      </c>
      <c r="D232" s="10" t="s">
        <v>1213</v>
      </c>
      <c r="E232" s="11" t="s">
        <v>1215</v>
      </c>
      <c r="F232" s="12" t="s">
        <v>1255</v>
      </c>
      <c r="I232" s="10" t="s">
        <v>1186</v>
      </c>
      <c r="L232" s="10" t="s">
        <v>30</v>
      </c>
      <c r="M232" s="10" t="s">
        <v>45</v>
      </c>
      <c r="N232" s="10" t="s">
        <v>7</v>
      </c>
      <c r="O232" s="10" t="s">
        <v>8</v>
      </c>
      <c r="P232" s="10" t="s">
        <v>54</v>
      </c>
      <c r="Q232" s="10" t="s">
        <v>94</v>
      </c>
      <c r="R232" s="10" t="s">
        <v>584</v>
      </c>
    </row>
    <row r="233" spans="1:18" x14ac:dyDescent="0.3">
      <c r="A233" s="6" t="str">
        <f>HYPERLINK("https://hsdes.intel.com/resource/14013165597","14013165597")</f>
        <v>14013165597</v>
      </c>
      <c r="B233" s="10" t="s">
        <v>580</v>
      </c>
      <c r="C233" s="10" t="s">
        <v>1239</v>
      </c>
      <c r="D233" s="10" t="s">
        <v>1213</v>
      </c>
      <c r="E233" s="11" t="s">
        <v>1215</v>
      </c>
      <c r="F233" s="12" t="s">
        <v>1255</v>
      </c>
      <c r="I233" s="10" t="s">
        <v>1238</v>
      </c>
      <c r="K233" s="21"/>
      <c r="L233" s="10" t="s">
        <v>34</v>
      </c>
      <c r="M233" s="10" t="s">
        <v>74</v>
      </c>
      <c r="N233" s="10" t="s">
        <v>75</v>
      </c>
      <c r="O233" s="10" t="s">
        <v>19</v>
      </c>
      <c r="P233" s="10" t="s">
        <v>76</v>
      </c>
      <c r="Q233" s="10" t="s">
        <v>581</v>
      </c>
      <c r="R233" s="10" t="s">
        <v>582</v>
      </c>
    </row>
    <row r="234" spans="1:18" x14ac:dyDescent="0.3">
      <c r="A234" s="10" t="str">
        <f>HYPERLINK("https://hsdes.intel.com/resource/14013165524","14013165524")</f>
        <v>14013165524</v>
      </c>
      <c r="B234" s="10" t="s">
        <v>577</v>
      </c>
      <c r="C234" s="10" t="s">
        <v>1239</v>
      </c>
      <c r="D234" s="10" t="s">
        <v>1213</v>
      </c>
      <c r="E234" s="11" t="s">
        <v>1215</v>
      </c>
      <c r="F234" s="12" t="s">
        <v>1255</v>
      </c>
      <c r="I234" s="10" t="s">
        <v>1243</v>
      </c>
      <c r="L234" s="10" t="s">
        <v>34</v>
      </c>
      <c r="M234" s="10" t="s">
        <v>45</v>
      </c>
      <c r="N234" s="10" t="s">
        <v>7</v>
      </c>
      <c r="O234" s="10" t="s">
        <v>175</v>
      </c>
      <c r="P234" s="10" t="s">
        <v>216</v>
      </c>
      <c r="Q234" s="10" t="s">
        <v>578</v>
      </c>
      <c r="R234" s="10" t="s">
        <v>579</v>
      </c>
    </row>
    <row r="235" spans="1:18" x14ac:dyDescent="0.3">
      <c r="A235" s="10" t="str">
        <f>HYPERLINK("https://hsdes.intel.com/resource/14013165425","14013165425")</f>
        <v>14013165425</v>
      </c>
      <c r="B235" s="10" t="s">
        <v>573</v>
      </c>
      <c r="C235" s="10" t="s">
        <v>1239</v>
      </c>
      <c r="D235" s="10" t="s">
        <v>1213</v>
      </c>
      <c r="E235" s="11" t="s">
        <v>1215</v>
      </c>
      <c r="F235" s="12" t="s">
        <v>1255</v>
      </c>
      <c r="I235" s="10" t="s">
        <v>1238</v>
      </c>
      <c r="L235" s="10" t="s">
        <v>5</v>
      </c>
      <c r="M235" s="10" t="s">
        <v>304</v>
      </c>
      <c r="N235" s="10" t="s">
        <v>574</v>
      </c>
      <c r="O235" s="10" t="s">
        <v>305</v>
      </c>
      <c r="P235" s="10" t="s">
        <v>306</v>
      </c>
      <c r="Q235" s="10" t="s">
        <v>575</v>
      </c>
      <c r="R235" s="10" t="s">
        <v>576</v>
      </c>
    </row>
    <row r="236" spans="1:18" x14ac:dyDescent="0.3">
      <c r="A236" s="10" t="str">
        <f>HYPERLINK("https://hsdes.intel.com/resource/14013165299","14013165299")</f>
        <v>14013165299</v>
      </c>
      <c r="B236" s="10" t="s">
        <v>570</v>
      </c>
      <c r="C236" s="10" t="s">
        <v>1239</v>
      </c>
      <c r="D236" s="10" t="s">
        <v>1213</v>
      </c>
      <c r="E236" s="11" t="s">
        <v>1215</v>
      </c>
      <c r="F236" s="12" t="s">
        <v>1255</v>
      </c>
      <c r="I236" s="10" t="s">
        <v>1238</v>
      </c>
      <c r="L236" s="10" t="s">
        <v>5</v>
      </c>
      <c r="M236" s="10" t="s">
        <v>24</v>
      </c>
      <c r="N236" s="10" t="s">
        <v>7</v>
      </c>
      <c r="O236" s="10" t="s">
        <v>264</v>
      </c>
      <c r="P236" s="10" t="s">
        <v>26</v>
      </c>
      <c r="Q236" s="10" t="s">
        <v>571</v>
      </c>
      <c r="R236" s="10" t="s">
        <v>572</v>
      </c>
    </row>
    <row r="237" spans="1:18" x14ac:dyDescent="0.3">
      <c r="A237" s="6" t="str">
        <f>HYPERLINK("https://hsdes.intel.com/resource/14013165295","14013165295")</f>
        <v>14013165295</v>
      </c>
      <c r="B237" s="10" t="s">
        <v>567</v>
      </c>
      <c r="C237" s="10" t="s">
        <v>1239</v>
      </c>
      <c r="D237" s="10" t="s">
        <v>1213</v>
      </c>
      <c r="E237" s="11" t="s">
        <v>1215</v>
      </c>
      <c r="F237" s="12" t="s">
        <v>1255</v>
      </c>
      <c r="I237" s="10" t="s">
        <v>1243</v>
      </c>
      <c r="L237" s="10" t="s">
        <v>30</v>
      </c>
      <c r="M237" s="10" t="s">
        <v>6</v>
      </c>
      <c r="N237" s="10" t="s">
        <v>7</v>
      </c>
      <c r="O237" s="10" t="s">
        <v>13</v>
      </c>
      <c r="P237" s="10" t="s">
        <v>14</v>
      </c>
      <c r="Q237" s="10" t="s">
        <v>568</v>
      </c>
      <c r="R237" s="10" t="s">
        <v>569</v>
      </c>
    </row>
    <row r="238" spans="1:18" x14ac:dyDescent="0.3">
      <c r="A238" s="6" t="str">
        <f>HYPERLINK("https://hsdes.intel.com/resource/14013165290","14013165290")</f>
        <v>14013165290</v>
      </c>
      <c r="B238" s="10" t="s">
        <v>564</v>
      </c>
      <c r="C238" s="10" t="s">
        <v>1239</v>
      </c>
      <c r="D238" s="10" t="s">
        <v>1213</v>
      </c>
      <c r="E238" s="11" t="s">
        <v>1215</v>
      </c>
      <c r="F238" s="12" t="s">
        <v>1255</v>
      </c>
      <c r="I238" s="10" t="s">
        <v>1243</v>
      </c>
      <c r="L238" s="10" t="s">
        <v>30</v>
      </c>
      <c r="M238" s="10" t="s">
        <v>6</v>
      </c>
      <c r="N238" s="10" t="s">
        <v>7</v>
      </c>
      <c r="O238" s="10" t="s">
        <v>13</v>
      </c>
      <c r="P238" s="10" t="s">
        <v>14</v>
      </c>
      <c r="Q238" s="10" t="s">
        <v>565</v>
      </c>
      <c r="R238" s="10" t="s">
        <v>566</v>
      </c>
    </row>
    <row r="239" spans="1:18" x14ac:dyDescent="0.3">
      <c r="A239" s="6" t="str">
        <f>HYPERLINK("https://hsdes.intel.com/resource/14013165287","14013165287")</f>
        <v>14013165287</v>
      </c>
      <c r="B239" s="10" t="s">
        <v>561</v>
      </c>
      <c r="C239" s="10" t="s">
        <v>1239</v>
      </c>
      <c r="D239" s="10" t="s">
        <v>1213</v>
      </c>
      <c r="E239" s="11" t="s">
        <v>1215</v>
      </c>
      <c r="F239" s="12" t="s">
        <v>1255</v>
      </c>
      <c r="I239" s="10" t="s">
        <v>1243</v>
      </c>
      <c r="L239" s="10" t="s">
        <v>30</v>
      </c>
      <c r="M239" s="10" t="s">
        <v>6</v>
      </c>
      <c r="N239" s="10" t="s">
        <v>7</v>
      </c>
      <c r="O239" s="10" t="s">
        <v>13</v>
      </c>
      <c r="P239" s="10" t="s">
        <v>14</v>
      </c>
      <c r="Q239" s="10" t="s">
        <v>562</v>
      </c>
      <c r="R239" s="10" t="s">
        <v>563</v>
      </c>
    </row>
    <row r="240" spans="1:18" x14ac:dyDescent="0.3">
      <c r="A240" s="6" t="str">
        <f>HYPERLINK("https://hsdes.intel.com/resource/14013165281","14013165281")</f>
        <v>14013165281</v>
      </c>
      <c r="B240" s="10" t="s">
        <v>558</v>
      </c>
      <c r="C240" s="10" t="s">
        <v>1239</v>
      </c>
      <c r="D240" s="10" t="s">
        <v>1213</v>
      </c>
      <c r="E240" s="11" t="s">
        <v>1215</v>
      </c>
      <c r="F240" s="12" t="s">
        <v>1255</v>
      </c>
      <c r="I240" s="10" t="s">
        <v>1243</v>
      </c>
      <c r="L240" s="10" t="s">
        <v>30</v>
      </c>
      <c r="M240" s="10" t="s">
        <v>6</v>
      </c>
      <c r="N240" s="10" t="s">
        <v>7</v>
      </c>
      <c r="O240" s="10" t="s">
        <v>13</v>
      </c>
      <c r="P240" s="10" t="s">
        <v>14</v>
      </c>
      <c r="Q240" s="10" t="s">
        <v>559</v>
      </c>
      <c r="R240" s="10" t="s">
        <v>560</v>
      </c>
    </row>
    <row r="241" spans="1:18" x14ac:dyDescent="0.3">
      <c r="A241" s="6" t="str">
        <f>HYPERLINK("https://hsdes.intel.com/resource/14013165272","14013165272")</f>
        <v>14013165272</v>
      </c>
      <c r="B241" s="10" t="s">
        <v>555</v>
      </c>
      <c r="C241" s="10" t="s">
        <v>1239</v>
      </c>
      <c r="D241" s="10" t="s">
        <v>1213</v>
      </c>
      <c r="E241" s="11" t="s">
        <v>1215</v>
      </c>
      <c r="F241" s="12" t="s">
        <v>1255</v>
      </c>
      <c r="I241" s="10" t="s">
        <v>1243</v>
      </c>
      <c r="L241" s="10" t="s">
        <v>30</v>
      </c>
      <c r="M241" s="10" t="s">
        <v>6</v>
      </c>
      <c r="N241" s="10" t="s">
        <v>7</v>
      </c>
      <c r="O241" s="10" t="s">
        <v>13</v>
      </c>
      <c r="P241" s="10" t="s">
        <v>14</v>
      </c>
      <c r="Q241" s="10" t="s">
        <v>556</v>
      </c>
      <c r="R241" s="10" t="s">
        <v>557</v>
      </c>
    </row>
    <row r="242" spans="1:18" x14ac:dyDescent="0.3">
      <c r="A242" s="6" t="str">
        <f>HYPERLINK("https://hsdes.intel.com/resource/14013165260","14013165260")</f>
        <v>14013165260</v>
      </c>
      <c r="B242" s="10" t="s">
        <v>552</v>
      </c>
      <c r="C242" s="10" t="s">
        <v>1239</v>
      </c>
      <c r="D242" s="10" t="s">
        <v>1213</v>
      </c>
      <c r="E242" s="11" t="s">
        <v>1215</v>
      </c>
      <c r="F242" s="12" t="s">
        <v>1255</v>
      </c>
      <c r="I242" s="10" t="s">
        <v>1243</v>
      </c>
      <c r="L242" s="10" t="s">
        <v>30</v>
      </c>
      <c r="M242" s="10" t="s">
        <v>6</v>
      </c>
      <c r="N242" s="10" t="s">
        <v>7</v>
      </c>
      <c r="O242" s="10" t="s">
        <v>13</v>
      </c>
      <c r="P242" s="10" t="s">
        <v>14</v>
      </c>
      <c r="Q242" s="10" t="s">
        <v>553</v>
      </c>
      <c r="R242" s="10" t="s">
        <v>554</v>
      </c>
    </row>
    <row r="243" spans="1:18" x14ac:dyDescent="0.3">
      <c r="A243" s="6" t="str">
        <f>HYPERLINK("https://hsdes.intel.com/resource/14013165243","14013165243")</f>
        <v>14013165243</v>
      </c>
      <c r="B243" s="10" t="s">
        <v>1235</v>
      </c>
      <c r="C243" s="10" t="s">
        <v>1239</v>
      </c>
      <c r="D243" s="10" t="s">
        <v>1213</v>
      </c>
      <c r="E243" s="11" t="s">
        <v>1215</v>
      </c>
      <c r="F243" s="12" t="s">
        <v>1255</v>
      </c>
      <c r="I243" s="10" t="s">
        <v>1243</v>
      </c>
      <c r="L243" s="10" t="s">
        <v>30</v>
      </c>
      <c r="M243" s="10" t="s">
        <v>6</v>
      </c>
      <c r="N243" s="10" t="s">
        <v>7</v>
      </c>
      <c r="O243" s="10" t="s">
        <v>13</v>
      </c>
      <c r="P243" s="10" t="s">
        <v>14</v>
      </c>
      <c r="Q243" s="10" t="s">
        <v>550</v>
      </c>
      <c r="R243" s="10" t="s">
        <v>551</v>
      </c>
    </row>
    <row r="244" spans="1:18" x14ac:dyDescent="0.3">
      <c r="A244" s="6" t="str">
        <f>HYPERLINK("https://hsdes.intel.com/resource/14013165225","14013165225")</f>
        <v>14013165225</v>
      </c>
      <c r="B244" s="10" t="s">
        <v>547</v>
      </c>
      <c r="C244" s="10" t="s">
        <v>1239</v>
      </c>
      <c r="D244" s="10" t="s">
        <v>1213</v>
      </c>
      <c r="E244" s="11" t="s">
        <v>1215</v>
      </c>
      <c r="F244" s="12" t="s">
        <v>1255</v>
      </c>
      <c r="I244" s="10" t="s">
        <v>1243</v>
      </c>
      <c r="L244" s="10" t="s">
        <v>30</v>
      </c>
      <c r="M244" s="10" t="s">
        <v>6</v>
      </c>
      <c r="N244" s="10" t="s">
        <v>7</v>
      </c>
      <c r="O244" s="10" t="s">
        <v>13</v>
      </c>
      <c r="P244" s="10" t="s">
        <v>14</v>
      </c>
      <c r="Q244" s="10" t="s">
        <v>548</v>
      </c>
      <c r="R244" s="10" t="s">
        <v>549</v>
      </c>
    </row>
    <row r="245" spans="1:18" x14ac:dyDescent="0.3">
      <c r="A245" s="6" t="str">
        <f>HYPERLINK("https://hsdes.intel.com/resource/14013165202","14013165202")</f>
        <v>14013165202</v>
      </c>
      <c r="B245" s="10" t="s">
        <v>544</v>
      </c>
      <c r="C245" s="10" t="s">
        <v>1239</v>
      </c>
      <c r="D245" s="10" t="s">
        <v>1213</v>
      </c>
      <c r="E245" s="11" t="s">
        <v>1215</v>
      </c>
      <c r="F245" s="12" t="s">
        <v>1255</v>
      </c>
      <c r="I245" s="10" t="s">
        <v>1243</v>
      </c>
      <c r="L245" s="10" t="s">
        <v>30</v>
      </c>
      <c r="M245" s="10" t="s">
        <v>6</v>
      </c>
      <c r="N245" s="10" t="s">
        <v>7</v>
      </c>
      <c r="O245" s="10" t="s">
        <v>13</v>
      </c>
      <c r="P245" s="10" t="s">
        <v>14</v>
      </c>
      <c r="Q245" s="10" t="s">
        <v>545</v>
      </c>
      <c r="R245" s="10" t="s">
        <v>546</v>
      </c>
    </row>
    <row r="246" spans="1:18" x14ac:dyDescent="0.3">
      <c r="A246" s="10" t="str">
        <f>HYPERLINK("https://hsdes.intel.com/resource/14013165165","14013165165")</f>
        <v>14013165165</v>
      </c>
      <c r="B246" s="10" t="s">
        <v>541</v>
      </c>
      <c r="C246" s="10" t="s">
        <v>1253</v>
      </c>
      <c r="D246" s="10" t="s">
        <v>1213</v>
      </c>
      <c r="E246" s="11" t="s">
        <v>1215</v>
      </c>
      <c r="F246" s="12" t="s">
        <v>1255</v>
      </c>
      <c r="I246" s="10" t="s">
        <v>1185</v>
      </c>
      <c r="L246" s="10" t="s">
        <v>34</v>
      </c>
      <c r="M246" s="10" t="s">
        <v>45</v>
      </c>
      <c r="N246" s="10" t="s">
        <v>75</v>
      </c>
      <c r="O246" s="10" t="s">
        <v>25</v>
      </c>
      <c r="P246" s="10" t="s">
        <v>216</v>
      </c>
      <c r="Q246" s="10" t="s">
        <v>542</v>
      </c>
      <c r="R246" s="10" t="s">
        <v>543</v>
      </c>
    </row>
    <row r="247" spans="1:18" x14ac:dyDescent="0.3">
      <c r="A247" s="6" t="str">
        <f>HYPERLINK("https://hsdes.intel.com/resource/14013165121","14013165121")</f>
        <v>14013165121</v>
      </c>
      <c r="B247" s="10" t="s">
        <v>539</v>
      </c>
      <c r="C247" s="10" t="s">
        <v>1239</v>
      </c>
      <c r="D247" s="10" t="s">
        <v>1214</v>
      </c>
      <c r="E247" s="11" t="s">
        <v>1215</v>
      </c>
      <c r="F247" s="12" t="s">
        <v>1255</v>
      </c>
      <c r="I247" s="10" t="s">
        <v>1243</v>
      </c>
      <c r="L247" s="10" t="s">
        <v>5</v>
      </c>
      <c r="M247" s="10" t="s">
        <v>6</v>
      </c>
      <c r="N247" s="10" t="s">
        <v>75</v>
      </c>
      <c r="O247" s="10" t="s">
        <v>13</v>
      </c>
      <c r="P247" s="10" t="s">
        <v>14</v>
      </c>
      <c r="Q247" s="10" t="s">
        <v>482</v>
      </c>
      <c r="R247" s="10" t="s">
        <v>540</v>
      </c>
    </row>
    <row r="248" spans="1:18" x14ac:dyDescent="0.3">
      <c r="A248" s="6" t="str">
        <f>HYPERLINK("https://hsdes.intel.com/resource/14013165116","14013165116")</f>
        <v>14013165116</v>
      </c>
      <c r="B248" s="10" t="s">
        <v>536</v>
      </c>
      <c r="C248" s="10" t="s">
        <v>1239</v>
      </c>
      <c r="D248" s="10" t="s">
        <v>1213</v>
      </c>
      <c r="E248" s="11" t="s">
        <v>1215</v>
      </c>
      <c r="F248" s="12" t="s">
        <v>1255</v>
      </c>
      <c r="I248" s="10" t="s">
        <v>1243</v>
      </c>
      <c r="L248" s="10" t="s">
        <v>5</v>
      </c>
      <c r="M248" s="10" t="s">
        <v>6</v>
      </c>
      <c r="N248" s="10" t="s">
        <v>7</v>
      </c>
      <c r="O248" s="10" t="s">
        <v>13</v>
      </c>
      <c r="P248" s="10" t="s">
        <v>14</v>
      </c>
      <c r="Q248" s="10" t="s">
        <v>537</v>
      </c>
      <c r="R248" s="10" t="s">
        <v>538</v>
      </c>
    </row>
    <row r="249" spans="1:18" x14ac:dyDescent="0.3">
      <c r="A249" s="6" t="str">
        <f>HYPERLINK("https://hsdes.intel.com/resource/14013165112","14013165112")</f>
        <v>14013165112</v>
      </c>
      <c r="B249" s="10" t="s">
        <v>533</v>
      </c>
      <c r="C249" s="10" t="s">
        <v>1239</v>
      </c>
      <c r="D249" s="10" t="s">
        <v>1213</v>
      </c>
      <c r="E249" s="11" t="s">
        <v>1215</v>
      </c>
      <c r="F249" s="12" t="s">
        <v>1255</v>
      </c>
      <c r="I249" s="10" t="s">
        <v>1243</v>
      </c>
      <c r="L249" s="10" t="s">
        <v>30</v>
      </c>
      <c r="M249" s="10" t="s">
        <v>6</v>
      </c>
      <c r="N249" s="10" t="s">
        <v>7</v>
      </c>
      <c r="O249" s="10" t="s">
        <v>13</v>
      </c>
      <c r="P249" s="10" t="s">
        <v>14</v>
      </c>
      <c r="Q249" s="10" t="s">
        <v>534</v>
      </c>
      <c r="R249" s="10" t="s">
        <v>535</v>
      </c>
    </row>
    <row r="250" spans="1:18" x14ac:dyDescent="0.3">
      <c r="A250" s="10" t="str">
        <f>HYPERLINK("https://hsdes.intel.com/resource/14013165053","14013165053")</f>
        <v>14013165053</v>
      </c>
      <c r="B250" s="10" t="s">
        <v>531</v>
      </c>
      <c r="C250" s="10" t="s">
        <v>1239</v>
      </c>
      <c r="D250" s="10" t="s">
        <v>1213</v>
      </c>
      <c r="E250" s="11" t="s">
        <v>1215</v>
      </c>
      <c r="F250" s="12" t="s">
        <v>1255</v>
      </c>
      <c r="I250" s="10" t="s">
        <v>1238</v>
      </c>
      <c r="K250" s="21"/>
      <c r="L250" s="10" t="s">
        <v>5</v>
      </c>
      <c r="M250" s="10" t="s">
        <v>45</v>
      </c>
      <c r="N250" s="10" t="s">
        <v>7</v>
      </c>
      <c r="O250" s="10" t="s">
        <v>25</v>
      </c>
      <c r="P250" s="10" t="s">
        <v>216</v>
      </c>
      <c r="Q250" s="10" t="s">
        <v>55</v>
      </c>
      <c r="R250" s="10" t="s">
        <v>532</v>
      </c>
    </row>
    <row r="251" spans="1:18" x14ac:dyDescent="0.3">
      <c r="A251" s="10" t="str">
        <f>HYPERLINK("https://hsdes.intel.com/resource/14013165037","14013165037")</f>
        <v>14013165037</v>
      </c>
      <c r="B251" s="10" t="s">
        <v>528</v>
      </c>
      <c r="C251" s="10" t="s">
        <v>1253</v>
      </c>
      <c r="D251" s="10" t="s">
        <v>1213</v>
      </c>
      <c r="E251" s="11" t="s">
        <v>1215</v>
      </c>
      <c r="F251" s="12" t="s">
        <v>1255</v>
      </c>
      <c r="I251" s="10" t="s">
        <v>1185</v>
      </c>
      <c r="L251" s="10" t="s">
        <v>5</v>
      </c>
      <c r="M251" s="10" t="s">
        <v>24</v>
      </c>
      <c r="N251" s="10" t="s">
        <v>7</v>
      </c>
      <c r="O251" s="10" t="s">
        <v>175</v>
      </c>
      <c r="P251" s="10" t="s">
        <v>26</v>
      </c>
      <c r="Q251" s="10" t="s">
        <v>529</v>
      </c>
      <c r="R251" s="10" t="s">
        <v>530</v>
      </c>
    </row>
    <row r="252" spans="1:18" x14ac:dyDescent="0.3">
      <c r="A252" s="10" t="str">
        <f>HYPERLINK("https://hsdes.intel.com/resource/14013164753","14013164753")</f>
        <v>14013164753</v>
      </c>
      <c r="B252" s="10" t="s">
        <v>526</v>
      </c>
      <c r="C252" s="10" t="s">
        <v>1239</v>
      </c>
      <c r="D252" s="10" t="s">
        <v>1213</v>
      </c>
      <c r="E252" s="11" t="s">
        <v>1215</v>
      </c>
      <c r="F252" s="12" t="s">
        <v>1255</v>
      </c>
      <c r="I252" s="10" t="s">
        <v>1186</v>
      </c>
      <c r="L252" s="10" t="s">
        <v>5</v>
      </c>
      <c r="M252" s="10" t="s">
        <v>37</v>
      </c>
      <c r="N252" s="10" t="s">
        <v>7</v>
      </c>
      <c r="O252" s="10" t="s">
        <v>19</v>
      </c>
      <c r="P252" s="10" t="s">
        <v>179</v>
      </c>
      <c r="Q252" s="10" t="s">
        <v>180</v>
      </c>
      <c r="R252" s="10" t="s">
        <v>527</v>
      </c>
    </row>
    <row r="253" spans="1:18" x14ac:dyDescent="0.3">
      <c r="A253" s="10" t="str">
        <f>HYPERLINK("https://hsdes.intel.com/resource/14013164746","14013164746")</f>
        <v>14013164746</v>
      </c>
      <c r="B253" s="10" t="s">
        <v>524</v>
      </c>
      <c r="C253" s="10" t="s">
        <v>1239</v>
      </c>
      <c r="D253" s="10" t="s">
        <v>1213</v>
      </c>
      <c r="E253" s="11" t="s">
        <v>1215</v>
      </c>
      <c r="F253" s="12" t="s">
        <v>1255</v>
      </c>
      <c r="I253" s="10" t="s">
        <v>1186</v>
      </c>
      <c r="L253" s="10" t="s">
        <v>5</v>
      </c>
      <c r="M253" s="10" t="s">
        <v>37</v>
      </c>
      <c r="N253" s="10" t="s">
        <v>7</v>
      </c>
      <c r="O253" s="10" t="s">
        <v>19</v>
      </c>
      <c r="P253" s="10" t="s">
        <v>179</v>
      </c>
      <c r="Q253" s="10" t="s">
        <v>423</v>
      </c>
      <c r="R253" s="10" t="s">
        <v>525</v>
      </c>
    </row>
    <row r="254" spans="1:18" x14ac:dyDescent="0.3">
      <c r="A254" s="10" t="str">
        <f>HYPERLINK("https://hsdes.intel.com/resource/14013164345","14013164345")</f>
        <v>14013164345</v>
      </c>
      <c r="B254" s="10" t="s">
        <v>522</v>
      </c>
      <c r="C254" s="10" t="s">
        <v>1253</v>
      </c>
      <c r="D254" s="10" t="s">
        <v>1213</v>
      </c>
      <c r="E254" s="11" t="s">
        <v>1215</v>
      </c>
      <c r="F254" s="12" t="s">
        <v>1255</v>
      </c>
      <c r="I254" s="10" t="s">
        <v>1185</v>
      </c>
      <c r="L254" s="10" t="s">
        <v>5</v>
      </c>
      <c r="M254" s="10" t="s">
        <v>45</v>
      </c>
      <c r="N254" s="10" t="s">
        <v>7</v>
      </c>
      <c r="O254" s="10" t="s">
        <v>25</v>
      </c>
      <c r="P254" s="10" t="s">
        <v>46</v>
      </c>
      <c r="Q254" s="10" t="s">
        <v>47</v>
      </c>
      <c r="R254" s="10" t="s">
        <v>523</v>
      </c>
    </row>
    <row r="255" spans="1:18" x14ac:dyDescent="0.3">
      <c r="A255" s="6" t="str">
        <f>HYPERLINK("https://hsdes.intel.com/resource/14013164115","14013164115")</f>
        <v>14013164115</v>
      </c>
      <c r="B255" s="10" t="s">
        <v>520</v>
      </c>
      <c r="C255" s="10" t="s">
        <v>1239</v>
      </c>
      <c r="D255" s="10" t="s">
        <v>1214</v>
      </c>
      <c r="E255" s="11" t="s">
        <v>1215</v>
      </c>
      <c r="F255" s="12" t="s">
        <v>1255</v>
      </c>
      <c r="I255" s="10" t="s">
        <v>1243</v>
      </c>
      <c r="L255" s="10" t="s">
        <v>5</v>
      </c>
      <c r="M255" s="10" t="s">
        <v>6</v>
      </c>
      <c r="N255" s="10" t="s">
        <v>7</v>
      </c>
      <c r="O255" s="10" t="s">
        <v>13</v>
      </c>
      <c r="P255" s="10" t="s">
        <v>14</v>
      </c>
      <c r="Q255" s="10" t="s">
        <v>493</v>
      </c>
      <c r="R255" s="10" t="s">
        <v>521</v>
      </c>
    </row>
    <row r="256" spans="1:18" x14ac:dyDescent="0.3">
      <c r="A256" s="10" t="str">
        <f>HYPERLINK("https://hsdes.intel.com/resource/14013164082","14013164082")</f>
        <v>14013164082</v>
      </c>
      <c r="B256" s="10" t="s">
        <v>518</v>
      </c>
      <c r="C256" s="10" t="s">
        <v>1253</v>
      </c>
      <c r="D256" s="10" t="s">
        <v>1213</v>
      </c>
      <c r="E256" s="11" t="s">
        <v>1215</v>
      </c>
      <c r="F256" s="12" t="s">
        <v>1255</v>
      </c>
      <c r="I256" s="10" t="s">
        <v>1185</v>
      </c>
      <c r="L256" s="10" t="s">
        <v>5</v>
      </c>
      <c r="M256" s="10" t="s">
        <v>37</v>
      </c>
      <c r="N256" s="10" t="s">
        <v>7</v>
      </c>
      <c r="O256" s="10" t="s">
        <v>19</v>
      </c>
      <c r="P256" s="10" t="s">
        <v>179</v>
      </c>
      <c r="Q256" s="10" t="s">
        <v>259</v>
      </c>
      <c r="R256" s="10" t="s">
        <v>519</v>
      </c>
    </row>
    <row r="257" spans="1:18" x14ac:dyDescent="0.3">
      <c r="A257" s="6" t="str">
        <f>HYPERLINK("https://hsdes.intel.com/resource/14013163931","14013163931")</f>
        <v>14013163931</v>
      </c>
      <c r="B257" s="10" t="s">
        <v>516</v>
      </c>
      <c r="C257" s="10" t="s">
        <v>1239</v>
      </c>
      <c r="D257" s="10" t="s">
        <v>1214</v>
      </c>
      <c r="E257" s="11" t="s">
        <v>1215</v>
      </c>
      <c r="F257" s="12" t="s">
        <v>1255</v>
      </c>
      <c r="I257" s="10" t="s">
        <v>1243</v>
      </c>
      <c r="L257" s="10" t="s">
        <v>34</v>
      </c>
      <c r="M257" s="10" t="s">
        <v>6</v>
      </c>
      <c r="N257" s="10" t="s">
        <v>7</v>
      </c>
      <c r="O257" s="10" t="s">
        <v>13</v>
      </c>
      <c r="P257" s="10" t="s">
        <v>14</v>
      </c>
      <c r="Q257" s="10" t="s">
        <v>202</v>
      </c>
      <c r="R257" s="10" t="s">
        <v>517</v>
      </c>
    </row>
    <row r="258" spans="1:18" x14ac:dyDescent="0.3">
      <c r="A258" s="10" t="str">
        <f>HYPERLINK("https://hsdes.intel.com/resource/14013163508","14013163508")</f>
        <v>14013163508</v>
      </c>
      <c r="B258" s="10" t="s">
        <v>514</v>
      </c>
      <c r="C258" s="10" t="s">
        <v>1236</v>
      </c>
      <c r="D258" s="10" t="s">
        <v>1213</v>
      </c>
      <c r="E258" s="11" t="s">
        <v>1215</v>
      </c>
      <c r="F258" s="12" t="s">
        <v>1255</v>
      </c>
      <c r="I258" s="10" t="s">
        <v>1243</v>
      </c>
      <c r="K258" s="10" t="s">
        <v>1187</v>
      </c>
      <c r="L258" s="10" t="s">
        <v>5</v>
      </c>
      <c r="M258" s="10" t="s">
        <v>24</v>
      </c>
      <c r="N258" s="10" t="s">
        <v>75</v>
      </c>
      <c r="O258" s="10" t="s">
        <v>8</v>
      </c>
      <c r="P258" s="10" t="s">
        <v>26</v>
      </c>
      <c r="Q258" s="10" t="s">
        <v>83</v>
      </c>
      <c r="R258" s="10" t="s">
        <v>515</v>
      </c>
    </row>
    <row r="259" spans="1:18" x14ac:dyDescent="0.3">
      <c r="A259" s="10" t="str">
        <f>HYPERLINK("https://hsdes.intel.com/resource/14013163467","14013163467")</f>
        <v>14013163467</v>
      </c>
      <c r="B259" s="10" t="s">
        <v>511</v>
      </c>
      <c r="C259" s="10" t="s">
        <v>1253</v>
      </c>
      <c r="D259" s="10" t="s">
        <v>1213</v>
      </c>
      <c r="E259" s="11" t="s">
        <v>1215</v>
      </c>
      <c r="F259" s="12" t="s">
        <v>1255</v>
      </c>
      <c r="I259" s="10" t="s">
        <v>1185</v>
      </c>
      <c r="L259" s="10" t="s">
        <v>30</v>
      </c>
      <c r="M259" s="10" t="s">
        <v>45</v>
      </c>
      <c r="N259" s="10" t="s">
        <v>7</v>
      </c>
      <c r="O259" s="10" t="s">
        <v>25</v>
      </c>
      <c r="P259" s="10" t="s">
        <v>46</v>
      </c>
      <c r="Q259" s="10" t="s">
        <v>512</v>
      </c>
      <c r="R259" s="10" t="s">
        <v>513</v>
      </c>
    </row>
    <row r="260" spans="1:18" x14ac:dyDescent="0.3">
      <c r="A260" s="6" t="str">
        <f>HYPERLINK("https://hsdes.intel.com/resource/14013163449","14013163449")</f>
        <v>14013163449</v>
      </c>
      <c r="B260" s="10" t="s">
        <v>508</v>
      </c>
      <c r="C260" s="10" t="s">
        <v>1239</v>
      </c>
      <c r="D260" s="10" t="s">
        <v>1213</v>
      </c>
      <c r="E260" s="11" t="s">
        <v>1215</v>
      </c>
      <c r="F260" s="12" t="s">
        <v>1255</v>
      </c>
      <c r="I260" s="10" t="s">
        <v>1243</v>
      </c>
      <c r="L260" s="10" t="s">
        <v>34</v>
      </c>
      <c r="M260" s="10" t="s">
        <v>6</v>
      </c>
      <c r="N260" s="10" t="s">
        <v>7</v>
      </c>
      <c r="O260" s="10" t="s">
        <v>448</v>
      </c>
      <c r="P260" s="10" t="s">
        <v>14</v>
      </c>
      <c r="Q260" s="10" t="s">
        <v>509</v>
      </c>
      <c r="R260" s="10" t="s">
        <v>510</v>
      </c>
    </row>
    <row r="261" spans="1:18" x14ac:dyDescent="0.3">
      <c r="A261" s="6" t="str">
        <f>HYPERLINK("https://hsdes.intel.com/resource/14013163434","14013163434")</f>
        <v>14013163434</v>
      </c>
      <c r="B261" s="10" t="s">
        <v>506</v>
      </c>
      <c r="C261" s="10" t="s">
        <v>1239</v>
      </c>
      <c r="D261" s="10" t="s">
        <v>1213</v>
      </c>
      <c r="E261" s="11" t="s">
        <v>1215</v>
      </c>
      <c r="F261" s="12" t="s">
        <v>1255</v>
      </c>
      <c r="I261" s="10" t="s">
        <v>1243</v>
      </c>
      <c r="L261" s="10" t="s">
        <v>30</v>
      </c>
      <c r="M261" s="10" t="s">
        <v>6</v>
      </c>
      <c r="N261" s="10" t="s">
        <v>7</v>
      </c>
      <c r="O261" s="10" t="s">
        <v>448</v>
      </c>
      <c r="P261" s="10" t="s">
        <v>14</v>
      </c>
      <c r="Q261" s="10" t="s">
        <v>504</v>
      </c>
      <c r="R261" s="10" t="s">
        <v>507</v>
      </c>
    </row>
    <row r="262" spans="1:18" x14ac:dyDescent="0.3">
      <c r="A262" s="6" t="str">
        <f>HYPERLINK("https://hsdes.intel.com/resource/14013163425","14013163425")</f>
        <v>14013163425</v>
      </c>
      <c r="B262" s="10" t="s">
        <v>503</v>
      </c>
      <c r="C262" s="10" t="s">
        <v>1239</v>
      </c>
      <c r="D262" s="10" t="s">
        <v>1213</v>
      </c>
      <c r="E262" s="11" t="s">
        <v>1215</v>
      </c>
      <c r="F262" s="12" t="s">
        <v>1255</v>
      </c>
      <c r="I262" s="10" t="s">
        <v>1243</v>
      </c>
      <c r="L262" s="10" t="s">
        <v>30</v>
      </c>
      <c r="M262" s="10" t="s">
        <v>6</v>
      </c>
      <c r="N262" s="10" t="s">
        <v>7</v>
      </c>
      <c r="O262" s="10" t="s">
        <v>448</v>
      </c>
      <c r="P262" s="10" t="s">
        <v>14</v>
      </c>
      <c r="Q262" s="10" t="s">
        <v>504</v>
      </c>
      <c r="R262" s="10" t="s">
        <v>505</v>
      </c>
    </row>
    <row r="263" spans="1:18" x14ac:dyDescent="0.3">
      <c r="A263" s="6" t="str">
        <f>HYPERLINK("https://hsdes.intel.com/resource/14013163415","14013163415")</f>
        <v>14013163415</v>
      </c>
      <c r="B263" s="10" t="s">
        <v>500</v>
      </c>
      <c r="C263" s="10" t="s">
        <v>1239</v>
      </c>
      <c r="D263" s="10" t="s">
        <v>1213</v>
      </c>
      <c r="E263" s="11" t="s">
        <v>1215</v>
      </c>
      <c r="F263" s="12" t="s">
        <v>1255</v>
      </c>
      <c r="I263" s="10" t="s">
        <v>1243</v>
      </c>
      <c r="L263" s="10" t="s">
        <v>34</v>
      </c>
      <c r="M263" s="10" t="s">
        <v>6</v>
      </c>
      <c r="N263" s="10" t="s">
        <v>7</v>
      </c>
      <c r="O263" s="10" t="s">
        <v>448</v>
      </c>
      <c r="P263" s="10" t="s">
        <v>14</v>
      </c>
      <c r="Q263" s="10" t="s">
        <v>501</v>
      </c>
      <c r="R263" s="10" t="s">
        <v>502</v>
      </c>
    </row>
    <row r="264" spans="1:18" x14ac:dyDescent="0.3">
      <c r="A264" s="6" t="str">
        <f>HYPERLINK("https://hsdes.intel.com/resource/14013163402","14013163402")</f>
        <v>14013163402</v>
      </c>
      <c r="B264" s="10" t="s">
        <v>498</v>
      </c>
      <c r="C264" s="10" t="s">
        <v>1239</v>
      </c>
      <c r="D264" s="10" t="s">
        <v>1213</v>
      </c>
      <c r="E264" s="11" t="s">
        <v>1215</v>
      </c>
      <c r="F264" s="12" t="s">
        <v>1255</v>
      </c>
      <c r="I264" s="10" t="s">
        <v>1243</v>
      </c>
      <c r="L264" s="10" t="s">
        <v>5</v>
      </c>
      <c r="M264" s="10" t="s">
        <v>6</v>
      </c>
      <c r="N264" s="10" t="s">
        <v>7</v>
      </c>
      <c r="O264" s="10" t="s">
        <v>448</v>
      </c>
      <c r="P264" s="10" t="s">
        <v>14</v>
      </c>
      <c r="Q264" s="10" t="s">
        <v>496</v>
      </c>
      <c r="R264" s="10" t="s">
        <v>499</v>
      </c>
    </row>
    <row r="265" spans="1:18" x14ac:dyDescent="0.3">
      <c r="A265" s="6" t="str">
        <f>HYPERLINK("https://hsdes.intel.com/resource/14013163393","14013163393")</f>
        <v>14013163393</v>
      </c>
      <c r="B265" s="10" t="s">
        <v>495</v>
      </c>
      <c r="C265" s="10" t="s">
        <v>1239</v>
      </c>
      <c r="D265" s="10" t="s">
        <v>1213</v>
      </c>
      <c r="E265" s="11" t="s">
        <v>1215</v>
      </c>
      <c r="F265" s="12" t="s">
        <v>1255</v>
      </c>
      <c r="I265" s="10" t="s">
        <v>1243</v>
      </c>
      <c r="L265" s="10" t="s">
        <v>34</v>
      </c>
      <c r="M265" s="10" t="s">
        <v>6</v>
      </c>
      <c r="N265" s="10" t="s">
        <v>7</v>
      </c>
      <c r="O265" s="10" t="s">
        <v>448</v>
      </c>
      <c r="P265" s="10" t="s">
        <v>14</v>
      </c>
      <c r="Q265" s="10" t="s">
        <v>496</v>
      </c>
      <c r="R265" s="10" t="s">
        <v>497</v>
      </c>
    </row>
    <row r="266" spans="1:18" x14ac:dyDescent="0.3">
      <c r="A266" s="6" t="str">
        <f>HYPERLINK("https://hsdes.intel.com/resource/14013163390","14013163390")</f>
        <v>14013163390</v>
      </c>
      <c r="B266" s="10" t="s">
        <v>492</v>
      </c>
      <c r="C266" s="10" t="s">
        <v>1239</v>
      </c>
      <c r="D266" s="10" t="s">
        <v>1213</v>
      </c>
      <c r="E266" s="11" t="s">
        <v>1215</v>
      </c>
      <c r="F266" s="12" t="s">
        <v>1255</v>
      </c>
      <c r="I266" s="10" t="s">
        <v>1243</v>
      </c>
      <c r="L266" s="10" t="s">
        <v>30</v>
      </c>
      <c r="M266" s="10" t="s">
        <v>6</v>
      </c>
      <c r="N266" s="10" t="s">
        <v>7</v>
      </c>
      <c r="O266" s="10" t="s">
        <v>448</v>
      </c>
      <c r="P266" s="10" t="s">
        <v>14</v>
      </c>
      <c r="Q266" s="10" t="s">
        <v>493</v>
      </c>
      <c r="R266" s="10" t="s">
        <v>494</v>
      </c>
    </row>
    <row r="267" spans="1:18" x14ac:dyDescent="0.3">
      <c r="A267" s="6" t="str">
        <f>HYPERLINK("https://hsdes.intel.com/resource/14013163371","14013163371")</f>
        <v>14013163371</v>
      </c>
      <c r="B267" s="10" t="s">
        <v>490</v>
      </c>
      <c r="C267" s="10" t="s">
        <v>1239</v>
      </c>
      <c r="D267" s="10" t="s">
        <v>1213</v>
      </c>
      <c r="E267" s="11" t="s">
        <v>1215</v>
      </c>
      <c r="F267" s="12" t="s">
        <v>1255</v>
      </c>
      <c r="I267" s="10" t="s">
        <v>1243</v>
      </c>
      <c r="L267" s="10" t="s">
        <v>34</v>
      </c>
      <c r="M267" s="10" t="s">
        <v>6</v>
      </c>
      <c r="N267" s="10" t="s">
        <v>7</v>
      </c>
      <c r="O267" s="10" t="s">
        <v>448</v>
      </c>
      <c r="P267" s="10" t="s">
        <v>14</v>
      </c>
      <c r="Q267" s="10" t="s">
        <v>482</v>
      </c>
      <c r="R267" s="10" t="s">
        <v>491</v>
      </c>
    </row>
    <row r="268" spans="1:18" x14ac:dyDescent="0.3">
      <c r="A268" s="6" t="str">
        <f>HYPERLINK("https://hsdes.intel.com/resource/14013163359","14013163359")</f>
        <v>14013163359</v>
      </c>
      <c r="B268" s="10" t="s">
        <v>488</v>
      </c>
      <c r="C268" s="10" t="s">
        <v>1239</v>
      </c>
      <c r="D268" s="10" t="s">
        <v>1213</v>
      </c>
      <c r="E268" s="11" t="s">
        <v>1215</v>
      </c>
      <c r="F268" s="12" t="s">
        <v>1255</v>
      </c>
      <c r="I268" s="10" t="s">
        <v>1243</v>
      </c>
      <c r="L268" s="10" t="s">
        <v>34</v>
      </c>
      <c r="M268" s="10" t="s">
        <v>6</v>
      </c>
      <c r="N268" s="10" t="s">
        <v>7</v>
      </c>
      <c r="O268" s="10" t="s">
        <v>448</v>
      </c>
      <c r="P268" s="10" t="s">
        <v>14</v>
      </c>
      <c r="Q268" s="10" t="s">
        <v>482</v>
      </c>
      <c r="R268" s="10" t="s">
        <v>489</v>
      </c>
    </row>
    <row r="269" spans="1:18" x14ac:dyDescent="0.3">
      <c r="A269" s="6" t="str">
        <f>HYPERLINK("https://hsdes.intel.com/resource/14013163339","14013163339")</f>
        <v>14013163339</v>
      </c>
      <c r="B269" s="10" t="s">
        <v>486</v>
      </c>
      <c r="C269" s="10" t="s">
        <v>1239</v>
      </c>
      <c r="D269" s="10" t="s">
        <v>1213</v>
      </c>
      <c r="E269" s="11" t="s">
        <v>1215</v>
      </c>
      <c r="F269" s="12" t="s">
        <v>1255</v>
      </c>
      <c r="I269" s="10" t="s">
        <v>1243</v>
      </c>
      <c r="L269" s="10" t="s">
        <v>34</v>
      </c>
      <c r="M269" s="10" t="s">
        <v>6</v>
      </c>
      <c r="N269" s="10" t="s">
        <v>7</v>
      </c>
      <c r="O269" s="10" t="s">
        <v>448</v>
      </c>
      <c r="P269" s="10" t="s">
        <v>14</v>
      </c>
      <c r="Q269" s="10" t="s">
        <v>482</v>
      </c>
      <c r="R269" s="10" t="s">
        <v>487</v>
      </c>
    </row>
    <row r="270" spans="1:18" x14ac:dyDescent="0.3">
      <c r="A270" s="6" t="str">
        <f>HYPERLINK("https://hsdes.intel.com/resource/14013163332","14013163332")</f>
        <v>14013163332</v>
      </c>
      <c r="B270" s="10" t="s">
        <v>484</v>
      </c>
      <c r="C270" s="10" t="s">
        <v>1239</v>
      </c>
      <c r="D270" s="10" t="s">
        <v>1213</v>
      </c>
      <c r="E270" s="11" t="s">
        <v>1215</v>
      </c>
      <c r="F270" s="12" t="s">
        <v>1255</v>
      </c>
      <c r="I270" s="10" t="s">
        <v>1243</v>
      </c>
      <c r="L270" s="10" t="s">
        <v>30</v>
      </c>
      <c r="M270" s="10" t="s">
        <v>6</v>
      </c>
      <c r="N270" s="10" t="s">
        <v>7</v>
      </c>
      <c r="O270" s="10" t="s">
        <v>448</v>
      </c>
      <c r="P270" s="10" t="s">
        <v>14</v>
      </c>
      <c r="Q270" s="10" t="s">
        <v>482</v>
      </c>
      <c r="R270" s="10" t="s">
        <v>485</v>
      </c>
    </row>
    <row r="271" spans="1:18" x14ac:dyDescent="0.3">
      <c r="A271" s="6" t="str">
        <f>HYPERLINK("https://hsdes.intel.com/resource/14013163315","14013163315")</f>
        <v>14013163315</v>
      </c>
      <c r="B271" s="10" t="s">
        <v>481</v>
      </c>
      <c r="C271" s="10" t="s">
        <v>1239</v>
      </c>
      <c r="D271" s="10" t="s">
        <v>1213</v>
      </c>
      <c r="E271" s="11" t="s">
        <v>1215</v>
      </c>
      <c r="F271" s="12" t="s">
        <v>1255</v>
      </c>
      <c r="I271" s="10" t="s">
        <v>1243</v>
      </c>
      <c r="L271" s="10" t="s">
        <v>34</v>
      </c>
      <c r="M271" s="10" t="s">
        <v>6</v>
      </c>
      <c r="N271" s="10" t="s">
        <v>7</v>
      </c>
      <c r="O271" s="10" t="s">
        <v>448</v>
      </c>
      <c r="P271" s="10" t="s">
        <v>14</v>
      </c>
      <c r="Q271" s="10" t="s">
        <v>482</v>
      </c>
      <c r="R271" s="10" t="s">
        <v>483</v>
      </c>
    </row>
    <row r="272" spans="1:18" x14ac:dyDescent="0.3">
      <c r="A272" s="10" t="str">
        <f>HYPERLINK("https://hsdes.intel.com/resource/14013163310","14013163310")</f>
        <v>14013163310</v>
      </c>
      <c r="B272" s="10" t="s">
        <v>479</v>
      </c>
      <c r="C272" s="10" t="s">
        <v>1239</v>
      </c>
      <c r="D272" s="10" t="s">
        <v>1213</v>
      </c>
      <c r="E272" s="11" t="s">
        <v>1215</v>
      </c>
      <c r="F272" s="12" t="s">
        <v>1255</v>
      </c>
      <c r="I272" s="10" t="s">
        <v>1238</v>
      </c>
      <c r="L272" s="10" t="s">
        <v>5</v>
      </c>
      <c r="M272" s="10" t="s">
        <v>24</v>
      </c>
      <c r="N272" s="10" t="s">
        <v>75</v>
      </c>
      <c r="O272" s="10" t="s">
        <v>146</v>
      </c>
      <c r="P272" s="10" t="s">
        <v>26</v>
      </c>
      <c r="Q272" s="10" t="s">
        <v>27</v>
      </c>
      <c r="R272" s="10" t="s">
        <v>480</v>
      </c>
    </row>
    <row r="273" spans="1:18" x14ac:dyDescent="0.3">
      <c r="A273" s="6" t="str">
        <f>HYPERLINK("https://hsdes.intel.com/resource/14013163289","14013163289")</f>
        <v>14013163289</v>
      </c>
      <c r="B273" s="10" t="s">
        <v>476</v>
      </c>
      <c r="C273" s="10" t="s">
        <v>1239</v>
      </c>
      <c r="D273" s="10" t="s">
        <v>1213</v>
      </c>
      <c r="E273" s="11" t="s">
        <v>1215</v>
      </c>
      <c r="F273" s="12" t="s">
        <v>1255</v>
      </c>
      <c r="I273" s="10" t="s">
        <v>1249</v>
      </c>
      <c r="L273" s="10" t="s">
        <v>34</v>
      </c>
      <c r="M273" s="10" t="s">
        <v>6</v>
      </c>
      <c r="N273" s="10" t="s">
        <v>75</v>
      </c>
      <c r="O273" s="10" t="s">
        <v>477</v>
      </c>
      <c r="P273" s="10" t="s">
        <v>14</v>
      </c>
      <c r="Q273" s="10" t="s">
        <v>449</v>
      </c>
      <c r="R273" s="10" t="s">
        <v>478</v>
      </c>
    </row>
    <row r="274" spans="1:18" x14ac:dyDescent="0.3">
      <c r="A274" s="6" t="str">
        <f>HYPERLINK("https://hsdes.intel.com/resource/14013163281","14013163281")</f>
        <v>14013163281</v>
      </c>
      <c r="B274" s="10" t="s">
        <v>474</v>
      </c>
      <c r="C274" s="10" t="s">
        <v>1239</v>
      </c>
      <c r="D274" s="10" t="s">
        <v>1213</v>
      </c>
      <c r="E274" s="11" t="s">
        <v>1215</v>
      </c>
      <c r="F274" s="12" t="s">
        <v>1255</v>
      </c>
      <c r="I274" s="10" t="s">
        <v>1243</v>
      </c>
      <c r="L274" s="10" t="s">
        <v>5</v>
      </c>
      <c r="M274" s="10" t="s">
        <v>6</v>
      </c>
      <c r="N274" s="10" t="s">
        <v>7</v>
      </c>
      <c r="O274" s="10" t="s">
        <v>13</v>
      </c>
      <c r="P274" s="10" t="s">
        <v>14</v>
      </c>
      <c r="Q274" s="10" t="s">
        <v>410</v>
      </c>
      <c r="R274" s="10" t="s">
        <v>475</v>
      </c>
    </row>
    <row r="275" spans="1:18" x14ac:dyDescent="0.3">
      <c r="A275" s="6" t="str">
        <f>HYPERLINK("https://hsdes.intel.com/resource/14013163232","14013163232")</f>
        <v>14013163232</v>
      </c>
      <c r="B275" s="10" t="s">
        <v>471</v>
      </c>
      <c r="C275" s="10" t="s">
        <v>1239</v>
      </c>
      <c r="D275" s="10" t="s">
        <v>1213</v>
      </c>
      <c r="E275" s="11" t="s">
        <v>1215</v>
      </c>
      <c r="F275" s="12" t="s">
        <v>1255</v>
      </c>
      <c r="I275" s="10" t="s">
        <v>1243</v>
      </c>
      <c r="L275" s="10" t="s">
        <v>34</v>
      </c>
      <c r="M275" s="10" t="s">
        <v>6</v>
      </c>
      <c r="N275" s="10" t="s">
        <v>7</v>
      </c>
      <c r="O275" s="10" t="s">
        <v>13</v>
      </c>
      <c r="P275" s="10" t="s">
        <v>14</v>
      </c>
      <c r="Q275" s="10" t="s">
        <v>472</v>
      </c>
      <c r="R275" s="10" t="s">
        <v>473</v>
      </c>
    </row>
    <row r="276" spans="1:18" x14ac:dyDescent="0.3">
      <c r="A276" s="6" t="str">
        <f>HYPERLINK("https://hsdes.intel.com/resource/14013163191","14013163191")</f>
        <v>14013163191</v>
      </c>
      <c r="B276" s="10" t="s">
        <v>468</v>
      </c>
      <c r="C276" s="10" t="s">
        <v>1239</v>
      </c>
      <c r="D276" s="10" t="s">
        <v>1213</v>
      </c>
      <c r="E276" s="11" t="s">
        <v>1215</v>
      </c>
      <c r="F276" s="12" t="s">
        <v>1255</v>
      </c>
      <c r="I276" s="10" t="s">
        <v>1243</v>
      </c>
      <c r="L276" s="10" t="s">
        <v>5</v>
      </c>
      <c r="M276" s="10" t="s">
        <v>6</v>
      </c>
      <c r="N276" s="10" t="s">
        <v>7</v>
      </c>
      <c r="O276" s="10" t="s">
        <v>13</v>
      </c>
      <c r="P276" s="10" t="s">
        <v>14</v>
      </c>
      <c r="Q276" s="10" t="s">
        <v>469</v>
      </c>
      <c r="R276" s="10" t="s">
        <v>470</v>
      </c>
    </row>
    <row r="277" spans="1:18" x14ac:dyDescent="0.3">
      <c r="A277" s="10" t="str">
        <f>HYPERLINK("https://hsdes.intel.com/resource/14013163162","14013163162")</f>
        <v>14013163162</v>
      </c>
      <c r="B277" s="10" t="s">
        <v>466</v>
      </c>
      <c r="C277" s="10" t="s">
        <v>1239</v>
      </c>
      <c r="D277" s="10" t="s">
        <v>1213</v>
      </c>
      <c r="E277" s="11" t="s">
        <v>1215</v>
      </c>
      <c r="F277" s="12" t="s">
        <v>1255</v>
      </c>
      <c r="I277" s="10" t="s">
        <v>1243</v>
      </c>
      <c r="L277" s="10" t="s">
        <v>34</v>
      </c>
      <c r="M277" s="10" t="s">
        <v>45</v>
      </c>
      <c r="N277" s="10" t="s">
        <v>7</v>
      </c>
      <c r="O277" s="10" t="s">
        <v>175</v>
      </c>
      <c r="P277" s="10" t="s">
        <v>216</v>
      </c>
      <c r="Q277" s="10" t="s">
        <v>55</v>
      </c>
      <c r="R277" s="10" t="s">
        <v>467</v>
      </c>
    </row>
    <row r="278" spans="1:18" x14ac:dyDescent="0.3">
      <c r="A278" s="6" t="str">
        <f>HYPERLINK("https://hsdes.intel.com/resource/14013163150","14013163150")</f>
        <v>14013163150</v>
      </c>
      <c r="B278" s="10" t="s">
        <v>463</v>
      </c>
      <c r="C278" s="10" t="s">
        <v>1236</v>
      </c>
      <c r="D278" s="10" t="s">
        <v>1213</v>
      </c>
      <c r="E278" s="11" t="s">
        <v>1215</v>
      </c>
      <c r="F278" s="12" t="s">
        <v>1255</v>
      </c>
      <c r="I278" s="10" t="s">
        <v>1243</v>
      </c>
      <c r="K278" s="10" t="s">
        <v>1191</v>
      </c>
      <c r="L278" s="10" t="s">
        <v>30</v>
      </c>
      <c r="M278" s="10" t="s">
        <v>6</v>
      </c>
      <c r="N278" s="10" t="s">
        <v>7</v>
      </c>
      <c r="O278" s="10" t="s">
        <v>186</v>
      </c>
      <c r="P278" s="10" t="s">
        <v>14</v>
      </c>
      <c r="Q278" s="10" t="s">
        <v>464</v>
      </c>
      <c r="R278" s="10" t="s">
        <v>465</v>
      </c>
    </row>
    <row r="279" spans="1:18" x14ac:dyDescent="0.3">
      <c r="A279" s="10" t="str">
        <f>HYPERLINK("https://hsdes.intel.com/resource/14013163080","14013163080")</f>
        <v>14013163080</v>
      </c>
      <c r="B279" s="10" t="s">
        <v>461</v>
      </c>
      <c r="C279" s="10" t="s">
        <v>1239</v>
      </c>
      <c r="D279" s="10" t="s">
        <v>1213</v>
      </c>
      <c r="E279" s="11" t="s">
        <v>1215</v>
      </c>
      <c r="F279" s="12" t="s">
        <v>1255</v>
      </c>
      <c r="I279" s="10" t="s">
        <v>1238</v>
      </c>
      <c r="K279" s="21"/>
      <c r="L279" s="10" t="s">
        <v>30</v>
      </c>
      <c r="M279" s="10" t="s">
        <v>37</v>
      </c>
      <c r="N279" s="10" t="s">
        <v>7</v>
      </c>
      <c r="O279" s="10" t="s">
        <v>298</v>
      </c>
      <c r="P279" s="10" t="s">
        <v>38</v>
      </c>
      <c r="Q279" s="10" t="s">
        <v>112</v>
      </c>
      <c r="R279" s="10" t="s">
        <v>462</v>
      </c>
    </row>
    <row r="280" spans="1:18" x14ac:dyDescent="0.3">
      <c r="A280" s="6" t="str">
        <f>HYPERLINK("https://hsdes.intel.com/resource/14013163067","14013163067")</f>
        <v>14013163067</v>
      </c>
      <c r="B280" s="10" t="s">
        <v>458</v>
      </c>
      <c r="C280" s="10" t="s">
        <v>1239</v>
      </c>
      <c r="D280" s="10" t="s">
        <v>1213</v>
      </c>
      <c r="E280" s="11" t="s">
        <v>1215</v>
      </c>
      <c r="F280" s="12" t="s">
        <v>1255</v>
      </c>
      <c r="I280" s="10" t="s">
        <v>1249</v>
      </c>
      <c r="L280" s="10" t="s">
        <v>34</v>
      </c>
      <c r="M280" s="10" t="s">
        <v>6</v>
      </c>
      <c r="N280" s="10" t="s">
        <v>7</v>
      </c>
      <c r="O280" s="10" t="s">
        <v>448</v>
      </c>
      <c r="P280" s="10" t="s">
        <v>14</v>
      </c>
      <c r="Q280" s="10" t="s">
        <v>459</v>
      </c>
      <c r="R280" s="10" t="s">
        <v>460</v>
      </c>
    </row>
    <row r="281" spans="1:18" x14ac:dyDescent="0.3">
      <c r="A281" s="7" t="str">
        <f>HYPERLINK("https://hsdes.intel.com/resource/14013163063","14013163063")</f>
        <v>14013163063</v>
      </c>
      <c r="B281" s="10" t="s">
        <v>455</v>
      </c>
      <c r="C281" s="10" t="s">
        <v>1239</v>
      </c>
      <c r="D281" s="10" t="s">
        <v>1214</v>
      </c>
      <c r="E281" s="11" t="s">
        <v>1215</v>
      </c>
      <c r="F281" s="12" t="s">
        <v>1255</v>
      </c>
      <c r="I281" s="10" t="s">
        <v>1243</v>
      </c>
      <c r="L281" s="10" t="s">
        <v>30</v>
      </c>
      <c r="M281" s="10" t="s">
        <v>6</v>
      </c>
      <c r="N281" s="10" t="s">
        <v>75</v>
      </c>
      <c r="O281" s="10" t="s">
        <v>13</v>
      </c>
      <c r="P281" s="10" t="s">
        <v>14</v>
      </c>
      <c r="Q281" s="10" t="s">
        <v>456</v>
      </c>
      <c r="R281" s="10" t="s">
        <v>457</v>
      </c>
    </row>
    <row r="282" spans="1:18" x14ac:dyDescent="0.3">
      <c r="A282" s="10" t="str">
        <f>HYPERLINK("https://hsdes.intel.com/resource/14013162869","14013162869")</f>
        <v>14013162869</v>
      </c>
      <c r="B282" s="10" t="s">
        <v>453</v>
      </c>
      <c r="C282" s="10" t="s">
        <v>1253</v>
      </c>
      <c r="D282" s="10" t="s">
        <v>1213</v>
      </c>
      <c r="E282" s="11" t="s">
        <v>1215</v>
      </c>
      <c r="F282" s="12" t="s">
        <v>1255</v>
      </c>
      <c r="I282" s="10" t="s">
        <v>1185</v>
      </c>
      <c r="L282" s="10" t="s">
        <v>5</v>
      </c>
      <c r="M282" s="10" t="s">
        <v>45</v>
      </c>
      <c r="N282" s="10" t="s">
        <v>7</v>
      </c>
      <c r="O282" s="10" t="s">
        <v>25</v>
      </c>
      <c r="P282" s="10" t="s">
        <v>54</v>
      </c>
      <c r="Q282" s="10" t="s">
        <v>55</v>
      </c>
      <c r="R282" s="10" t="s">
        <v>454</v>
      </c>
    </row>
    <row r="283" spans="1:18" x14ac:dyDescent="0.3">
      <c r="A283" s="10" t="str">
        <f>HYPERLINK("https://hsdes.intel.com/resource/14013162852","14013162852")</f>
        <v>14013162852</v>
      </c>
      <c r="B283" s="10" t="s">
        <v>451</v>
      </c>
      <c r="C283" s="10" t="s">
        <v>1239</v>
      </c>
      <c r="D283" s="10" t="s">
        <v>1213</v>
      </c>
      <c r="E283" s="11" t="s">
        <v>1215</v>
      </c>
      <c r="F283" s="12" t="s">
        <v>1255</v>
      </c>
      <c r="I283" s="10" t="s">
        <v>1238</v>
      </c>
      <c r="L283" s="10" t="s">
        <v>5</v>
      </c>
      <c r="M283" s="10" t="s">
        <v>24</v>
      </c>
      <c r="N283" s="10" t="s">
        <v>7</v>
      </c>
      <c r="O283" s="10" t="s">
        <v>25</v>
      </c>
      <c r="P283" s="10" t="s">
        <v>26</v>
      </c>
      <c r="Q283" s="10" t="s">
        <v>27</v>
      </c>
      <c r="R283" s="10" t="s">
        <v>452</v>
      </c>
    </row>
    <row r="284" spans="1:18" x14ac:dyDescent="0.3">
      <c r="A284" s="6" t="str">
        <f>HYPERLINK("https://hsdes.intel.com/resource/14013162847","14013162847")</f>
        <v>14013162847</v>
      </c>
      <c r="B284" s="10" t="s">
        <v>447</v>
      </c>
      <c r="C284" s="10" t="s">
        <v>1239</v>
      </c>
      <c r="D284" s="10" t="s">
        <v>1214</v>
      </c>
      <c r="E284" s="11" t="s">
        <v>1215</v>
      </c>
      <c r="F284" s="12" t="s">
        <v>1255</v>
      </c>
      <c r="I284" s="10" t="s">
        <v>1249</v>
      </c>
      <c r="L284" s="10" t="s">
        <v>30</v>
      </c>
      <c r="M284" s="10" t="s">
        <v>6</v>
      </c>
      <c r="N284" s="10" t="s">
        <v>7</v>
      </c>
      <c r="O284" s="10" t="s">
        <v>448</v>
      </c>
      <c r="P284" s="10" t="s">
        <v>14</v>
      </c>
      <c r="Q284" s="10" t="s">
        <v>449</v>
      </c>
      <c r="R284" s="10" t="s">
        <v>450</v>
      </c>
    </row>
    <row r="285" spans="1:18" x14ac:dyDescent="0.3">
      <c r="A285" s="10" t="str">
        <f>HYPERLINK("https://hsdes.intel.com/resource/14013162764","14013162764")</f>
        <v>14013162764</v>
      </c>
      <c r="B285" s="10" t="s">
        <v>444</v>
      </c>
      <c r="C285" s="10" t="s">
        <v>1239</v>
      </c>
      <c r="D285" s="10" t="s">
        <v>1213</v>
      </c>
      <c r="E285" s="11" t="s">
        <v>1215</v>
      </c>
      <c r="F285" s="12" t="s">
        <v>1255</v>
      </c>
      <c r="I285" s="10" t="s">
        <v>1238</v>
      </c>
      <c r="L285" s="10" t="s">
        <v>5</v>
      </c>
      <c r="M285" s="10" t="s">
        <v>24</v>
      </c>
      <c r="N285" s="10" t="s">
        <v>7</v>
      </c>
      <c r="O285" s="10" t="s">
        <v>25</v>
      </c>
      <c r="P285" s="10" t="s">
        <v>26</v>
      </c>
      <c r="Q285" s="10" t="s">
        <v>445</v>
      </c>
      <c r="R285" s="10" t="s">
        <v>446</v>
      </c>
    </row>
    <row r="286" spans="1:18" x14ac:dyDescent="0.3">
      <c r="A286" s="10" t="str">
        <f>HYPERLINK("https://hsdes.intel.com/resource/14013162577","14013162577")</f>
        <v>14013162577</v>
      </c>
      <c r="B286" s="10" t="s">
        <v>442</v>
      </c>
      <c r="C286" s="10" t="s">
        <v>1253</v>
      </c>
      <c r="D286" s="10" t="s">
        <v>1213</v>
      </c>
      <c r="E286" s="11" t="s">
        <v>1215</v>
      </c>
      <c r="F286" s="12" t="s">
        <v>1255</v>
      </c>
      <c r="I286" s="10" t="s">
        <v>1185</v>
      </c>
      <c r="L286" s="10" t="s">
        <v>5</v>
      </c>
      <c r="M286" s="10" t="s">
        <v>45</v>
      </c>
      <c r="N286" s="10" t="s">
        <v>7</v>
      </c>
      <c r="O286" s="10" t="s">
        <v>25</v>
      </c>
      <c r="P286" s="10" t="s">
        <v>216</v>
      </c>
      <c r="Q286" s="10" t="s">
        <v>55</v>
      </c>
      <c r="R286" s="10" t="s">
        <v>443</v>
      </c>
    </row>
    <row r="287" spans="1:18" x14ac:dyDescent="0.3">
      <c r="A287" s="6" t="str">
        <f>HYPERLINK("https://hsdes.intel.com/resource/14013162573","14013162573")</f>
        <v>14013162573</v>
      </c>
      <c r="B287" s="10" t="s">
        <v>439</v>
      </c>
      <c r="C287" s="10" t="s">
        <v>1239</v>
      </c>
      <c r="D287" s="10" t="s">
        <v>1214</v>
      </c>
      <c r="E287" s="11" t="s">
        <v>1215</v>
      </c>
      <c r="F287" s="12" t="s">
        <v>1255</v>
      </c>
      <c r="I287" s="10" t="s">
        <v>1243</v>
      </c>
      <c r="L287" s="10" t="s">
        <v>34</v>
      </c>
      <c r="M287" s="10" t="s">
        <v>6</v>
      </c>
      <c r="N287" s="10" t="s">
        <v>7</v>
      </c>
      <c r="O287" s="10" t="s">
        <v>13</v>
      </c>
      <c r="P287" s="10" t="s">
        <v>14</v>
      </c>
      <c r="Q287" s="10" t="s">
        <v>440</v>
      </c>
      <c r="R287" s="10" t="s">
        <v>441</v>
      </c>
    </row>
    <row r="288" spans="1:18" x14ac:dyDescent="0.3">
      <c r="A288" s="10" t="str">
        <f>HYPERLINK("https://hsdes.intel.com/resource/14013162551","14013162551")</f>
        <v>14013162551</v>
      </c>
      <c r="B288" s="10" t="s">
        <v>435</v>
      </c>
      <c r="C288" s="10" t="s">
        <v>1239</v>
      </c>
      <c r="D288" s="10" t="s">
        <v>1213</v>
      </c>
      <c r="E288" s="11" t="s">
        <v>1215</v>
      </c>
      <c r="F288" s="12" t="s">
        <v>1255</v>
      </c>
      <c r="I288" s="10" t="s">
        <v>1238</v>
      </c>
      <c r="K288" s="21"/>
      <c r="L288" s="10" t="s">
        <v>5</v>
      </c>
      <c r="M288" s="10" t="s">
        <v>304</v>
      </c>
      <c r="N288" s="10" t="s">
        <v>75</v>
      </c>
      <c r="O288" s="10" t="s">
        <v>436</v>
      </c>
      <c r="P288" s="10" t="s">
        <v>306</v>
      </c>
      <c r="Q288" s="10" t="s">
        <v>437</v>
      </c>
      <c r="R288" s="10" t="s">
        <v>438</v>
      </c>
    </row>
    <row r="289" spans="1:18" x14ac:dyDescent="0.3">
      <c r="A289" s="10" t="str">
        <f>HYPERLINK("https://hsdes.intel.com/resource/14013162512","14013162512")</f>
        <v>14013162512</v>
      </c>
      <c r="B289" s="10" t="s">
        <v>433</v>
      </c>
      <c r="C289" s="10" t="s">
        <v>1253</v>
      </c>
      <c r="D289" s="10" t="s">
        <v>1213</v>
      </c>
      <c r="E289" s="11" t="s">
        <v>1215</v>
      </c>
      <c r="F289" s="12" t="s">
        <v>1255</v>
      </c>
      <c r="I289" s="10" t="s">
        <v>1185</v>
      </c>
      <c r="L289" s="10" t="s">
        <v>5</v>
      </c>
      <c r="M289" s="10" t="s">
        <v>45</v>
      </c>
      <c r="N289" s="10" t="s">
        <v>7</v>
      </c>
      <c r="O289" s="10" t="s">
        <v>25</v>
      </c>
      <c r="P289" s="10" t="s">
        <v>216</v>
      </c>
      <c r="Q289" s="10" t="s">
        <v>55</v>
      </c>
      <c r="R289" s="10" t="s">
        <v>434</v>
      </c>
    </row>
    <row r="290" spans="1:18" x14ac:dyDescent="0.3">
      <c r="A290" s="10" t="str">
        <f>HYPERLINK("https://hsdes.intel.com/resource/14013162499","14013162499")</f>
        <v>14013162499</v>
      </c>
      <c r="B290" s="10" t="s">
        <v>431</v>
      </c>
      <c r="C290" s="10" t="s">
        <v>1253</v>
      </c>
      <c r="D290" s="10" t="s">
        <v>1213</v>
      </c>
      <c r="E290" s="11" t="s">
        <v>1215</v>
      </c>
      <c r="F290" s="12" t="s">
        <v>1255</v>
      </c>
      <c r="I290" s="10" t="s">
        <v>1185</v>
      </c>
      <c r="L290" s="10" t="s">
        <v>5</v>
      </c>
      <c r="M290" s="10" t="s">
        <v>45</v>
      </c>
      <c r="N290" s="10" t="s">
        <v>7</v>
      </c>
      <c r="O290" s="10" t="s">
        <v>25</v>
      </c>
      <c r="P290" s="10" t="s">
        <v>216</v>
      </c>
      <c r="Q290" s="10" t="s">
        <v>55</v>
      </c>
      <c r="R290" s="10" t="s">
        <v>432</v>
      </c>
    </row>
    <row r="291" spans="1:18" x14ac:dyDescent="0.3">
      <c r="A291" s="10" t="str">
        <f>HYPERLINK("https://hsdes.intel.com/resource/14013162433","14013162433")</f>
        <v>14013162433</v>
      </c>
      <c r="B291" s="10" t="s">
        <v>429</v>
      </c>
      <c r="C291" s="10" t="s">
        <v>1239</v>
      </c>
      <c r="D291" s="10" t="s">
        <v>1213</v>
      </c>
      <c r="E291" s="11" t="s">
        <v>1215</v>
      </c>
      <c r="F291" s="12" t="s">
        <v>1255</v>
      </c>
      <c r="I291" s="10" t="s">
        <v>1186</v>
      </c>
      <c r="L291" s="10" t="s">
        <v>5</v>
      </c>
      <c r="M291" s="10" t="s">
        <v>37</v>
      </c>
      <c r="N291" s="10" t="s">
        <v>75</v>
      </c>
      <c r="O291" s="10" t="s">
        <v>25</v>
      </c>
      <c r="P291" s="10" t="s">
        <v>179</v>
      </c>
      <c r="Q291" s="10" t="s">
        <v>180</v>
      </c>
      <c r="R291" s="10" t="s">
        <v>430</v>
      </c>
    </row>
    <row r="292" spans="1:18" x14ac:dyDescent="0.3">
      <c r="A292" s="10" t="str">
        <f>HYPERLINK("https://hsdes.intel.com/resource/14013162431","14013162431")</f>
        <v>14013162431</v>
      </c>
      <c r="B292" s="10" t="s">
        <v>427</v>
      </c>
      <c r="C292" s="10" t="s">
        <v>1253</v>
      </c>
      <c r="D292" s="10" t="s">
        <v>1213</v>
      </c>
      <c r="E292" s="11" t="s">
        <v>1215</v>
      </c>
      <c r="F292" s="12" t="s">
        <v>1255</v>
      </c>
      <c r="I292" s="10" t="s">
        <v>1185</v>
      </c>
      <c r="L292" s="10" t="s">
        <v>5</v>
      </c>
      <c r="M292" s="10" t="s">
        <v>37</v>
      </c>
      <c r="N292" s="10" t="s">
        <v>75</v>
      </c>
      <c r="O292" s="10" t="s">
        <v>25</v>
      </c>
      <c r="P292" s="10" t="s">
        <v>179</v>
      </c>
      <c r="Q292" s="10" t="s">
        <v>423</v>
      </c>
      <c r="R292" s="10" t="s">
        <v>428</v>
      </c>
    </row>
    <row r="293" spans="1:18" x14ac:dyDescent="0.3">
      <c r="A293" s="10" t="str">
        <f>HYPERLINK("https://hsdes.intel.com/resource/14013162422","14013162422")</f>
        <v>14013162422</v>
      </c>
      <c r="B293" s="10" t="s">
        <v>425</v>
      </c>
      <c r="C293" s="10" t="s">
        <v>1239</v>
      </c>
      <c r="D293" s="10" t="s">
        <v>1213</v>
      </c>
      <c r="E293" s="11" t="s">
        <v>1215</v>
      </c>
      <c r="F293" s="12" t="s">
        <v>1255</v>
      </c>
      <c r="I293" s="10" t="s">
        <v>1186</v>
      </c>
      <c r="L293" s="10" t="s">
        <v>5</v>
      </c>
      <c r="M293" s="10" t="s">
        <v>37</v>
      </c>
      <c r="N293" s="10" t="s">
        <v>75</v>
      </c>
      <c r="O293" s="10" t="s">
        <v>25</v>
      </c>
      <c r="P293" s="10" t="s">
        <v>179</v>
      </c>
      <c r="Q293" s="10" t="s">
        <v>180</v>
      </c>
      <c r="R293" s="10" t="s">
        <v>426</v>
      </c>
    </row>
    <row r="294" spans="1:18" x14ac:dyDescent="0.3">
      <c r="A294" s="10">
        <v>14013162416</v>
      </c>
      <c r="B294" s="10" t="s">
        <v>422</v>
      </c>
      <c r="C294" s="10" t="s">
        <v>1239</v>
      </c>
      <c r="D294" s="10" t="s">
        <v>1213</v>
      </c>
      <c r="E294" s="11" t="s">
        <v>1215</v>
      </c>
      <c r="F294" s="12" t="s">
        <v>1255</v>
      </c>
      <c r="I294" s="10" t="s">
        <v>1186</v>
      </c>
      <c r="K294" s="14"/>
      <c r="L294" s="10" t="s">
        <v>5</v>
      </c>
      <c r="M294" s="10" t="s">
        <v>37</v>
      </c>
      <c r="N294" s="10" t="s">
        <v>75</v>
      </c>
      <c r="O294" s="10" t="s">
        <v>25</v>
      </c>
      <c r="P294" s="10" t="s">
        <v>179</v>
      </c>
      <c r="Q294" s="10" t="s">
        <v>423</v>
      </c>
      <c r="R294" s="10" t="s">
        <v>424</v>
      </c>
    </row>
    <row r="295" spans="1:18" x14ac:dyDescent="0.3">
      <c r="A295" s="10" t="str">
        <f>HYPERLINK("https://hsdes.intel.com/resource/14013162003","14013162003")</f>
        <v>14013162003</v>
      </c>
      <c r="B295" s="10" t="s">
        <v>420</v>
      </c>
      <c r="C295" s="10" t="s">
        <v>1239</v>
      </c>
      <c r="D295" s="10" t="s">
        <v>1213</v>
      </c>
      <c r="E295" s="11" t="s">
        <v>1215</v>
      </c>
      <c r="F295" s="12" t="s">
        <v>1255</v>
      </c>
      <c r="I295" s="10" t="s">
        <v>1186</v>
      </c>
      <c r="L295" s="10" t="s">
        <v>5</v>
      </c>
      <c r="M295" s="10" t="s">
        <v>24</v>
      </c>
      <c r="N295" s="10" t="s">
        <v>7</v>
      </c>
      <c r="O295" s="10" t="s">
        <v>8</v>
      </c>
      <c r="P295" s="10" t="s">
        <v>9</v>
      </c>
      <c r="Q295" s="10" t="s">
        <v>416</v>
      </c>
      <c r="R295" s="10" t="s">
        <v>421</v>
      </c>
    </row>
    <row r="296" spans="1:18" x14ac:dyDescent="0.3">
      <c r="A296" s="10" t="str">
        <f>HYPERLINK("https://hsdes.intel.com/resource/14013161993","14013161993")</f>
        <v>14013161993</v>
      </c>
      <c r="B296" s="10" t="s">
        <v>418</v>
      </c>
      <c r="C296" s="10" t="s">
        <v>1239</v>
      </c>
      <c r="D296" s="10" t="s">
        <v>1213</v>
      </c>
      <c r="E296" s="11" t="s">
        <v>1215</v>
      </c>
      <c r="F296" s="12" t="s">
        <v>1255</v>
      </c>
      <c r="I296" s="10" t="s">
        <v>1186</v>
      </c>
      <c r="L296" s="10" t="s">
        <v>5</v>
      </c>
      <c r="M296" s="10" t="s">
        <v>24</v>
      </c>
      <c r="N296" s="10" t="s">
        <v>7</v>
      </c>
      <c r="O296" s="10" t="s">
        <v>8</v>
      </c>
      <c r="P296" s="10" t="s">
        <v>9</v>
      </c>
      <c r="Q296" s="10" t="s">
        <v>416</v>
      </c>
      <c r="R296" s="10" t="s">
        <v>419</v>
      </c>
    </row>
    <row r="297" spans="1:18" x14ac:dyDescent="0.3">
      <c r="A297" s="10" t="str">
        <f>HYPERLINK("https://hsdes.intel.com/resource/14013161969","14013161969")</f>
        <v>14013161969</v>
      </c>
      <c r="B297" s="10" t="s">
        <v>415</v>
      </c>
      <c r="C297" s="10" t="s">
        <v>1239</v>
      </c>
      <c r="D297" s="10" t="s">
        <v>1213</v>
      </c>
      <c r="E297" s="11" t="s">
        <v>1215</v>
      </c>
      <c r="F297" s="12" t="s">
        <v>1255</v>
      </c>
      <c r="I297" s="10" t="s">
        <v>1186</v>
      </c>
      <c r="L297" s="10" t="s">
        <v>5</v>
      </c>
      <c r="M297" s="10" t="s">
        <v>24</v>
      </c>
      <c r="N297" s="10" t="s">
        <v>7</v>
      </c>
      <c r="O297" s="10" t="s">
        <v>8</v>
      </c>
      <c r="P297" s="10" t="s">
        <v>9</v>
      </c>
      <c r="Q297" s="10" t="s">
        <v>416</v>
      </c>
      <c r="R297" s="10" t="s">
        <v>417</v>
      </c>
    </row>
    <row r="298" spans="1:18" x14ac:dyDescent="0.3">
      <c r="A298" s="10" t="str">
        <f>HYPERLINK("https://hsdes.intel.com/resource/14013161931","14013161931")</f>
        <v>14013161931</v>
      </c>
      <c r="B298" s="10" t="s">
        <v>412</v>
      </c>
      <c r="C298" s="10" t="s">
        <v>1239</v>
      </c>
      <c r="D298" s="10" t="s">
        <v>1213</v>
      </c>
      <c r="E298" s="11" t="s">
        <v>1215</v>
      </c>
      <c r="F298" s="12" t="s">
        <v>1255</v>
      </c>
      <c r="I298" s="10" t="s">
        <v>1238</v>
      </c>
      <c r="K298" s="21"/>
      <c r="L298" s="10" t="s">
        <v>5</v>
      </c>
      <c r="M298" s="10" t="s">
        <v>45</v>
      </c>
      <c r="N298" s="10" t="s">
        <v>7</v>
      </c>
      <c r="O298" s="10" t="s">
        <v>25</v>
      </c>
      <c r="P298" s="10" t="s">
        <v>216</v>
      </c>
      <c r="Q298" s="10" t="s">
        <v>413</v>
      </c>
      <c r="R298" s="10" t="s">
        <v>414</v>
      </c>
    </row>
    <row r="299" spans="1:18" x14ac:dyDescent="0.3">
      <c r="A299" s="6" t="str">
        <f>HYPERLINK("https://hsdes.intel.com/resource/14013161879","14013161879")</f>
        <v>14013161879</v>
      </c>
      <c r="B299" s="10" t="s">
        <v>409</v>
      </c>
      <c r="C299" s="10" t="s">
        <v>1239</v>
      </c>
      <c r="D299" s="10" t="s">
        <v>1213</v>
      </c>
      <c r="E299" s="11" t="s">
        <v>1215</v>
      </c>
      <c r="F299" s="12" t="s">
        <v>1255</v>
      </c>
      <c r="I299" s="10" t="s">
        <v>1249</v>
      </c>
      <c r="L299" s="10" t="s">
        <v>34</v>
      </c>
      <c r="M299" s="10" t="s">
        <v>6</v>
      </c>
      <c r="N299" s="10" t="s">
        <v>75</v>
      </c>
      <c r="O299" s="10" t="s">
        <v>13</v>
      </c>
      <c r="P299" s="10" t="s">
        <v>14</v>
      </c>
      <c r="Q299" s="10" t="s">
        <v>410</v>
      </c>
      <c r="R299" s="10" t="s">
        <v>411</v>
      </c>
    </row>
    <row r="300" spans="1:18" x14ac:dyDescent="0.3">
      <c r="A300" s="10" t="str">
        <f>HYPERLINK("https://hsdes.intel.com/resource/14013161809","14013161809")</f>
        <v>14013161809</v>
      </c>
      <c r="B300" s="10" t="s">
        <v>406</v>
      </c>
      <c r="C300" s="10" t="s">
        <v>1239</v>
      </c>
      <c r="D300" s="10" t="s">
        <v>1213</v>
      </c>
      <c r="E300" s="11" t="s">
        <v>1215</v>
      </c>
      <c r="F300" s="12" t="s">
        <v>1255</v>
      </c>
      <c r="I300" s="10" t="s">
        <v>1186</v>
      </c>
      <c r="L300" s="10" t="s">
        <v>30</v>
      </c>
      <c r="M300" s="10" t="s">
        <v>37</v>
      </c>
      <c r="N300" s="10" t="s">
        <v>7</v>
      </c>
      <c r="O300" s="10" t="s">
        <v>25</v>
      </c>
      <c r="P300" s="10" t="s">
        <v>179</v>
      </c>
      <c r="Q300" s="10" t="s">
        <v>407</v>
      </c>
      <c r="R300" s="10" t="s">
        <v>408</v>
      </c>
    </row>
    <row r="301" spans="1:18" x14ac:dyDescent="0.3">
      <c r="A301" s="10" t="str">
        <f>HYPERLINK("https://hsdes.intel.com/resource/14013161806","14013161806")</f>
        <v>14013161806</v>
      </c>
      <c r="B301" s="10" t="s">
        <v>403</v>
      </c>
      <c r="C301" s="10" t="s">
        <v>1239</v>
      </c>
      <c r="D301" s="10" t="s">
        <v>1213</v>
      </c>
      <c r="E301" s="11" t="s">
        <v>1215</v>
      </c>
      <c r="F301" s="12" t="s">
        <v>1255</v>
      </c>
      <c r="I301" s="10" t="s">
        <v>1186</v>
      </c>
      <c r="L301" s="10" t="s">
        <v>30</v>
      </c>
      <c r="M301" s="10" t="s">
        <v>37</v>
      </c>
      <c r="N301" s="10" t="s">
        <v>7</v>
      </c>
      <c r="O301" s="10" t="s">
        <v>25</v>
      </c>
      <c r="P301" s="10" t="s">
        <v>179</v>
      </c>
      <c r="Q301" s="10" t="s">
        <v>404</v>
      </c>
      <c r="R301" s="10" t="s">
        <v>405</v>
      </c>
    </row>
    <row r="302" spans="1:18" x14ac:dyDescent="0.3">
      <c r="A302" s="10" t="str">
        <f>HYPERLINK("https://hsdes.intel.com/resource/14013161693","14013161693")</f>
        <v>14013161693</v>
      </c>
      <c r="B302" s="10" t="s">
        <v>401</v>
      </c>
      <c r="C302" s="10" t="s">
        <v>1239</v>
      </c>
      <c r="D302" s="10" t="s">
        <v>1213</v>
      </c>
      <c r="E302" s="11" t="s">
        <v>1215</v>
      </c>
      <c r="F302" s="12" t="s">
        <v>1255</v>
      </c>
      <c r="I302" s="10" t="s">
        <v>1186</v>
      </c>
      <c r="K302" s="10" t="s">
        <v>1233</v>
      </c>
      <c r="L302" s="10" t="s">
        <v>5</v>
      </c>
      <c r="M302" s="10" t="s">
        <v>37</v>
      </c>
      <c r="N302" s="10" t="s">
        <v>7</v>
      </c>
      <c r="O302" s="10" t="s">
        <v>19</v>
      </c>
      <c r="P302" s="10" t="s">
        <v>179</v>
      </c>
      <c r="Q302" s="10" t="s">
        <v>180</v>
      </c>
      <c r="R302" s="10" t="s">
        <v>402</v>
      </c>
    </row>
    <row r="303" spans="1:18" x14ac:dyDescent="0.3">
      <c r="A303" s="10" t="str">
        <f>HYPERLINK("https://hsdes.intel.com/resource/14013161630","14013161630")</f>
        <v>14013161630</v>
      </c>
      <c r="B303" s="10" t="s">
        <v>398</v>
      </c>
      <c r="C303" s="10" t="s">
        <v>1253</v>
      </c>
      <c r="D303" s="10" t="s">
        <v>1213</v>
      </c>
      <c r="E303" s="11" t="s">
        <v>1215</v>
      </c>
      <c r="F303" s="12" t="s">
        <v>1255</v>
      </c>
      <c r="I303" s="10" t="s">
        <v>1185</v>
      </c>
      <c r="L303" s="10" t="s">
        <v>5</v>
      </c>
      <c r="M303" s="10" t="s">
        <v>37</v>
      </c>
      <c r="N303" s="10" t="s">
        <v>7</v>
      </c>
      <c r="O303" s="10" t="s">
        <v>19</v>
      </c>
      <c r="P303" s="10" t="s">
        <v>179</v>
      </c>
      <c r="Q303" s="10" t="s">
        <v>399</v>
      </c>
      <c r="R303" s="10" t="s">
        <v>400</v>
      </c>
    </row>
    <row r="304" spans="1:18" x14ac:dyDescent="0.3">
      <c r="A304" s="10" t="str">
        <f>HYPERLINK("https://hsdes.intel.com/resource/14013161629","14013161629")</f>
        <v>14013161629</v>
      </c>
      <c r="B304" s="10" t="s">
        <v>396</v>
      </c>
      <c r="C304" s="10" t="s">
        <v>1239</v>
      </c>
      <c r="D304" s="10" t="s">
        <v>1213</v>
      </c>
      <c r="E304" s="11" t="s">
        <v>1215</v>
      </c>
      <c r="F304" s="12" t="s">
        <v>1255</v>
      </c>
      <c r="I304" s="10" t="s">
        <v>1186</v>
      </c>
      <c r="L304" s="10" t="s">
        <v>5</v>
      </c>
      <c r="M304" s="10" t="s">
        <v>37</v>
      </c>
      <c r="N304" s="10" t="s">
        <v>7</v>
      </c>
      <c r="O304" s="10" t="s">
        <v>19</v>
      </c>
      <c r="P304" s="10" t="s">
        <v>179</v>
      </c>
      <c r="Q304" s="10" t="s">
        <v>259</v>
      </c>
      <c r="R304" s="10" t="s">
        <v>397</v>
      </c>
    </row>
    <row r="305" spans="1:18" x14ac:dyDescent="0.3">
      <c r="A305" s="10" t="str">
        <f>HYPERLINK("https://hsdes.intel.com/resource/14013161623","14013161623")</f>
        <v>14013161623</v>
      </c>
      <c r="B305" s="10" t="s">
        <v>393</v>
      </c>
      <c r="C305" s="10" t="s">
        <v>1253</v>
      </c>
      <c r="D305" s="10" t="s">
        <v>1213</v>
      </c>
      <c r="E305" s="11" t="s">
        <v>1215</v>
      </c>
      <c r="F305" s="12" t="s">
        <v>1255</v>
      </c>
      <c r="I305" s="10" t="s">
        <v>1185</v>
      </c>
      <c r="L305" s="10" t="s">
        <v>5</v>
      </c>
      <c r="M305" s="10" t="s">
        <v>37</v>
      </c>
      <c r="N305" s="10" t="s">
        <v>7</v>
      </c>
      <c r="O305" s="10" t="s">
        <v>19</v>
      </c>
      <c r="P305" s="10" t="s">
        <v>179</v>
      </c>
      <c r="Q305" s="10" t="s">
        <v>394</v>
      </c>
      <c r="R305" s="10" t="s">
        <v>395</v>
      </c>
    </row>
    <row r="306" spans="1:18" x14ac:dyDescent="0.3">
      <c r="A306" s="10" t="str">
        <f>HYPERLINK("https://hsdes.intel.com/resource/14013161602","14013161602")</f>
        <v>14013161602</v>
      </c>
      <c r="B306" s="10" t="s">
        <v>391</v>
      </c>
      <c r="C306" s="10" t="s">
        <v>1239</v>
      </c>
      <c r="D306" s="10" t="s">
        <v>1213</v>
      </c>
      <c r="E306" s="11" t="s">
        <v>1215</v>
      </c>
      <c r="F306" s="12" t="s">
        <v>1255</v>
      </c>
      <c r="I306" s="10" t="s">
        <v>1238</v>
      </c>
      <c r="K306" s="10" t="s">
        <v>1241</v>
      </c>
      <c r="L306" s="10" t="s">
        <v>34</v>
      </c>
      <c r="M306" s="10" t="s">
        <v>24</v>
      </c>
      <c r="N306" s="10" t="s">
        <v>7</v>
      </c>
      <c r="O306" s="10" t="s">
        <v>25</v>
      </c>
      <c r="P306" s="10" t="s">
        <v>26</v>
      </c>
      <c r="Q306" s="10" t="s">
        <v>122</v>
      </c>
      <c r="R306" s="10" t="s">
        <v>392</v>
      </c>
    </row>
    <row r="307" spans="1:18" x14ac:dyDescent="0.3">
      <c r="A307" s="10" t="str">
        <f>HYPERLINK("https://hsdes.intel.com/resource/14013161592","14013161592")</f>
        <v>14013161592</v>
      </c>
      <c r="B307" s="10" t="s">
        <v>388</v>
      </c>
      <c r="C307" s="10" t="s">
        <v>1253</v>
      </c>
      <c r="D307" s="10" t="s">
        <v>1213</v>
      </c>
      <c r="E307" s="11" t="s">
        <v>1215</v>
      </c>
      <c r="F307" s="12" t="s">
        <v>1255</v>
      </c>
      <c r="I307" s="10" t="s">
        <v>1185</v>
      </c>
      <c r="L307" s="10" t="s">
        <v>5</v>
      </c>
      <c r="M307" s="10" t="s">
        <v>6</v>
      </c>
      <c r="N307" s="10" t="s">
        <v>75</v>
      </c>
      <c r="O307" s="10" t="s">
        <v>8</v>
      </c>
      <c r="P307" s="10" t="s">
        <v>9</v>
      </c>
      <c r="Q307" s="10" t="s">
        <v>389</v>
      </c>
      <c r="R307" s="10" t="s">
        <v>390</v>
      </c>
    </row>
    <row r="308" spans="1:18" x14ac:dyDescent="0.3">
      <c r="A308" s="10" t="str">
        <f>HYPERLINK("https://hsdes.intel.com/resource/14013161557","14013161557")</f>
        <v>14013161557</v>
      </c>
      <c r="B308" s="10" t="s">
        <v>386</v>
      </c>
      <c r="C308" s="10" t="s">
        <v>1239</v>
      </c>
      <c r="D308" s="10" t="s">
        <v>1213</v>
      </c>
      <c r="E308" s="11" t="s">
        <v>1215</v>
      </c>
      <c r="F308" s="12" t="s">
        <v>1255</v>
      </c>
      <c r="I308" s="10" t="s">
        <v>1238</v>
      </c>
      <c r="L308" s="10" t="s">
        <v>5</v>
      </c>
      <c r="M308" s="10" t="s">
        <v>24</v>
      </c>
      <c r="N308" s="10" t="s">
        <v>7</v>
      </c>
      <c r="O308" s="10" t="s">
        <v>264</v>
      </c>
      <c r="P308" s="10" t="s">
        <v>26</v>
      </c>
      <c r="Q308" s="10" t="s">
        <v>363</v>
      </c>
      <c r="R308" s="10" t="s">
        <v>387</v>
      </c>
    </row>
    <row r="309" spans="1:18" x14ac:dyDescent="0.3">
      <c r="A309" s="10" t="str">
        <f>HYPERLINK("https://hsdes.intel.com/resource/14013161312","14013161312")</f>
        <v>14013161312</v>
      </c>
      <c r="B309" s="10" t="s">
        <v>384</v>
      </c>
      <c r="C309" s="10" t="s">
        <v>1239</v>
      </c>
      <c r="D309" s="10" t="s">
        <v>1213</v>
      </c>
      <c r="E309" s="11" t="s">
        <v>1215</v>
      </c>
      <c r="F309" s="12" t="s">
        <v>1255</v>
      </c>
      <c r="I309" s="10" t="s">
        <v>1238</v>
      </c>
      <c r="L309" s="10" t="s">
        <v>5</v>
      </c>
      <c r="M309" s="10" t="s">
        <v>24</v>
      </c>
      <c r="N309" s="10" t="s">
        <v>7</v>
      </c>
      <c r="O309" s="10" t="s">
        <v>146</v>
      </c>
      <c r="P309" s="10" t="s">
        <v>26</v>
      </c>
      <c r="Q309" s="10" t="s">
        <v>220</v>
      </c>
      <c r="R309" s="10" t="s">
        <v>385</v>
      </c>
    </row>
    <row r="310" spans="1:18" x14ac:dyDescent="0.3">
      <c r="A310" s="9" t="str">
        <f>HYPERLINK("https://hsdes.intel.com/resource/14013161304","14013161304")</f>
        <v>14013161304</v>
      </c>
      <c r="B310" s="10" t="s">
        <v>382</v>
      </c>
      <c r="C310" s="10" t="s">
        <v>1239</v>
      </c>
      <c r="D310" s="10" t="s">
        <v>1213</v>
      </c>
      <c r="E310" s="11" t="s">
        <v>1215</v>
      </c>
      <c r="F310" s="12" t="s">
        <v>1255</v>
      </c>
      <c r="I310" s="10" t="s">
        <v>1238</v>
      </c>
      <c r="K310" s="21"/>
      <c r="L310" s="10" t="s">
        <v>5</v>
      </c>
      <c r="M310" s="10" t="s">
        <v>45</v>
      </c>
      <c r="N310" s="10" t="s">
        <v>7</v>
      </c>
      <c r="O310" s="10" t="s">
        <v>8</v>
      </c>
      <c r="P310" s="10" t="s">
        <v>54</v>
      </c>
      <c r="Q310" s="10" t="s">
        <v>94</v>
      </c>
      <c r="R310" s="10" t="s">
        <v>383</v>
      </c>
    </row>
    <row r="311" spans="1:18" x14ac:dyDescent="0.3">
      <c r="A311" s="10" t="str">
        <f>HYPERLINK("https://hsdes.intel.com/resource/14013161300","14013161300")</f>
        <v>14013161300</v>
      </c>
      <c r="B311" s="10" t="s">
        <v>380</v>
      </c>
      <c r="C311" s="10" t="s">
        <v>1239</v>
      </c>
      <c r="D311" s="10" t="s">
        <v>1213</v>
      </c>
      <c r="E311" s="11" t="s">
        <v>1215</v>
      </c>
      <c r="F311" s="12" t="s">
        <v>1255</v>
      </c>
      <c r="I311" s="10" t="s">
        <v>1238</v>
      </c>
      <c r="K311" s="21"/>
      <c r="L311" s="10" t="s">
        <v>5</v>
      </c>
      <c r="M311" s="10" t="s">
        <v>45</v>
      </c>
      <c r="N311" s="10" t="s">
        <v>7</v>
      </c>
      <c r="O311" s="10" t="s">
        <v>8</v>
      </c>
      <c r="P311" s="10" t="s">
        <v>54</v>
      </c>
      <c r="Q311" s="10" t="s">
        <v>94</v>
      </c>
      <c r="R311" s="10" t="s">
        <v>381</v>
      </c>
    </row>
    <row r="312" spans="1:18" x14ac:dyDescent="0.3">
      <c r="A312" s="10" t="str">
        <f>HYPERLINK("https://hsdes.intel.com/resource/14013161288","14013161288")</f>
        <v>14013161288</v>
      </c>
      <c r="B312" s="10" t="s">
        <v>378</v>
      </c>
      <c r="C312" s="10" t="s">
        <v>1239</v>
      </c>
      <c r="D312" s="10" t="s">
        <v>1213</v>
      </c>
      <c r="E312" s="11" t="s">
        <v>1215</v>
      </c>
      <c r="F312" s="12" t="s">
        <v>1255</v>
      </c>
      <c r="I312" s="10" t="s">
        <v>1186</v>
      </c>
      <c r="L312" s="10" t="s">
        <v>5</v>
      </c>
      <c r="M312" s="10" t="s">
        <v>37</v>
      </c>
      <c r="N312" s="10" t="s">
        <v>7</v>
      </c>
      <c r="O312" s="10" t="s">
        <v>19</v>
      </c>
      <c r="P312" s="10" t="s">
        <v>179</v>
      </c>
      <c r="Q312" s="10" t="s">
        <v>376</v>
      </c>
      <c r="R312" s="10" t="s">
        <v>379</v>
      </c>
    </row>
    <row r="313" spans="1:18" x14ac:dyDescent="0.3">
      <c r="A313" s="10" t="str">
        <f>HYPERLINK("https://hsdes.intel.com/resource/14013161284","14013161284")</f>
        <v>14013161284</v>
      </c>
      <c r="B313" s="10" t="s">
        <v>375</v>
      </c>
      <c r="C313" s="10" t="s">
        <v>1239</v>
      </c>
      <c r="D313" s="10" t="s">
        <v>1213</v>
      </c>
      <c r="E313" s="11" t="s">
        <v>1215</v>
      </c>
      <c r="F313" s="12" t="s">
        <v>1255</v>
      </c>
      <c r="I313" s="10" t="s">
        <v>1238</v>
      </c>
      <c r="K313" s="21"/>
      <c r="L313" s="10" t="s">
        <v>5</v>
      </c>
      <c r="M313" s="10" t="s">
        <v>37</v>
      </c>
      <c r="N313" s="10" t="s">
        <v>7</v>
      </c>
      <c r="O313" s="10" t="s">
        <v>19</v>
      </c>
      <c r="P313" s="10" t="s">
        <v>179</v>
      </c>
      <c r="Q313" s="10" t="s">
        <v>376</v>
      </c>
      <c r="R313" s="10" t="s">
        <v>377</v>
      </c>
    </row>
    <row r="314" spans="1:18" x14ac:dyDescent="0.3">
      <c r="A314" s="10" t="str">
        <f>HYPERLINK("https://hsdes.intel.com/resource/14013161204","14013161204")</f>
        <v>14013161204</v>
      </c>
      <c r="B314" s="10" t="s">
        <v>373</v>
      </c>
      <c r="C314" s="10" t="s">
        <v>1239</v>
      </c>
      <c r="D314" s="10" t="s">
        <v>1213</v>
      </c>
      <c r="E314" s="11" t="s">
        <v>1215</v>
      </c>
      <c r="F314" s="12" t="s">
        <v>1255</v>
      </c>
      <c r="I314" s="10" t="s">
        <v>1186</v>
      </c>
      <c r="L314" s="10" t="s">
        <v>34</v>
      </c>
      <c r="M314" s="10" t="s">
        <v>37</v>
      </c>
      <c r="N314" s="10" t="s">
        <v>75</v>
      </c>
      <c r="O314" s="10" t="s">
        <v>19</v>
      </c>
      <c r="P314" s="10" t="s">
        <v>179</v>
      </c>
      <c r="Q314" s="10" t="s">
        <v>367</v>
      </c>
      <c r="R314" s="10" t="s">
        <v>374</v>
      </c>
    </row>
    <row r="315" spans="1:18" x14ac:dyDescent="0.3">
      <c r="A315" s="10" t="str">
        <f>HYPERLINK("https://hsdes.intel.com/resource/14013161203","14013161203")</f>
        <v>14013161203</v>
      </c>
      <c r="B315" s="10" t="s">
        <v>371</v>
      </c>
      <c r="C315" s="10" t="s">
        <v>1239</v>
      </c>
      <c r="D315" s="10" t="s">
        <v>1213</v>
      </c>
      <c r="E315" s="11" t="s">
        <v>1215</v>
      </c>
      <c r="F315" s="12" t="s">
        <v>1255</v>
      </c>
      <c r="I315" s="10" t="s">
        <v>1186</v>
      </c>
      <c r="L315" s="10" t="s">
        <v>34</v>
      </c>
      <c r="M315" s="10" t="s">
        <v>37</v>
      </c>
      <c r="N315" s="10" t="s">
        <v>75</v>
      </c>
      <c r="O315" s="10" t="s">
        <v>366</v>
      </c>
      <c r="P315" s="10" t="s">
        <v>179</v>
      </c>
      <c r="Q315" s="10" t="s">
        <v>367</v>
      </c>
      <c r="R315" s="10" t="s">
        <v>372</v>
      </c>
    </row>
    <row r="316" spans="1:18" x14ac:dyDescent="0.3">
      <c r="A316" s="9" t="str">
        <f>HYPERLINK("https://hsdes.intel.com/resource/14013161200","14013161200")</f>
        <v>14013161200</v>
      </c>
      <c r="B316" s="10" t="s">
        <v>369</v>
      </c>
      <c r="C316" s="10" t="s">
        <v>1239</v>
      </c>
      <c r="D316" s="10" t="s">
        <v>1213</v>
      </c>
      <c r="E316" s="11" t="s">
        <v>1215</v>
      </c>
      <c r="F316" s="12" t="s">
        <v>1255</v>
      </c>
      <c r="I316" s="10" t="s">
        <v>1186</v>
      </c>
      <c r="L316" s="10" t="s">
        <v>34</v>
      </c>
      <c r="M316" s="10" t="s">
        <v>37</v>
      </c>
      <c r="N316" s="10" t="s">
        <v>75</v>
      </c>
      <c r="O316" s="10" t="s">
        <v>19</v>
      </c>
      <c r="P316" s="10" t="s">
        <v>179</v>
      </c>
      <c r="Q316" s="10" t="s">
        <v>367</v>
      </c>
      <c r="R316" s="10" t="s">
        <v>370</v>
      </c>
    </row>
    <row r="317" spans="1:18" x14ac:dyDescent="0.3">
      <c r="A317" s="10" t="str">
        <f>HYPERLINK("https://hsdes.intel.com/resource/14013161197","14013161197")</f>
        <v>14013161197</v>
      </c>
      <c r="B317" s="10" t="s">
        <v>365</v>
      </c>
      <c r="C317" s="10" t="s">
        <v>1239</v>
      </c>
      <c r="D317" s="10" t="s">
        <v>1213</v>
      </c>
      <c r="E317" s="11" t="s">
        <v>1215</v>
      </c>
      <c r="F317" s="12" t="s">
        <v>1255</v>
      </c>
      <c r="I317" s="10" t="s">
        <v>1186</v>
      </c>
      <c r="L317" s="10" t="s">
        <v>34</v>
      </c>
      <c r="M317" s="10" t="s">
        <v>37</v>
      </c>
      <c r="N317" s="10" t="s">
        <v>75</v>
      </c>
      <c r="O317" s="10" t="s">
        <v>366</v>
      </c>
      <c r="P317" s="10" t="s">
        <v>179</v>
      </c>
      <c r="Q317" s="10" t="s">
        <v>367</v>
      </c>
      <c r="R317" s="10" t="s">
        <v>368</v>
      </c>
    </row>
    <row r="318" spans="1:18" x14ac:dyDescent="0.3">
      <c r="A318" s="10" t="str">
        <f>HYPERLINK("https://hsdes.intel.com/resource/14013161178","14013161178")</f>
        <v>14013161178</v>
      </c>
      <c r="B318" s="10" t="s">
        <v>362</v>
      </c>
      <c r="C318" s="10" t="s">
        <v>1239</v>
      </c>
      <c r="D318" s="10" t="s">
        <v>1213</v>
      </c>
      <c r="E318" s="11" t="s">
        <v>1215</v>
      </c>
      <c r="F318" s="12" t="s">
        <v>1255</v>
      </c>
      <c r="I318" s="10" t="s">
        <v>1238</v>
      </c>
      <c r="K318" s="21"/>
      <c r="L318" s="10" t="s">
        <v>5</v>
      </c>
      <c r="M318" s="10" t="s">
        <v>24</v>
      </c>
      <c r="N318" s="10" t="s">
        <v>7</v>
      </c>
      <c r="O318" s="10" t="s">
        <v>61</v>
      </c>
      <c r="P318" s="10" t="s">
        <v>26</v>
      </c>
      <c r="Q318" s="10" t="s">
        <v>363</v>
      </c>
      <c r="R318" s="10" t="s">
        <v>364</v>
      </c>
    </row>
    <row r="319" spans="1:18" x14ac:dyDescent="0.3">
      <c r="A319" s="10" t="str">
        <f>HYPERLINK("https://hsdes.intel.com/resource/14013161111","14013161111")</f>
        <v>14013161111</v>
      </c>
      <c r="B319" s="10" t="s">
        <v>359</v>
      </c>
      <c r="C319" s="10" t="s">
        <v>1253</v>
      </c>
      <c r="D319" s="10" t="s">
        <v>1213</v>
      </c>
      <c r="E319" s="11" t="s">
        <v>1215</v>
      </c>
      <c r="F319" s="12" t="s">
        <v>1255</v>
      </c>
      <c r="I319" s="10" t="s">
        <v>1185</v>
      </c>
      <c r="L319" s="10" t="s">
        <v>5</v>
      </c>
      <c r="M319" s="10" t="s">
        <v>74</v>
      </c>
      <c r="N319" s="10" t="s">
        <v>75</v>
      </c>
      <c r="O319" s="10" t="s">
        <v>19</v>
      </c>
      <c r="P319" s="10" t="s">
        <v>76</v>
      </c>
      <c r="Q319" s="10" t="s">
        <v>360</v>
      </c>
      <c r="R319" s="10" t="s">
        <v>361</v>
      </c>
    </row>
    <row r="320" spans="1:18" x14ac:dyDescent="0.3">
      <c r="A320" s="10" t="str">
        <f>HYPERLINK("https://hsdes.intel.com/resource/14013161102","14013161102")</f>
        <v>14013161102</v>
      </c>
      <c r="B320" s="10" t="s">
        <v>357</v>
      </c>
      <c r="C320" s="10" t="s">
        <v>1239</v>
      </c>
      <c r="D320" s="10" t="s">
        <v>1213</v>
      </c>
      <c r="E320" s="11" t="s">
        <v>1215</v>
      </c>
      <c r="F320" s="12" t="s">
        <v>1255</v>
      </c>
      <c r="I320" s="10" t="s">
        <v>1186</v>
      </c>
      <c r="L320" s="10" t="s">
        <v>5</v>
      </c>
      <c r="M320" s="10" t="s">
        <v>74</v>
      </c>
      <c r="N320" s="10" t="s">
        <v>75</v>
      </c>
      <c r="O320" s="10" t="s">
        <v>50</v>
      </c>
      <c r="P320" s="10" t="s">
        <v>76</v>
      </c>
      <c r="Q320" s="10" t="s">
        <v>77</v>
      </c>
      <c r="R320" s="10" t="s">
        <v>358</v>
      </c>
    </row>
    <row r="321" spans="1:18" x14ac:dyDescent="0.3">
      <c r="A321" s="10" t="str">
        <f>HYPERLINK("https://hsdes.intel.com/resource/14013161085","14013161085")</f>
        <v>14013161085</v>
      </c>
      <c r="B321" s="10" t="s">
        <v>355</v>
      </c>
      <c r="C321" s="10" t="s">
        <v>1253</v>
      </c>
      <c r="D321" s="10" t="s">
        <v>1213</v>
      </c>
      <c r="E321" s="11" t="s">
        <v>1215</v>
      </c>
      <c r="F321" s="12" t="s">
        <v>1255</v>
      </c>
      <c r="I321" s="10" t="s">
        <v>1185</v>
      </c>
      <c r="L321" s="10" t="s">
        <v>5</v>
      </c>
      <c r="M321" s="10" t="s">
        <v>74</v>
      </c>
      <c r="N321" s="10" t="s">
        <v>75</v>
      </c>
      <c r="O321" s="10" t="s">
        <v>19</v>
      </c>
      <c r="P321" s="10" t="s">
        <v>76</v>
      </c>
      <c r="Q321" s="10" t="s">
        <v>190</v>
      </c>
      <c r="R321" s="10" t="s">
        <v>356</v>
      </c>
    </row>
    <row r="322" spans="1:18" x14ac:dyDescent="0.3">
      <c r="A322" s="6" t="str">
        <f>HYPERLINK("https://hsdes.intel.com/resource/14013160932","14013160932")</f>
        <v>14013160932</v>
      </c>
      <c r="B322" s="10" t="s">
        <v>353</v>
      </c>
      <c r="C322" s="10" t="s">
        <v>1239</v>
      </c>
      <c r="D322" s="10" t="s">
        <v>1213</v>
      </c>
      <c r="E322" s="11" t="s">
        <v>1215</v>
      </c>
      <c r="F322" s="12" t="s">
        <v>1255</v>
      </c>
      <c r="I322" s="10" t="s">
        <v>1238</v>
      </c>
      <c r="K322" s="21"/>
      <c r="L322" s="10" t="s">
        <v>34</v>
      </c>
      <c r="M322" s="10" t="s">
        <v>45</v>
      </c>
      <c r="N322" s="10" t="s">
        <v>7</v>
      </c>
      <c r="O322" s="10" t="s">
        <v>294</v>
      </c>
      <c r="P322" s="10" t="s">
        <v>46</v>
      </c>
      <c r="Q322" s="10" t="s">
        <v>47</v>
      </c>
      <c r="R322" s="10" t="s">
        <v>354</v>
      </c>
    </row>
    <row r="323" spans="1:18" x14ac:dyDescent="0.3">
      <c r="A323" s="6" t="str">
        <f>HYPERLINK("https://hsdes.intel.com/resource/14013160910","14013160910")</f>
        <v>14013160910</v>
      </c>
      <c r="B323" s="10" t="s">
        <v>350</v>
      </c>
      <c r="C323" s="10" t="s">
        <v>1239</v>
      </c>
      <c r="D323" s="10" t="s">
        <v>1213</v>
      </c>
      <c r="E323" s="11" t="s">
        <v>1215</v>
      </c>
      <c r="F323" s="12" t="s">
        <v>1255</v>
      </c>
      <c r="I323" s="10" t="s">
        <v>1243</v>
      </c>
      <c r="L323" s="10" t="s">
        <v>5</v>
      </c>
      <c r="M323" s="10" t="s">
        <v>6</v>
      </c>
      <c r="N323" s="10" t="s">
        <v>7</v>
      </c>
      <c r="O323" s="10" t="s">
        <v>186</v>
      </c>
      <c r="P323" s="10" t="s">
        <v>14</v>
      </c>
      <c r="Q323" s="10" t="s">
        <v>351</v>
      </c>
      <c r="R323" s="10" t="s">
        <v>352</v>
      </c>
    </row>
    <row r="324" spans="1:18" x14ac:dyDescent="0.3">
      <c r="A324" s="10" t="str">
        <f>HYPERLINK("https://hsdes.intel.com/resource/14013160880","14013160880")</f>
        <v>14013160880</v>
      </c>
      <c r="B324" s="10" t="s">
        <v>347</v>
      </c>
      <c r="C324" s="10" t="s">
        <v>1239</v>
      </c>
      <c r="D324" s="10" t="s">
        <v>1213</v>
      </c>
      <c r="E324" s="11" t="s">
        <v>1215</v>
      </c>
      <c r="F324" s="12" t="s">
        <v>1255</v>
      </c>
      <c r="I324" s="10" t="s">
        <v>1186</v>
      </c>
      <c r="L324" s="10" t="s">
        <v>5</v>
      </c>
      <c r="M324" s="10" t="s">
        <v>37</v>
      </c>
      <c r="N324" s="10" t="s">
        <v>7</v>
      </c>
      <c r="O324" s="10" t="s">
        <v>50</v>
      </c>
      <c r="P324" s="10" t="s">
        <v>179</v>
      </c>
      <c r="Q324" s="10" t="s">
        <v>348</v>
      </c>
      <c r="R324" s="10" t="s">
        <v>349</v>
      </c>
    </row>
    <row r="325" spans="1:18" x14ac:dyDescent="0.3">
      <c r="A325" s="10" t="str">
        <f>HYPERLINK("https://hsdes.intel.com/resource/14013160810","14013160810")</f>
        <v>14013160810</v>
      </c>
      <c r="B325" s="10" t="s">
        <v>344</v>
      </c>
      <c r="C325" s="10" t="s">
        <v>1239</v>
      </c>
      <c r="D325" s="10" t="s">
        <v>1213</v>
      </c>
      <c r="E325" s="11" t="s">
        <v>1215</v>
      </c>
      <c r="F325" s="12" t="s">
        <v>1255</v>
      </c>
      <c r="I325" s="10" t="s">
        <v>1186</v>
      </c>
      <c r="L325" s="10" t="s">
        <v>5</v>
      </c>
      <c r="M325" s="10" t="s">
        <v>37</v>
      </c>
      <c r="N325" s="10" t="s">
        <v>7</v>
      </c>
      <c r="O325" s="10" t="s">
        <v>19</v>
      </c>
      <c r="P325" s="10" t="s">
        <v>179</v>
      </c>
      <c r="Q325" s="10" t="s">
        <v>345</v>
      </c>
      <c r="R325" s="10" t="s">
        <v>346</v>
      </c>
    </row>
    <row r="326" spans="1:18" x14ac:dyDescent="0.3">
      <c r="A326" s="6" t="str">
        <f>HYPERLINK("https://hsdes.intel.com/resource/14013160756","14013160756")</f>
        <v>14013160756</v>
      </c>
      <c r="B326" s="10" t="s">
        <v>341</v>
      </c>
      <c r="C326" s="10" t="s">
        <v>1239</v>
      </c>
      <c r="D326" s="10" t="s">
        <v>1213</v>
      </c>
      <c r="E326" s="11" t="s">
        <v>1215</v>
      </c>
      <c r="F326" s="12" t="s">
        <v>1255</v>
      </c>
      <c r="I326" s="10" t="s">
        <v>1243</v>
      </c>
      <c r="L326" s="10" t="s">
        <v>5</v>
      </c>
      <c r="M326" s="10" t="s">
        <v>6</v>
      </c>
      <c r="N326" s="10" t="s">
        <v>7</v>
      </c>
      <c r="O326" s="10" t="s">
        <v>67</v>
      </c>
      <c r="P326" s="10" t="s">
        <v>14</v>
      </c>
      <c r="Q326" s="10" t="s">
        <v>342</v>
      </c>
      <c r="R326" s="10" t="s">
        <v>343</v>
      </c>
    </row>
    <row r="327" spans="1:18" x14ac:dyDescent="0.3">
      <c r="A327" s="10" t="str">
        <f>HYPERLINK("https://hsdes.intel.com/resource/14013160745","14013160745")</f>
        <v>14013160745</v>
      </c>
      <c r="B327" s="10" t="s">
        <v>338</v>
      </c>
      <c r="C327" s="10" t="s">
        <v>1253</v>
      </c>
      <c r="D327" s="10" t="s">
        <v>1213</v>
      </c>
      <c r="E327" s="11" t="s">
        <v>1215</v>
      </c>
      <c r="F327" s="12" t="s">
        <v>1255</v>
      </c>
      <c r="I327" s="10" t="s">
        <v>1185</v>
      </c>
      <c r="L327" s="10" t="s">
        <v>5</v>
      </c>
      <c r="M327" s="10" t="s">
        <v>37</v>
      </c>
      <c r="N327" s="10" t="s">
        <v>7</v>
      </c>
      <c r="O327" s="10" t="s">
        <v>19</v>
      </c>
      <c r="P327" s="10" t="s">
        <v>38</v>
      </c>
      <c r="Q327" s="10" t="s">
        <v>339</v>
      </c>
      <c r="R327" s="10" t="s">
        <v>340</v>
      </c>
    </row>
    <row r="328" spans="1:18" x14ac:dyDescent="0.3">
      <c r="A328" s="10" t="str">
        <f>HYPERLINK("https://hsdes.intel.com/resource/14013160689","14013160689")</f>
        <v>14013160689</v>
      </c>
      <c r="B328" s="10" t="s">
        <v>335</v>
      </c>
      <c r="C328" s="10" t="s">
        <v>1253</v>
      </c>
      <c r="D328" s="10" t="s">
        <v>1213</v>
      </c>
      <c r="E328" s="11" t="s">
        <v>1215</v>
      </c>
      <c r="F328" s="12" t="s">
        <v>1255</v>
      </c>
      <c r="I328" s="10" t="s">
        <v>1185</v>
      </c>
      <c r="L328" s="10" t="s">
        <v>34</v>
      </c>
      <c r="M328" s="10" t="s">
        <v>37</v>
      </c>
      <c r="N328" s="10" t="s">
        <v>7</v>
      </c>
      <c r="O328" s="10" t="s">
        <v>19</v>
      </c>
      <c r="P328" s="10" t="s">
        <v>179</v>
      </c>
      <c r="Q328" s="10" t="s">
        <v>336</v>
      </c>
      <c r="R328" s="10" t="s">
        <v>337</v>
      </c>
    </row>
    <row r="329" spans="1:18" x14ac:dyDescent="0.3">
      <c r="A329" s="10" t="str">
        <f>HYPERLINK("https://hsdes.intel.com/resource/14013160631","14013160631")</f>
        <v>14013160631</v>
      </c>
      <c r="B329" s="10" t="s">
        <v>333</v>
      </c>
      <c r="C329" s="10" t="s">
        <v>1239</v>
      </c>
      <c r="D329" s="10" t="s">
        <v>1213</v>
      </c>
      <c r="E329" s="11" t="s">
        <v>1215</v>
      </c>
      <c r="F329" s="12" t="s">
        <v>1255</v>
      </c>
      <c r="I329" s="10" t="s">
        <v>1186</v>
      </c>
      <c r="L329" s="10" t="s">
        <v>5</v>
      </c>
      <c r="M329" s="10" t="s">
        <v>37</v>
      </c>
      <c r="N329" s="10" t="s">
        <v>7</v>
      </c>
      <c r="O329" s="10" t="s">
        <v>19</v>
      </c>
      <c r="P329" s="10" t="s">
        <v>179</v>
      </c>
      <c r="Q329" s="10" t="s">
        <v>180</v>
      </c>
      <c r="R329" s="10" t="s">
        <v>334</v>
      </c>
    </row>
    <row r="330" spans="1:18" x14ac:dyDescent="0.3">
      <c r="A330" s="9" t="str">
        <f>HYPERLINK("https://hsdes.intel.com/resource/14013160620","14013160620")</f>
        <v>14013160620</v>
      </c>
      <c r="B330" s="10" t="s">
        <v>331</v>
      </c>
      <c r="C330" s="10" t="s">
        <v>1239</v>
      </c>
      <c r="D330" s="10" t="s">
        <v>1213</v>
      </c>
      <c r="E330" s="11" t="s">
        <v>1215</v>
      </c>
      <c r="F330" s="12" t="s">
        <v>1255</v>
      </c>
      <c r="I330" s="10" t="s">
        <v>1186</v>
      </c>
      <c r="L330" s="10" t="s">
        <v>5</v>
      </c>
      <c r="M330" s="10" t="s">
        <v>37</v>
      </c>
      <c r="N330" s="10" t="s">
        <v>75</v>
      </c>
      <c r="O330" s="10" t="s">
        <v>19</v>
      </c>
      <c r="P330" s="10" t="s">
        <v>179</v>
      </c>
      <c r="Q330" s="10" t="s">
        <v>327</v>
      </c>
      <c r="R330" s="10" t="s">
        <v>332</v>
      </c>
    </row>
    <row r="331" spans="1:18" x14ac:dyDescent="0.3">
      <c r="A331" s="10" t="str">
        <f>HYPERLINK("https://hsdes.intel.com/resource/14013160614","14013160614")</f>
        <v>14013160614</v>
      </c>
      <c r="B331" s="10" t="s">
        <v>329</v>
      </c>
      <c r="C331" s="10" t="s">
        <v>1239</v>
      </c>
      <c r="D331" s="10" t="s">
        <v>1213</v>
      </c>
      <c r="E331" s="11" t="s">
        <v>1215</v>
      </c>
      <c r="F331" s="12" t="s">
        <v>1255</v>
      </c>
      <c r="I331" s="10" t="s">
        <v>1186</v>
      </c>
      <c r="L331" s="10" t="s">
        <v>5</v>
      </c>
      <c r="M331" s="10" t="s">
        <v>37</v>
      </c>
      <c r="N331" s="10" t="s">
        <v>7</v>
      </c>
      <c r="O331" s="10" t="s">
        <v>19</v>
      </c>
      <c r="P331" s="10" t="s">
        <v>179</v>
      </c>
      <c r="Q331" s="10" t="s">
        <v>327</v>
      </c>
      <c r="R331" s="10" t="s">
        <v>330</v>
      </c>
    </row>
    <row r="332" spans="1:18" x14ac:dyDescent="0.3">
      <c r="A332" s="10" t="str">
        <f>HYPERLINK("https://hsdes.intel.com/resource/14013160613","14013160613")</f>
        <v>14013160613</v>
      </c>
      <c r="B332" s="10" t="s">
        <v>326</v>
      </c>
      <c r="C332" s="10" t="s">
        <v>1236</v>
      </c>
      <c r="D332" s="10" t="s">
        <v>1213</v>
      </c>
      <c r="E332" s="11" t="s">
        <v>1215</v>
      </c>
      <c r="F332" s="12" t="s">
        <v>1255</v>
      </c>
      <c r="I332" s="10" t="s">
        <v>1243</v>
      </c>
      <c r="K332" s="10" t="s">
        <v>1194</v>
      </c>
      <c r="L332" s="10" t="s">
        <v>5</v>
      </c>
      <c r="M332" s="10" t="s">
        <v>37</v>
      </c>
      <c r="N332" s="10" t="s">
        <v>75</v>
      </c>
      <c r="O332" s="10" t="s">
        <v>19</v>
      </c>
      <c r="P332" s="10" t="s">
        <v>179</v>
      </c>
      <c r="Q332" s="10" t="s">
        <v>327</v>
      </c>
      <c r="R332" s="10" t="s">
        <v>328</v>
      </c>
    </row>
    <row r="333" spans="1:18" x14ac:dyDescent="0.3">
      <c r="A333" s="6" t="str">
        <f>HYPERLINK("https://hsdes.intel.com/resource/14013160571","14013160571")</f>
        <v>14013160571</v>
      </c>
      <c r="B333" s="10" t="s">
        <v>323</v>
      </c>
      <c r="C333" s="10" t="s">
        <v>1239</v>
      </c>
      <c r="D333" s="10" t="s">
        <v>1213</v>
      </c>
      <c r="E333" s="11" t="s">
        <v>1215</v>
      </c>
      <c r="F333" s="12" t="s">
        <v>1255</v>
      </c>
      <c r="I333" s="10" t="s">
        <v>1249</v>
      </c>
      <c r="L333" s="10" t="s">
        <v>34</v>
      </c>
      <c r="M333" s="10" t="s">
        <v>6</v>
      </c>
      <c r="N333" s="10" t="s">
        <v>75</v>
      </c>
      <c r="O333" s="10" t="s">
        <v>67</v>
      </c>
      <c r="P333" s="10" t="s">
        <v>14</v>
      </c>
      <c r="Q333" s="10" t="s">
        <v>324</v>
      </c>
      <c r="R333" s="10" t="s">
        <v>325</v>
      </c>
    </row>
    <row r="334" spans="1:18" x14ac:dyDescent="0.3">
      <c r="A334" s="6" t="str">
        <f>HYPERLINK("https://hsdes.intel.com/resource/14013160568","14013160568")</f>
        <v>14013160568</v>
      </c>
      <c r="B334" s="10" t="s">
        <v>320</v>
      </c>
      <c r="C334" s="10" t="s">
        <v>1239</v>
      </c>
      <c r="D334" s="10" t="s">
        <v>1213</v>
      </c>
      <c r="E334" s="11" t="s">
        <v>1215</v>
      </c>
      <c r="F334" s="12" t="s">
        <v>1255</v>
      </c>
      <c r="I334" s="10" t="s">
        <v>1249</v>
      </c>
      <c r="L334" s="10" t="s">
        <v>5</v>
      </c>
      <c r="M334" s="10" t="s">
        <v>6</v>
      </c>
      <c r="N334" s="10" t="s">
        <v>7</v>
      </c>
      <c r="O334" s="10" t="s">
        <v>67</v>
      </c>
      <c r="P334" s="10" t="s">
        <v>14</v>
      </c>
      <c r="Q334" s="10" t="s">
        <v>321</v>
      </c>
      <c r="R334" s="10" t="s">
        <v>322</v>
      </c>
    </row>
    <row r="335" spans="1:18" x14ac:dyDescent="0.3">
      <c r="A335" s="10" t="str">
        <f>HYPERLINK("https://hsdes.intel.com/resource/14013160473","14013160473")</f>
        <v>14013160473</v>
      </c>
      <c r="B335" s="10" t="s">
        <v>318</v>
      </c>
      <c r="C335" s="10" t="s">
        <v>1253</v>
      </c>
      <c r="D335" s="10" t="s">
        <v>1213</v>
      </c>
      <c r="E335" s="11" t="s">
        <v>1215</v>
      </c>
      <c r="F335" s="12" t="s">
        <v>1255</v>
      </c>
      <c r="I335" s="10" t="s">
        <v>1185</v>
      </c>
      <c r="L335" s="10" t="s">
        <v>5</v>
      </c>
      <c r="M335" s="10" t="s">
        <v>24</v>
      </c>
      <c r="N335" s="10" t="s">
        <v>7</v>
      </c>
      <c r="O335" s="10" t="s">
        <v>264</v>
      </c>
      <c r="P335" s="10" t="s">
        <v>26</v>
      </c>
      <c r="Q335" s="10" t="s">
        <v>27</v>
      </c>
      <c r="R335" s="10" t="s">
        <v>319</v>
      </c>
    </row>
    <row r="336" spans="1:18" x14ac:dyDescent="0.3">
      <c r="A336" s="10" t="str">
        <f>HYPERLINK("https://hsdes.intel.com/resource/14013160451","14013160451")</f>
        <v>14013160451</v>
      </c>
      <c r="B336" s="10" t="s">
        <v>316</v>
      </c>
      <c r="C336" s="10" t="s">
        <v>1253</v>
      </c>
      <c r="D336" s="10" t="s">
        <v>1213</v>
      </c>
      <c r="E336" s="11" t="s">
        <v>1215</v>
      </c>
      <c r="F336" s="12" t="s">
        <v>1255</v>
      </c>
      <c r="I336" s="10" t="s">
        <v>1185</v>
      </c>
      <c r="L336" s="10" t="s">
        <v>5</v>
      </c>
      <c r="M336" s="10" t="s">
        <v>24</v>
      </c>
      <c r="N336" s="10" t="s">
        <v>7</v>
      </c>
      <c r="O336" s="10" t="s">
        <v>264</v>
      </c>
      <c r="P336" s="10" t="s">
        <v>26</v>
      </c>
      <c r="Q336" s="10" t="s">
        <v>27</v>
      </c>
      <c r="R336" s="10" t="s">
        <v>317</v>
      </c>
    </row>
    <row r="337" spans="1:18" x14ac:dyDescent="0.3">
      <c r="A337" s="10" t="str">
        <f>HYPERLINK("https://hsdes.intel.com/resource/14013160449","14013160449")</f>
        <v>14013160449</v>
      </c>
      <c r="B337" s="10" t="s">
        <v>313</v>
      </c>
      <c r="C337" s="10" t="s">
        <v>1239</v>
      </c>
      <c r="D337" s="10" t="s">
        <v>1213</v>
      </c>
      <c r="E337" s="11" t="s">
        <v>1215</v>
      </c>
      <c r="F337" s="12" t="s">
        <v>1255</v>
      </c>
      <c r="I337" s="10" t="s">
        <v>1238</v>
      </c>
      <c r="L337" s="10" t="s">
        <v>5</v>
      </c>
      <c r="M337" s="10" t="s">
        <v>24</v>
      </c>
      <c r="N337" s="10" t="s">
        <v>7</v>
      </c>
      <c r="O337" s="10" t="s">
        <v>264</v>
      </c>
      <c r="P337" s="10" t="s">
        <v>26</v>
      </c>
      <c r="Q337" s="10" t="s">
        <v>314</v>
      </c>
      <c r="R337" s="10" t="s">
        <v>315</v>
      </c>
    </row>
    <row r="338" spans="1:18" x14ac:dyDescent="0.3">
      <c r="A338" s="10" t="str">
        <f>HYPERLINK("https://hsdes.intel.com/resource/14013160446","14013160446")</f>
        <v>14013160446</v>
      </c>
      <c r="B338" s="10" t="s">
        <v>311</v>
      </c>
      <c r="C338" s="10" t="s">
        <v>1253</v>
      </c>
      <c r="D338" s="10" t="s">
        <v>1213</v>
      </c>
      <c r="E338" s="11" t="s">
        <v>1215</v>
      </c>
      <c r="F338" s="12" t="s">
        <v>1255</v>
      </c>
      <c r="I338" s="10" t="s">
        <v>1185</v>
      </c>
      <c r="L338" s="10" t="s">
        <v>34</v>
      </c>
      <c r="M338" s="10" t="s">
        <v>45</v>
      </c>
      <c r="N338" s="10" t="s">
        <v>7</v>
      </c>
      <c r="O338" s="10" t="s">
        <v>25</v>
      </c>
      <c r="P338" s="10" t="s">
        <v>46</v>
      </c>
      <c r="Q338" s="10" t="s">
        <v>295</v>
      </c>
      <c r="R338" s="10" t="s">
        <v>312</v>
      </c>
    </row>
    <row r="339" spans="1:18" x14ac:dyDescent="0.3">
      <c r="A339" s="10" t="str">
        <f>HYPERLINK("https://hsdes.intel.com/resource/14013160438","14013160438")</f>
        <v>14013160438</v>
      </c>
      <c r="B339" s="10" t="s">
        <v>309</v>
      </c>
      <c r="C339" s="10" t="s">
        <v>1253</v>
      </c>
      <c r="D339" s="10" t="s">
        <v>1213</v>
      </c>
      <c r="E339" s="11" t="s">
        <v>1215</v>
      </c>
      <c r="F339" s="12" t="s">
        <v>1255</v>
      </c>
      <c r="I339" s="10" t="s">
        <v>1185</v>
      </c>
      <c r="L339" s="10" t="s">
        <v>34</v>
      </c>
      <c r="M339" s="10" t="s">
        <v>45</v>
      </c>
      <c r="N339" s="10" t="s">
        <v>7</v>
      </c>
      <c r="O339" s="10" t="s">
        <v>115</v>
      </c>
      <c r="P339" s="10" t="s">
        <v>46</v>
      </c>
      <c r="Q339" s="10" t="s">
        <v>295</v>
      </c>
      <c r="R339" s="10" t="s">
        <v>310</v>
      </c>
    </row>
    <row r="340" spans="1:18" x14ac:dyDescent="0.3">
      <c r="A340" s="10" t="str">
        <f>HYPERLINK("https://hsdes.intel.com/resource/14013160109","14013160109")</f>
        <v>14013160109</v>
      </c>
      <c r="B340" s="10" t="s">
        <v>303</v>
      </c>
      <c r="C340" s="10" t="s">
        <v>1253</v>
      </c>
      <c r="D340" s="10" t="s">
        <v>1213</v>
      </c>
      <c r="E340" s="11" t="s">
        <v>1215</v>
      </c>
      <c r="F340" s="12" t="s">
        <v>1255</v>
      </c>
      <c r="I340" s="10" t="s">
        <v>1185</v>
      </c>
      <c r="L340" s="10" t="s">
        <v>5</v>
      </c>
      <c r="M340" s="10" t="s">
        <v>304</v>
      </c>
      <c r="N340" s="10" t="s">
        <v>75</v>
      </c>
      <c r="O340" s="10" t="s">
        <v>305</v>
      </c>
      <c r="P340" s="10" t="s">
        <v>306</v>
      </c>
      <c r="Q340" s="10" t="s">
        <v>307</v>
      </c>
      <c r="R340" s="10" t="s">
        <v>308</v>
      </c>
    </row>
    <row r="341" spans="1:18" x14ac:dyDescent="0.3">
      <c r="A341" s="10" t="str">
        <f>HYPERLINK("https://hsdes.intel.com/resource/14013160097","14013160097")</f>
        <v>14013160097</v>
      </c>
      <c r="B341" s="10" t="s">
        <v>301</v>
      </c>
      <c r="C341" s="10" t="s">
        <v>1253</v>
      </c>
      <c r="D341" s="10" t="s">
        <v>1213</v>
      </c>
      <c r="E341" s="11" t="s">
        <v>1215</v>
      </c>
      <c r="F341" s="12" t="s">
        <v>1255</v>
      </c>
      <c r="I341" s="10" t="s">
        <v>1185</v>
      </c>
      <c r="L341" s="10" t="s">
        <v>5</v>
      </c>
      <c r="M341" s="10" t="s">
        <v>37</v>
      </c>
      <c r="N341" s="10" t="s">
        <v>7</v>
      </c>
      <c r="O341" s="10" t="s">
        <v>19</v>
      </c>
      <c r="P341" s="10" t="s">
        <v>179</v>
      </c>
      <c r="Q341" s="10" t="s">
        <v>259</v>
      </c>
      <c r="R341" s="10" t="s">
        <v>302</v>
      </c>
    </row>
    <row r="342" spans="1:18" x14ac:dyDescent="0.3">
      <c r="A342" s="10" t="str">
        <f>HYPERLINK("https://hsdes.intel.com/resource/14013160087","14013160087")</f>
        <v>14013160087</v>
      </c>
      <c r="B342" s="10" t="s">
        <v>297</v>
      </c>
      <c r="C342" s="10" t="s">
        <v>1239</v>
      </c>
      <c r="D342" s="10" t="s">
        <v>1213</v>
      </c>
      <c r="E342" s="11" t="s">
        <v>1215</v>
      </c>
      <c r="F342" s="12" t="s">
        <v>1255</v>
      </c>
      <c r="I342" s="10" t="s">
        <v>1238</v>
      </c>
      <c r="L342" s="10" t="s">
        <v>30</v>
      </c>
      <c r="M342" s="10" t="s">
        <v>37</v>
      </c>
      <c r="N342" s="10" t="s">
        <v>75</v>
      </c>
      <c r="O342" s="10" t="s">
        <v>298</v>
      </c>
      <c r="P342" s="10" t="s">
        <v>38</v>
      </c>
      <c r="Q342" s="10" t="s">
        <v>299</v>
      </c>
      <c r="R342" s="10" t="s">
        <v>300</v>
      </c>
    </row>
    <row r="343" spans="1:18" x14ac:dyDescent="0.3">
      <c r="A343" s="6" t="str">
        <f>HYPERLINK("https://hsdes.intel.com/resource/14013159992","14013159992")</f>
        <v>14013159992</v>
      </c>
      <c r="B343" s="10" t="s">
        <v>293</v>
      </c>
      <c r="C343" s="10" t="s">
        <v>1239</v>
      </c>
      <c r="D343" s="10" t="s">
        <v>1213</v>
      </c>
      <c r="E343" s="11" t="s">
        <v>1215</v>
      </c>
      <c r="F343" s="12" t="s">
        <v>1255</v>
      </c>
      <c r="I343" s="10" t="s">
        <v>1244</v>
      </c>
      <c r="K343" s="10" t="s">
        <v>1232</v>
      </c>
      <c r="L343" s="10" t="s">
        <v>30</v>
      </c>
      <c r="M343" s="10" t="s">
        <v>45</v>
      </c>
      <c r="N343" s="10" t="s">
        <v>7</v>
      </c>
      <c r="O343" s="10" t="s">
        <v>294</v>
      </c>
      <c r="P343" s="10" t="s">
        <v>46</v>
      </c>
      <c r="Q343" s="10" t="s">
        <v>295</v>
      </c>
      <c r="R343" s="10" t="s">
        <v>296</v>
      </c>
    </row>
    <row r="344" spans="1:18" x14ac:dyDescent="0.3">
      <c r="A344" s="10" t="str">
        <f>HYPERLINK("https://hsdes.intel.com/resource/14013159842","14013159842")</f>
        <v>14013159842</v>
      </c>
      <c r="B344" s="10" t="s">
        <v>290</v>
      </c>
      <c r="C344" s="10" t="s">
        <v>1239</v>
      </c>
      <c r="D344" s="10" t="s">
        <v>1213</v>
      </c>
      <c r="E344" s="11" t="s">
        <v>1215</v>
      </c>
      <c r="F344" s="12" t="s">
        <v>1255</v>
      </c>
      <c r="I344" s="10" t="s">
        <v>1238</v>
      </c>
      <c r="L344" s="10" t="s">
        <v>5</v>
      </c>
      <c r="M344" s="10" t="s">
        <v>24</v>
      </c>
      <c r="N344" s="10" t="s">
        <v>7</v>
      </c>
      <c r="O344" s="10" t="s">
        <v>8</v>
      </c>
      <c r="P344" s="10" t="s">
        <v>26</v>
      </c>
      <c r="Q344" s="10" t="s">
        <v>291</v>
      </c>
      <c r="R344" s="10" t="s">
        <v>292</v>
      </c>
    </row>
    <row r="345" spans="1:18" x14ac:dyDescent="0.3">
      <c r="A345" s="6" t="str">
        <f>HYPERLINK("https://hsdes.intel.com/resource/14013159448","14013159448")</f>
        <v>14013159448</v>
      </c>
      <c r="B345" s="10" t="s">
        <v>287</v>
      </c>
      <c r="C345" s="10" t="s">
        <v>1239</v>
      </c>
      <c r="D345" s="10" t="s">
        <v>1213</v>
      </c>
      <c r="E345" s="11" t="s">
        <v>1215</v>
      </c>
      <c r="F345" s="12" t="s">
        <v>1255</v>
      </c>
      <c r="I345" s="10" t="s">
        <v>1243</v>
      </c>
      <c r="L345" s="10" t="s">
        <v>30</v>
      </c>
      <c r="M345" s="10" t="s">
        <v>6</v>
      </c>
      <c r="N345" s="10" t="s">
        <v>75</v>
      </c>
      <c r="O345" s="10" t="s">
        <v>227</v>
      </c>
      <c r="P345" s="10" t="s">
        <v>14</v>
      </c>
      <c r="Q345" s="10" t="s">
        <v>288</v>
      </c>
      <c r="R345" s="10" t="s">
        <v>289</v>
      </c>
    </row>
    <row r="346" spans="1:18" x14ac:dyDescent="0.3">
      <c r="A346" s="6" t="str">
        <f>HYPERLINK("https://hsdes.intel.com/resource/14013159248","14013159248")</f>
        <v>14013159248</v>
      </c>
      <c r="B346" s="10" t="s">
        <v>284</v>
      </c>
      <c r="C346" s="10" t="s">
        <v>1239</v>
      </c>
      <c r="D346" s="10" t="s">
        <v>1213</v>
      </c>
      <c r="E346" s="11" t="s">
        <v>1215</v>
      </c>
      <c r="F346" s="12" t="s">
        <v>1255</v>
      </c>
      <c r="I346" s="10" t="s">
        <v>1243</v>
      </c>
      <c r="L346" s="10" t="s">
        <v>34</v>
      </c>
      <c r="M346" s="10" t="s">
        <v>6</v>
      </c>
      <c r="N346" s="10" t="s">
        <v>7</v>
      </c>
      <c r="O346" s="10" t="s">
        <v>13</v>
      </c>
      <c r="P346" s="10" t="s">
        <v>14</v>
      </c>
      <c r="Q346" s="10" t="s">
        <v>285</v>
      </c>
      <c r="R346" s="10" t="s">
        <v>286</v>
      </c>
    </row>
    <row r="347" spans="1:18" x14ac:dyDescent="0.3">
      <c r="A347" s="6" t="str">
        <f>HYPERLINK("https://hsdes.intel.com/resource/14013159129","14013159129")</f>
        <v>14013159129</v>
      </c>
      <c r="B347" s="10" t="s">
        <v>281</v>
      </c>
      <c r="C347" s="10" t="s">
        <v>1239</v>
      </c>
      <c r="D347" s="10" t="s">
        <v>1213</v>
      </c>
      <c r="E347" s="11" t="s">
        <v>1215</v>
      </c>
      <c r="F347" s="12" t="s">
        <v>1255</v>
      </c>
      <c r="I347" s="10" t="s">
        <v>1243</v>
      </c>
      <c r="L347" s="10" t="s">
        <v>30</v>
      </c>
      <c r="M347" s="10" t="s">
        <v>6</v>
      </c>
      <c r="N347" s="10" t="s">
        <v>7</v>
      </c>
      <c r="O347" s="10" t="s">
        <v>186</v>
      </c>
      <c r="P347" s="10" t="s">
        <v>14</v>
      </c>
      <c r="Q347" s="10" t="s">
        <v>282</v>
      </c>
      <c r="R347" s="10" t="s">
        <v>283</v>
      </c>
    </row>
    <row r="348" spans="1:18" x14ac:dyDescent="0.3">
      <c r="A348" s="6" t="str">
        <f>HYPERLINK("https://hsdes.intel.com/resource/14013159127","14013159127")</f>
        <v>14013159127</v>
      </c>
      <c r="B348" s="10" t="s">
        <v>278</v>
      </c>
      <c r="C348" s="10" t="s">
        <v>1239</v>
      </c>
      <c r="D348" s="10" t="s">
        <v>1213</v>
      </c>
      <c r="E348" s="11" t="s">
        <v>1215</v>
      </c>
      <c r="F348" s="12" t="s">
        <v>1255</v>
      </c>
      <c r="I348" s="10" t="s">
        <v>1249</v>
      </c>
      <c r="L348" s="10" t="s">
        <v>30</v>
      </c>
      <c r="M348" s="10" t="s">
        <v>6</v>
      </c>
      <c r="N348" s="10" t="s">
        <v>7</v>
      </c>
      <c r="O348" s="10" t="s">
        <v>13</v>
      </c>
      <c r="P348" s="10" t="s">
        <v>14</v>
      </c>
      <c r="Q348" s="10" t="s">
        <v>279</v>
      </c>
      <c r="R348" s="10" t="s">
        <v>280</v>
      </c>
    </row>
    <row r="349" spans="1:18" x14ac:dyDescent="0.3">
      <c r="A349" s="6" t="str">
        <f>HYPERLINK("https://hsdes.intel.com/resource/14013159094","14013159094")</f>
        <v>14013159094</v>
      </c>
      <c r="B349" s="10" t="s">
        <v>274</v>
      </c>
      <c r="C349" s="10" t="s">
        <v>1239</v>
      </c>
      <c r="D349" s="10" t="s">
        <v>1213</v>
      </c>
      <c r="E349" s="11" t="s">
        <v>1215</v>
      </c>
      <c r="F349" s="12" t="s">
        <v>1255</v>
      </c>
      <c r="I349" s="10" t="s">
        <v>1249</v>
      </c>
      <c r="L349" s="10" t="s">
        <v>30</v>
      </c>
      <c r="M349" s="10" t="s">
        <v>6</v>
      </c>
      <c r="N349" s="10" t="s">
        <v>7</v>
      </c>
      <c r="O349" s="10" t="s">
        <v>275</v>
      </c>
      <c r="P349" s="10" t="s">
        <v>14</v>
      </c>
      <c r="Q349" s="10" t="s">
        <v>276</v>
      </c>
      <c r="R349" s="10" t="s">
        <v>277</v>
      </c>
    </row>
    <row r="350" spans="1:18" x14ac:dyDescent="0.3">
      <c r="A350" s="6" t="str">
        <f>HYPERLINK("https://hsdes.intel.com/resource/14013159090","14013159090")</f>
        <v>14013159090</v>
      </c>
      <c r="B350" s="10" t="s">
        <v>271</v>
      </c>
      <c r="C350" s="10" t="s">
        <v>1239</v>
      </c>
      <c r="D350" s="10" t="s">
        <v>1213</v>
      </c>
      <c r="E350" s="11" t="s">
        <v>1215</v>
      </c>
      <c r="F350" s="12" t="s">
        <v>1255</v>
      </c>
      <c r="I350" s="10" t="s">
        <v>1243</v>
      </c>
      <c r="L350" s="10" t="s">
        <v>30</v>
      </c>
      <c r="M350" s="10" t="s">
        <v>6</v>
      </c>
      <c r="N350" s="10" t="s">
        <v>7</v>
      </c>
      <c r="O350" s="10" t="s">
        <v>186</v>
      </c>
      <c r="P350" s="10" t="s">
        <v>14</v>
      </c>
      <c r="Q350" s="10" t="s">
        <v>272</v>
      </c>
      <c r="R350" s="10" t="s">
        <v>273</v>
      </c>
    </row>
    <row r="351" spans="1:18" x14ac:dyDescent="0.3">
      <c r="A351" s="6" t="str">
        <f>HYPERLINK("https://hsdes.intel.com/resource/14013159080","14013159080")</f>
        <v>14013159080</v>
      </c>
      <c r="B351" s="10" t="s">
        <v>268</v>
      </c>
      <c r="C351" s="10" t="s">
        <v>1239</v>
      </c>
      <c r="D351" s="10" t="s">
        <v>1213</v>
      </c>
      <c r="E351" s="11" t="s">
        <v>1215</v>
      </c>
      <c r="F351" s="12" t="s">
        <v>1255</v>
      </c>
      <c r="I351" s="10" t="s">
        <v>1243</v>
      </c>
      <c r="L351" s="10" t="s">
        <v>34</v>
      </c>
      <c r="M351" s="10" t="s">
        <v>6</v>
      </c>
      <c r="N351" s="10" t="s">
        <v>75</v>
      </c>
      <c r="O351" s="10" t="s">
        <v>186</v>
      </c>
      <c r="P351" s="10" t="s">
        <v>14</v>
      </c>
      <c r="Q351" s="10" t="s">
        <v>269</v>
      </c>
      <c r="R351" s="10" t="s">
        <v>270</v>
      </c>
    </row>
    <row r="352" spans="1:18" x14ac:dyDescent="0.3">
      <c r="A352" s="10" t="str">
        <f>HYPERLINK("https://hsdes.intel.com/resource/14013159073","14013159073")</f>
        <v>14013159073</v>
      </c>
      <c r="B352" s="10" t="s">
        <v>266</v>
      </c>
      <c r="C352" s="10" t="s">
        <v>1239</v>
      </c>
      <c r="D352" s="10" t="s">
        <v>1213</v>
      </c>
      <c r="E352" s="11" t="s">
        <v>1215</v>
      </c>
      <c r="F352" s="12" t="s">
        <v>1255</v>
      </c>
      <c r="I352" s="10" t="s">
        <v>1238</v>
      </c>
      <c r="L352" s="10" t="s">
        <v>5</v>
      </c>
      <c r="M352" s="10" t="s">
        <v>24</v>
      </c>
      <c r="N352" s="10" t="s">
        <v>7</v>
      </c>
      <c r="O352" s="10" t="s">
        <v>61</v>
      </c>
      <c r="P352" s="10" t="s">
        <v>26</v>
      </c>
      <c r="Q352" s="10" t="s">
        <v>55</v>
      </c>
      <c r="R352" s="10" t="s">
        <v>267</v>
      </c>
    </row>
    <row r="353" spans="1:18" x14ac:dyDescent="0.3">
      <c r="A353" s="10" t="str">
        <f>HYPERLINK("https://hsdes.intel.com/resource/14013159061","14013159061")</f>
        <v>14013159061</v>
      </c>
      <c r="B353" s="10" t="s">
        <v>263</v>
      </c>
      <c r="C353" s="10" t="s">
        <v>1253</v>
      </c>
      <c r="D353" s="10" t="s">
        <v>1213</v>
      </c>
      <c r="E353" s="11" t="s">
        <v>1215</v>
      </c>
      <c r="F353" s="12" t="s">
        <v>1255</v>
      </c>
      <c r="I353" s="10" t="s">
        <v>1185</v>
      </c>
      <c r="L353" s="10" t="s">
        <v>5</v>
      </c>
      <c r="M353" s="10" t="s">
        <v>24</v>
      </c>
      <c r="N353" s="10" t="s">
        <v>7</v>
      </c>
      <c r="O353" s="10" t="s">
        <v>264</v>
      </c>
      <c r="P353" s="10" t="s">
        <v>26</v>
      </c>
      <c r="Q353" s="10" t="s">
        <v>27</v>
      </c>
      <c r="R353" s="10" t="s">
        <v>265</v>
      </c>
    </row>
    <row r="354" spans="1:18" x14ac:dyDescent="0.3">
      <c r="A354" s="10" t="str">
        <f>HYPERLINK("https://hsdes.intel.com/resource/14013159052","14013159052")</f>
        <v>14013159052</v>
      </c>
      <c r="B354" s="10" t="s">
        <v>261</v>
      </c>
      <c r="C354" s="10" t="s">
        <v>1239</v>
      </c>
      <c r="D354" s="10" t="s">
        <v>1213</v>
      </c>
      <c r="E354" s="11" t="s">
        <v>1215</v>
      </c>
      <c r="F354" s="12" t="s">
        <v>1255</v>
      </c>
      <c r="I354" s="10" t="s">
        <v>1238</v>
      </c>
      <c r="L354" s="10" t="s">
        <v>5</v>
      </c>
      <c r="M354" s="10" t="s">
        <v>24</v>
      </c>
      <c r="N354" s="10" t="s">
        <v>7</v>
      </c>
      <c r="O354" s="10" t="s">
        <v>25</v>
      </c>
      <c r="P354" s="10" t="s">
        <v>26</v>
      </c>
      <c r="Q354" s="10" t="s">
        <v>27</v>
      </c>
      <c r="R354" s="10" t="s">
        <v>262</v>
      </c>
    </row>
    <row r="355" spans="1:18" x14ac:dyDescent="0.3">
      <c r="A355" s="10" t="str">
        <f>HYPERLINK("https://hsdes.intel.com/resource/14013159046","14013159046")</f>
        <v>14013159046</v>
      </c>
      <c r="B355" s="10" t="s">
        <v>258</v>
      </c>
      <c r="C355" s="10" t="s">
        <v>1239</v>
      </c>
      <c r="D355" s="10" t="s">
        <v>1213</v>
      </c>
      <c r="E355" s="11" t="s">
        <v>1215</v>
      </c>
      <c r="F355" s="12" t="s">
        <v>1255</v>
      </c>
      <c r="I355" s="10" t="s">
        <v>1186</v>
      </c>
      <c r="L355" s="10" t="s">
        <v>5</v>
      </c>
      <c r="M355" s="10" t="s">
        <v>37</v>
      </c>
      <c r="N355" s="10" t="s">
        <v>7</v>
      </c>
      <c r="O355" s="10" t="s">
        <v>50</v>
      </c>
      <c r="P355" s="10" t="s">
        <v>179</v>
      </c>
      <c r="Q355" s="10" t="s">
        <v>259</v>
      </c>
      <c r="R355" s="10" t="s">
        <v>260</v>
      </c>
    </row>
    <row r="356" spans="1:18" x14ac:dyDescent="0.3">
      <c r="A356" s="6" t="str">
        <f>HYPERLINK("https://hsdes.intel.com/resource/14013159024","14013159024")</f>
        <v>14013159024</v>
      </c>
      <c r="B356" s="10" t="s">
        <v>255</v>
      </c>
      <c r="C356" s="10" t="s">
        <v>1239</v>
      </c>
      <c r="D356" s="10" t="s">
        <v>1213</v>
      </c>
      <c r="E356" s="11" t="s">
        <v>1215</v>
      </c>
      <c r="F356" s="12" t="s">
        <v>1255</v>
      </c>
      <c r="I356" s="10" t="s">
        <v>1249</v>
      </c>
      <c r="L356" s="10" t="s">
        <v>30</v>
      </c>
      <c r="M356" s="10" t="s">
        <v>6</v>
      </c>
      <c r="N356" s="10" t="s">
        <v>7</v>
      </c>
      <c r="O356" s="10" t="s">
        <v>13</v>
      </c>
      <c r="P356" s="10" t="s">
        <v>14</v>
      </c>
      <c r="Q356" s="10" t="s">
        <v>256</v>
      </c>
      <c r="R356" s="10" t="s">
        <v>257</v>
      </c>
    </row>
    <row r="357" spans="1:18" x14ac:dyDescent="0.3">
      <c r="A357" s="7" t="str">
        <f>HYPERLINK("https://hsdes.intel.com/resource/14013159022","14013159022")</f>
        <v>14013159022</v>
      </c>
      <c r="B357" s="10" t="s">
        <v>252</v>
      </c>
      <c r="C357" s="10" t="s">
        <v>1239</v>
      </c>
      <c r="D357" s="10" t="s">
        <v>1213</v>
      </c>
      <c r="E357" s="11" t="s">
        <v>1215</v>
      </c>
      <c r="F357" s="12" t="s">
        <v>1255</v>
      </c>
      <c r="I357" s="10" t="s">
        <v>1249</v>
      </c>
      <c r="L357" s="10" t="s">
        <v>30</v>
      </c>
      <c r="M357" s="10" t="s">
        <v>6</v>
      </c>
      <c r="N357" s="10" t="s">
        <v>7</v>
      </c>
      <c r="O357" s="10" t="s">
        <v>13</v>
      </c>
      <c r="P357" s="10" t="s">
        <v>14</v>
      </c>
      <c r="Q357" s="10" t="s">
        <v>253</v>
      </c>
      <c r="R357" s="10" t="s">
        <v>254</v>
      </c>
    </row>
    <row r="358" spans="1:18" x14ac:dyDescent="0.3">
      <c r="A358" s="6" t="str">
        <f>HYPERLINK("https://hsdes.intel.com/resource/14013159021","14013159021")</f>
        <v>14013159021</v>
      </c>
      <c r="B358" s="10" t="s">
        <v>249</v>
      </c>
      <c r="C358" s="10" t="s">
        <v>1239</v>
      </c>
      <c r="D358" s="10" t="s">
        <v>1213</v>
      </c>
      <c r="E358" s="11" t="s">
        <v>1215</v>
      </c>
      <c r="F358" s="12" t="s">
        <v>1255</v>
      </c>
      <c r="I358" s="10" t="s">
        <v>1243</v>
      </c>
      <c r="L358" s="10" t="s">
        <v>34</v>
      </c>
      <c r="M358" s="10" t="s">
        <v>6</v>
      </c>
      <c r="N358" s="10" t="s">
        <v>75</v>
      </c>
      <c r="O358" s="10" t="s">
        <v>186</v>
      </c>
      <c r="P358" s="10" t="s">
        <v>14</v>
      </c>
      <c r="Q358" s="10" t="s">
        <v>250</v>
      </c>
      <c r="R358" s="10" t="s">
        <v>251</v>
      </c>
    </row>
    <row r="359" spans="1:18" x14ac:dyDescent="0.3">
      <c r="A359" s="10" t="str">
        <f>HYPERLINK("https://hsdes.intel.com/resource/14013159015","14013159015")</f>
        <v>14013159015</v>
      </c>
      <c r="B359" s="10" t="s">
        <v>246</v>
      </c>
      <c r="C359" s="10" t="s">
        <v>1239</v>
      </c>
      <c r="D359" s="10" t="s">
        <v>1213</v>
      </c>
      <c r="E359" s="11" t="s">
        <v>1215</v>
      </c>
      <c r="F359" s="12" t="s">
        <v>1255</v>
      </c>
      <c r="I359" s="10" t="s">
        <v>1238</v>
      </c>
      <c r="K359" s="21"/>
      <c r="L359" s="10" t="s">
        <v>5</v>
      </c>
      <c r="M359" s="10" t="s">
        <v>24</v>
      </c>
      <c r="N359" s="10" t="s">
        <v>7</v>
      </c>
      <c r="O359" s="10" t="s">
        <v>146</v>
      </c>
      <c r="P359" s="10" t="s">
        <v>26</v>
      </c>
      <c r="Q359" s="10" t="s">
        <v>247</v>
      </c>
      <c r="R359" s="10" t="s">
        <v>248</v>
      </c>
    </row>
    <row r="360" spans="1:18" x14ac:dyDescent="0.3">
      <c r="A360" s="10" t="str">
        <f>HYPERLINK("https://hsdes.intel.com/resource/14013158989","14013158989")</f>
        <v>14013158989</v>
      </c>
      <c r="B360" s="10" t="s">
        <v>243</v>
      </c>
      <c r="C360" s="10" t="s">
        <v>1239</v>
      </c>
      <c r="D360" s="10" t="s">
        <v>1213</v>
      </c>
      <c r="E360" s="11" t="s">
        <v>1215</v>
      </c>
      <c r="F360" s="12" t="s">
        <v>1255</v>
      </c>
      <c r="I360" s="10" t="s">
        <v>1238</v>
      </c>
      <c r="L360" s="10" t="s">
        <v>5</v>
      </c>
      <c r="M360" s="10" t="s">
        <v>24</v>
      </c>
      <c r="N360" s="10" t="s">
        <v>75</v>
      </c>
      <c r="O360" s="10" t="s">
        <v>146</v>
      </c>
      <c r="P360" s="10" t="s">
        <v>26</v>
      </c>
      <c r="Q360" s="10" t="s">
        <v>244</v>
      </c>
      <c r="R360" s="10" t="s">
        <v>245</v>
      </c>
    </row>
    <row r="361" spans="1:18" x14ac:dyDescent="0.3">
      <c r="A361" s="6" t="str">
        <f>HYPERLINK("https://hsdes.intel.com/resource/14013158813","14013158813")</f>
        <v>14013158813</v>
      </c>
      <c r="B361" s="10" t="s">
        <v>240</v>
      </c>
      <c r="C361" s="10" t="s">
        <v>1239</v>
      </c>
      <c r="D361" s="10" t="s">
        <v>1213</v>
      </c>
      <c r="E361" s="11" t="s">
        <v>1215</v>
      </c>
      <c r="F361" s="12" t="s">
        <v>1255</v>
      </c>
      <c r="I361" s="10" t="s">
        <v>1249</v>
      </c>
      <c r="K361" s="10" t="s">
        <v>1237</v>
      </c>
      <c r="L361" s="10" t="s">
        <v>34</v>
      </c>
      <c r="M361" s="10" t="s">
        <v>6</v>
      </c>
      <c r="N361" s="10" t="s">
        <v>7</v>
      </c>
      <c r="O361" s="10" t="s">
        <v>13</v>
      </c>
      <c r="P361" s="10" t="s">
        <v>14</v>
      </c>
      <c r="Q361" s="10" t="s">
        <v>241</v>
      </c>
      <c r="R361" s="10" t="s">
        <v>242</v>
      </c>
    </row>
    <row r="362" spans="1:18" x14ac:dyDescent="0.3">
      <c r="A362" s="6" t="str">
        <f>HYPERLINK("https://hsdes.intel.com/resource/14013158803","14013158803")</f>
        <v>14013158803</v>
      </c>
      <c r="B362" s="10" t="s">
        <v>238</v>
      </c>
      <c r="C362" s="10" t="s">
        <v>1239</v>
      </c>
      <c r="D362" s="10" t="s">
        <v>1213</v>
      </c>
      <c r="E362" s="11" t="s">
        <v>1215</v>
      </c>
      <c r="F362" s="12" t="s">
        <v>1255</v>
      </c>
      <c r="I362" s="10" t="s">
        <v>1243</v>
      </c>
      <c r="L362" s="10" t="s">
        <v>34</v>
      </c>
      <c r="M362" s="10" t="s">
        <v>6</v>
      </c>
      <c r="N362" s="10" t="s">
        <v>7</v>
      </c>
      <c r="O362" s="10" t="s">
        <v>67</v>
      </c>
      <c r="P362" s="10" t="s">
        <v>14</v>
      </c>
      <c r="Q362" s="10" t="s">
        <v>236</v>
      </c>
      <c r="R362" s="10" t="s">
        <v>239</v>
      </c>
    </row>
    <row r="363" spans="1:18" x14ac:dyDescent="0.3">
      <c r="A363" s="6" t="str">
        <f>HYPERLINK("https://hsdes.intel.com/resource/14013158799","14013158799")</f>
        <v>14013158799</v>
      </c>
      <c r="B363" s="10" t="s">
        <v>235</v>
      </c>
      <c r="C363" s="10" t="s">
        <v>1239</v>
      </c>
      <c r="D363" s="10" t="s">
        <v>1213</v>
      </c>
      <c r="E363" s="11" t="s">
        <v>1215</v>
      </c>
      <c r="F363" s="12" t="s">
        <v>1255</v>
      </c>
      <c r="I363" s="10" t="s">
        <v>1186</v>
      </c>
      <c r="L363" s="10" t="s">
        <v>5</v>
      </c>
      <c r="M363" s="10" t="s">
        <v>6</v>
      </c>
      <c r="N363" s="10" t="s">
        <v>7</v>
      </c>
      <c r="O363" s="10" t="s">
        <v>67</v>
      </c>
      <c r="P363" s="10" t="s">
        <v>14</v>
      </c>
      <c r="Q363" s="10" t="s">
        <v>236</v>
      </c>
      <c r="R363" s="10" t="s">
        <v>237</v>
      </c>
    </row>
    <row r="364" spans="1:18" x14ac:dyDescent="0.3">
      <c r="A364" s="10" t="str">
        <f>HYPERLINK("https://hsdes.intel.com/resource/14013158717","14013158717")</f>
        <v>14013158717</v>
      </c>
      <c r="B364" s="10" t="s">
        <v>233</v>
      </c>
      <c r="C364" s="10" t="s">
        <v>1239</v>
      </c>
      <c r="D364" s="10" t="s">
        <v>1213</v>
      </c>
      <c r="E364" s="11" t="s">
        <v>1215</v>
      </c>
      <c r="F364" s="12" t="s">
        <v>1255</v>
      </c>
      <c r="I364" s="10" t="s">
        <v>1238</v>
      </c>
      <c r="L364" s="10" t="s">
        <v>34</v>
      </c>
      <c r="M364" s="10" t="s">
        <v>37</v>
      </c>
      <c r="N364" s="10" t="s">
        <v>7</v>
      </c>
      <c r="O364" s="10" t="s">
        <v>8</v>
      </c>
      <c r="P364" s="10" t="s">
        <v>38</v>
      </c>
      <c r="Q364" s="10" t="s">
        <v>176</v>
      </c>
      <c r="R364" s="10" t="s">
        <v>234</v>
      </c>
    </row>
    <row r="365" spans="1:18" x14ac:dyDescent="0.3">
      <c r="A365" s="6" t="str">
        <f>HYPERLINK("https://hsdes.intel.com/resource/14013158689","14013158689")</f>
        <v>14013158689</v>
      </c>
      <c r="B365" s="10" t="s">
        <v>230</v>
      </c>
      <c r="C365" s="10" t="s">
        <v>1239</v>
      </c>
      <c r="D365" s="10" t="s">
        <v>1213</v>
      </c>
      <c r="E365" s="11" t="s">
        <v>1215</v>
      </c>
      <c r="F365" s="12" t="s">
        <v>1255</v>
      </c>
      <c r="I365" s="10" t="s">
        <v>1243</v>
      </c>
      <c r="L365" s="10" t="s">
        <v>30</v>
      </c>
      <c r="M365" s="10" t="s">
        <v>6</v>
      </c>
      <c r="N365" s="10" t="s">
        <v>7</v>
      </c>
      <c r="O365" s="10" t="s">
        <v>13</v>
      </c>
      <c r="P365" s="10" t="s">
        <v>14</v>
      </c>
      <c r="Q365" s="10" t="s">
        <v>231</v>
      </c>
      <c r="R365" s="10" t="s">
        <v>232</v>
      </c>
    </row>
    <row r="366" spans="1:18" x14ac:dyDescent="0.3">
      <c r="A366" s="6" t="str">
        <f>HYPERLINK("https://hsdes.intel.com/resource/14013158673","14013158673")</f>
        <v>14013158673</v>
      </c>
      <c r="B366" s="10" t="s">
        <v>226</v>
      </c>
      <c r="C366" s="10" t="s">
        <v>1239</v>
      </c>
      <c r="D366" s="10" t="s">
        <v>1213</v>
      </c>
      <c r="E366" s="11" t="s">
        <v>1215</v>
      </c>
      <c r="F366" s="12" t="s">
        <v>1255</v>
      </c>
      <c r="I366" s="10" t="s">
        <v>1243</v>
      </c>
      <c r="L366" s="10" t="s">
        <v>34</v>
      </c>
      <c r="M366" s="10" t="s">
        <v>6</v>
      </c>
      <c r="N366" s="10" t="s">
        <v>75</v>
      </c>
      <c r="O366" s="10" t="s">
        <v>227</v>
      </c>
      <c r="P366" s="10" t="s">
        <v>14</v>
      </c>
      <c r="Q366" s="10" t="s">
        <v>228</v>
      </c>
      <c r="R366" s="10" t="s">
        <v>229</v>
      </c>
    </row>
    <row r="367" spans="1:18" x14ac:dyDescent="0.3">
      <c r="A367" s="10" t="str">
        <f>HYPERLINK("https://hsdes.intel.com/resource/14013158550","14013158550")</f>
        <v>14013158550</v>
      </c>
      <c r="B367" s="10" t="s">
        <v>224</v>
      </c>
      <c r="C367" s="10" t="s">
        <v>1239</v>
      </c>
      <c r="D367" s="10" t="s">
        <v>1213</v>
      </c>
      <c r="E367" s="11" t="s">
        <v>1215</v>
      </c>
      <c r="F367" s="12" t="s">
        <v>1255</v>
      </c>
      <c r="I367" s="10" t="s">
        <v>1238</v>
      </c>
      <c r="L367" s="10" t="s">
        <v>34</v>
      </c>
      <c r="M367" s="10" t="s">
        <v>24</v>
      </c>
      <c r="N367" s="10" t="s">
        <v>7</v>
      </c>
      <c r="O367" s="10" t="s">
        <v>25</v>
      </c>
      <c r="P367" s="10" t="s">
        <v>26</v>
      </c>
      <c r="Q367" s="10" t="s">
        <v>122</v>
      </c>
      <c r="R367" s="10" t="s">
        <v>225</v>
      </c>
    </row>
    <row r="368" spans="1:18" x14ac:dyDescent="0.3">
      <c r="A368" s="10" t="str">
        <f>HYPERLINK("https://hsdes.intel.com/resource/14013158543","14013158543")</f>
        <v>14013158543</v>
      </c>
      <c r="B368" s="10" t="s">
        <v>222</v>
      </c>
      <c r="C368" s="10" t="s">
        <v>1239</v>
      </c>
      <c r="D368" s="10" t="s">
        <v>1213</v>
      </c>
      <c r="E368" s="11" t="s">
        <v>1215</v>
      </c>
      <c r="F368" s="12" t="s">
        <v>1255</v>
      </c>
      <c r="I368" s="10" t="s">
        <v>1238</v>
      </c>
      <c r="K368" s="21"/>
      <c r="L368" s="10" t="s">
        <v>34</v>
      </c>
      <c r="M368" s="10" t="s">
        <v>37</v>
      </c>
      <c r="N368" s="10" t="s">
        <v>7</v>
      </c>
      <c r="O368" s="10" t="s">
        <v>25</v>
      </c>
      <c r="P368" s="10" t="s">
        <v>38</v>
      </c>
      <c r="Q368" s="10" t="s">
        <v>112</v>
      </c>
      <c r="R368" s="10" t="s">
        <v>223</v>
      </c>
    </row>
    <row r="369" spans="1:18" x14ac:dyDescent="0.3">
      <c r="A369" s="10" t="str">
        <f>HYPERLINK("https://hsdes.intel.com/resource/14013158482","14013158482")</f>
        <v>14013158482</v>
      </c>
      <c r="B369" s="10" t="s">
        <v>219</v>
      </c>
      <c r="C369" s="10" t="s">
        <v>1239</v>
      </c>
      <c r="D369" s="10" t="s">
        <v>1213</v>
      </c>
      <c r="E369" s="11" t="s">
        <v>1215</v>
      </c>
      <c r="F369" s="12" t="s">
        <v>1255</v>
      </c>
      <c r="I369" s="10" t="s">
        <v>1238</v>
      </c>
      <c r="L369" s="10" t="s">
        <v>5</v>
      </c>
      <c r="M369" s="10" t="s">
        <v>24</v>
      </c>
      <c r="N369" s="10" t="s">
        <v>7</v>
      </c>
      <c r="O369" s="10" t="s">
        <v>8</v>
      </c>
      <c r="P369" s="10" t="s">
        <v>26</v>
      </c>
      <c r="Q369" s="10" t="s">
        <v>220</v>
      </c>
      <c r="R369" s="10" t="s">
        <v>221</v>
      </c>
    </row>
    <row r="370" spans="1:18" x14ac:dyDescent="0.3">
      <c r="A370" s="10" t="str">
        <f>HYPERLINK("https://hsdes.intel.com/resource/14013158479","14013158479")</f>
        <v>14013158479</v>
      </c>
      <c r="B370" s="10" t="s">
        <v>215</v>
      </c>
      <c r="C370" s="10" t="s">
        <v>1253</v>
      </c>
      <c r="D370" s="10" t="s">
        <v>1213</v>
      </c>
      <c r="E370" s="11" t="s">
        <v>1215</v>
      </c>
      <c r="F370" s="12" t="s">
        <v>1255</v>
      </c>
      <c r="I370" s="10" t="s">
        <v>1185</v>
      </c>
      <c r="L370" s="10" t="s">
        <v>5</v>
      </c>
      <c r="M370" s="10" t="s">
        <v>45</v>
      </c>
      <c r="N370" s="10" t="s">
        <v>7</v>
      </c>
      <c r="O370" s="10" t="s">
        <v>25</v>
      </c>
      <c r="P370" s="10" t="s">
        <v>216</v>
      </c>
      <c r="Q370" s="10" t="s">
        <v>217</v>
      </c>
      <c r="R370" s="10" t="s">
        <v>218</v>
      </c>
    </row>
    <row r="371" spans="1:18" x14ac:dyDescent="0.3">
      <c r="A371" s="6" t="str">
        <f>HYPERLINK("https://hsdes.intel.com/resource/14013158399","14013158399")</f>
        <v>14013158399</v>
      </c>
      <c r="B371" s="10" t="s">
        <v>212</v>
      </c>
      <c r="C371" s="10" t="s">
        <v>1239</v>
      </c>
      <c r="D371" s="10" t="s">
        <v>1213</v>
      </c>
      <c r="E371" s="11" t="s">
        <v>1215</v>
      </c>
      <c r="F371" s="12" t="s">
        <v>1255</v>
      </c>
      <c r="I371" s="10" t="s">
        <v>1243</v>
      </c>
      <c r="L371" s="10" t="s">
        <v>34</v>
      </c>
      <c r="M371" s="10" t="s">
        <v>6</v>
      </c>
      <c r="N371" s="10" t="s">
        <v>7</v>
      </c>
      <c r="O371" s="10" t="s">
        <v>13</v>
      </c>
      <c r="P371" s="10" t="s">
        <v>14</v>
      </c>
      <c r="Q371" s="10" t="s">
        <v>213</v>
      </c>
      <c r="R371" s="10" t="s">
        <v>214</v>
      </c>
    </row>
    <row r="372" spans="1:18" x14ac:dyDescent="0.3">
      <c r="A372" s="10" t="str">
        <f>HYPERLINK("https://hsdes.intel.com/resource/14013158389","14013158389")</f>
        <v>14013158389</v>
      </c>
      <c r="B372" s="10" t="s">
        <v>210</v>
      </c>
      <c r="C372" s="10" t="s">
        <v>1239</v>
      </c>
      <c r="D372" s="10" t="s">
        <v>1213</v>
      </c>
      <c r="E372" s="11" t="s">
        <v>1215</v>
      </c>
      <c r="F372" s="12" t="s">
        <v>1255</v>
      </c>
      <c r="I372" s="10" t="s">
        <v>1238</v>
      </c>
      <c r="L372" s="10" t="s">
        <v>5</v>
      </c>
      <c r="M372" s="10" t="s">
        <v>24</v>
      </c>
      <c r="N372" s="10" t="s">
        <v>7</v>
      </c>
      <c r="O372" s="10" t="s">
        <v>8</v>
      </c>
      <c r="P372" s="10" t="s">
        <v>26</v>
      </c>
      <c r="Q372" s="10" t="s">
        <v>112</v>
      </c>
      <c r="R372" s="10" t="s">
        <v>211</v>
      </c>
    </row>
    <row r="373" spans="1:18" x14ac:dyDescent="0.3">
      <c r="A373" s="10" t="str">
        <f>HYPERLINK("https://hsdes.intel.com/resource/14013158359","14013158359")</f>
        <v>14013158359</v>
      </c>
      <c r="B373" s="10" t="s">
        <v>206</v>
      </c>
      <c r="C373" s="10" t="s">
        <v>1253</v>
      </c>
      <c r="D373" s="10" t="s">
        <v>1213</v>
      </c>
      <c r="E373" s="11" t="s">
        <v>1215</v>
      </c>
      <c r="F373" s="12" t="s">
        <v>1255</v>
      </c>
      <c r="I373" s="10" t="s">
        <v>1185</v>
      </c>
      <c r="L373" s="10" t="s">
        <v>5</v>
      </c>
      <c r="M373" s="10" t="s">
        <v>37</v>
      </c>
      <c r="N373" s="10" t="s">
        <v>7</v>
      </c>
      <c r="O373" s="10" t="s">
        <v>207</v>
      </c>
      <c r="P373" s="10" t="s">
        <v>38</v>
      </c>
      <c r="Q373" s="10" t="s">
        <v>208</v>
      </c>
      <c r="R373" s="10" t="s">
        <v>209</v>
      </c>
    </row>
    <row r="374" spans="1:18" x14ac:dyDescent="0.3">
      <c r="A374" s="10" t="str">
        <f>HYPERLINK("https://hsdes.intel.com/resource/14013158321","14013158321")</f>
        <v>14013158321</v>
      </c>
      <c r="B374" s="10" t="s">
        <v>204</v>
      </c>
      <c r="C374" s="10" t="s">
        <v>1253</v>
      </c>
      <c r="D374" s="10" t="s">
        <v>1213</v>
      </c>
      <c r="E374" s="11" t="s">
        <v>1215</v>
      </c>
      <c r="F374" s="12" t="s">
        <v>1255</v>
      </c>
      <c r="I374" s="10" t="s">
        <v>1185</v>
      </c>
      <c r="L374" s="10" t="s">
        <v>5</v>
      </c>
      <c r="M374" s="10" t="s">
        <v>24</v>
      </c>
      <c r="N374" s="10" t="s">
        <v>7</v>
      </c>
      <c r="O374" s="10" t="s">
        <v>25</v>
      </c>
      <c r="P374" s="10" t="s">
        <v>26</v>
      </c>
      <c r="Q374" s="10" t="s">
        <v>27</v>
      </c>
      <c r="R374" s="10" t="s">
        <v>205</v>
      </c>
    </row>
    <row r="375" spans="1:18" x14ac:dyDescent="0.3">
      <c r="A375" s="6" t="str">
        <f>HYPERLINK("https://hsdes.intel.com/resource/14013158298","14013158298")</f>
        <v>14013158298</v>
      </c>
      <c r="B375" s="10" t="s">
        <v>201</v>
      </c>
      <c r="C375" s="10" t="s">
        <v>1239</v>
      </c>
      <c r="D375" s="10" t="s">
        <v>1214</v>
      </c>
      <c r="E375" s="11" t="s">
        <v>1215</v>
      </c>
      <c r="F375" s="12" t="s">
        <v>1255</v>
      </c>
      <c r="I375" s="10" t="s">
        <v>1243</v>
      </c>
      <c r="L375" s="10" t="s">
        <v>30</v>
      </c>
      <c r="M375" s="10" t="s">
        <v>6</v>
      </c>
      <c r="N375" s="10" t="s">
        <v>7</v>
      </c>
      <c r="O375" s="10" t="s">
        <v>186</v>
      </c>
      <c r="P375" s="10" t="s">
        <v>14</v>
      </c>
      <c r="Q375" s="10" t="s">
        <v>202</v>
      </c>
      <c r="R375" s="10" t="s">
        <v>203</v>
      </c>
    </row>
    <row r="376" spans="1:18" x14ac:dyDescent="0.3">
      <c r="A376" s="6" t="str">
        <f>HYPERLINK("https://hsdes.intel.com/resource/14013158254","14013158254")</f>
        <v>14013158254</v>
      </c>
      <c r="B376" s="10" t="s">
        <v>198</v>
      </c>
      <c r="C376" s="10" t="s">
        <v>1239</v>
      </c>
      <c r="D376" s="10" t="s">
        <v>1214</v>
      </c>
      <c r="E376" s="11" t="s">
        <v>1215</v>
      </c>
      <c r="F376" s="12" t="s">
        <v>1255</v>
      </c>
      <c r="I376" s="10" t="s">
        <v>1243</v>
      </c>
      <c r="L376" s="10" t="s">
        <v>34</v>
      </c>
      <c r="M376" s="10" t="s">
        <v>6</v>
      </c>
      <c r="N376" s="10" t="s">
        <v>7</v>
      </c>
      <c r="O376" s="10" t="s">
        <v>67</v>
      </c>
      <c r="P376" s="10" t="s">
        <v>14</v>
      </c>
      <c r="Q376" s="10" t="s">
        <v>199</v>
      </c>
      <c r="R376" s="10" t="s">
        <v>200</v>
      </c>
    </row>
    <row r="377" spans="1:18" x14ac:dyDescent="0.3">
      <c r="A377" s="10" t="str">
        <f>HYPERLINK("https://hsdes.intel.com/resource/14013158206","14013158206")</f>
        <v>14013158206</v>
      </c>
      <c r="B377" s="10" t="s">
        <v>196</v>
      </c>
      <c r="C377" s="10" t="s">
        <v>1239</v>
      </c>
      <c r="D377" s="10" t="s">
        <v>1213</v>
      </c>
      <c r="E377" s="11" t="s">
        <v>1215</v>
      </c>
      <c r="F377" s="12" t="s">
        <v>1255</v>
      </c>
      <c r="I377" s="10" t="s">
        <v>1186</v>
      </c>
      <c r="L377" s="10" t="s">
        <v>5</v>
      </c>
      <c r="M377" s="10" t="s">
        <v>37</v>
      </c>
      <c r="N377" s="10" t="s">
        <v>7</v>
      </c>
      <c r="O377" s="10" t="s">
        <v>19</v>
      </c>
      <c r="P377" s="10" t="s">
        <v>179</v>
      </c>
      <c r="Q377" s="10" t="s">
        <v>180</v>
      </c>
      <c r="R377" s="10" t="s">
        <v>197</v>
      </c>
    </row>
    <row r="378" spans="1:18" x14ac:dyDescent="0.3">
      <c r="A378" s="10" t="str">
        <f>HYPERLINK("https://hsdes.intel.com/resource/14013158189","14013158189")</f>
        <v>14013158189</v>
      </c>
      <c r="B378" s="10" t="s">
        <v>194</v>
      </c>
      <c r="C378" s="10" t="s">
        <v>1239</v>
      </c>
      <c r="D378" s="10" t="s">
        <v>1214</v>
      </c>
      <c r="E378" s="11" t="s">
        <v>1215</v>
      </c>
      <c r="F378" s="12" t="s">
        <v>1255</v>
      </c>
      <c r="I378" s="10" t="s">
        <v>1186</v>
      </c>
      <c r="L378" s="10" t="s">
        <v>5</v>
      </c>
      <c r="M378" s="10" t="s">
        <v>74</v>
      </c>
      <c r="N378" s="10" t="s">
        <v>75</v>
      </c>
      <c r="O378" s="10" t="s">
        <v>19</v>
      </c>
      <c r="P378" s="10" t="s">
        <v>76</v>
      </c>
      <c r="Q378" s="10" t="s">
        <v>190</v>
      </c>
      <c r="R378" s="10" t="s">
        <v>195</v>
      </c>
    </row>
    <row r="379" spans="1:18" x14ac:dyDescent="0.3">
      <c r="A379" s="10" t="str">
        <f>HYPERLINK("https://hsdes.intel.com/resource/14013158146","14013158146")</f>
        <v>14013158146</v>
      </c>
      <c r="B379" s="10" t="s">
        <v>192</v>
      </c>
      <c r="C379" s="10" t="s">
        <v>1253</v>
      </c>
      <c r="D379" s="10" t="s">
        <v>1213</v>
      </c>
      <c r="E379" s="11" t="s">
        <v>1215</v>
      </c>
      <c r="F379" s="12" t="s">
        <v>1255</v>
      </c>
      <c r="I379" s="10" t="s">
        <v>1185</v>
      </c>
      <c r="L379" s="10" t="s">
        <v>5</v>
      </c>
      <c r="M379" s="10" t="s">
        <v>24</v>
      </c>
      <c r="N379" s="10" t="s">
        <v>7</v>
      </c>
      <c r="O379" s="10" t="s">
        <v>25</v>
      </c>
      <c r="P379" s="10" t="s">
        <v>26</v>
      </c>
      <c r="Q379" s="10" t="s">
        <v>27</v>
      </c>
      <c r="R379" s="10" t="s">
        <v>193</v>
      </c>
    </row>
    <row r="380" spans="1:18" x14ac:dyDescent="0.3">
      <c r="A380" s="10" t="str">
        <f>HYPERLINK("https://hsdes.intel.com/resource/14013158143","14013158143")</f>
        <v>14013158143</v>
      </c>
      <c r="B380" s="10" t="s">
        <v>189</v>
      </c>
      <c r="C380" s="10" t="s">
        <v>1239</v>
      </c>
      <c r="D380" s="10" t="s">
        <v>1213</v>
      </c>
      <c r="E380" s="11" t="s">
        <v>1215</v>
      </c>
      <c r="F380" s="12" t="s">
        <v>1255</v>
      </c>
      <c r="I380" s="10" t="s">
        <v>1186</v>
      </c>
      <c r="L380" s="10" t="s">
        <v>5</v>
      </c>
      <c r="M380" s="10" t="s">
        <v>74</v>
      </c>
      <c r="N380" s="10" t="s">
        <v>75</v>
      </c>
      <c r="O380" s="10" t="s">
        <v>19</v>
      </c>
      <c r="P380" s="10" t="s">
        <v>76</v>
      </c>
      <c r="Q380" s="10" t="s">
        <v>190</v>
      </c>
      <c r="R380" s="10" t="s">
        <v>191</v>
      </c>
    </row>
    <row r="381" spans="1:18" x14ac:dyDescent="0.3">
      <c r="A381" s="6" t="str">
        <f>HYPERLINK("https://hsdes.intel.com/resource/14013158105","14013158105")</f>
        <v>14013158105</v>
      </c>
      <c r="B381" s="10" t="s">
        <v>185</v>
      </c>
      <c r="C381" s="10" t="s">
        <v>1239</v>
      </c>
      <c r="D381" s="10" t="s">
        <v>1213</v>
      </c>
      <c r="E381" s="11" t="s">
        <v>1215</v>
      </c>
      <c r="F381" s="12" t="s">
        <v>1255</v>
      </c>
      <c r="I381" s="10" t="s">
        <v>1249</v>
      </c>
      <c r="L381" s="10" t="s">
        <v>5</v>
      </c>
      <c r="M381" s="10" t="s">
        <v>6</v>
      </c>
      <c r="N381" s="10" t="s">
        <v>7</v>
      </c>
      <c r="O381" s="10" t="s">
        <v>186</v>
      </c>
      <c r="P381" s="10" t="s">
        <v>14</v>
      </c>
      <c r="Q381" s="10" t="s">
        <v>187</v>
      </c>
      <c r="R381" s="10" t="s">
        <v>188</v>
      </c>
    </row>
    <row r="382" spans="1:18" x14ac:dyDescent="0.3">
      <c r="A382" s="10" t="str">
        <f>HYPERLINK("https://hsdes.intel.com/resource/14013157813","14013157813")</f>
        <v>14013157813</v>
      </c>
      <c r="B382" s="10" t="s">
        <v>182</v>
      </c>
      <c r="C382" s="10" t="s">
        <v>1253</v>
      </c>
      <c r="D382" s="10" t="s">
        <v>1213</v>
      </c>
      <c r="E382" s="11" t="s">
        <v>1215</v>
      </c>
      <c r="F382" s="12" t="s">
        <v>1255</v>
      </c>
      <c r="I382" s="10" t="s">
        <v>1185</v>
      </c>
      <c r="L382" s="10" t="s">
        <v>5</v>
      </c>
      <c r="M382" s="10" t="s">
        <v>24</v>
      </c>
      <c r="N382" s="10" t="s">
        <v>7</v>
      </c>
      <c r="O382" s="10" t="s">
        <v>25</v>
      </c>
      <c r="P382" s="10" t="s">
        <v>26</v>
      </c>
      <c r="Q382" s="10" t="s">
        <v>183</v>
      </c>
      <c r="R382" s="10" t="s">
        <v>184</v>
      </c>
    </row>
    <row r="383" spans="1:18" x14ac:dyDescent="0.3">
      <c r="A383" s="10" t="str">
        <f>HYPERLINK("https://hsdes.intel.com/resource/14013157757","14013157757")</f>
        <v>14013157757</v>
      </c>
      <c r="B383" s="10" t="s">
        <v>178</v>
      </c>
      <c r="C383" s="10" t="s">
        <v>1239</v>
      </c>
      <c r="D383" s="10" t="s">
        <v>1213</v>
      </c>
      <c r="E383" s="11" t="s">
        <v>1215</v>
      </c>
      <c r="F383" s="12" t="s">
        <v>1255</v>
      </c>
      <c r="I383" s="10" t="s">
        <v>1186</v>
      </c>
      <c r="L383" s="10" t="s">
        <v>34</v>
      </c>
      <c r="M383" s="10" t="s">
        <v>37</v>
      </c>
      <c r="N383" s="10" t="s">
        <v>7</v>
      </c>
      <c r="O383" s="10" t="s">
        <v>19</v>
      </c>
      <c r="P383" s="10" t="s">
        <v>179</v>
      </c>
      <c r="Q383" s="10" t="s">
        <v>180</v>
      </c>
      <c r="R383" s="10" t="s">
        <v>181</v>
      </c>
    </row>
    <row r="384" spans="1:18" x14ac:dyDescent="0.3">
      <c r="A384" s="10" t="str">
        <f>HYPERLINK("https://hsdes.intel.com/resource/14013157740","14013157740")</f>
        <v>14013157740</v>
      </c>
      <c r="B384" s="10" t="s">
        <v>174</v>
      </c>
      <c r="C384" s="10" t="s">
        <v>1253</v>
      </c>
      <c r="D384" s="10" t="s">
        <v>1213</v>
      </c>
      <c r="E384" s="11" t="s">
        <v>1215</v>
      </c>
      <c r="F384" s="12" t="s">
        <v>1255</v>
      </c>
      <c r="I384" s="10" t="s">
        <v>1185</v>
      </c>
      <c r="L384" s="10" t="s">
        <v>5</v>
      </c>
      <c r="M384" s="10" t="s">
        <v>24</v>
      </c>
      <c r="N384" s="10" t="s">
        <v>7</v>
      </c>
      <c r="O384" s="10" t="s">
        <v>175</v>
      </c>
      <c r="P384" s="10" t="s">
        <v>26</v>
      </c>
      <c r="Q384" s="10" t="s">
        <v>176</v>
      </c>
      <c r="R384" s="10" t="s">
        <v>177</v>
      </c>
    </row>
    <row r="385" spans="1:18" x14ac:dyDescent="0.3">
      <c r="A385" s="10" t="str">
        <f>HYPERLINK("https://hsdes.intel.com/resource/14013157660","14013157660")</f>
        <v>14013157660</v>
      </c>
      <c r="B385" s="10" t="s">
        <v>172</v>
      </c>
      <c r="C385" s="10" t="s">
        <v>1239</v>
      </c>
      <c r="D385" s="10" t="s">
        <v>1213</v>
      </c>
      <c r="E385" s="11" t="s">
        <v>1215</v>
      </c>
      <c r="F385" s="12" t="s">
        <v>1255</v>
      </c>
      <c r="I385" s="10" t="s">
        <v>1186</v>
      </c>
      <c r="L385" s="10" t="s">
        <v>30</v>
      </c>
      <c r="M385" s="10" t="s">
        <v>45</v>
      </c>
      <c r="N385" s="10" t="s">
        <v>7</v>
      </c>
      <c r="O385" s="10" t="s">
        <v>8</v>
      </c>
      <c r="P385" s="10" t="s">
        <v>54</v>
      </c>
      <c r="Q385" s="10" t="s">
        <v>94</v>
      </c>
      <c r="R385" s="10" t="s">
        <v>173</v>
      </c>
    </row>
    <row r="386" spans="1:18" x14ac:dyDescent="0.3">
      <c r="A386" s="10" t="str">
        <f>HYPERLINK("https://hsdes.intel.com/resource/14013157654","14013157654")</f>
        <v>14013157654</v>
      </c>
      <c r="B386" s="10" t="s">
        <v>170</v>
      </c>
      <c r="C386" s="10" t="s">
        <v>1239</v>
      </c>
      <c r="D386" s="10" t="s">
        <v>1213</v>
      </c>
      <c r="E386" s="11" t="s">
        <v>1215</v>
      </c>
      <c r="F386" s="12" t="s">
        <v>1255</v>
      </c>
      <c r="I386" s="10" t="s">
        <v>1186</v>
      </c>
      <c r="K386" s="10" t="s">
        <v>1217</v>
      </c>
      <c r="L386" s="10" t="s">
        <v>30</v>
      </c>
      <c r="M386" s="10" t="s">
        <v>45</v>
      </c>
      <c r="N386" s="10" t="s">
        <v>7</v>
      </c>
      <c r="O386" s="10" t="s">
        <v>8</v>
      </c>
      <c r="P386" s="10" t="s">
        <v>54</v>
      </c>
      <c r="Q386" s="10" t="s">
        <v>94</v>
      </c>
      <c r="R386" s="10" t="s">
        <v>171</v>
      </c>
    </row>
    <row r="387" spans="1:18" x14ac:dyDescent="0.3">
      <c r="A387" s="10" t="str">
        <f>HYPERLINK("https://hsdes.intel.com/resource/14013157616","14013157616")</f>
        <v>14013157616</v>
      </c>
      <c r="B387" s="10" t="s">
        <v>168</v>
      </c>
      <c r="C387" s="10" t="s">
        <v>1239</v>
      </c>
      <c r="D387" s="10" t="s">
        <v>1213</v>
      </c>
      <c r="E387" s="11" t="s">
        <v>1215</v>
      </c>
      <c r="F387" s="12" t="s">
        <v>1255</v>
      </c>
      <c r="I387" s="10" t="s">
        <v>1186</v>
      </c>
      <c r="L387" s="10" t="s">
        <v>5</v>
      </c>
      <c r="M387" s="10" t="s">
        <v>45</v>
      </c>
      <c r="N387" s="10" t="s">
        <v>7</v>
      </c>
      <c r="O387" s="10" t="s">
        <v>8</v>
      </c>
      <c r="P387" s="10" t="s">
        <v>54</v>
      </c>
      <c r="Q387" s="10" t="s">
        <v>160</v>
      </c>
      <c r="R387" s="10" t="s">
        <v>169</v>
      </c>
    </row>
    <row r="388" spans="1:18" x14ac:dyDescent="0.3">
      <c r="A388" s="10" t="str">
        <f>HYPERLINK("https://hsdes.intel.com/resource/14013157614","14013157614")</f>
        <v>14013157614</v>
      </c>
      <c r="B388" s="10" t="s">
        <v>166</v>
      </c>
      <c r="C388" s="10" t="s">
        <v>1239</v>
      </c>
      <c r="D388" s="10" t="s">
        <v>1213</v>
      </c>
      <c r="E388" s="11" t="s">
        <v>1215</v>
      </c>
      <c r="F388" s="12" t="s">
        <v>1255</v>
      </c>
      <c r="I388" s="10" t="s">
        <v>1186</v>
      </c>
      <c r="L388" s="10" t="s">
        <v>5</v>
      </c>
      <c r="M388" s="10" t="s">
        <v>45</v>
      </c>
      <c r="N388" s="10" t="s">
        <v>7</v>
      </c>
      <c r="O388" s="10" t="s">
        <v>8</v>
      </c>
      <c r="P388" s="10" t="s">
        <v>54</v>
      </c>
      <c r="Q388" s="10" t="s">
        <v>94</v>
      </c>
      <c r="R388" s="10" t="s">
        <v>167</v>
      </c>
    </row>
    <row r="389" spans="1:18" x14ac:dyDescent="0.3">
      <c r="A389" s="10" t="str">
        <f>HYPERLINK("https://hsdes.intel.com/resource/14013157613","14013157613")</f>
        <v>14013157613</v>
      </c>
      <c r="B389" s="10" t="s">
        <v>164</v>
      </c>
      <c r="C389" s="10" t="s">
        <v>1239</v>
      </c>
      <c r="D389" s="10" t="s">
        <v>1213</v>
      </c>
      <c r="E389" s="11" t="s">
        <v>1215</v>
      </c>
      <c r="F389" s="12" t="s">
        <v>1255</v>
      </c>
      <c r="I389" s="10" t="s">
        <v>1186</v>
      </c>
      <c r="L389" s="10" t="s">
        <v>5</v>
      </c>
      <c r="M389" s="10" t="s">
        <v>45</v>
      </c>
      <c r="N389" s="10" t="s">
        <v>7</v>
      </c>
      <c r="O389" s="10" t="s">
        <v>8</v>
      </c>
      <c r="P389" s="10" t="s">
        <v>54</v>
      </c>
      <c r="Q389" s="10" t="s">
        <v>160</v>
      </c>
      <c r="R389" s="10" t="s">
        <v>165</v>
      </c>
    </row>
    <row r="390" spans="1:18" x14ac:dyDescent="0.3">
      <c r="A390" s="10" t="str">
        <f>HYPERLINK("https://hsdes.intel.com/resource/14013157611","14013157611")</f>
        <v>14013157611</v>
      </c>
      <c r="B390" s="10" t="s">
        <v>162</v>
      </c>
      <c r="C390" s="10" t="s">
        <v>1239</v>
      </c>
      <c r="D390" s="10" t="s">
        <v>1213</v>
      </c>
      <c r="E390" s="11" t="s">
        <v>1215</v>
      </c>
      <c r="F390" s="12" t="s">
        <v>1255</v>
      </c>
      <c r="I390" s="10" t="s">
        <v>1186</v>
      </c>
      <c r="L390" s="10" t="s">
        <v>5</v>
      </c>
      <c r="M390" s="10" t="s">
        <v>45</v>
      </c>
      <c r="N390" s="10" t="s">
        <v>7</v>
      </c>
      <c r="O390" s="10" t="s">
        <v>8</v>
      </c>
      <c r="P390" s="10" t="s">
        <v>54</v>
      </c>
      <c r="Q390" s="10" t="s">
        <v>160</v>
      </c>
      <c r="R390" s="10" t="s">
        <v>163</v>
      </c>
    </row>
    <row r="391" spans="1:18" x14ac:dyDescent="0.3">
      <c r="A391" s="10" t="str">
        <f>HYPERLINK("https://hsdes.intel.com/resource/14013157608","14013157608")</f>
        <v>14013157608</v>
      </c>
      <c r="B391" s="10" t="s">
        <v>159</v>
      </c>
      <c r="C391" s="10" t="s">
        <v>1239</v>
      </c>
      <c r="D391" s="10" t="s">
        <v>1213</v>
      </c>
      <c r="E391" s="11" t="s">
        <v>1215</v>
      </c>
      <c r="F391" s="12" t="s">
        <v>1255</v>
      </c>
      <c r="I391" s="10" t="s">
        <v>1186</v>
      </c>
      <c r="L391" s="10" t="s">
        <v>5</v>
      </c>
      <c r="M391" s="10" t="s">
        <v>45</v>
      </c>
      <c r="N391" s="10" t="s">
        <v>7</v>
      </c>
      <c r="O391" s="10" t="s">
        <v>8</v>
      </c>
      <c r="P391" s="10" t="s">
        <v>54</v>
      </c>
      <c r="Q391" s="10" t="s">
        <v>160</v>
      </c>
      <c r="R391" s="10" t="s">
        <v>161</v>
      </c>
    </row>
    <row r="392" spans="1:18" x14ac:dyDescent="0.3">
      <c r="A392" s="10" t="str">
        <f>HYPERLINK("https://hsdes.intel.com/resource/14013157601","14013157601")</f>
        <v>14013157601</v>
      </c>
      <c r="B392" s="10" t="s">
        <v>157</v>
      </c>
      <c r="C392" s="10" t="s">
        <v>1239</v>
      </c>
      <c r="D392" s="10" t="s">
        <v>1213</v>
      </c>
      <c r="E392" s="11" t="s">
        <v>1215</v>
      </c>
      <c r="F392" s="12" t="s">
        <v>1255</v>
      </c>
      <c r="I392" s="10" t="s">
        <v>1186</v>
      </c>
      <c r="L392" s="10" t="s">
        <v>5</v>
      </c>
      <c r="M392" s="10" t="s">
        <v>45</v>
      </c>
      <c r="N392" s="10" t="s">
        <v>7</v>
      </c>
      <c r="O392" s="10" t="s">
        <v>8</v>
      </c>
      <c r="P392" s="10" t="s">
        <v>54</v>
      </c>
      <c r="Q392" s="10" t="s">
        <v>94</v>
      </c>
      <c r="R392" s="10" t="s">
        <v>158</v>
      </c>
    </row>
    <row r="393" spans="1:18" x14ac:dyDescent="0.3">
      <c r="A393" s="10" t="str">
        <f>HYPERLINK("https://hsdes.intel.com/resource/14013157596","14013157596")</f>
        <v>14013157596</v>
      </c>
      <c r="B393" s="10" t="s">
        <v>155</v>
      </c>
      <c r="C393" s="10" t="s">
        <v>1239</v>
      </c>
      <c r="D393" s="10" t="s">
        <v>1213</v>
      </c>
      <c r="E393" s="11" t="s">
        <v>1215</v>
      </c>
      <c r="F393" s="12" t="s">
        <v>1255</v>
      </c>
      <c r="I393" s="10" t="s">
        <v>1186</v>
      </c>
      <c r="L393" s="10" t="s">
        <v>5</v>
      </c>
      <c r="M393" s="10" t="s">
        <v>45</v>
      </c>
      <c r="N393" s="10" t="s">
        <v>7</v>
      </c>
      <c r="O393" s="10" t="s">
        <v>8</v>
      </c>
      <c r="P393" s="10" t="s">
        <v>54</v>
      </c>
      <c r="Q393" s="10" t="s">
        <v>94</v>
      </c>
      <c r="R393" s="10" t="s">
        <v>156</v>
      </c>
    </row>
    <row r="394" spans="1:18" x14ac:dyDescent="0.3">
      <c r="A394" s="9" t="str">
        <f>HYPERLINK("https://hsdes.intel.com/resource/14013157594","14013157594")</f>
        <v>14013157594</v>
      </c>
      <c r="B394" s="10" t="s">
        <v>153</v>
      </c>
      <c r="C394" s="10" t="s">
        <v>1239</v>
      </c>
      <c r="D394" s="10" t="s">
        <v>1213</v>
      </c>
      <c r="E394" s="11" t="s">
        <v>1215</v>
      </c>
      <c r="F394" s="12" t="s">
        <v>1255</v>
      </c>
      <c r="I394" s="10" t="s">
        <v>1186</v>
      </c>
      <c r="L394" s="10" t="s">
        <v>5</v>
      </c>
      <c r="M394" s="10" t="s">
        <v>45</v>
      </c>
      <c r="N394" s="10" t="s">
        <v>7</v>
      </c>
      <c r="O394" s="10" t="s">
        <v>8</v>
      </c>
      <c r="P394" s="10" t="s">
        <v>54</v>
      </c>
      <c r="Q394" s="10" t="s">
        <v>94</v>
      </c>
      <c r="R394" s="10" t="s">
        <v>154</v>
      </c>
    </row>
    <row r="395" spans="1:18" x14ac:dyDescent="0.3">
      <c r="A395" s="9" t="str">
        <f>HYPERLINK("https://hsdes.intel.com/resource/14013157576","14013157576")</f>
        <v>14013157576</v>
      </c>
      <c r="B395" s="10" t="s">
        <v>149</v>
      </c>
      <c r="C395" s="10" t="s">
        <v>1239</v>
      </c>
      <c r="D395" s="10" t="s">
        <v>1213</v>
      </c>
      <c r="E395" s="11" t="s">
        <v>1215</v>
      </c>
      <c r="F395" s="12" t="s">
        <v>1255</v>
      </c>
      <c r="I395" s="10" t="s">
        <v>1238</v>
      </c>
      <c r="K395" s="21"/>
      <c r="L395" s="10" t="s">
        <v>5</v>
      </c>
      <c r="M395" s="10" t="s">
        <v>18</v>
      </c>
      <c r="N395" s="10" t="s">
        <v>7</v>
      </c>
      <c r="O395" s="10" t="s">
        <v>150</v>
      </c>
      <c r="P395" s="10" t="s">
        <v>54</v>
      </c>
      <c r="Q395" s="10" t="s">
        <v>151</v>
      </c>
      <c r="R395" s="10" t="s">
        <v>152</v>
      </c>
    </row>
    <row r="396" spans="1:18" x14ac:dyDescent="0.3">
      <c r="A396" s="10" t="str">
        <f>HYPERLINK("https://hsdes.intel.com/resource/14013157552","14013157552")</f>
        <v>14013157552</v>
      </c>
      <c r="B396" s="10" t="s">
        <v>145</v>
      </c>
      <c r="C396" s="10" t="s">
        <v>1239</v>
      </c>
      <c r="D396" s="10" t="s">
        <v>1213</v>
      </c>
      <c r="E396" s="11" t="s">
        <v>1215</v>
      </c>
      <c r="F396" s="12" t="s">
        <v>1255</v>
      </c>
      <c r="I396" s="10" t="s">
        <v>1238</v>
      </c>
      <c r="K396" s="21"/>
      <c r="L396" s="10" t="s">
        <v>5</v>
      </c>
      <c r="M396" s="10" t="s">
        <v>24</v>
      </c>
      <c r="N396" s="10" t="s">
        <v>75</v>
      </c>
      <c r="O396" s="10" t="s">
        <v>146</v>
      </c>
      <c r="P396" s="10" t="s">
        <v>26</v>
      </c>
      <c r="Q396" s="10" t="s">
        <v>147</v>
      </c>
      <c r="R396" s="10" t="s">
        <v>148</v>
      </c>
    </row>
    <row r="397" spans="1:18" x14ac:dyDescent="0.3">
      <c r="A397" s="10" t="str">
        <f>HYPERLINK("https://hsdes.intel.com/resource/14013157548","14013157548")</f>
        <v>14013157548</v>
      </c>
      <c r="B397" s="10" t="s">
        <v>142</v>
      </c>
      <c r="C397" s="10" t="s">
        <v>1236</v>
      </c>
      <c r="D397" s="10" t="s">
        <v>1213</v>
      </c>
      <c r="E397" s="11" t="s">
        <v>1215</v>
      </c>
      <c r="F397" s="12" t="s">
        <v>1255</v>
      </c>
      <c r="I397" s="10" t="s">
        <v>1243</v>
      </c>
      <c r="K397" s="10" t="s">
        <v>1228</v>
      </c>
      <c r="L397" s="10" t="s">
        <v>5</v>
      </c>
      <c r="M397" s="10" t="s">
        <v>24</v>
      </c>
      <c r="N397" s="10" t="s">
        <v>7</v>
      </c>
      <c r="O397" s="10" t="s">
        <v>19</v>
      </c>
      <c r="P397" s="10" t="s">
        <v>26</v>
      </c>
      <c r="Q397" s="10" t="s">
        <v>143</v>
      </c>
      <c r="R397" s="10" t="s">
        <v>144</v>
      </c>
    </row>
    <row r="398" spans="1:18" x14ac:dyDescent="0.3">
      <c r="A398" s="10" t="str">
        <f>HYPERLINK("https://hsdes.intel.com/resource/14013157532","14013157532")</f>
        <v>14013157532</v>
      </c>
      <c r="B398" s="10" t="s">
        <v>139</v>
      </c>
      <c r="C398" s="10" t="s">
        <v>1253</v>
      </c>
      <c r="D398" s="10" t="s">
        <v>1213</v>
      </c>
      <c r="E398" s="11" t="s">
        <v>1215</v>
      </c>
      <c r="F398" s="12" t="s">
        <v>1255</v>
      </c>
      <c r="I398" s="10" t="s">
        <v>1185</v>
      </c>
      <c r="L398" s="10" t="s">
        <v>5</v>
      </c>
      <c r="M398" s="10" t="s">
        <v>24</v>
      </c>
      <c r="N398" s="10" t="s">
        <v>7</v>
      </c>
      <c r="O398" s="10" t="s">
        <v>25</v>
      </c>
      <c r="P398" s="10" t="s">
        <v>26</v>
      </c>
      <c r="Q398" s="10" t="s">
        <v>140</v>
      </c>
      <c r="R398" s="10" t="s">
        <v>141</v>
      </c>
    </row>
    <row r="399" spans="1:18" x14ac:dyDescent="0.3">
      <c r="A399" s="10" t="str">
        <f>HYPERLINK("https://hsdes.intel.com/resource/14013157472","14013157472")</f>
        <v>14013157472</v>
      </c>
      <c r="B399" s="10" t="s">
        <v>137</v>
      </c>
      <c r="C399" s="10" t="s">
        <v>1239</v>
      </c>
      <c r="D399" s="10" t="s">
        <v>1213</v>
      </c>
      <c r="E399" s="11" t="s">
        <v>1215</v>
      </c>
      <c r="F399" s="12" t="s">
        <v>1255</v>
      </c>
      <c r="I399" s="10" t="s">
        <v>1238</v>
      </c>
      <c r="L399" s="10" t="s">
        <v>5</v>
      </c>
      <c r="M399" s="10" t="s">
        <v>24</v>
      </c>
      <c r="N399" s="10" t="s">
        <v>7</v>
      </c>
      <c r="O399" s="10" t="s">
        <v>8</v>
      </c>
      <c r="P399" s="10" t="s">
        <v>26</v>
      </c>
      <c r="Q399" s="10" t="s">
        <v>131</v>
      </c>
      <c r="R399" s="10" t="s">
        <v>138</v>
      </c>
    </row>
    <row r="400" spans="1:18" x14ac:dyDescent="0.3">
      <c r="A400" s="10" t="str">
        <f>HYPERLINK("https://hsdes.intel.com/resource/14013157462","14013157462")</f>
        <v>14013157462</v>
      </c>
      <c r="B400" s="10" t="s">
        <v>135</v>
      </c>
      <c r="C400" s="10" t="s">
        <v>1236</v>
      </c>
      <c r="D400" s="10" t="s">
        <v>1213</v>
      </c>
      <c r="E400" s="11" t="s">
        <v>1215</v>
      </c>
      <c r="F400" s="12" t="s">
        <v>1255</v>
      </c>
      <c r="I400" s="10" t="s">
        <v>1243</v>
      </c>
      <c r="K400" s="10" t="s">
        <v>1228</v>
      </c>
      <c r="L400" s="10" t="s">
        <v>5</v>
      </c>
      <c r="M400" s="10" t="s">
        <v>24</v>
      </c>
      <c r="N400" s="10" t="s">
        <v>7</v>
      </c>
      <c r="O400" s="10" t="s">
        <v>8</v>
      </c>
      <c r="P400" s="10" t="s">
        <v>26</v>
      </c>
      <c r="Q400" s="10" t="s">
        <v>131</v>
      </c>
      <c r="R400" s="10" t="s">
        <v>136</v>
      </c>
    </row>
    <row r="401" spans="1:18" x14ac:dyDescent="0.3">
      <c r="A401" s="10" t="str">
        <f>HYPERLINK("https://hsdes.intel.com/resource/14013157460","14013157460")</f>
        <v>14013157460</v>
      </c>
      <c r="B401" s="10" t="s">
        <v>133</v>
      </c>
      <c r="C401" s="10" t="s">
        <v>1236</v>
      </c>
      <c r="D401" s="10" t="s">
        <v>1213</v>
      </c>
      <c r="E401" s="11" t="s">
        <v>1215</v>
      </c>
      <c r="F401" s="12" t="s">
        <v>1255</v>
      </c>
      <c r="I401" s="10" t="s">
        <v>1243</v>
      </c>
      <c r="K401" s="10" t="s">
        <v>1227</v>
      </c>
      <c r="L401" s="10" t="s">
        <v>5</v>
      </c>
      <c r="M401" s="10" t="s">
        <v>24</v>
      </c>
      <c r="N401" s="10" t="s">
        <v>7</v>
      </c>
      <c r="O401" s="10" t="s">
        <v>8</v>
      </c>
      <c r="P401" s="10" t="s">
        <v>26</v>
      </c>
      <c r="Q401" s="10" t="s">
        <v>131</v>
      </c>
      <c r="R401" s="10" t="s">
        <v>134</v>
      </c>
    </row>
    <row r="402" spans="1:18" x14ac:dyDescent="0.3">
      <c r="A402" s="10" t="str">
        <f>HYPERLINK("https://hsdes.intel.com/resource/14013157367","14013157367")</f>
        <v>14013157367</v>
      </c>
      <c r="B402" s="10" t="s">
        <v>130</v>
      </c>
      <c r="C402" s="10" t="s">
        <v>1236</v>
      </c>
      <c r="D402" s="10" t="s">
        <v>1213</v>
      </c>
      <c r="E402" s="11" t="s">
        <v>1215</v>
      </c>
      <c r="F402" s="12" t="s">
        <v>1255</v>
      </c>
      <c r="I402" s="10" t="s">
        <v>1243</v>
      </c>
      <c r="K402" s="10" t="s">
        <v>1226</v>
      </c>
      <c r="L402" s="10" t="s">
        <v>5</v>
      </c>
      <c r="M402" s="10" t="s">
        <v>24</v>
      </c>
      <c r="N402" s="10" t="s">
        <v>75</v>
      </c>
      <c r="O402" s="10" t="s">
        <v>8</v>
      </c>
      <c r="P402" s="10" t="s">
        <v>26</v>
      </c>
      <c r="Q402" s="10" t="s">
        <v>131</v>
      </c>
      <c r="R402" s="10" t="s">
        <v>132</v>
      </c>
    </row>
    <row r="403" spans="1:18" x14ac:dyDescent="0.3">
      <c r="A403" s="10" t="str">
        <f>HYPERLINK("https://hsdes.intel.com/resource/14013157340","14013157340")</f>
        <v>14013157340</v>
      </c>
      <c r="B403" s="10" t="s">
        <v>127</v>
      </c>
      <c r="C403" s="10" t="s">
        <v>1239</v>
      </c>
      <c r="D403" s="10" t="s">
        <v>1213</v>
      </c>
      <c r="E403" s="11" t="s">
        <v>1215</v>
      </c>
      <c r="F403" s="12" t="s">
        <v>1255</v>
      </c>
      <c r="I403" s="10" t="s">
        <v>1238</v>
      </c>
      <c r="L403" s="10" t="s">
        <v>5</v>
      </c>
      <c r="M403" s="10" t="s">
        <v>24</v>
      </c>
      <c r="N403" s="10" t="s">
        <v>75</v>
      </c>
      <c r="O403" s="10" t="s">
        <v>25</v>
      </c>
      <c r="P403" s="10" t="s">
        <v>26</v>
      </c>
      <c r="Q403" s="10" t="s">
        <v>128</v>
      </c>
      <c r="R403" s="10" t="s">
        <v>129</v>
      </c>
    </row>
    <row r="404" spans="1:18" x14ac:dyDescent="0.3">
      <c r="A404" s="10" t="str">
        <f>HYPERLINK("https://hsdes.intel.com/resource/14013157260","14013157260")</f>
        <v>14013157260</v>
      </c>
      <c r="B404" s="10" t="s">
        <v>124</v>
      </c>
      <c r="C404" s="10" t="s">
        <v>1253</v>
      </c>
      <c r="D404" s="10" t="s">
        <v>1213</v>
      </c>
      <c r="E404" s="11" t="s">
        <v>1215</v>
      </c>
      <c r="F404" s="12" t="s">
        <v>1255</v>
      </c>
      <c r="I404" s="10" t="s">
        <v>1185</v>
      </c>
      <c r="L404" s="10" t="s">
        <v>5</v>
      </c>
      <c r="M404" s="10" t="s">
        <v>6</v>
      </c>
      <c r="N404" s="10" t="s">
        <v>75</v>
      </c>
      <c r="O404" s="10" t="s">
        <v>8</v>
      </c>
      <c r="P404" s="10" t="s">
        <v>9</v>
      </c>
      <c r="Q404" s="10" t="s">
        <v>125</v>
      </c>
      <c r="R404" s="10" t="s">
        <v>126</v>
      </c>
    </row>
    <row r="405" spans="1:18" x14ac:dyDescent="0.3">
      <c r="A405" s="10" t="str">
        <f>HYPERLINK("https://hsdes.intel.com/resource/14013157230","14013157230")</f>
        <v>14013157230</v>
      </c>
      <c r="B405" s="10" t="s">
        <v>121</v>
      </c>
      <c r="C405" s="10" t="s">
        <v>1239</v>
      </c>
      <c r="D405" s="10" t="s">
        <v>1213</v>
      </c>
      <c r="E405" s="11" t="s">
        <v>1215</v>
      </c>
      <c r="F405" s="12" t="s">
        <v>1255</v>
      </c>
      <c r="I405" s="10" t="s">
        <v>1238</v>
      </c>
      <c r="L405" s="10" t="s">
        <v>5</v>
      </c>
      <c r="M405" s="10" t="s">
        <v>24</v>
      </c>
      <c r="N405" s="10" t="s">
        <v>7</v>
      </c>
      <c r="O405" s="10" t="s">
        <v>25</v>
      </c>
      <c r="P405" s="10" t="s">
        <v>26</v>
      </c>
      <c r="Q405" s="10" t="s">
        <v>122</v>
      </c>
      <c r="R405" s="10" t="s">
        <v>123</v>
      </c>
    </row>
    <row r="406" spans="1:18" x14ac:dyDescent="0.3">
      <c r="A406" s="10" t="str">
        <f>HYPERLINK("https://hsdes.intel.com/resource/14013157212","14013157212")</f>
        <v>14013157212</v>
      </c>
      <c r="B406" s="10" t="s">
        <v>118</v>
      </c>
      <c r="C406" s="10" t="s">
        <v>1253</v>
      </c>
      <c r="D406" s="10" t="s">
        <v>1213</v>
      </c>
      <c r="E406" s="11" t="s">
        <v>1215</v>
      </c>
      <c r="F406" s="12" t="s">
        <v>1255</v>
      </c>
      <c r="I406" s="10" t="s">
        <v>1185</v>
      </c>
      <c r="L406" s="10" t="s">
        <v>5</v>
      </c>
      <c r="M406" s="10" t="s">
        <v>45</v>
      </c>
      <c r="N406" s="10" t="s">
        <v>7</v>
      </c>
      <c r="O406" s="10" t="s">
        <v>19</v>
      </c>
      <c r="P406" s="10" t="s">
        <v>54</v>
      </c>
      <c r="Q406" s="10" t="s">
        <v>119</v>
      </c>
      <c r="R406" s="10" t="s">
        <v>120</v>
      </c>
    </row>
    <row r="407" spans="1:18" x14ac:dyDescent="0.3">
      <c r="A407" s="10" t="str">
        <f>HYPERLINK("https://hsdes.intel.com/resource/14013157206","14013157206")</f>
        <v>14013157206</v>
      </c>
      <c r="B407" s="10" t="s">
        <v>114</v>
      </c>
      <c r="C407" s="10" t="s">
        <v>1239</v>
      </c>
      <c r="D407" s="10" t="s">
        <v>1213</v>
      </c>
      <c r="E407" s="11" t="s">
        <v>1215</v>
      </c>
      <c r="F407" s="12" t="s">
        <v>1255</v>
      </c>
      <c r="I407" s="10" t="s">
        <v>1238</v>
      </c>
      <c r="K407" s="10" t="s">
        <v>1250</v>
      </c>
      <c r="L407" s="10" t="s">
        <v>34</v>
      </c>
      <c r="M407" s="10" t="s">
        <v>45</v>
      </c>
      <c r="N407" s="10" t="s">
        <v>7</v>
      </c>
      <c r="O407" s="10" t="s">
        <v>115</v>
      </c>
      <c r="P407" s="10" t="s">
        <v>54</v>
      </c>
      <c r="Q407" s="10" t="s">
        <v>116</v>
      </c>
      <c r="R407" s="10" t="s">
        <v>117</v>
      </c>
    </row>
    <row r="408" spans="1:18" x14ac:dyDescent="0.3">
      <c r="A408" s="9" t="str">
        <f>HYPERLINK("https://hsdes.intel.com/resource/14013157183","14013157183")</f>
        <v>14013157183</v>
      </c>
      <c r="B408" s="10" t="s">
        <v>111</v>
      </c>
      <c r="C408" s="10" t="s">
        <v>1239</v>
      </c>
      <c r="D408" s="10" t="s">
        <v>1213</v>
      </c>
      <c r="E408" s="11" t="s">
        <v>1215</v>
      </c>
      <c r="F408" s="12" t="s">
        <v>1255</v>
      </c>
      <c r="I408" s="10" t="s">
        <v>1238</v>
      </c>
      <c r="L408" s="10" t="s">
        <v>34</v>
      </c>
      <c r="M408" s="10" t="s">
        <v>24</v>
      </c>
      <c r="N408" s="10" t="s">
        <v>7</v>
      </c>
      <c r="O408" s="10" t="s">
        <v>8</v>
      </c>
      <c r="P408" s="10" t="s">
        <v>26</v>
      </c>
      <c r="Q408" s="10" t="s">
        <v>112</v>
      </c>
      <c r="R408" s="10" t="s">
        <v>113</v>
      </c>
    </row>
    <row r="409" spans="1:18" x14ac:dyDescent="0.3">
      <c r="A409" s="10" t="str">
        <f>HYPERLINK("https://hsdes.intel.com/resource/14013157006","14013157006")</f>
        <v>14013157006</v>
      </c>
      <c r="B409" s="10" t="s">
        <v>108</v>
      </c>
      <c r="C409" s="10" t="s">
        <v>1253</v>
      </c>
      <c r="D409" s="10" t="s">
        <v>1213</v>
      </c>
      <c r="E409" s="11" t="s">
        <v>1215</v>
      </c>
      <c r="F409" s="12" t="s">
        <v>1255</v>
      </c>
      <c r="I409" s="10" t="s">
        <v>1185</v>
      </c>
      <c r="L409" s="10" t="s">
        <v>5</v>
      </c>
      <c r="M409" s="10" t="s">
        <v>24</v>
      </c>
      <c r="N409" s="10" t="s">
        <v>7</v>
      </c>
      <c r="O409" s="10" t="s">
        <v>8</v>
      </c>
      <c r="P409" s="10" t="s">
        <v>9</v>
      </c>
      <c r="Q409" s="10" t="s">
        <v>109</v>
      </c>
      <c r="R409" s="10" t="s">
        <v>110</v>
      </c>
    </row>
    <row r="410" spans="1:18" x14ac:dyDescent="0.3">
      <c r="A410" s="10" t="str">
        <f>HYPERLINK("https://hsdes.intel.com/resource/14013156950","14013156950")</f>
        <v>14013156950</v>
      </c>
      <c r="B410" s="10" t="s">
        <v>105</v>
      </c>
      <c r="C410" s="10" t="s">
        <v>1239</v>
      </c>
      <c r="D410" s="10" t="s">
        <v>1213</v>
      </c>
      <c r="E410" s="11" t="s">
        <v>1215</v>
      </c>
      <c r="F410" s="12" t="s">
        <v>1255</v>
      </c>
      <c r="I410" s="10" t="s">
        <v>1238</v>
      </c>
      <c r="L410" s="10" t="s">
        <v>5</v>
      </c>
      <c r="M410" s="10" t="s">
        <v>24</v>
      </c>
      <c r="N410" s="10" t="s">
        <v>7</v>
      </c>
      <c r="O410" s="10" t="s">
        <v>8</v>
      </c>
      <c r="P410" s="10" t="s">
        <v>26</v>
      </c>
      <c r="Q410" s="10" t="s">
        <v>106</v>
      </c>
      <c r="R410" s="10" t="s">
        <v>107</v>
      </c>
    </row>
    <row r="411" spans="1:18" x14ac:dyDescent="0.3">
      <c r="A411" s="9" t="str">
        <f>HYPERLINK("https://hsdes.intel.com/resource/14013156884","14013156884")</f>
        <v>14013156884</v>
      </c>
      <c r="B411" s="10" t="s">
        <v>103</v>
      </c>
      <c r="C411" s="10" t="s">
        <v>1239</v>
      </c>
      <c r="D411" s="10" t="s">
        <v>1213</v>
      </c>
      <c r="E411" s="11" t="s">
        <v>1215</v>
      </c>
      <c r="F411" s="12" t="s">
        <v>1255</v>
      </c>
      <c r="I411" s="10" t="s">
        <v>1186</v>
      </c>
      <c r="K411" s="10" t="s">
        <v>1219</v>
      </c>
      <c r="L411" s="10" t="s">
        <v>34</v>
      </c>
      <c r="M411" s="10" t="s">
        <v>37</v>
      </c>
      <c r="N411" s="10" t="s">
        <v>7</v>
      </c>
      <c r="O411" s="10" t="s">
        <v>88</v>
      </c>
      <c r="P411" s="10" t="s">
        <v>38</v>
      </c>
      <c r="Q411" s="10" t="s">
        <v>39</v>
      </c>
      <c r="R411" s="10" t="s">
        <v>104</v>
      </c>
    </row>
    <row r="412" spans="1:18" x14ac:dyDescent="0.3">
      <c r="A412" s="10" t="str">
        <f>HYPERLINK("https://hsdes.intel.com/resource/14013156882","14013156882")</f>
        <v>14013156882</v>
      </c>
      <c r="B412" s="10" t="s">
        <v>100</v>
      </c>
      <c r="C412" s="10" t="s">
        <v>1253</v>
      </c>
      <c r="D412" s="10" t="s">
        <v>1213</v>
      </c>
      <c r="E412" s="11" t="s">
        <v>1215</v>
      </c>
      <c r="F412" s="12" t="s">
        <v>1255</v>
      </c>
      <c r="I412" s="10" t="s">
        <v>1185</v>
      </c>
      <c r="L412" s="10" t="s">
        <v>5</v>
      </c>
      <c r="M412" s="10" t="s">
        <v>24</v>
      </c>
      <c r="N412" s="10" t="s">
        <v>7</v>
      </c>
      <c r="O412" s="10" t="s">
        <v>8</v>
      </c>
      <c r="P412" s="10" t="s">
        <v>26</v>
      </c>
      <c r="Q412" s="10" t="s">
        <v>101</v>
      </c>
      <c r="R412" s="10" t="s">
        <v>102</v>
      </c>
    </row>
    <row r="413" spans="1:18" x14ac:dyDescent="0.3">
      <c r="A413" s="10" t="str">
        <f>HYPERLINK("https://hsdes.intel.com/resource/14013156881","14013156881")</f>
        <v>14013156881</v>
      </c>
      <c r="B413" s="10" t="s">
        <v>96</v>
      </c>
      <c r="C413" s="10" t="s">
        <v>1239</v>
      </c>
      <c r="D413" s="10" t="s">
        <v>1213</v>
      </c>
      <c r="E413" s="11" t="s">
        <v>1215</v>
      </c>
      <c r="F413" s="12" t="s">
        <v>1255</v>
      </c>
      <c r="I413" s="10" t="s">
        <v>1238</v>
      </c>
      <c r="K413" s="21"/>
      <c r="L413" s="10" t="s">
        <v>5</v>
      </c>
      <c r="M413" s="10" t="s">
        <v>24</v>
      </c>
      <c r="N413" s="10" t="s">
        <v>7</v>
      </c>
      <c r="O413" s="10" t="s">
        <v>97</v>
      </c>
      <c r="P413" s="10" t="s">
        <v>26</v>
      </c>
      <c r="Q413" s="10" t="s">
        <v>98</v>
      </c>
      <c r="R413" s="10" t="s">
        <v>99</v>
      </c>
    </row>
    <row r="414" spans="1:18" x14ac:dyDescent="0.3">
      <c r="A414" s="10" t="str">
        <f>HYPERLINK("https://hsdes.intel.com/resource/14013156876","14013156876")</f>
        <v>14013156876</v>
      </c>
      <c r="B414" s="10" t="s">
        <v>93</v>
      </c>
      <c r="C414" s="10" t="s">
        <v>1239</v>
      </c>
      <c r="D414" s="10" t="s">
        <v>1213</v>
      </c>
      <c r="E414" s="11" t="s">
        <v>1215</v>
      </c>
      <c r="F414" s="12" t="s">
        <v>1255</v>
      </c>
      <c r="I414" s="10" t="s">
        <v>1238</v>
      </c>
      <c r="K414" s="21"/>
      <c r="L414" s="10" t="s">
        <v>5</v>
      </c>
      <c r="M414" s="10" t="s">
        <v>24</v>
      </c>
      <c r="N414" s="10" t="s">
        <v>7</v>
      </c>
      <c r="O414" s="10" t="s">
        <v>8</v>
      </c>
      <c r="P414" s="10" t="s">
        <v>26</v>
      </c>
      <c r="Q414" s="10" t="s">
        <v>94</v>
      </c>
      <c r="R414" s="10" t="s">
        <v>95</v>
      </c>
    </row>
    <row r="415" spans="1:18" x14ac:dyDescent="0.3">
      <c r="A415" s="10" t="str">
        <f>HYPERLINK("https://hsdes.intel.com/resource/14013156871","14013156871")</f>
        <v>14013156871</v>
      </c>
      <c r="B415" s="10" t="s">
        <v>90</v>
      </c>
      <c r="C415" s="10" t="s">
        <v>1239</v>
      </c>
      <c r="D415" s="10" t="s">
        <v>1213</v>
      </c>
      <c r="E415" s="11" t="s">
        <v>1215</v>
      </c>
      <c r="F415" s="12" t="s">
        <v>1255</v>
      </c>
      <c r="I415" s="10" t="s">
        <v>1238</v>
      </c>
      <c r="L415" s="10" t="s">
        <v>5</v>
      </c>
      <c r="M415" s="10" t="s">
        <v>24</v>
      </c>
      <c r="N415" s="10" t="s">
        <v>7</v>
      </c>
      <c r="O415" s="10" t="s">
        <v>8</v>
      </c>
      <c r="P415" s="10" t="s">
        <v>26</v>
      </c>
      <c r="Q415" s="10" t="s">
        <v>91</v>
      </c>
      <c r="R415" s="10" t="s">
        <v>92</v>
      </c>
    </row>
    <row r="416" spans="1:18" x14ac:dyDescent="0.3">
      <c r="A416" s="10" t="str">
        <f>HYPERLINK("https://hsdes.intel.com/resource/14013156867","14013156867")</f>
        <v>14013156867</v>
      </c>
      <c r="B416" s="10" t="s">
        <v>87</v>
      </c>
      <c r="C416" s="10" t="s">
        <v>1239</v>
      </c>
      <c r="D416" s="10" t="s">
        <v>1213</v>
      </c>
      <c r="E416" s="11" t="s">
        <v>1215</v>
      </c>
      <c r="F416" s="12" t="s">
        <v>1255</v>
      </c>
      <c r="I416" s="10" t="s">
        <v>1186</v>
      </c>
      <c r="L416" s="10" t="s">
        <v>34</v>
      </c>
      <c r="M416" s="10" t="s">
        <v>37</v>
      </c>
      <c r="N416" s="10" t="s">
        <v>7</v>
      </c>
      <c r="O416" s="10" t="s">
        <v>88</v>
      </c>
      <c r="P416" s="10" t="s">
        <v>38</v>
      </c>
      <c r="Q416" s="10" t="s">
        <v>39</v>
      </c>
      <c r="R416" s="10" t="s">
        <v>89</v>
      </c>
    </row>
    <row r="417" spans="1:18" x14ac:dyDescent="0.3">
      <c r="A417" s="10" t="str">
        <f>HYPERLINK("https://hsdes.intel.com/resource/14013156797","14013156797")</f>
        <v>14013156797</v>
      </c>
      <c r="B417" s="10" t="s">
        <v>85</v>
      </c>
      <c r="C417" s="10" t="s">
        <v>1239</v>
      </c>
      <c r="D417" s="10" t="s">
        <v>1213</v>
      </c>
      <c r="E417" s="11" t="s">
        <v>1215</v>
      </c>
      <c r="F417" s="12" t="s">
        <v>1255</v>
      </c>
      <c r="I417" s="10" t="s">
        <v>1238</v>
      </c>
      <c r="L417" s="10" t="s">
        <v>5</v>
      </c>
      <c r="M417" s="10" t="s">
        <v>24</v>
      </c>
      <c r="N417" s="10" t="s">
        <v>75</v>
      </c>
      <c r="O417" s="10" t="s">
        <v>8</v>
      </c>
      <c r="P417" s="10" t="s">
        <v>26</v>
      </c>
      <c r="Q417" s="10" t="s">
        <v>83</v>
      </c>
      <c r="R417" s="10" t="s">
        <v>86</v>
      </c>
    </row>
    <row r="418" spans="1:18" x14ac:dyDescent="0.3">
      <c r="A418" s="10" t="str">
        <f>HYPERLINK("https://hsdes.intel.com/resource/14013156793","14013156793")</f>
        <v>14013156793</v>
      </c>
      <c r="B418" s="10" t="s">
        <v>82</v>
      </c>
      <c r="C418" s="10" t="s">
        <v>1239</v>
      </c>
      <c r="D418" s="10" t="s">
        <v>1213</v>
      </c>
      <c r="E418" s="11" t="s">
        <v>1215</v>
      </c>
      <c r="F418" s="12" t="s">
        <v>1255</v>
      </c>
      <c r="I418" s="10" t="s">
        <v>1238</v>
      </c>
      <c r="L418" s="10" t="s">
        <v>5</v>
      </c>
      <c r="M418" s="10" t="s">
        <v>24</v>
      </c>
      <c r="N418" s="10" t="s">
        <v>75</v>
      </c>
      <c r="O418" s="10" t="s">
        <v>8</v>
      </c>
      <c r="P418" s="10" t="s">
        <v>26</v>
      </c>
      <c r="Q418" s="10" t="s">
        <v>83</v>
      </c>
      <c r="R418" s="10" t="s">
        <v>84</v>
      </c>
    </row>
    <row r="419" spans="1:18" x14ac:dyDescent="0.3">
      <c r="A419" s="10" t="str">
        <f>HYPERLINK("https://hsdes.intel.com/resource/14013156743","14013156743")</f>
        <v>14013156743</v>
      </c>
      <c r="B419" s="10" t="s">
        <v>79</v>
      </c>
      <c r="C419" s="10" t="s">
        <v>1239</v>
      </c>
      <c r="D419" s="10" t="s">
        <v>1213</v>
      </c>
      <c r="E419" s="11" t="s">
        <v>1215</v>
      </c>
      <c r="F419" s="12" t="s">
        <v>1255</v>
      </c>
      <c r="I419" s="10" t="s">
        <v>1244</v>
      </c>
      <c r="K419" s="10" t="s">
        <v>1231</v>
      </c>
      <c r="L419" s="10" t="s">
        <v>34</v>
      </c>
      <c r="M419" s="10" t="s">
        <v>74</v>
      </c>
      <c r="N419" s="10" t="s">
        <v>75</v>
      </c>
      <c r="O419" s="10" t="s">
        <v>19</v>
      </c>
      <c r="P419" s="10" t="s">
        <v>76</v>
      </c>
      <c r="Q419" s="10" t="s">
        <v>80</v>
      </c>
      <c r="R419" s="10" t="s">
        <v>81</v>
      </c>
    </row>
    <row r="420" spans="1:18" x14ac:dyDescent="0.3">
      <c r="A420" s="10" t="str">
        <f>HYPERLINK("https://hsdes.intel.com/resource/14013156742","14013156742")</f>
        <v>14013156742</v>
      </c>
      <c r="B420" s="10" t="s">
        <v>73</v>
      </c>
      <c r="C420" s="10" t="s">
        <v>1239</v>
      </c>
      <c r="D420" s="10" t="s">
        <v>1213</v>
      </c>
      <c r="E420" s="11" t="s">
        <v>1215</v>
      </c>
      <c r="F420" s="12" t="s">
        <v>1255</v>
      </c>
      <c r="I420" s="10" t="s">
        <v>1244</v>
      </c>
      <c r="K420" s="10" t="s">
        <v>1231</v>
      </c>
      <c r="L420" s="10" t="s">
        <v>5</v>
      </c>
      <c r="M420" s="10" t="s">
        <v>74</v>
      </c>
      <c r="N420" s="10" t="s">
        <v>75</v>
      </c>
      <c r="O420" s="10" t="s">
        <v>19</v>
      </c>
      <c r="P420" s="10" t="s">
        <v>76</v>
      </c>
      <c r="Q420" s="10" t="s">
        <v>77</v>
      </c>
      <c r="R420" s="10" t="s">
        <v>78</v>
      </c>
    </row>
    <row r="421" spans="1:18" x14ac:dyDescent="0.3">
      <c r="A421" s="10" t="str">
        <f>HYPERLINK("https://hsdes.intel.com/resource/14013121481","14013121481")</f>
        <v>14013121481</v>
      </c>
      <c r="B421" s="10" t="s">
        <v>70</v>
      </c>
      <c r="C421" s="10" t="s">
        <v>1239</v>
      </c>
      <c r="D421" s="10" t="s">
        <v>1213</v>
      </c>
      <c r="E421" s="11" t="s">
        <v>1215</v>
      </c>
      <c r="F421" s="12" t="s">
        <v>1255</v>
      </c>
      <c r="I421" s="10" t="s">
        <v>1238</v>
      </c>
      <c r="L421" s="10" t="s">
        <v>30</v>
      </c>
      <c r="M421" s="10" t="s">
        <v>6</v>
      </c>
      <c r="N421" s="10" t="s">
        <v>7</v>
      </c>
      <c r="O421" s="10" t="s">
        <v>8</v>
      </c>
      <c r="P421" s="10" t="s">
        <v>38</v>
      </c>
      <c r="Q421" s="10" t="s">
        <v>71</v>
      </c>
      <c r="R421" s="10" t="s">
        <v>72</v>
      </c>
    </row>
    <row r="422" spans="1:18" x14ac:dyDescent="0.3">
      <c r="A422" s="6" t="str">
        <f>HYPERLINK("https://hsdes.intel.com/resource/14013121252","14013121252")</f>
        <v>14013121252</v>
      </c>
      <c r="B422" s="10" t="s">
        <v>66</v>
      </c>
      <c r="C422" s="10" t="s">
        <v>1236</v>
      </c>
      <c r="D422" s="10" t="s">
        <v>1213</v>
      </c>
      <c r="E422" s="11" t="s">
        <v>1215</v>
      </c>
      <c r="F422" s="12" t="s">
        <v>1255</v>
      </c>
      <c r="I422" s="10" t="s">
        <v>1243</v>
      </c>
      <c r="K422" s="10" t="s">
        <v>1190</v>
      </c>
      <c r="L422" s="10" t="s">
        <v>34</v>
      </c>
      <c r="M422" s="10" t="s">
        <v>6</v>
      </c>
      <c r="N422" s="10" t="s">
        <v>7</v>
      </c>
      <c r="O422" s="10" t="s">
        <v>67</v>
      </c>
      <c r="P422" s="10" t="s">
        <v>14</v>
      </c>
      <c r="Q422" s="10" t="s">
        <v>68</v>
      </c>
      <c r="R422" s="10" t="s">
        <v>69</v>
      </c>
    </row>
    <row r="423" spans="1:18" x14ac:dyDescent="0.3">
      <c r="A423" s="10" t="str">
        <f>HYPERLINK("https://hsdes.intel.com/resource/14013121041","14013121041")</f>
        <v>14013121041</v>
      </c>
      <c r="B423" s="10" t="s">
        <v>63</v>
      </c>
      <c r="C423" s="10" t="s">
        <v>1239</v>
      </c>
      <c r="D423" s="10" t="s">
        <v>1213</v>
      </c>
      <c r="E423" s="11" t="s">
        <v>1215</v>
      </c>
      <c r="F423" s="12" t="s">
        <v>1255</v>
      </c>
      <c r="I423" s="10" t="s">
        <v>1238</v>
      </c>
      <c r="L423" s="10" t="s">
        <v>5</v>
      </c>
      <c r="M423" s="10" t="s">
        <v>24</v>
      </c>
      <c r="N423" s="10" t="s">
        <v>7</v>
      </c>
      <c r="O423" s="10" t="s">
        <v>8</v>
      </c>
      <c r="P423" s="10" t="s">
        <v>26</v>
      </c>
      <c r="Q423" s="10" t="s">
        <v>64</v>
      </c>
      <c r="R423" s="10" t="s">
        <v>65</v>
      </c>
    </row>
    <row r="424" spans="1:18" x14ac:dyDescent="0.3">
      <c r="A424" s="10" t="str">
        <f>HYPERLINK("https://hsdes.intel.com/resource/14013120979","14013120979")</f>
        <v>14013120979</v>
      </c>
      <c r="B424" s="10" t="s">
        <v>60</v>
      </c>
      <c r="C424" s="10" t="s">
        <v>1253</v>
      </c>
      <c r="D424" s="10" t="s">
        <v>1213</v>
      </c>
      <c r="E424" s="11" t="s">
        <v>1215</v>
      </c>
      <c r="F424" s="12" t="s">
        <v>1255</v>
      </c>
      <c r="I424" s="10" t="s">
        <v>1185</v>
      </c>
      <c r="L424" s="10" t="s">
        <v>5</v>
      </c>
      <c r="M424" s="10" t="s">
        <v>24</v>
      </c>
      <c r="N424" s="10" t="s">
        <v>7</v>
      </c>
      <c r="O424" s="10" t="s">
        <v>61</v>
      </c>
      <c r="P424" s="10" t="s">
        <v>26</v>
      </c>
      <c r="Q424" s="10" t="s">
        <v>27</v>
      </c>
      <c r="R424" s="10" t="s">
        <v>62</v>
      </c>
    </row>
    <row r="425" spans="1:18" x14ac:dyDescent="0.3">
      <c r="A425" s="10" t="str">
        <f>HYPERLINK("https://hsdes.intel.com/resource/14013120885","14013120885")</f>
        <v>14013120885</v>
      </c>
      <c r="B425" s="10" t="s">
        <v>57</v>
      </c>
      <c r="C425" s="10" t="s">
        <v>1239</v>
      </c>
      <c r="D425" s="10" t="s">
        <v>1213</v>
      </c>
      <c r="E425" s="11" t="s">
        <v>1215</v>
      </c>
      <c r="F425" s="12" t="s">
        <v>1255</v>
      </c>
      <c r="I425" s="10" t="s">
        <v>1238</v>
      </c>
      <c r="L425" s="10" t="s">
        <v>30</v>
      </c>
      <c r="M425" s="10" t="s">
        <v>24</v>
      </c>
      <c r="N425" s="10" t="s">
        <v>7</v>
      </c>
      <c r="O425" s="10" t="s">
        <v>8</v>
      </c>
      <c r="P425" s="10" t="s">
        <v>26</v>
      </c>
      <c r="Q425" s="10" t="s">
        <v>58</v>
      </c>
      <c r="R425" s="10" t="s">
        <v>59</v>
      </c>
    </row>
    <row r="426" spans="1:18" x14ac:dyDescent="0.3">
      <c r="A426" s="10" t="str">
        <f>HYPERLINK("https://hsdes.intel.com/resource/14013120501","14013120501")</f>
        <v>14013120501</v>
      </c>
      <c r="B426" s="10" t="s">
        <v>53</v>
      </c>
      <c r="C426" s="10" t="s">
        <v>1239</v>
      </c>
      <c r="D426" s="10" t="s">
        <v>1213</v>
      </c>
      <c r="E426" s="11" t="s">
        <v>1215</v>
      </c>
      <c r="F426" s="12" t="s">
        <v>1255</v>
      </c>
      <c r="I426" s="10" t="s">
        <v>1186</v>
      </c>
      <c r="L426" s="10" t="s">
        <v>5</v>
      </c>
      <c r="M426" s="10" t="s">
        <v>45</v>
      </c>
      <c r="N426" s="10" t="s">
        <v>7</v>
      </c>
      <c r="O426" s="10" t="s">
        <v>25</v>
      </c>
      <c r="P426" s="10" t="s">
        <v>54</v>
      </c>
      <c r="Q426" s="10" t="s">
        <v>55</v>
      </c>
      <c r="R426" s="10" t="s">
        <v>56</v>
      </c>
    </row>
    <row r="427" spans="1:18" x14ac:dyDescent="0.3">
      <c r="A427" s="10" t="str">
        <f>HYPERLINK("https://hsdes.intel.com/resource/14013120195","14013120195")</f>
        <v>14013120195</v>
      </c>
      <c r="B427" s="10" t="s">
        <v>49</v>
      </c>
      <c r="C427" s="10" t="s">
        <v>1253</v>
      </c>
      <c r="D427" s="10" t="s">
        <v>1213</v>
      </c>
      <c r="E427" s="11" t="s">
        <v>1215</v>
      </c>
      <c r="F427" s="12" t="s">
        <v>1255</v>
      </c>
      <c r="I427" s="10" t="s">
        <v>1185</v>
      </c>
      <c r="L427" s="10" t="s">
        <v>5</v>
      </c>
      <c r="M427" s="10" t="s">
        <v>18</v>
      </c>
      <c r="N427" s="10" t="s">
        <v>7</v>
      </c>
      <c r="O427" s="10" t="s">
        <v>50</v>
      </c>
      <c r="P427" s="10" t="s">
        <v>20</v>
      </c>
      <c r="Q427" s="10" t="s">
        <v>51</v>
      </c>
      <c r="R427" s="10" t="s">
        <v>52</v>
      </c>
    </row>
    <row r="428" spans="1:18" x14ac:dyDescent="0.3">
      <c r="A428" s="6" t="str">
        <f>HYPERLINK("https://hsdes.intel.com/resource/14013119531","14013119531")</f>
        <v>14013119531</v>
      </c>
      <c r="B428" s="10" t="s">
        <v>44</v>
      </c>
      <c r="C428" s="10" t="s">
        <v>1239</v>
      </c>
      <c r="D428" s="10" t="s">
        <v>1213</v>
      </c>
      <c r="E428" s="11" t="s">
        <v>1215</v>
      </c>
      <c r="F428" s="12" t="s">
        <v>1255</v>
      </c>
      <c r="I428" s="10" t="s">
        <v>1243</v>
      </c>
      <c r="L428" s="10" t="s">
        <v>34</v>
      </c>
      <c r="M428" s="10" t="s">
        <v>45</v>
      </c>
      <c r="N428" s="10" t="s">
        <v>7</v>
      </c>
      <c r="O428" s="10" t="s">
        <v>25</v>
      </c>
      <c r="P428" s="10" t="s">
        <v>46</v>
      </c>
      <c r="Q428" s="10" t="s">
        <v>47</v>
      </c>
      <c r="R428" s="10" t="s">
        <v>48</v>
      </c>
    </row>
    <row r="429" spans="1:18" x14ac:dyDescent="0.3">
      <c r="A429" s="10" t="str">
        <f>HYPERLINK("https://hsdes.intel.com/resource/14013119320","14013119320")</f>
        <v>14013119320</v>
      </c>
      <c r="B429" s="10" t="s">
        <v>41</v>
      </c>
      <c r="C429" s="10" t="s">
        <v>1236</v>
      </c>
      <c r="D429" s="10" t="s">
        <v>1213</v>
      </c>
      <c r="E429" s="11" t="s">
        <v>1215</v>
      </c>
      <c r="F429" s="12" t="s">
        <v>1255</v>
      </c>
      <c r="I429" s="10" t="s">
        <v>1243</v>
      </c>
      <c r="K429" s="10" t="s">
        <v>1229</v>
      </c>
      <c r="L429" s="10" t="s">
        <v>5</v>
      </c>
      <c r="M429" s="10" t="s">
        <v>18</v>
      </c>
      <c r="N429" s="10" t="s">
        <v>7</v>
      </c>
      <c r="O429" s="10" t="s">
        <v>19</v>
      </c>
      <c r="P429" s="10" t="s">
        <v>20</v>
      </c>
      <c r="Q429" s="10" t="s">
        <v>42</v>
      </c>
      <c r="R429" s="10" t="s">
        <v>43</v>
      </c>
    </row>
    <row r="430" spans="1:18" x14ac:dyDescent="0.3">
      <c r="A430" s="10" t="str">
        <f>HYPERLINK("https://hsdes.intel.com/resource/14013118918","14013118918")</f>
        <v>14013118918</v>
      </c>
      <c r="B430" s="10" t="s">
        <v>36</v>
      </c>
      <c r="C430" s="10" t="s">
        <v>1239</v>
      </c>
      <c r="D430" s="10" t="s">
        <v>1213</v>
      </c>
      <c r="E430" s="11" t="s">
        <v>1215</v>
      </c>
      <c r="F430" s="12" t="s">
        <v>1255</v>
      </c>
      <c r="I430" s="10" t="s">
        <v>1186</v>
      </c>
      <c r="L430" s="10" t="s">
        <v>5</v>
      </c>
      <c r="M430" s="10" t="s">
        <v>37</v>
      </c>
      <c r="N430" s="10" t="s">
        <v>7</v>
      </c>
      <c r="O430" s="10" t="s">
        <v>19</v>
      </c>
      <c r="P430" s="10" t="s">
        <v>38</v>
      </c>
      <c r="Q430" s="10" t="s">
        <v>39</v>
      </c>
      <c r="R430" s="10" t="s">
        <v>40</v>
      </c>
    </row>
    <row r="431" spans="1:18" x14ac:dyDescent="0.3">
      <c r="A431" s="10" t="str">
        <f>HYPERLINK("https://hsdes.intel.com/resource/14013117305","14013117305")</f>
        <v>14013117305</v>
      </c>
      <c r="B431" s="10" t="s">
        <v>33</v>
      </c>
      <c r="C431" s="10" t="s">
        <v>1253</v>
      </c>
      <c r="D431" s="10" t="s">
        <v>1213</v>
      </c>
      <c r="E431" s="11" t="s">
        <v>1215</v>
      </c>
      <c r="F431" s="12" t="s">
        <v>1255</v>
      </c>
      <c r="I431" s="10" t="s">
        <v>1185</v>
      </c>
      <c r="L431" s="10" t="s">
        <v>34</v>
      </c>
      <c r="M431" s="10" t="s">
        <v>18</v>
      </c>
      <c r="N431" s="10" t="s">
        <v>7</v>
      </c>
      <c r="O431" s="10" t="s">
        <v>19</v>
      </c>
      <c r="P431" s="10" t="s">
        <v>20</v>
      </c>
      <c r="Q431" s="10" t="s">
        <v>21</v>
      </c>
      <c r="R431" s="10" t="s">
        <v>35</v>
      </c>
    </row>
    <row r="432" spans="1:18" x14ac:dyDescent="0.3">
      <c r="A432" s="10" t="str">
        <f>HYPERLINK("https://hsdes.intel.com/resource/14013115435","14013115435")</f>
        <v>14013115435</v>
      </c>
      <c r="B432" s="10" t="s">
        <v>29</v>
      </c>
      <c r="C432" s="10" t="s">
        <v>1239</v>
      </c>
      <c r="D432" s="10" t="s">
        <v>1213</v>
      </c>
      <c r="E432" s="11" t="s">
        <v>1215</v>
      </c>
      <c r="F432" s="12" t="s">
        <v>1255</v>
      </c>
      <c r="I432" s="10" t="s">
        <v>1238</v>
      </c>
      <c r="L432" s="10" t="s">
        <v>30</v>
      </c>
      <c r="M432" s="10" t="s">
        <v>18</v>
      </c>
      <c r="N432" s="10" t="s">
        <v>7</v>
      </c>
      <c r="O432" s="10" t="s">
        <v>19</v>
      </c>
      <c r="P432" s="10" t="s">
        <v>20</v>
      </c>
      <c r="Q432" s="10" t="s">
        <v>31</v>
      </c>
      <c r="R432" s="10" t="s">
        <v>32</v>
      </c>
    </row>
    <row r="433" spans="1:18" x14ac:dyDescent="0.3">
      <c r="A433" s="10" t="str">
        <f>HYPERLINK("https://hsdes.intel.com/resource/14013115389","14013115389")</f>
        <v>14013115389</v>
      </c>
      <c r="B433" s="10" t="s">
        <v>23</v>
      </c>
      <c r="C433" s="10" t="s">
        <v>1253</v>
      </c>
      <c r="D433" s="10" t="s">
        <v>1213</v>
      </c>
      <c r="E433" s="11" t="s">
        <v>1215</v>
      </c>
      <c r="F433" s="12" t="s">
        <v>1255</v>
      </c>
      <c r="I433" s="10" t="s">
        <v>1185</v>
      </c>
      <c r="L433" s="10" t="s">
        <v>5</v>
      </c>
      <c r="M433" s="10" t="s">
        <v>24</v>
      </c>
      <c r="N433" s="10" t="s">
        <v>7</v>
      </c>
      <c r="O433" s="10" t="s">
        <v>25</v>
      </c>
      <c r="P433" s="10" t="s">
        <v>26</v>
      </c>
      <c r="Q433" s="10" t="s">
        <v>27</v>
      </c>
      <c r="R433" s="10" t="s">
        <v>28</v>
      </c>
    </row>
    <row r="434" spans="1:18" x14ac:dyDescent="0.3">
      <c r="A434" s="10" t="str">
        <f>HYPERLINK("https://hsdes.intel.com/resource/14013115165","14013115165")</f>
        <v>14013115165</v>
      </c>
      <c r="B434" s="10" t="s">
        <v>17</v>
      </c>
      <c r="C434" s="10" t="s">
        <v>1239</v>
      </c>
      <c r="D434" s="10" t="s">
        <v>1213</v>
      </c>
      <c r="E434" s="11" t="s">
        <v>1215</v>
      </c>
      <c r="F434" s="12" t="s">
        <v>1255</v>
      </c>
      <c r="I434" s="10" t="s">
        <v>1186</v>
      </c>
      <c r="L434" s="10" t="s">
        <v>5</v>
      </c>
      <c r="M434" s="10" t="s">
        <v>18</v>
      </c>
      <c r="N434" s="10" t="s">
        <v>7</v>
      </c>
      <c r="O434" s="10" t="s">
        <v>19</v>
      </c>
      <c r="P434" s="10" t="s">
        <v>20</v>
      </c>
      <c r="Q434" s="10" t="s">
        <v>21</v>
      </c>
      <c r="R434" s="10" t="s">
        <v>22</v>
      </c>
    </row>
    <row r="435" spans="1:18" x14ac:dyDescent="0.3">
      <c r="A435" s="6" t="str">
        <f>HYPERLINK("https://hsdes.intel.com/resource/14013114941","14013114941")</f>
        <v>14013114941</v>
      </c>
      <c r="B435" s="10" t="s">
        <v>12</v>
      </c>
      <c r="C435" s="10" t="s">
        <v>1239</v>
      </c>
      <c r="D435" s="10" t="s">
        <v>1213</v>
      </c>
      <c r="E435" s="11" t="s">
        <v>1215</v>
      </c>
      <c r="F435" s="12" t="s">
        <v>1255</v>
      </c>
      <c r="I435" s="10" t="s">
        <v>1243</v>
      </c>
      <c r="L435" s="10" t="s">
        <v>5</v>
      </c>
      <c r="M435" s="10" t="s">
        <v>6</v>
      </c>
      <c r="N435" s="10" t="s">
        <v>7</v>
      </c>
      <c r="O435" s="10" t="s">
        <v>13</v>
      </c>
      <c r="P435" s="10" t="s">
        <v>14</v>
      </c>
      <c r="Q435" s="10" t="s">
        <v>15</v>
      </c>
      <c r="R435" s="10" t="s">
        <v>16</v>
      </c>
    </row>
    <row r="436" spans="1:18" x14ac:dyDescent="0.3">
      <c r="A436" s="10" t="str">
        <f>HYPERLINK("https://hsdes.intel.com/resource/14013114837","14013114837")</f>
        <v>14013114837</v>
      </c>
      <c r="B436" s="10" t="s">
        <v>1225</v>
      </c>
      <c r="C436" s="10" t="s">
        <v>1239</v>
      </c>
      <c r="D436" s="10" t="s">
        <v>1214</v>
      </c>
      <c r="E436" s="11" t="s">
        <v>1215</v>
      </c>
      <c r="F436" s="12" t="s">
        <v>1255</v>
      </c>
      <c r="I436" s="10" t="s">
        <v>1186</v>
      </c>
      <c r="L436" s="10" t="s">
        <v>5</v>
      </c>
      <c r="M436" s="10" t="s">
        <v>6</v>
      </c>
      <c r="N436" s="10" t="s">
        <v>7</v>
      </c>
      <c r="O436" s="10" t="s">
        <v>8</v>
      </c>
      <c r="P436" s="10" t="s">
        <v>9</v>
      </c>
      <c r="Q436" s="10" t="s">
        <v>10</v>
      </c>
      <c r="R436" s="10" t="s">
        <v>11</v>
      </c>
    </row>
    <row r="437" spans="1:18" x14ac:dyDescent="0.3">
      <c r="A437" s="10">
        <v>14013177851</v>
      </c>
      <c r="B437" s="10" t="s">
        <v>835</v>
      </c>
      <c r="C437" s="10" t="s">
        <v>1239</v>
      </c>
      <c r="D437" s="10" t="s">
        <v>1213</v>
      </c>
      <c r="E437" s="11" t="s">
        <v>1215</v>
      </c>
      <c r="F437" s="12" t="s">
        <v>1255</v>
      </c>
      <c r="I437" s="10" t="s">
        <v>1186</v>
      </c>
      <c r="K437" s="10" t="s">
        <v>1220</v>
      </c>
      <c r="L437" s="10" t="s">
        <v>30</v>
      </c>
      <c r="M437" s="10" t="s">
        <v>18</v>
      </c>
      <c r="N437" s="10" t="s">
        <v>75</v>
      </c>
      <c r="O437" s="10" t="s">
        <v>19</v>
      </c>
      <c r="P437" s="10" t="s">
        <v>20</v>
      </c>
      <c r="R437" s="10" t="s">
        <v>836</v>
      </c>
    </row>
    <row r="438" spans="1:18" x14ac:dyDescent="0.3">
      <c r="A438" s="10"/>
    </row>
    <row r="439" spans="1:18" x14ac:dyDescent="0.3">
      <c r="A439" s="10"/>
    </row>
    <row r="440" spans="1:18" x14ac:dyDescent="0.3">
      <c r="A440" s="10"/>
    </row>
    <row r="441" spans="1:18" x14ac:dyDescent="0.3">
      <c r="A441" s="10"/>
    </row>
    <row r="442" spans="1:18" x14ac:dyDescent="0.3">
      <c r="A442" s="10"/>
    </row>
    <row r="443" spans="1:18" x14ac:dyDescent="0.3">
      <c r="A443" s="10"/>
    </row>
    <row r="444" spans="1:18" x14ac:dyDescent="0.3">
      <c r="A444" s="10"/>
    </row>
    <row r="445" spans="1:18" x14ac:dyDescent="0.3">
      <c r="A445" s="7"/>
    </row>
    <row r="446" spans="1:18" x14ac:dyDescent="0.3">
      <c r="A446" s="10"/>
    </row>
    <row r="447" spans="1:18" x14ac:dyDescent="0.3">
      <c r="A447" s="10"/>
    </row>
    <row r="448" spans="1:18" x14ac:dyDescent="0.3">
      <c r="A448" s="10"/>
    </row>
    <row r="449" spans="1:1" x14ac:dyDescent="0.3">
      <c r="A449" s="10"/>
    </row>
    <row r="450" spans="1:1" x14ac:dyDescent="0.3">
      <c r="A450" s="7"/>
    </row>
    <row r="451" spans="1:1" x14ac:dyDescent="0.3">
      <c r="A451" s="10"/>
    </row>
  </sheetData>
  <autoFilter ref="A1:R437" xr:uid="{00000000-0001-0000-0000-000000000000}"/>
  <customSheetViews>
    <customSheetView guid="{0B27AE76-1431-4A06-B602-678CEE33B4B3}" scale="112" showAutoFilter="1">
      <selection activeCell="B97" sqref="B97"/>
      <pageMargins left="0.7" right="0.7" top="0.75" bottom="0.75" header="0.3" footer="0.3"/>
      <pageSetup orientation="portrait" r:id="rId1"/>
      <autoFilter ref="A1:R437" xr:uid="{00000000-0001-0000-0000-000000000000}"/>
    </customSheetView>
    <customSheetView guid="{F88A5EBD-5741-4803-9BE1-4A082A34B39B}" scale="112" showAutoFilter="1" topLeftCell="D1">
      <selection activeCell="L15" sqref="L15"/>
      <pageMargins left="0.7" right="0.7" top="0.75" bottom="0.75" header="0.3" footer="0.3"/>
      <pageSetup orientation="portrait" r:id="rId2"/>
      <autoFilter ref="A1:S437" xr:uid="{C496E33F-2595-405D-A063-C66DE090C784}"/>
    </customSheetView>
    <customSheetView guid="{5579D22E-755A-4E0D-A977-6DB5DB67A016}" filter="1" showAutoFilter="1">
      <selection activeCell="C281" sqref="C281"/>
      <pageMargins left="0.7" right="0.7" top="0.75" bottom="0.75" header="0.3" footer="0.3"/>
      <autoFilter ref="A1:U439" xr:uid="{1AD94C9B-1106-4BD5-A802-5D37AB10AA8B}">
        <filterColumn colId="8">
          <filters>
            <filter val="Passed"/>
          </filters>
        </filterColumn>
        <filterColumn colId="9">
          <filters>
            <filter val="Shwetha"/>
          </filters>
        </filterColumn>
      </autoFilter>
    </customSheetView>
    <customSheetView guid="{A6EE34CE-6992-41CC-BCAA-9F61006C0A59}" showAutoFilter="1" topLeftCell="G1">
      <selection activeCell="C10" sqref="C10"/>
      <pageMargins left="0.7" right="0.7" top="0.75" bottom="0.75" header="0.3" footer="0.3"/>
      <pageSetup orientation="portrait" r:id="rId3"/>
      <autoFilter ref="A1:S437" xr:uid="{0E1DC3FB-CDAC-472F-A55E-9DF11921B029}"/>
    </customSheetView>
    <customSheetView guid="{ADE1474C-7A3D-44FA-89AE-1FBDEAA4D63E}" filter="1" showAutoFilter="1" topLeftCell="G1">
      <selection activeCell="G181" sqref="G181"/>
      <pageMargins left="0.7" right="0.7" top="0.75" bottom="0.75" header="0.3" footer="0.3"/>
      <pageSetup orientation="portrait" r:id="rId4"/>
      <autoFilter ref="A1:S437" xr:uid="{968D05DB-9AA1-447D-873F-5C1DBA944AB3}">
        <filterColumn colId="8">
          <filters>
            <filter val="Not_Run"/>
          </filters>
        </filterColumn>
        <filterColumn colId="9">
          <filters>
            <filter val="arya"/>
            <filter val="jijina"/>
            <filter val="Reshma"/>
            <filter val="savitha"/>
            <filter val="Shwetha"/>
            <filter val="Vijay"/>
            <filter val="yamini"/>
          </filters>
        </filterColumn>
      </autoFilter>
    </customSheetView>
    <customSheetView guid="{AF045930-F6CD-4BF7-B8A9-DE1F9790BF9B}" filter="1" showAutoFilter="1">
      <selection activeCell="J396" sqref="J396"/>
      <pageMargins left="0.7" right="0.7" top="0.75" bottom="0.75" header="0.3" footer="0.3"/>
      <pageSetup orientation="portrait" r:id="rId5"/>
      <autoFilter ref="A1:U438" xr:uid="{89732BBD-8FFC-4D67-93EA-4090B8CBF980}">
        <filterColumn colId="8">
          <filters>
            <filter val="Not_Run"/>
          </filters>
        </filterColumn>
        <filterColumn colId="9">
          <filters>
            <filter val="jijina"/>
            <filter val="Shwetha"/>
            <filter val="Vijay"/>
            <filter val="yamini"/>
          </filters>
        </filterColumn>
      </autoFilter>
    </customSheetView>
    <customSheetView guid="{B7B32A7E-2D71-4021-9AAC-4840A71457B1}" filter="1" showAutoFilter="1">
      <selection activeCell="C445" sqref="C445"/>
      <pageMargins left="0.7" right="0.7" top="0.75" bottom="0.75" header="0.3" footer="0.3"/>
      <pageSetup orientation="portrait" r:id="rId6"/>
      <autoFilter ref="A1:S437" xr:uid="{F9CA5EFB-CFEE-432D-9206-CF5BD381B59E}">
        <filterColumn colId="8">
          <filters>
            <filter val="Not_Run"/>
          </filters>
        </filterColumn>
        <filterColumn colId="9">
          <filters>
            <filter val="Jijina"/>
            <filter val="Manasa"/>
            <filter val="Yamini"/>
          </filters>
        </filterColumn>
      </autoFilter>
    </customSheetView>
    <customSheetView guid="{B6E2381C-A942-4DD7-896B-98DA956ABE3A}" filter="1" showAutoFilter="1" topLeftCell="D1">
      <selection activeCell="J99" sqref="J99"/>
      <pageMargins left="0.7" right="0.7" top="0.75" bottom="0.75" header="0.3" footer="0.3"/>
      <pageSetup orientation="portrait" r:id="rId7"/>
      <autoFilter ref="A1:U437" xr:uid="{BD355BB2-03CA-4E7A-91A9-CF3012B2E5D4}">
        <filterColumn colId="8">
          <filters>
            <filter val="Not_Run"/>
          </filters>
        </filterColumn>
      </autoFilter>
    </customSheetView>
    <customSheetView guid="{55F2D1F2-7319-4618-89C6-B9BAC559B991}" scale="95" filter="1" showAutoFilter="1">
      <selection activeCell="I52" sqref="I52"/>
      <pageMargins left="0.7" right="0.7" top="0.75" bottom="0.75" header="0.3" footer="0.3"/>
      <autoFilter ref="A1:U437" xr:uid="{570242CD-C185-4BCA-A637-40CAAC555DFA}">
        <filterColumn colId="8">
          <filters>
            <filter val="Not_Run"/>
          </filters>
        </filterColumn>
        <filterColumn colId="9">
          <filters>
            <filter val="Manasa"/>
          </filters>
        </filterColumn>
      </autoFilter>
    </customSheetView>
    <customSheetView guid="{3D9D14C4-B3B1-4B1B-8FEF-F95ADB3B4C7C}" filter="1" showAutoFilter="1">
      <selection activeCell="A241" sqref="A241"/>
      <pageMargins left="0.7" right="0.7" top="0.75" bottom="0.75" header="0.3" footer="0.3"/>
      <autoFilter ref="A1:U437" xr:uid="{425A6B8E-3449-4DE5-A66E-DE51ACA5F1B4}">
        <filterColumn colId="8">
          <filters>
            <filter val="Not_Run"/>
          </filters>
        </filterColumn>
        <filterColumn colId="9">
          <filters>
            <filter val="Sohel"/>
          </filters>
        </filterColumn>
      </autoFilter>
    </customSheetView>
    <customSheetView guid="{F803E06A-483F-45D9-93D9-1A9071728BF7}" filter="1" showAutoFilter="1">
      <selection activeCell="A107" sqref="A107"/>
      <pageMargins left="0.7" right="0.7" top="0.75" bottom="0.75" header="0.3" footer="0.3"/>
      <pageSetup orientation="portrait" r:id="rId8"/>
      <autoFilter ref="A1:S437" xr:uid="{691C0C3D-D257-4148-ACA1-9D041FE85CFE}">
        <filterColumn colId="3">
          <filters>
            <filter val="audio"/>
          </filters>
        </filterColumn>
        <filterColumn colId="8">
          <filters>
            <filter val="Not_Run"/>
          </filters>
        </filterColumn>
        <filterColumn colId="9">
          <filters>
            <filter val="Arya"/>
            <filter val="Automation"/>
            <filter val="savitha"/>
            <filter val="Suraksha"/>
            <filter val="Vijay"/>
          </filters>
        </filterColumn>
      </autoFilter>
    </customSheetView>
    <customSheetView guid="{1452CE3A-0E5D-4E5C-9B15-F3517FBAE90D}" filter="1" showAutoFilter="1">
      <selection activeCell="C448" sqref="C448"/>
      <pageMargins left="0.7" right="0.7" top="0.75" bottom="0.75" header="0.3" footer="0.3"/>
      <autoFilter ref="A1:U438" xr:uid="{5ECE6330-232E-447F-AC9B-1B8ED5622424}">
        <filterColumn colId="8">
          <filters>
            <filter val="Not_Run"/>
          </filters>
        </filterColumn>
        <filterColumn colId="9">
          <filters>
            <filter val="Reshma"/>
          </filters>
        </filterColumn>
      </autoFilter>
    </customSheetView>
    <customSheetView guid="{452D2189-7E35-490B-86C3-E1649E7A9343}" scale="93" filter="1" showAutoFilter="1" topLeftCell="D1">
      <selection activeCell="J1" sqref="J1"/>
      <pageMargins left="0.7" right="0.7" top="0.75" bottom="0.75" header="0.3" footer="0.3"/>
      <pageSetup orientation="portrait" r:id="rId9"/>
      <autoFilter ref="A1:S437" xr:uid="{241E0D1F-86E9-4833-BD4F-5E79BC053200}">
        <filterColumn colId="8">
          <filters>
            <filter val="Failed"/>
          </filters>
        </filterColumn>
        <filterColumn colId="9">
          <filters>
            <filter val="yamini"/>
          </filters>
        </filterColumn>
      </autoFilter>
    </customSheetView>
    <customSheetView guid="{766B4322-264F-4062-89F5-81C781D37909}" scale="64" filter="1" showAutoFilter="1" topLeftCell="D1">
      <selection activeCell="N100" sqref="N100"/>
      <pageMargins left="0.7" right="0.7" top="0.75" bottom="0.75" header="0.3" footer="0.3"/>
      <pageSetup orientation="portrait" r:id="rId10"/>
      <autoFilter ref="A1:S437" xr:uid="{A6B3AA3F-14A5-4F0D-921C-379AD5A66B40}">
        <filterColumn colId="8">
          <filters>
            <filter val="Not_Run"/>
          </filters>
        </filterColumn>
        <filterColumn colId="9">
          <filters>
            <filter val="Hussain"/>
          </filters>
        </filterColumn>
      </autoFilter>
    </customSheetView>
    <customSheetView guid="{59388434-B977-4D04-820B-C0079DE38CFF}" showAutoFilter="1" topLeftCell="D1">
      <selection activeCell="O11" sqref="O11"/>
      <pageMargins left="0.7" right="0.7" top="0.75" bottom="0.75" header="0.3" footer="0.3"/>
      <pageSetup orientation="portrait" r:id="rId11"/>
      <autoFilter ref="A1:S437" xr:uid="{76E2E2A9-029A-45DF-931E-B06F474FB793}"/>
    </customSheetView>
    <customSheetView guid="{7384116A-A108-4663-A454-627080C9D65D}" scale="112">
      <selection activeCell="I2" sqref="I2:I433"/>
      <pageMargins left="0.7" right="0.7" top="0.75" bottom="0.75" header="0.3" footer="0.3"/>
      <pageSetup orientation="portrait" r:id="rId12"/>
    </customSheetView>
  </customSheetView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BB08-8620-42B7-AFB9-7762A2F8F44C}">
  <dimension ref="A1:B10"/>
  <sheetViews>
    <sheetView zoomScale="112" workbookViewId="0">
      <selection activeCell="B6" sqref="B6"/>
    </sheetView>
  </sheetViews>
  <sheetFormatPr defaultRowHeight="14.4" x14ac:dyDescent="0.3"/>
  <cols>
    <col min="1" max="1" width="28.88671875" bestFit="1" customWidth="1"/>
    <col min="2" max="2" width="33.77734375" bestFit="1" customWidth="1"/>
  </cols>
  <sheetData>
    <row r="1" spans="1:2" x14ac:dyDescent="0.3">
      <c r="A1" s="2" t="s">
        <v>1197</v>
      </c>
      <c r="B1" s="2"/>
    </row>
    <row r="2" spans="1:2" x14ac:dyDescent="0.3">
      <c r="A2" s="3" t="s">
        <v>1198</v>
      </c>
      <c r="B2" s="4" t="s">
        <v>1199</v>
      </c>
    </row>
    <row r="3" spans="1:2" x14ac:dyDescent="0.3">
      <c r="A3" s="3" t="s">
        <v>1200</v>
      </c>
      <c r="B3" s="4" t="s">
        <v>1230</v>
      </c>
    </row>
    <row r="4" spans="1:2" x14ac:dyDescent="0.3">
      <c r="A4" s="3" t="s">
        <v>1201</v>
      </c>
      <c r="B4" s="5" t="s">
        <v>1257</v>
      </c>
    </row>
    <row r="5" spans="1:2" x14ac:dyDescent="0.3">
      <c r="A5" s="3" t="s">
        <v>1202</v>
      </c>
      <c r="B5" s="5"/>
    </row>
    <row r="6" spans="1:2" ht="15" x14ac:dyDescent="0.35">
      <c r="A6" s="3" t="s">
        <v>1203</v>
      </c>
      <c r="B6" s="1" t="s">
        <v>1256</v>
      </c>
    </row>
    <row r="7" spans="1:2" x14ac:dyDescent="0.3">
      <c r="A7" s="3" t="s">
        <v>1204</v>
      </c>
      <c r="B7" s="4"/>
    </row>
    <row r="8" spans="1:2" x14ac:dyDescent="0.3">
      <c r="A8" s="3" t="s">
        <v>1205</v>
      </c>
      <c r="B8" s="4"/>
    </row>
    <row r="9" spans="1:2" x14ac:dyDescent="0.3">
      <c r="A9" s="3" t="s">
        <v>1206</v>
      </c>
      <c r="B9" s="4"/>
    </row>
    <row r="10" spans="1:2" x14ac:dyDescent="0.3">
      <c r="A10" s="3" t="s">
        <v>1207</v>
      </c>
      <c r="B10" s="4" t="s">
        <v>1208</v>
      </c>
    </row>
  </sheetData>
  <customSheetViews>
    <customSheetView guid="{0B27AE76-1431-4A06-B602-678CEE33B4B3}" scale="112">
      <selection activeCell="B6" sqref="B6"/>
      <pageMargins left="0.7" right="0.7" top="0.75" bottom="0.75" header="0.3" footer="0.3"/>
    </customSheetView>
    <customSheetView guid="{F88A5EBD-5741-4803-9BE1-4A082A34B39B}" scale="112">
      <selection activeCell="B4" sqref="B4"/>
      <pageMargins left="0.7" right="0.7" top="0.75" bottom="0.75" header="0.3" footer="0.3"/>
    </customSheetView>
    <customSheetView guid="{5579D22E-755A-4E0D-A977-6DB5DB67A016}">
      <selection activeCell="B18" sqref="B18"/>
      <pageMargins left="0.7" right="0.7" top="0.75" bottom="0.75" header="0.3" footer="0.3"/>
    </customSheetView>
    <customSheetView guid="{A6EE34CE-6992-41CC-BCAA-9F61006C0A59}">
      <selection activeCell="B18" sqref="B18"/>
      <pageMargins left="0.7" right="0.7" top="0.75" bottom="0.75" header="0.3" footer="0.3"/>
    </customSheetView>
    <customSheetView guid="{ADE1474C-7A3D-44FA-89AE-1FBDEAA4D63E}">
      <selection activeCell="A17" sqref="A17"/>
      <pageMargins left="0.7" right="0.7" top="0.75" bottom="0.75" header="0.3" footer="0.3"/>
    </customSheetView>
    <customSheetView guid="{AF045930-F6CD-4BF7-B8A9-DE1F9790BF9B}">
      <selection activeCell="B18" sqref="B18"/>
      <pageMargins left="0.7" right="0.7" top="0.75" bottom="0.75" header="0.3" footer="0.3"/>
    </customSheetView>
    <customSheetView guid="{B7B32A7E-2D71-4021-9AAC-4840A71457B1}">
      <selection activeCell="B18" sqref="B18"/>
      <pageMargins left="0.7" right="0.7" top="0.75" bottom="0.75" header="0.3" footer="0.3"/>
    </customSheetView>
    <customSheetView guid="{B6E2381C-A942-4DD7-896B-98DA956ABE3A}">
      <selection activeCell="B19" sqref="B19"/>
      <pageMargins left="0.7" right="0.7" top="0.75" bottom="0.75" header="0.3" footer="0.3"/>
    </customSheetView>
    <customSheetView guid="{55F2D1F2-7319-4618-89C6-B9BAC559B991}">
      <selection activeCell="B18" sqref="B18"/>
      <pageMargins left="0.7" right="0.7" top="0.75" bottom="0.75" header="0.3" footer="0.3"/>
    </customSheetView>
    <customSheetView guid="{3D9D14C4-B3B1-4B1B-8FEF-F95ADB3B4C7C}">
      <selection activeCell="B18" sqref="B18"/>
      <pageMargins left="0.7" right="0.7" top="0.75" bottom="0.75" header="0.3" footer="0.3"/>
    </customSheetView>
    <customSheetView guid="{F803E06A-483F-45D9-93D9-1A9071728BF7}">
      <selection activeCell="B18" sqref="B18"/>
      <pageMargins left="0.7" right="0.7" top="0.75" bottom="0.75" header="0.3" footer="0.3"/>
    </customSheetView>
    <customSheetView guid="{1452CE3A-0E5D-4E5C-9B15-F3517FBAE90D}">
      <selection activeCell="B18" sqref="B18"/>
      <pageMargins left="0.7" right="0.7" top="0.75" bottom="0.75" header="0.3" footer="0.3"/>
    </customSheetView>
    <customSheetView guid="{452D2189-7E35-490B-86C3-E1649E7A9343}">
      <selection activeCell="B18" sqref="B18"/>
      <pageMargins left="0.7" right="0.7" top="0.75" bottom="0.75" header="0.3" footer="0.3"/>
    </customSheetView>
    <customSheetView guid="{766B4322-264F-4062-89F5-81C781D37909}">
      <selection activeCell="B18" sqref="B18"/>
      <pageMargins left="0.7" right="0.7" top="0.75" bottom="0.75" header="0.3" footer="0.3"/>
    </customSheetView>
    <customSheetView guid="{59388434-B977-4D04-820B-C0079DE38CFF}">
      <selection activeCell="B18" sqref="B18"/>
      <pageMargins left="0.7" right="0.7" top="0.75" bottom="0.75" header="0.3" footer="0.3"/>
    </customSheetView>
    <customSheetView guid="{7384116A-A108-4663-A454-627080C9D65D}" scale="112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437" count="435">
    <row newVal="1" oldVal="436"/>
    <row newVal="2" oldVal="435"/>
    <row newVal="3" oldVal="434"/>
    <row newVal="4" oldVal="433"/>
    <row newVal="5" oldVal="432"/>
    <row newVal="6" oldVal="431"/>
    <row newVal="7" oldVal="430"/>
    <row newVal="8" oldVal="429"/>
    <row newVal="9" oldVal="428"/>
    <row newVal="10" oldVal="427"/>
    <row newVal="11" oldVal="426"/>
    <row newVal="12" oldVal="425"/>
    <row newVal="13" oldVal="424"/>
    <row newVal="14" oldVal="423"/>
    <row newVal="15" oldVal="422"/>
    <row newVal="16" oldVal="421"/>
    <row newVal="17" oldVal="420"/>
    <row newVal="18" oldVal="419"/>
    <row newVal="19" oldVal="418"/>
    <row newVal="20" oldVal="417"/>
    <row newVal="21" oldVal="416"/>
    <row newVal="22" oldVal="415"/>
    <row newVal="23" oldVal="414"/>
    <row newVal="24" oldVal="413"/>
    <row newVal="25" oldVal="412"/>
    <row newVal="26" oldVal="411"/>
    <row newVal="27" oldVal="410"/>
    <row newVal="28" oldVal="409"/>
    <row newVal="29" oldVal="408"/>
    <row newVal="30" oldVal="407"/>
    <row newVal="31" oldVal="406"/>
    <row newVal="32" oldVal="405"/>
    <row newVal="33" oldVal="404"/>
    <row newVal="34" oldVal="403"/>
    <row newVal="35" oldVal="402"/>
    <row newVal="36" oldVal="401"/>
    <row newVal="37" oldVal="400"/>
    <row newVal="38" oldVal="399"/>
    <row newVal="39" oldVal="398"/>
    <row newVal="40" oldVal="397"/>
    <row newVal="41" oldVal="396"/>
    <row newVal="42" oldVal="395"/>
    <row newVal="43" oldVal="394"/>
    <row newVal="44" oldVal="393"/>
    <row newVal="45" oldVal="392"/>
    <row newVal="46" oldVal="391"/>
    <row newVal="47" oldVal="390"/>
    <row newVal="48" oldVal="389"/>
    <row newVal="49" oldVal="388"/>
    <row newVal="50" oldVal="387"/>
    <row newVal="51" oldVal="386"/>
    <row newVal="52" oldVal="385"/>
    <row newVal="53" oldVal="384"/>
    <row newVal="54" oldVal="383"/>
    <row newVal="55" oldVal="382"/>
    <row newVal="56" oldVal="381"/>
    <row newVal="57" oldVal="380"/>
    <row newVal="58" oldVal="379"/>
    <row newVal="59" oldVal="378"/>
    <row newVal="60" oldVal="377"/>
    <row newVal="61" oldVal="376"/>
    <row newVal="62" oldVal="375"/>
    <row newVal="63" oldVal="374"/>
    <row newVal="64" oldVal="373"/>
    <row newVal="65" oldVal="372"/>
    <row newVal="66" oldVal="371"/>
    <row newVal="67" oldVal="370"/>
    <row newVal="68" oldVal="369"/>
    <row newVal="69" oldVal="368"/>
    <row newVal="70" oldVal="367"/>
    <row newVal="71" oldVal="366"/>
    <row newVal="72" oldVal="365"/>
    <row newVal="73" oldVal="364"/>
    <row newVal="74" oldVal="363"/>
    <row newVal="75" oldVal="362"/>
    <row newVal="76" oldVal="361"/>
    <row newVal="77" oldVal="360"/>
    <row newVal="78" oldVal="359"/>
    <row newVal="79" oldVal="358"/>
    <row newVal="80" oldVal="357"/>
    <row newVal="81" oldVal="356"/>
    <row newVal="82" oldVal="355"/>
    <row newVal="83" oldVal="354"/>
    <row newVal="84" oldVal="353"/>
    <row newVal="85" oldVal="352"/>
    <row newVal="86" oldVal="351"/>
    <row newVal="87" oldVal="350"/>
    <row newVal="88" oldVal="349"/>
    <row newVal="89" oldVal="348"/>
    <row newVal="90" oldVal="347"/>
    <row newVal="91" oldVal="346"/>
    <row newVal="92" oldVal="345"/>
    <row newVal="93" oldVal="344"/>
    <row newVal="94" oldVal="343"/>
    <row newVal="95" oldVal="342"/>
    <row newVal="96" oldVal="341"/>
    <row newVal="97" oldVal="340"/>
    <row newVal="98" oldVal="339"/>
    <row newVal="99" oldVal="338"/>
    <row newVal="100" oldVal="337"/>
    <row newVal="101" oldVal="336"/>
    <row newVal="102" oldVal="335"/>
    <row newVal="103" oldVal="334"/>
    <row newVal="104" oldVal="333"/>
    <row newVal="105" oldVal="332"/>
    <row newVal="106" oldVal="331"/>
    <row newVal="107" oldVal="330"/>
    <row newVal="108" oldVal="329"/>
    <row newVal="109" oldVal="328"/>
    <row newVal="110" oldVal="327"/>
    <row newVal="111" oldVal="326"/>
    <row newVal="112" oldVal="325"/>
    <row newVal="113" oldVal="324"/>
    <row newVal="114" oldVal="323"/>
    <row newVal="115" oldVal="322"/>
    <row newVal="116" oldVal="321"/>
    <row newVal="117" oldVal="320"/>
    <row newVal="118" oldVal="319"/>
    <row newVal="119" oldVal="318"/>
    <row newVal="120" oldVal="317"/>
    <row newVal="121" oldVal="316"/>
    <row newVal="122" oldVal="315"/>
    <row newVal="123" oldVal="314"/>
    <row newVal="124" oldVal="313"/>
    <row newVal="125" oldVal="312"/>
    <row newVal="126" oldVal="311"/>
    <row newVal="127" oldVal="310"/>
    <row newVal="128" oldVal="309"/>
    <row newVal="129" oldVal="308"/>
    <row newVal="130" oldVal="307"/>
    <row newVal="131" oldVal="306"/>
    <row newVal="132" oldVal="305"/>
    <row newVal="133" oldVal="304"/>
    <row newVal="134" oldVal="303"/>
    <row newVal="135" oldVal="302"/>
    <row newVal="136" oldVal="301"/>
    <row newVal="137" oldVal="300"/>
    <row newVal="138" oldVal="299"/>
    <row newVal="139" oldVal="298"/>
    <row newVal="140" oldVal="297"/>
    <row newVal="141" oldVal="296"/>
    <row newVal="142" oldVal="294"/>
    <row newVal="143" oldVal="293"/>
    <row newVal="144" oldVal="292"/>
    <row newVal="145" oldVal="291"/>
    <row newVal="146" oldVal="290"/>
    <row newVal="147" oldVal="289"/>
    <row newVal="148" oldVal="288"/>
    <row newVal="149" oldVal="287"/>
    <row newVal="150" oldVal="286"/>
    <row newVal="151" oldVal="285"/>
    <row newVal="152" oldVal="284"/>
    <row newVal="153" oldVal="283"/>
    <row newVal="154" oldVal="282"/>
    <row newVal="155" oldVal="281"/>
    <row newVal="156" oldVal="280"/>
    <row newVal="157" oldVal="279"/>
    <row newVal="158" oldVal="278"/>
    <row newVal="159" oldVal="277"/>
    <row newVal="160" oldVal="276"/>
    <row newVal="161" oldVal="275"/>
    <row newVal="162" oldVal="274"/>
    <row newVal="163" oldVal="273"/>
    <row newVal="164" oldVal="272"/>
    <row newVal="165" oldVal="271"/>
    <row newVal="166" oldVal="270"/>
    <row newVal="167" oldVal="269"/>
    <row newVal="168" oldVal="268"/>
    <row newVal="169" oldVal="267"/>
    <row newVal="170" oldVal="266"/>
    <row newVal="171" oldVal="265"/>
    <row newVal="172" oldVal="264"/>
    <row newVal="173" oldVal="263"/>
    <row newVal="174" oldVal="262"/>
    <row newVal="175" oldVal="261"/>
    <row newVal="176" oldVal="260"/>
    <row newVal="177" oldVal="259"/>
    <row newVal="178" oldVal="258"/>
    <row newVal="179" oldVal="257"/>
    <row newVal="180" oldVal="256"/>
    <row newVal="181" oldVal="255"/>
    <row newVal="182" oldVal="254"/>
    <row newVal="183" oldVal="253"/>
    <row newVal="184" oldVal="252"/>
    <row newVal="185" oldVal="251"/>
    <row newVal="186" oldVal="250"/>
    <row newVal="187" oldVal="249"/>
    <row newVal="188" oldVal="248"/>
    <row newVal="189" oldVal="247"/>
    <row newVal="190" oldVal="246"/>
    <row newVal="191" oldVal="245"/>
    <row newVal="192" oldVal="244"/>
    <row newVal="193" oldVal="243"/>
    <row newVal="194" oldVal="242"/>
    <row newVal="195" oldVal="241"/>
    <row newVal="196" oldVal="240"/>
    <row newVal="197" oldVal="239"/>
    <row newVal="198" oldVal="238"/>
    <row newVal="199" oldVal="237"/>
    <row newVal="200" oldVal="236"/>
    <row newVal="201" oldVal="235"/>
    <row newVal="202" oldVal="234"/>
    <row newVal="203" oldVal="233"/>
    <row newVal="204" oldVal="232"/>
    <row newVal="205" oldVal="231"/>
    <row newVal="206" oldVal="230"/>
    <row newVal="207" oldVal="229"/>
    <row newVal="208" oldVal="228"/>
    <row newVal="209" oldVal="227"/>
    <row newVal="210" oldVal="226"/>
    <row newVal="211" oldVal="225"/>
    <row newVal="212" oldVal="224"/>
    <row newVal="213" oldVal="223"/>
    <row newVal="214" oldVal="222"/>
    <row newVal="215" oldVal="221"/>
    <row newVal="216" oldVal="220"/>
    <row newVal="217" oldVal="219"/>
    <row newVal="219" oldVal="217"/>
    <row newVal="220" oldVal="216"/>
    <row newVal="221" oldVal="215"/>
    <row newVal="222" oldVal="214"/>
    <row newVal="223" oldVal="213"/>
    <row newVal="224" oldVal="212"/>
    <row newVal="225" oldVal="211"/>
    <row newVal="226" oldVal="210"/>
    <row newVal="227" oldVal="209"/>
    <row newVal="228" oldVal="208"/>
    <row newVal="229" oldVal="207"/>
    <row newVal="230" oldVal="206"/>
    <row newVal="231" oldVal="205"/>
    <row newVal="232" oldVal="204"/>
    <row newVal="233" oldVal="203"/>
    <row newVal="234" oldVal="202"/>
    <row newVal="235" oldVal="201"/>
    <row newVal="236" oldVal="200"/>
    <row newVal="237" oldVal="199"/>
    <row newVal="238" oldVal="198"/>
    <row newVal="239" oldVal="197"/>
    <row newVal="240" oldVal="196"/>
    <row newVal="241" oldVal="195"/>
    <row newVal="242" oldVal="194"/>
    <row newVal="243" oldVal="193"/>
    <row newVal="244" oldVal="192"/>
    <row newVal="245" oldVal="191"/>
    <row newVal="246" oldVal="190"/>
    <row newVal="247" oldVal="189"/>
    <row newVal="248" oldVal="188"/>
    <row newVal="249" oldVal="187"/>
    <row newVal="250" oldVal="186"/>
    <row newVal="251" oldVal="185"/>
    <row newVal="252" oldVal="184"/>
    <row newVal="253" oldVal="183"/>
    <row newVal="254" oldVal="182"/>
    <row newVal="255" oldVal="181"/>
    <row newVal="256" oldVal="180"/>
    <row newVal="257" oldVal="179"/>
    <row newVal="258" oldVal="178"/>
    <row newVal="259" oldVal="177"/>
    <row newVal="260" oldVal="176"/>
    <row newVal="261" oldVal="175"/>
    <row newVal="262" oldVal="174"/>
    <row newVal="263" oldVal="173"/>
    <row newVal="264" oldVal="172"/>
    <row newVal="265" oldVal="171"/>
    <row newVal="266" oldVal="170"/>
    <row newVal="267" oldVal="169"/>
    <row newVal="268" oldVal="168"/>
    <row newVal="269" oldVal="167"/>
    <row newVal="270" oldVal="166"/>
    <row newVal="271" oldVal="165"/>
    <row newVal="272" oldVal="164"/>
    <row newVal="273" oldVal="163"/>
    <row newVal="274" oldVal="162"/>
    <row newVal="275" oldVal="161"/>
    <row newVal="276" oldVal="160"/>
    <row newVal="277" oldVal="159"/>
    <row newVal="278" oldVal="158"/>
    <row newVal="279" oldVal="157"/>
    <row newVal="280" oldVal="156"/>
    <row newVal="281" oldVal="155"/>
    <row newVal="282" oldVal="154"/>
    <row newVal="283" oldVal="153"/>
    <row newVal="284" oldVal="152"/>
    <row newVal="285" oldVal="151"/>
    <row newVal="286" oldVal="150"/>
    <row newVal="287" oldVal="149"/>
    <row newVal="288" oldVal="148"/>
    <row newVal="289" oldVal="147"/>
    <row newVal="290" oldVal="146"/>
    <row newVal="291" oldVal="145"/>
    <row newVal="292" oldVal="144"/>
    <row newVal="293" oldVal="143"/>
    <row newVal="294" oldVal="142"/>
    <row newVal="295" oldVal="141"/>
    <row newVal="296" oldVal="140"/>
    <row newVal="297" oldVal="139"/>
    <row newVal="298" oldVal="138"/>
    <row newVal="299" oldVal="137"/>
    <row newVal="300" oldVal="136"/>
    <row newVal="301" oldVal="135"/>
    <row newVal="302" oldVal="134"/>
    <row newVal="303" oldVal="133"/>
    <row newVal="304" oldVal="132"/>
    <row newVal="305" oldVal="131"/>
    <row newVal="306" oldVal="130"/>
    <row newVal="307" oldVal="129"/>
    <row newVal="308" oldVal="128"/>
    <row newVal="309" oldVal="127"/>
    <row newVal="310" oldVal="126"/>
    <row newVal="311" oldVal="125"/>
    <row newVal="312" oldVal="124"/>
    <row newVal="313" oldVal="123"/>
    <row newVal="314" oldVal="122"/>
    <row newVal="315" oldVal="121"/>
    <row newVal="316" oldVal="120"/>
    <row newVal="317" oldVal="119"/>
    <row newVal="318" oldVal="118"/>
    <row newVal="319" oldVal="117"/>
    <row newVal="320" oldVal="116"/>
    <row newVal="321" oldVal="115"/>
    <row newVal="322" oldVal="114"/>
    <row newVal="323" oldVal="113"/>
    <row newVal="324" oldVal="112"/>
    <row newVal="325" oldVal="111"/>
    <row newVal="326" oldVal="110"/>
    <row newVal="327" oldVal="109"/>
    <row newVal="328" oldVal="108"/>
    <row newVal="329" oldVal="107"/>
    <row newVal="330" oldVal="106"/>
    <row newVal="331" oldVal="105"/>
    <row newVal="332" oldVal="104"/>
    <row newVal="333" oldVal="103"/>
    <row newVal="334" oldVal="102"/>
    <row newVal="335" oldVal="101"/>
    <row newVal="336" oldVal="100"/>
    <row newVal="337" oldVal="99"/>
    <row newVal="338" oldVal="98"/>
    <row newVal="339" oldVal="97"/>
    <row newVal="340" oldVal="96"/>
    <row newVal="341" oldVal="95"/>
    <row newVal="342" oldVal="94"/>
    <row newVal="343" oldVal="93"/>
    <row newVal="344" oldVal="92"/>
    <row newVal="345" oldVal="91"/>
    <row newVal="346" oldVal="90"/>
    <row newVal="347" oldVal="89"/>
    <row newVal="348" oldVal="88"/>
    <row newVal="349" oldVal="87"/>
    <row newVal="350" oldVal="86"/>
    <row newVal="351" oldVal="85"/>
    <row newVal="352" oldVal="84"/>
    <row newVal="353" oldVal="83"/>
    <row newVal="354" oldVal="82"/>
    <row newVal="355" oldVal="81"/>
    <row newVal="356" oldVal="80"/>
    <row newVal="357" oldVal="79"/>
    <row newVal="358" oldVal="78"/>
    <row newVal="359" oldVal="77"/>
    <row newVal="360" oldVal="76"/>
    <row newVal="361" oldVal="75"/>
    <row newVal="362" oldVal="74"/>
    <row newVal="363" oldVal="73"/>
    <row newVal="364" oldVal="72"/>
    <row newVal="365" oldVal="71"/>
    <row newVal="366" oldVal="70"/>
    <row newVal="367" oldVal="69"/>
    <row newVal="368" oldVal="68"/>
    <row newVal="369" oldVal="67"/>
    <row newVal="370" oldVal="66"/>
    <row newVal="371" oldVal="65"/>
    <row newVal="372" oldVal="64"/>
    <row newVal="373" oldVal="63"/>
    <row newVal="374" oldVal="62"/>
    <row newVal="375" oldVal="61"/>
    <row newVal="376" oldVal="60"/>
    <row newVal="377" oldVal="59"/>
    <row newVal="378" oldVal="58"/>
    <row newVal="379" oldVal="57"/>
    <row newVal="380" oldVal="56"/>
    <row newVal="381" oldVal="55"/>
    <row newVal="382" oldVal="54"/>
    <row newVal="383" oldVal="53"/>
    <row newVal="384" oldVal="52"/>
    <row newVal="385" oldVal="51"/>
    <row newVal="386" oldVal="50"/>
    <row newVal="387" oldVal="49"/>
    <row newVal="388" oldVal="48"/>
    <row newVal="389" oldVal="47"/>
    <row newVal="390" oldVal="46"/>
    <row newVal="391" oldVal="45"/>
    <row newVal="392" oldVal="44"/>
    <row newVal="393" oldVal="43"/>
    <row newVal="394" oldVal="42"/>
    <row newVal="395" oldVal="41"/>
    <row newVal="396" oldVal="40"/>
    <row newVal="397" oldVal="39"/>
    <row newVal="398" oldVal="38"/>
    <row newVal="399" oldVal="37"/>
    <row newVal="400" oldVal="36"/>
    <row newVal="401" oldVal="35"/>
    <row newVal="402" oldVal="34"/>
    <row newVal="403" oldVal="33"/>
    <row newVal="404" oldVal="32"/>
    <row newVal="405" oldVal="31"/>
    <row newVal="406" oldVal="30"/>
    <row newVal="407" oldVal="29"/>
    <row newVal="408" oldVal="28"/>
    <row newVal="409" oldVal="27"/>
    <row newVal="410" oldVal="26"/>
    <row newVal="411" oldVal="25"/>
    <row newVal="412" oldVal="24"/>
    <row newVal="413" oldVal="23"/>
    <row newVal="414" oldVal="22"/>
    <row newVal="415" oldVal="21"/>
    <row newVal="416" oldVal="20"/>
    <row newVal="417" oldVal="19"/>
    <row newVal="418" oldVal="18"/>
    <row newVal="419" oldVal="17"/>
    <row newVal="420" oldVal="16"/>
    <row newVal="421" oldVal="15"/>
    <row newVal="422" oldVal="14"/>
    <row newVal="423" oldVal="13"/>
    <row newVal="424" oldVal="12"/>
    <row newVal="425" oldVal="11"/>
    <row newVal="426" oldVal="10"/>
    <row newVal="427" oldVal="9"/>
    <row newVal="428" oldVal="8"/>
    <row newVal="429" oldVal="7"/>
    <row newVal="430" oldVal="6"/>
    <row newVal="431" oldVal="5"/>
    <row newVal="432" oldVal="4"/>
    <row newVal="433" oldVal="3"/>
    <row newVal="434" oldVal="2"/>
    <row newVal="435" oldVal="1"/>
    <row newVal="436" oldVal="295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Suresh, AryaX</dc:creator>
  <cp:lastModifiedBy>Agarwal, Naman</cp:lastModifiedBy>
  <cp:lastPrinted>2022-07-07T09:46:52Z</cp:lastPrinted>
  <dcterms:created xsi:type="dcterms:W3CDTF">2022-03-04T05:16:12Z</dcterms:created>
  <dcterms:modified xsi:type="dcterms:W3CDTF">2022-12-14T13:12:01Z</dcterms:modified>
</cp:coreProperties>
</file>