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6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4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A32F068F-DF81-472D-8F08-84D3DFCA6F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72B30E5_9E94_40B3_AA49_135643219721_.wvu.FilterData" localSheetId="0" hidden="1">Test_Data!$A$1:$T$437</definedName>
    <definedName name="Z_0C336865_6976_4202_A53B_D7E880D13F34_.wvu.FilterData" localSheetId="0" hidden="1">Test_Data!$A$1:$T$437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7CE406_6CAE_4219_B98C_4070E22EEB6C_.wvu.FilterData" localSheetId="0" hidden="1">Test_Data!$A$1:$T$437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286340A_F27E_4FD4_9A7A_C6F18F1E32DE_.wvu.FilterData" localSheetId="0" hidden="1">Test_Data!$B$1:$R$437</definedName>
    <definedName name="Z_26107F59_F6F8_426F_992C_BCCFA3923B0E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EA198DF_0571_4CC1_AB44_3CBE6357B19A_.wvu.FilterData" localSheetId="0" hidden="1">Test_Data!$A$1:$T$437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1E7D7DB_2491_46A6_A60E_EAC4029F0F2F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8F47CD0_6DB3_4B78_A3B7_955F21369308_.wvu.FilterData" localSheetId="0" hidden="1">Test_Data!$B$1:$R$437</definedName>
    <definedName name="Z_59388434_B977_4D04_820B_C0079DE38CFF_.wvu.FilterData" localSheetId="1" hidden="1">Test_Config!$A$1</definedName>
    <definedName name="Z_59388434_B977_4D04_820B_C0079DE38CFF_.wvu.FilterData" localSheetId="0" hidden="1">Test_Data!$A$1:$T$437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6ED54BBD_B03F_4C7D_A46D_4C56BC38AB31_.wvu.FilterData" localSheetId="0" hidden="1">Test_Data!$B$1:$R$437</definedName>
    <definedName name="Z_7204EEF5_A115_4B8B_A346_B27711F1FD06_.wvu.FilterData" localSheetId="0" hidden="1">Test_Data!$B$1:$R$437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CD847D1_1BDC_4DE5_B78F_82C82D6CF10C_.wvu.FilterData" localSheetId="0" hidden="1">Test_Data!$B$1:$R$437</definedName>
    <definedName name="Z_9409D79F_BF81_4CE2_9716_10B94CA92E1C_.wvu.FilterData" localSheetId="0" hidden="1">Test_Data!$B$1:$R$437</definedName>
    <definedName name="Z_95DC4063_D2A1_4FAC_879C_A443089DE3BA_.wvu.FilterData" localSheetId="0" hidden="1">Test_Data!$A$1:$T$437</definedName>
    <definedName name="Z_99C6E37E_A2B7_4DD0_95C1_E8CB30B8504D_.wvu.FilterData" localSheetId="0" hidden="1">Test_Data!$A$1:$T$437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B085DB48_1A5F_403E_8462_067BC4BFEACC_.wvu.FilterData" localSheetId="0" hidden="1">Test_Data!$A$1:$T$437</definedName>
    <definedName name="Z_B390C952_F0B6_4930_9FFF_0AB8A880271B_.wvu.FilterData" localSheetId="0" hidden="1">Test_Data!$A$1:$T$437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Test_Data!$A$1:$T$437</definedName>
    <definedName name="Z_BA69E2C7_5823_4984_8A4F_E7DE93EBD403_.wvu.FilterData" localSheetId="0" hidden="1">Test_Data!$A$1:$T$437</definedName>
    <definedName name="Z_BCC8EFA0_9E66_4051_A075_48E17B0C7838_.wvu.FilterData" localSheetId="0" hidden="1">Test_Data!$A$1:$T$437</definedName>
    <definedName name="Z_BE54FBCE_A938_4803_BE27_1A665AF94A6D_.wvu.FilterData" localSheetId="0" hidden="1">Test_Data!$A$1:$T$437</definedName>
    <definedName name="Z_C12D071D_C467_4D28_999A_E371CDA68825_.wvu.FilterData" localSheetId="0" hidden="1">Test_Data!$A$1:$T$437</definedName>
    <definedName name="Z_C448C177_61B6_46EA_9396_856A0BABBDA4_.wvu.FilterData" localSheetId="0" hidden="1">Test_Data!$A$1:$T$437</definedName>
    <definedName name="Z_C83B9C37_5B7C_4952_BDEC_8E3885C3E86A_.wvu.FilterData" localSheetId="0" hidden="1">Test_Data!$A$1:$T$437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EAB7F41_D143_4201_80E7_AAFC7F95EE27_.wvu.FilterData" localSheetId="1" hidden="1">Test_Config!$A$1</definedName>
    <definedName name="Z_CEAB7F41_D143_4201_80E7_AAFC7F95EE27_.wvu.FilterData" localSheetId="0" hidden="1">Test_Data!$A$1:$T$437</definedName>
    <definedName name="Z_CEDAC53C_652E_4D1F_8D90_F55672C31B3C_.wvu.FilterData" localSheetId="0" hidden="1">Test_Data!$A$1:$T$437</definedName>
    <definedName name="Z_D1C64FCF_A393_4996_9480_25DC38B9C4F1_.wvu.FilterData" localSheetId="0" hidden="1">Test_Data!$B$1:$R$437</definedName>
    <definedName name="Z_D694D114_B763_4A4E_856C_F761C0B57F95_.wvu.FilterData" localSheetId="0" hidden="1">Test_Data!$A$1:$T$437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E0C45456_FB9E_4FCA_959D_AC0CBBD1862C_.wvu.FilterData" localSheetId="0" hidden="1">Test_Data!$B$1:$R$437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DEC8E71_C06D_490F_B213_5A2AABEE11B5_.wvu.FilterData" localSheetId="0" hidden="1">Test_Data!$B$1:$R$437</definedName>
    <definedName name="Z_EFDE2FB6_8C8E_4EF4_B5C1_9EBF1A9B8B00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55830BF_8990_435D_83CB_73DA0E9FE78C_.wvu.FilterData" localSheetId="0" hidden="1">Test_Data!$A$1:$T$437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</definedNames>
  <calcPr calcId="191029"/>
  <customWorkbookViews>
    <customWorkbookView name="Agarwal, Naman - Personal View" guid="{CEAB7F41-D143-4201-80E7-AAFC7F95EE27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1" l="1"/>
  <c r="A294" i="1"/>
  <c r="A213" i="1"/>
  <c r="A122" i="1" l="1"/>
  <c r="A157" i="1"/>
  <c r="A30" i="1" l="1"/>
  <c r="A81" i="1"/>
  <c r="A210" i="1"/>
  <c r="A43" i="1"/>
  <c r="A437" i="1" l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53" i="1"/>
  <c r="A22" i="1"/>
  <c r="A337" i="1"/>
  <c r="A336" i="1"/>
  <c r="A335" i="1"/>
  <c r="A334" i="1"/>
  <c r="A333" i="1"/>
  <c r="A332" i="1"/>
  <c r="A331" i="1"/>
  <c r="A339" i="1"/>
  <c r="A329" i="1"/>
  <c r="A328" i="1"/>
  <c r="A327" i="1"/>
  <c r="A326" i="1"/>
  <c r="A325" i="1"/>
  <c r="A324" i="1"/>
  <c r="A323" i="1"/>
  <c r="A321" i="1"/>
  <c r="A320" i="1"/>
  <c r="A319" i="1"/>
  <c r="A30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90" i="1"/>
  <c r="A301" i="1"/>
  <c r="A300" i="1"/>
  <c r="A299" i="1"/>
  <c r="A298" i="1"/>
  <c r="A297" i="1"/>
  <c r="A295" i="1"/>
  <c r="A293" i="1"/>
  <c r="A292" i="1"/>
  <c r="A291" i="1"/>
  <c r="A271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338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7" i="1"/>
  <c r="A106" i="1"/>
  <c r="A105" i="1"/>
  <c r="A104" i="1"/>
  <c r="A103" i="1"/>
  <c r="A102" i="1"/>
  <c r="A101" i="1"/>
  <c r="A100" i="1"/>
  <c r="A99" i="1"/>
  <c r="A98" i="1"/>
  <c r="A97" i="1"/>
  <c r="A96" i="1"/>
  <c r="A33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95" i="1"/>
  <c r="A57" i="1"/>
  <c r="A56" i="1"/>
  <c r="A55" i="1"/>
  <c r="A54" i="1"/>
  <c r="A322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19" i="1"/>
  <c r="A21" i="1"/>
  <c r="A20" i="1"/>
  <c r="A18" i="1"/>
  <c r="A5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<sst xmlns="http://schemas.openxmlformats.org/spreadsheetml/2006/main" count="5718" uniqueCount="1246">
  <si>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</si>
  <si>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</si>
  <si>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</si>
  <si>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</si>
  <si>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</si>
  <si>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</si>
  <si>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</si>
  <si>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</si>
  <si>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</si>
  <si>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</si>
  <si>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</si>
  <si>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</si>
  <si>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</si>
  <si>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</si>
  <si>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</si>
  <si>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</si>
  <si>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</si>
  <si>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</si>
  <si>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</si>
  <si>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</si>
  <si>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</si>
  <si>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</si>
  <si>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</si>
  <si>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</si>
  <si>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</si>
  <si>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</si>
  <si>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</si>
  <si>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</si>
  <si>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</si>
  <si>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</si>
  <si>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</si>
  <si>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</si>
  <si>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</si>
  <si>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</si>
  <si>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</si>
  <si>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</si>
  <si>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</si>
  <si>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</si>
  <si>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</si>
  <si>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</si>
  <si>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</si>
  <si>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</si>
  <si>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</si>
  <si>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</si>
  <si>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</si>
  <si>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</si>
  <si>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</si>
  <si>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</si>
  <si>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</si>
  <si>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</si>
  <si>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</si>
  <si>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</si>
  <si>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</si>
  <si>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</si>
  <si>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</si>
  <si>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</si>
  <si>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</si>
  <si>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</si>
  <si>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</si>
  <si>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</si>
  <si>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</si>
  <si>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</si>
  <si>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</si>
  <si>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</si>
  <si>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</si>
  <si>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</si>
  <si>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</si>
  <si>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</si>
  <si>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</si>
  <si>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</si>
  <si>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</si>
  <si>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</si>
  <si>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</si>
  <si>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</si>
  <si>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</si>
  <si>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</si>
  <si>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</si>
  <si>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</si>
  <si>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</si>
  <si>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</si>
  <si>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</si>
  <si>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</si>
  <si>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</si>
  <si>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</si>
  <si>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</si>
  <si>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</si>
  <si>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</si>
  <si>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</si>
  <si>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</si>
  <si>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</si>
  <si>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</si>
  <si>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</si>
  <si>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</si>
  <si>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</si>
  <si>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</si>
  <si>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</si>
  <si>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</si>
  <si>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</si>
  <si>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</si>
  <si>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</si>
  <si>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</si>
  <si>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</si>
  <si>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</si>
  <si>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</si>
  <si>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</si>
  <si>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</si>
  <si>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</si>
  <si>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</si>
  <si>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</si>
  <si>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</si>
  <si>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</si>
  <si>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</si>
  <si>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</si>
  <si>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</si>
  <si>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</si>
  <si>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</si>
  <si>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</si>
  <si>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</si>
  <si>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</si>
  <si>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</si>
  <si>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</si>
  <si>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</si>
  <si>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</si>
  <si>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</si>
  <si>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</si>
  <si>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</si>
  <si>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</si>
  <si>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</si>
  <si>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</si>
  <si>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</si>
  <si>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</si>
  <si>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</si>
  <si>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</si>
  <si>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</si>
  <si>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</si>
  <si>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</si>
  <si>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</si>
  <si>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</si>
  <si>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</si>
  <si>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</si>
  <si>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</si>
  <si>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</si>
  <si>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</si>
  <si>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</si>
  <si>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</si>
  <si>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</si>
  <si>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</si>
  <si>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</si>
  <si>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</si>
  <si>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</si>
  <si>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</si>
  <si>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</si>
  <si>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</si>
  <si>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</si>
  <si>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</si>
  <si>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</si>
  <si>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</si>
  <si>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</si>
  <si>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</si>
  <si>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</si>
  <si>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</si>
  <si>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</si>
  <si>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</si>
  <si>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</si>
  <si>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</si>
  <si>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</si>
  <si>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</si>
  <si>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</si>
  <si>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</si>
  <si>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</si>
  <si>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</si>
  <si>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</si>
  <si>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</si>
  <si>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</si>
  <si>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</si>
  <si>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</si>
  <si>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</si>
  <si>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</si>
  <si>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</si>
  <si>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</si>
  <si>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</si>
  <si>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</si>
  <si>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</si>
  <si>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</si>
  <si>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</si>
  <si>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</si>
  <si>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</si>
  <si>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</si>
  <si>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</si>
  <si>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</si>
  <si>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</si>
  <si>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</si>
  <si>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</si>
  <si>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</si>
  <si>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</si>
  <si>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</si>
  <si>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</si>
  <si>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</si>
  <si>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</si>
  <si>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</si>
  <si>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</si>
  <si>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</si>
  <si>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</si>
  <si>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</si>
  <si>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</si>
  <si>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</si>
  <si>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</si>
  <si>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</si>
  <si>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</si>
  <si>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</si>
  <si>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</si>
  <si>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</si>
  <si>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</si>
  <si>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</si>
  <si>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</si>
  <si>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</si>
  <si>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</si>
  <si>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</si>
  <si>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</si>
  <si>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</si>
  <si>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</si>
  <si>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</si>
  <si>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</si>
  <si>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</si>
  <si>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</si>
  <si>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</si>
  <si>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</si>
  <si>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</si>
  <si>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</si>
  <si>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</si>
  <si>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</si>
  <si>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</si>
  <si>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</si>
  <si>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</si>
  <si>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</si>
  <si>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</si>
  <si>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</si>
  <si>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</si>
  <si>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</si>
  <si>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</si>
  <si>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</si>
  <si>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</si>
  <si>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</si>
  <si>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</si>
  <si>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</si>
  <si>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</si>
  <si>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</si>
  <si>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</si>
  <si>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</si>
  <si>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</si>
  <si>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</si>
  <si>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</si>
  <si>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</si>
  <si>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</si>
  <si>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</si>
  <si>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</si>
  <si>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</si>
  <si>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</si>
  <si>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</si>
  <si>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</si>
  <si>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</si>
  <si>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</si>
  <si>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</si>
  <si>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</si>
  <si>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</si>
  <si>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</si>
  <si>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</si>
  <si>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</si>
  <si>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</si>
  <si>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</si>
  <si>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</si>
  <si>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</si>
  <si>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</si>
  <si>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</si>
  <si>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</si>
  <si>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</si>
  <si>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</si>
  <si>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</si>
  <si>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</si>
  <si>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</si>
  <si>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</si>
  <si>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</si>
  <si>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</si>
  <si>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</si>
  <si>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</si>
  <si>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</si>
  <si>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</si>
  <si>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</si>
  <si>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</si>
  <si>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</si>
  <si>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</si>
  <si>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</si>
  <si>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</si>
  <si>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</si>
  <si>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</si>
  <si>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</si>
  <si>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</si>
  <si>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</si>
  <si>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</si>
  <si>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</si>
  <si>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</si>
  <si>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</si>
  <si>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</si>
  <si>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</si>
  <si>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</si>
  <si>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</si>
  <si>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</si>
  <si>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</si>
  <si>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</si>
  <si>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</si>
  <si>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</si>
  <si>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</si>
  <si>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</si>
  <si>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</si>
  <si>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</si>
  <si>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</si>
  <si>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</si>
  <si>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</si>
  <si>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</si>
  <si>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</si>
  <si>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</si>
  <si>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</si>
  <si>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</si>
  <si>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</si>
  <si>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</si>
  <si>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</si>
  <si>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</si>
  <si>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</si>
  <si>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</si>
  <si>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</si>
  <si>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</si>
  <si>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</si>
  <si>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</si>
  <si>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</si>
  <si>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</si>
  <si>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</si>
  <si>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</si>
  <si>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</si>
  <si>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</si>
  <si>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</si>
  <si>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</si>
  <si>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</si>
  <si>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</si>
  <si>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</si>
  <si>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</si>
  <si>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</si>
  <si>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</si>
  <si>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</si>
  <si>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</si>
  <si>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</si>
  <si>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</si>
  <si>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</si>
  <si>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</si>
  <si>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</si>
  <si>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</si>
  <si>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</si>
  <si>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</si>
  <si>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</si>
  <si>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</si>
  <si>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</si>
  <si>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</si>
  <si>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</si>
  <si>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</si>
  <si>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</si>
  <si>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</si>
  <si>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</si>
  <si>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</si>
  <si>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</si>
  <si>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</si>
  <si>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</si>
  <si>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</si>
  <si>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</si>
  <si>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</si>
  <si>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</si>
  <si>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</si>
  <si>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</si>
  <si>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</si>
  <si>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</si>
  <si>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</si>
  <si>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</si>
  <si>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</si>
  <si>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</si>
  <si>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</si>
  <si>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</si>
  <si>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</si>
  <si>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</si>
  <si>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</si>
  <si>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</si>
  <si>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</si>
  <si>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</si>
  <si>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</si>
  <si>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</si>
  <si>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</si>
  <si>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</si>
  <si>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</si>
  <si>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</si>
  <si>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</si>
  <si>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</si>
  <si>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</si>
  <si>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</si>
  <si>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</si>
  <si>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</si>
  <si>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</si>
  <si>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</si>
  <si>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</si>
  <si>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</si>
  <si>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</si>
  <si>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</si>
  <si>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</si>
  <si>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</si>
  <si>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</si>
  <si>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</si>
  <si>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</si>
  <si>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</si>
  <si>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</si>
  <si>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</si>
  <si>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</si>
  <si>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</si>
  <si>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</si>
  <si>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</si>
  <si>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</si>
  <si>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</si>
  <si>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</si>
  <si>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</si>
  <si>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</si>
  <si>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</si>
  <si>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</si>
  <si>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</si>
  <si>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</si>
  <si>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</si>
  <si>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</si>
  <si>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</si>
  <si>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</si>
  <si>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</si>
  <si>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</si>
  <si>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</si>
  <si>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</si>
  <si>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</si>
  <si>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</si>
  <si>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</si>
  <si>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</si>
  <si>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</si>
  <si>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</si>
  <si>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</si>
  <si>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</si>
  <si>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</si>
  <si>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</si>
  <si>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</si>
  <si>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</si>
  <si>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</si>
  <si>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</si>
  <si>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</si>
  <si>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</si>
  <si>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</si>
  <si>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</si>
  <si>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</si>
  <si>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</si>
  <si>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</si>
  <si>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</si>
  <si>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</si>
  <si>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</si>
  <si>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</si>
  <si>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</si>
  <si>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</si>
  <si>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</si>
  <si>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</si>
  <si>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</si>
  <si>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</si>
  <si>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</si>
  <si>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</si>
  <si>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</si>
  <si>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</si>
  <si>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</si>
  <si>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</si>
  <si>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</si>
  <si>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</si>
  <si>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</si>
  <si>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</si>
  <si>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</si>
  <si>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</si>
  <si>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</si>
  <si>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</si>
  <si>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</si>
  <si>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</si>
  <si>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</si>
  <si>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</si>
  <si>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</si>
  <si>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</si>
  <si>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</si>
  <si>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</si>
  <si>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</si>
  <si>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</si>
  <si>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</si>
  <si>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</si>
  <si>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</si>
  <si>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</si>
  <si>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</si>
  <si>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</si>
  <si>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</si>
  <si>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</si>
  <si>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</si>
  <si>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</si>
  <si>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</si>
  <si>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</si>
  <si>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</si>
  <si>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</si>
  <si>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</si>
  <si>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</si>
  <si>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</si>
  <si>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</si>
  <si>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</si>
  <si>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</si>
  <si>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</si>
  <si>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</si>
  <si>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</si>
  <si>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</si>
  <si>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</si>
  <si>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</si>
  <si>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</si>
  <si>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</si>
  <si>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</si>
  <si>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</si>
  <si>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</si>
  <si>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</si>
  <si>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</si>
  <si>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</si>
  <si>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</si>
  <si>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</si>
  <si>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</si>
  <si>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</si>
  <si>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</si>
  <si>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</si>
  <si>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</si>
  <si>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</si>
  <si>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</si>
  <si>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</si>
  <si>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</si>
  <si>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</si>
  <si>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</si>
  <si>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</si>
  <si>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</si>
  <si>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</si>
  <si>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</si>
  <si>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</si>
  <si>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</si>
  <si>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</si>
  <si>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</si>
  <si>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</si>
  <si>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</si>
  <si>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</si>
  <si>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Verify Concurrent Type-C Display and DP Display functionality on hot plug over Type-C port and connector reversibility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</si>
  <si>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</si>
  <si>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</si>
  <si>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</si>
  <si>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</si>
  <si>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</si>
  <si>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</si>
  <si>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</si>
  <si>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</si>
  <si>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</si>
  <si>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</si>
  <si>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</si>
  <si>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</si>
  <si>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</si>
  <si>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</si>
  <si>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</si>
  <si>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</si>
  <si>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</si>
  <si>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</si>
  <si>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</si>
  <si>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</si>
  <si>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</si>
  <si>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</si>
  <si>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</si>
  <si>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</si>
  <si>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</si>
  <si>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</si>
  <si>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</si>
  <si>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</si>
  <si>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</si>
  <si>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</si>
  <si>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</si>
  <si>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</si>
  <si>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</si>
  <si>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</si>
  <si>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</si>
  <si>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</si>
  <si>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</si>
  <si>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</si>
  <si>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</si>
  <si>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</si>
  <si>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</si>
  <si>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</si>
  <si>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</si>
  <si>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</si>
  <si>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</si>
  <si>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</si>
  <si>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</si>
  <si>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</si>
  <si>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</si>
  <si>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</si>
  <si>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</si>
  <si>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</si>
  <si>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</si>
  <si>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</si>
  <si>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</si>
  <si>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</si>
  <si>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</si>
  <si>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</si>
  <si>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</si>
  <si>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</si>
  <si>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</si>
  <si>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</si>
  <si>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</si>
  <si>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</si>
  <si>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</si>
  <si>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</si>
  <si>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</si>
  <si>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</si>
  <si>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</si>
  <si>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</si>
  <si>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</si>
  <si>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</si>
  <si>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</si>
  <si>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</si>
  <si>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</si>
  <si>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</si>
  <si>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</si>
  <si>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</si>
  <si>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</si>
  <si>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</si>
  <si>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</si>
  <si>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</si>
  <si>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</si>
  <si>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</si>
  <si>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</si>
  <si>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</si>
  <si>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</si>
  <si>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</si>
  <si>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</si>
  <si>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</si>
  <si>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</si>
  <si>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</si>
  <si>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</si>
  <si>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</si>
  <si>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</si>
  <si>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</si>
  <si>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</si>
  <si>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</si>
  <si>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</si>
  <si>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</si>
  <si>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</si>
  <si>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</si>
  <si>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</si>
  <si>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</si>
  <si>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</si>
  <si>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</si>
  <si>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</si>
  <si>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</si>
  <si>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</si>
  <si>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</si>
  <si>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</si>
  <si>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</si>
  <si>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</si>
  <si>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</si>
  <si>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</si>
  <si>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</si>
  <si>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</si>
  <si>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</si>
  <si>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</si>
  <si>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</si>
  <si>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</si>
  <si>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</si>
  <si>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</si>
  <si>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</si>
  <si>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</si>
  <si>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</si>
  <si>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</si>
  <si>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</si>
  <si>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</si>
  <si>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</si>
  <si>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</si>
  <si>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</si>
  <si>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</si>
  <si>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</si>
  <si>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</si>
  <si>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</si>
  <si>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</si>
  <si>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</si>
  <si>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</si>
  <si>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</si>
  <si>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</si>
  <si>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</si>
  <si>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</si>
  <si>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</si>
  <si>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</si>
  <si>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</si>
  <si>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</si>
  <si>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</si>
  <si>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</si>
  <si>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</si>
  <si>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</si>
  <si>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</si>
  <si>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</si>
  <si>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</si>
  <si>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</si>
  <si>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</si>
  <si>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</si>
  <si>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</si>
  <si>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</si>
  <si>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</si>
  <si>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</si>
  <si>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</si>
  <si>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</si>
  <si>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</si>
  <si>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</si>
  <si>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</si>
  <si>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</si>
  <si>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</si>
  <si>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</si>
  <si>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</si>
  <si>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</si>
  <si>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</si>
  <si>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</si>
  <si>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</si>
  <si>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</si>
  <si>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</si>
  <si>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</si>
  <si>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</si>
  <si>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</si>
  <si>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</si>
  <si>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</si>
  <si>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</si>
  <si>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</si>
  <si>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</si>
  <si>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</si>
  <si>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</si>
  <si>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</si>
  <si>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</si>
  <si>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</si>
  <si>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</si>
  <si>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</si>
  <si>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</si>
  <si>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</si>
  <si>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</si>
  <si>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</si>
  <si>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</si>
  <si>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</si>
  <si>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</si>
  <si>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</si>
  <si>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</si>
  <si>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</si>
  <si>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</si>
  <si>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</si>
  <si>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</si>
  <si>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</si>
  <si>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</si>
  <si>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</si>
  <si>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</si>
  <si>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</si>
  <si>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</si>
  <si>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</si>
  <si>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</si>
  <si>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</si>
  <si>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</si>
  <si>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</si>
  <si>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</si>
  <si>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</si>
  <si>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</si>
  <si>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</si>
  <si>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</si>
  <si>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</si>
  <si>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</si>
  <si>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</si>
  <si>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</si>
  <si>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</si>
  <si>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</si>
  <si>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</si>
  <si>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</si>
  <si>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</si>
  <si>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</si>
  <si>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</si>
  <si>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</si>
  <si>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</si>
  <si>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</si>
  <si>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</si>
  <si>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</si>
  <si>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</si>
  <si>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</si>
  <si>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</si>
  <si>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</si>
  <si>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</si>
  <si>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</si>
  <si>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</si>
  <si>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</si>
  <si>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</si>
  <si>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</si>
  <si>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</si>
  <si>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</si>
  <si>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</si>
  <si>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</si>
  <si>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</si>
  <si>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</si>
  <si>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</si>
  <si>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</si>
  <si>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</si>
  <si>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</si>
  <si>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</si>
  <si>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</si>
  <si>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</si>
  <si>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</si>
  <si>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</si>
  <si>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</si>
  <si>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</si>
  <si>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</si>
  <si>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</si>
  <si>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</si>
  <si>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</si>
  <si>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</si>
  <si>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</si>
  <si>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</si>
  <si>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</si>
  <si>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</si>
  <si>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</si>
  <si>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</si>
  <si>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</si>
  <si>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</si>
  <si>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</si>
  <si>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</si>
  <si>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</si>
  <si>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</si>
  <si>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</si>
  <si>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</si>
  <si>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</si>
  <si>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</si>
  <si>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</si>
  <si>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</si>
  <si>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</si>
  <si>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</si>
  <si>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</si>
  <si>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</si>
  <si>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</si>
  <si>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</si>
  <si>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</si>
  <si>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</si>
  <si>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</si>
  <si>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</si>
  <si>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</si>
  <si>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</si>
  <si>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</si>
  <si>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</si>
  <si>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</si>
  <si>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</si>
  <si>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</si>
  <si>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</si>
  <si>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</si>
  <si>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</si>
  <si>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</si>
  <si>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</si>
  <si>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</si>
  <si>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</si>
  <si>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</si>
  <si>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</si>
  <si>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</si>
  <si>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</si>
  <si>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</si>
  <si>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</si>
  <si>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</si>
  <si>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</si>
  <si>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</si>
  <si>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</si>
  <si>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</si>
  <si>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</si>
  <si>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</si>
  <si>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</si>
  <si>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</si>
  <si>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</si>
  <si>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</si>
  <si>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</si>
  <si>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</si>
  <si>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</si>
  <si>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</si>
  <si>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</si>
  <si>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</si>
  <si>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</si>
  <si>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</si>
  <si>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</si>
  <si>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</si>
  <si>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</si>
  <si>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</si>
  <si>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</si>
  <si>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</si>
  <si>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</si>
  <si>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</si>
  <si>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</si>
  <si>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</si>
  <si>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</si>
  <si>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</si>
  <si>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</si>
  <si>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</si>
  <si>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</si>
  <si>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</si>
  <si>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</si>
  <si>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</si>
  <si>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</si>
  <si>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</si>
  <si>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</si>
  <si>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</si>
  <si>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</si>
  <si>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</si>
  <si>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</si>
  <si>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</si>
  <si>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</si>
  <si>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</si>
  <si>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</si>
  <si>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</si>
  <si>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</si>
  <si>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</si>
  <si>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</si>
  <si>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</si>
  <si>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</si>
  <si>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</si>
  <si>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</si>
  <si>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</si>
  <si>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</si>
  <si>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</si>
  <si>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</si>
  <si>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</si>
  <si>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</si>
  <si>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</si>
  <si>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</si>
  <si>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</si>
  <si>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</si>
  <si>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</si>
  <si>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</si>
  <si>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</si>
  <si>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</si>
  <si>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</si>
  <si>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</si>
  <si>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</si>
  <si>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</si>
  <si>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</si>
  <si>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</si>
  <si>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</si>
  <si>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</si>
  <si>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</si>
  <si>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</si>
  <si>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</si>
  <si>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</si>
  <si>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</si>
  <si>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</si>
  <si>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</si>
  <si>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</si>
  <si>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</si>
  <si>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</si>
  <si>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</si>
  <si>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</si>
  <si>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</si>
  <si>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</si>
  <si>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</si>
  <si>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</si>
  <si>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</si>
  <si>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</si>
  <si>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</si>
  <si>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</si>
  <si>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</si>
  <si>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</si>
  <si>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</si>
  <si>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</si>
  <si>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</si>
  <si>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</si>
  <si>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</si>
  <si>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</si>
  <si>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</si>
  <si>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</si>
  <si>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</si>
  <si>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</si>
  <si>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</si>
  <si>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</si>
  <si>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</si>
  <si>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</si>
  <si>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</si>
  <si>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</si>
  <si>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</si>
  <si>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</si>
  <si>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</si>
  <si>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</si>
  <si>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</si>
  <si>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</si>
  <si>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</si>
  <si>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</si>
  <si>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</si>
  <si>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</si>
  <si>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</si>
  <si>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</si>
  <si>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</si>
  <si>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</si>
  <si>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</si>
  <si>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</si>
  <si>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</si>
  <si>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</si>
  <si>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</si>
  <si>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</si>
  <si>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</si>
  <si>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</si>
  <si>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</si>
  <si>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</si>
  <si>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</si>
  <si>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</si>
  <si>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</si>
  <si>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</si>
  <si>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</si>
  <si>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</si>
  <si>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</si>
  <si>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</si>
  <si>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</si>
  <si>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</si>
  <si>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</si>
  <si>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</si>
  <si>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</si>
  <si>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</si>
  <si>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</si>
  <si>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</si>
  <si>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</si>
  <si>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</si>
  <si>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</si>
  <si>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</si>
  <si>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</si>
  <si>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</si>
  <si>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</si>
  <si>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</si>
  <si>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</si>
  <si>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</si>
  <si>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</si>
  <si>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</si>
  <si>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</si>
  <si>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</si>
  <si>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</si>
  <si>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</si>
  <si>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</si>
  <si>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</si>
  <si>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</si>
  <si>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</si>
  <si>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</si>
  <si>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</si>
  <si>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</si>
  <si>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</si>
  <si>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</si>
  <si>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</si>
  <si>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</si>
  <si>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</si>
  <si>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</si>
  <si>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</si>
  <si>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</si>
  <si>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</si>
  <si>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</si>
  <si>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</si>
  <si>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</si>
  <si>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</si>
  <si>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</si>
  <si>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</si>
  <si>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</si>
  <si>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</si>
  <si>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</si>
  <si>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</si>
  <si>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</si>
  <si>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</si>
  <si>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</si>
  <si>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</si>
  <si>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</si>
  <si>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</si>
  <si>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</si>
  <si>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</si>
  <si>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</si>
  <si>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</si>
  <si>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</si>
  <si>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</si>
  <si>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</si>
  <si>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</si>
  <si>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</si>
  <si>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</si>
  <si>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</si>
  <si>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</si>
  <si>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</si>
  <si>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</si>
  <si>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</si>
  <si>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</si>
  <si>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</si>
  <si>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</si>
  <si>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</si>
  <si>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</si>
  <si>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</si>
  <si>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</si>
  <si>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</si>
  <si>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</si>
  <si>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</si>
  <si>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</si>
  <si>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</si>
  <si>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</si>
  <si>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</si>
  <si>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</si>
  <si>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</si>
  <si>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</si>
  <si>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</si>
  <si>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</si>
  <si>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</si>
  <si>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</si>
  <si>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</si>
  <si>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</si>
  <si>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</si>
  <si>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</si>
  <si>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</si>
  <si>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</si>
  <si>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</si>
  <si>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</si>
  <si>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</si>
  <si>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</si>
  <si>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</si>
  <si>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</si>
  <si>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</si>
  <si>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</si>
  <si>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</si>
  <si>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</si>
  <si>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</si>
  <si>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</si>
  <si>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</si>
  <si>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</si>
  <si>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</si>
  <si>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</si>
  <si>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</si>
  <si>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</si>
  <si>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</si>
  <si>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</si>
  <si>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</si>
  <si>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</si>
  <si>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</si>
  <si>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</si>
  <si>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</si>
  <si>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</si>
  <si>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</si>
  <si>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</si>
  <si>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</si>
  <si>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</si>
  <si>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</si>
  <si>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</si>
  <si>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</si>
  <si>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</si>
  <si>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</si>
  <si>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</si>
  <si>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</si>
  <si>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</si>
  <si>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</si>
  <si>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</si>
  <si>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</si>
  <si>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</si>
  <si>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</si>
  <si>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</si>
  <si>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</si>
  <si>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</si>
  <si>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</si>
  <si>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</si>
  <si>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</si>
  <si>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</si>
  <si>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</si>
  <si>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</si>
  <si>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</si>
  <si>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</si>
  <si>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</si>
  <si>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</si>
  <si>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</si>
  <si>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</si>
  <si>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</si>
  <si>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</si>
  <si>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</si>
  <si>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</si>
  <si>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</si>
  <si>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</si>
  <si>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</si>
  <si>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</si>
  <si>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</si>
  <si>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</si>
  <si>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</si>
  <si>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</si>
  <si>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</si>
  <si>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</si>
  <si>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</si>
  <si>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Automation</t>
  </si>
  <si>
    <t>Vijay</t>
  </si>
  <si>
    <t>Shwetha</t>
  </si>
  <si>
    <t>Reshma</t>
  </si>
  <si>
    <t>Arya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</si>
  <si>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</si>
  <si>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</si>
  <si>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</si>
  <si>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</si>
  <si>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</si>
  <si>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D3 hot 97.58 observed</t>
  </si>
  <si>
    <t>SODIMM is not Applicable</t>
  </si>
  <si>
    <t>https://hsdes.intel.com/appstore/article/#/16014411134</t>
  </si>
  <si>
    <t>Manasa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</si>
  <si>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</si>
  <si>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</si>
  <si>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</si>
  <si>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</si>
  <si>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</si>
  <si>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</si>
  <si>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</si>
  <si>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</si>
  <si>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</si>
  <si>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</si>
  <si>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</si>
  <si>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</si>
  <si>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</si>
  <si>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</si>
  <si>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</si>
  <si>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</si>
  <si>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</si>
  <si>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</si>
  <si>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</si>
  <si>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</si>
  <si>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</si>
  <si>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</si>
  <si>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</si>
  <si>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Passed</t>
  </si>
  <si>
    <t>Active atom cores verified till 3 cores</t>
  </si>
  <si>
    <t>NA</t>
  </si>
  <si>
    <t>touch pannel NA</t>
  </si>
  <si>
    <t>https://hsdes.intel.com/appstore/article/#/16013356515</t>
  </si>
  <si>
    <t>Verified with H20 Module</t>
  </si>
  <si>
    <t>check 00 0E 00</t>
  </si>
  <si>
    <t>https://hsdes.intel.com/appstore/article/#/22012125183(Verfied for non zero values as per the HSD as mentioned in notes)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</si>
  <si>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</si>
  <si>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</si>
  <si>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</si>
  <si>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</si>
  <si>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</si>
  <si>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</si>
  <si>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</si>
  <si>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</si>
  <si>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ADL_SR06_C2B1-ADPSXF2_CPSF_SEP5_01580510_2022WW19.3.0.bin</t>
  </si>
  <si>
    <t>V3192_00_303_Cobalt</t>
  </si>
  <si>
    <t>ADL-S-ADP-S-COBALT-CONS-22.09.7.33A</t>
  </si>
  <si>
    <t>BIOS Ext BAT</t>
  </si>
  <si>
    <t>Failed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</si>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</sst>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3" fillId="0" borderId="0" xfId="0" applyFont="1"/>
    <xf numFmtId="0" fontId="28" fillId="0" borderId="0" xfId="0" applyFont="1" applyBorder="1" applyAlignment="1">
      <alignment horizontal="left" vertical="top"/>
    </xf>
    <xf numFmtId="0" fontId="19" fillId="37" borderId="11" xfId="0" applyFont="1" applyFill="1" applyBorder="1" applyAlignment="1">
      <alignment horizontal="left" vertical="top"/>
    </xf>
    <xf numFmtId="0" fontId="19" fillId="37" borderId="10" xfId="0" applyFont="1" applyFill="1" applyBorder="1" applyAlignment="1">
      <alignment horizontal="left" vertical="top"/>
    </xf>
    <xf numFmtId="0" fontId="27" fillId="0" borderId="0" xfId="0" applyFont="1"/>
    <xf numFmtId="0" fontId="13" fillId="33" borderId="0" xfId="0" applyFont="1" applyFill="1"/>
    <xf numFmtId="0" fontId="0" fillId="0" borderId="0" xfId="0"/>
    <xf numFmtId="0" fontId="20" fillId="0" borderId="0" xfId="0" applyFont="1"/>
    <xf numFmtId="0" fontId="21" fillId="34" borderId="10" xfId="0" applyFont="1" applyFill="1" applyBorder="1" applyAlignment="1">
      <alignment horizontal="left" vertical="center"/>
    </xf>
    <xf numFmtId="0" fontId="24" fillId="35" borderId="10" xfId="0" applyFont="1" applyFill="1" applyBorder="1" applyAlignment="1">
      <alignment horizontal="left" vertical="top"/>
    </xf>
    <xf numFmtId="0" fontId="25" fillId="36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29" fillId="0" borderId="0" xfId="0" applyFont="1"/>
    <xf numFmtId="0" fontId="0" fillId="0" borderId="0" xfId="0" applyBorder="1"/>
    <xf numFmtId="0" fontId="0" fillId="0" borderId="0" xfId="0" applyAlignment="1"/>
    <xf numFmtId="0" fontId="2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24" Type="http://schemas.openxmlformats.org/officeDocument/2006/relationships/revisionLog" Target="revisionLog324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25.xml"/><Relationship Id="rId531" Type="http://schemas.openxmlformats.org/officeDocument/2006/relationships/revisionLog" Target="revisionLog505.xml"/><Relationship Id="rId573" Type="http://schemas.openxmlformats.org/officeDocument/2006/relationships/revisionLog" Target="revisionLog547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07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49.xml"/><Relationship Id="rId335" Type="http://schemas.openxmlformats.org/officeDocument/2006/relationships/revisionLog" Target="revisionLog335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77" Type="http://schemas.openxmlformats.org/officeDocument/2006/relationships/revisionLog" Target="revisionLog351.xml"/><Relationship Id="rId500" Type="http://schemas.openxmlformats.org/officeDocument/2006/relationships/revisionLog" Target="revisionLog474.xml"/><Relationship Id="rId542" Type="http://schemas.openxmlformats.org/officeDocument/2006/relationships/revisionLog" Target="revisionLog516.xml"/><Relationship Id="rId584" Type="http://schemas.openxmlformats.org/officeDocument/2006/relationships/revisionLog" Target="revisionLog558.xml"/><Relationship Id="rId237" Type="http://schemas.openxmlformats.org/officeDocument/2006/relationships/revisionLog" Target="revisionLog237.xml"/><Relationship Id="rId181" Type="http://schemas.openxmlformats.org/officeDocument/2006/relationships/revisionLog" Target="revisionLog181.xml"/><Relationship Id="rId402" Type="http://schemas.openxmlformats.org/officeDocument/2006/relationships/revisionLog" Target="revisionLog376.xml"/><Relationship Id="rId279" Type="http://schemas.openxmlformats.org/officeDocument/2006/relationships/revisionLog" Target="revisionLog279.xml"/><Relationship Id="rId444" Type="http://schemas.openxmlformats.org/officeDocument/2006/relationships/revisionLog" Target="revisionLog418.xml"/><Relationship Id="rId486" Type="http://schemas.openxmlformats.org/officeDocument/2006/relationships/revisionLog" Target="revisionLog460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5.xml"/><Relationship Id="rId388" Type="http://schemas.openxmlformats.org/officeDocument/2006/relationships/revisionLog" Target="revisionLog362.xml"/><Relationship Id="rId511" Type="http://schemas.openxmlformats.org/officeDocument/2006/relationships/revisionLog" Target="revisionLog485.xml"/><Relationship Id="rId553" Type="http://schemas.openxmlformats.org/officeDocument/2006/relationships/revisionLog" Target="revisionLog527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387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29.xml"/><Relationship Id="rId497" Type="http://schemas.openxmlformats.org/officeDocument/2006/relationships/revisionLog" Target="revisionLog471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16.xml"/><Relationship Id="rId522" Type="http://schemas.openxmlformats.org/officeDocument/2006/relationships/revisionLog" Target="revisionLog496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399" Type="http://schemas.openxmlformats.org/officeDocument/2006/relationships/revisionLog" Target="revisionLog373.xml"/><Relationship Id="rId564" Type="http://schemas.openxmlformats.org/officeDocument/2006/relationships/revisionLog" Target="revisionLog538.xml"/><Relationship Id="rId259" Type="http://schemas.openxmlformats.org/officeDocument/2006/relationships/revisionLog" Target="revisionLog259.xml"/><Relationship Id="rId424" Type="http://schemas.openxmlformats.org/officeDocument/2006/relationships/revisionLog" Target="revisionLog398.xml"/><Relationship Id="rId466" Type="http://schemas.openxmlformats.org/officeDocument/2006/relationships/revisionLog" Target="revisionLog440.xml"/><Relationship Id="rId326" Type="http://schemas.openxmlformats.org/officeDocument/2006/relationships/revisionLog" Target="revisionLog326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533" Type="http://schemas.openxmlformats.org/officeDocument/2006/relationships/revisionLog" Target="revisionLog507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42.xml"/><Relationship Id="rId575" Type="http://schemas.openxmlformats.org/officeDocument/2006/relationships/revisionLog" Target="revisionLog549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09.xml"/><Relationship Id="rId477" Type="http://schemas.openxmlformats.org/officeDocument/2006/relationships/revisionLog" Target="revisionLog451.xml"/><Relationship Id="rId337" Type="http://schemas.openxmlformats.org/officeDocument/2006/relationships/revisionLog" Target="revisionLog337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476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53.xml"/><Relationship Id="rId544" Type="http://schemas.openxmlformats.org/officeDocument/2006/relationships/revisionLog" Target="revisionLog518.xml"/><Relationship Id="rId586" Type="http://schemas.openxmlformats.org/officeDocument/2006/relationships/revisionLog" Target="revisionLog560.xml"/><Relationship Id="rId239" Type="http://schemas.openxmlformats.org/officeDocument/2006/relationships/revisionLog" Target="revisionLog239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64.xml"/><Relationship Id="rId404" Type="http://schemas.openxmlformats.org/officeDocument/2006/relationships/revisionLog" Target="revisionLog378.xml"/><Relationship Id="rId446" Type="http://schemas.openxmlformats.org/officeDocument/2006/relationships/revisionLog" Target="revisionLog420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488" Type="http://schemas.openxmlformats.org/officeDocument/2006/relationships/revisionLog" Target="revisionLog462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7.xml"/><Relationship Id="rId513" Type="http://schemas.openxmlformats.org/officeDocument/2006/relationships/revisionLog" Target="revisionLog487.xml"/><Relationship Id="rId555" Type="http://schemas.openxmlformats.org/officeDocument/2006/relationships/revisionLog" Target="revisionLog529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389.xml"/><Relationship Id="rId457" Type="http://schemas.openxmlformats.org/officeDocument/2006/relationships/revisionLog" Target="revisionLog431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73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18.xml"/><Relationship Id="rId524" Type="http://schemas.openxmlformats.org/officeDocument/2006/relationships/revisionLog" Target="revisionLog498.xml"/><Relationship Id="rId566" Type="http://schemas.openxmlformats.org/officeDocument/2006/relationships/revisionLog" Target="revisionLog540.xml"/><Relationship Id="rId219" Type="http://schemas.openxmlformats.org/officeDocument/2006/relationships/revisionLog" Target="revisionLog21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44.xml"/><Relationship Id="rId426" Type="http://schemas.openxmlformats.org/officeDocument/2006/relationships/revisionLog" Target="revisionLog400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42.xml"/><Relationship Id="rId328" Type="http://schemas.openxmlformats.org/officeDocument/2006/relationships/revisionLog" Target="revisionLog328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35" Type="http://schemas.openxmlformats.org/officeDocument/2006/relationships/revisionLog" Target="revisionLog509.xml"/><Relationship Id="rId577" Type="http://schemas.openxmlformats.org/officeDocument/2006/relationships/revisionLog" Target="revisionLog551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55.xml"/><Relationship Id="rId241" Type="http://schemas.openxmlformats.org/officeDocument/2006/relationships/revisionLog" Target="revisionLog241.xml"/><Relationship Id="rId437" Type="http://schemas.openxmlformats.org/officeDocument/2006/relationships/revisionLog" Target="revisionLog411.xml"/><Relationship Id="rId479" Type="http://schemas.openxmlformats.org/officeDocument/2006/relationships/revisionLog" Target="revisionLog453.xml"/><Relationship Id="rId339" Type="http://schemas.openxmlformats.org/officeDocument/2006/relationships/revisionLog" Target="revisionLog339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64.xml"/><Relationship Id="rId504" Type="http://schemas.openxmlformats.org/officeDocument/2006/relationships/revisionLog" Target="revisionLog478.xml"/><Relationship Id="rId546" Type="http://schemas.openxmlformats.org/officeDocument/2006/relationships/revisionLog" Target="revisionLog520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9.xml"/><Relationship Id="rId371" Type="http://schemas.openxmlformats.org/officeDocument/2006/relationships/revisionLog" Target="revisionLog345.xml"/><Relationship Id="rId406" Type="http://schemas.openxmlformats.org/officeDocument/2006/relationships/revisionLog" Target="revisionLog380.xml"/><Relationship Id="rId588" Type="http://schemas.openxmlformats.org/officeDocument/2006/relationships/revisionLog" Target="revisionLog562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66.xml"/><Relationship Id="rId427" Type="http://schemas.openxmlformats.org/officeDocument/2006/relationships/revisionLog" Target="revisionLog401.xml"/><Relationship Id="rId448" Type="http://schemas.openxmlformats.org/officeDocument/2006/relationships/revisionLog" Target="revisionLog422.xml"/><Relationship Id="rId469" Type="http://schemas.openxmlformats.org/officeDocument/2006/relationships/revisionLog" Target="revisionLog443.xml"/><Relationship Id="rId329" Type="http://schemas.openxmlformats.org/officeDocument/2006/relationships/revisionLog" Target="revisionLog329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80" Type="http://schemas.openxmlformats.org/officeDocument/2006/relationships/revisionLog" Target="revisionLog454.xml"/><Relationship Id="rId515" Type="http://schemas.openxmlformats.org/officeDocument/2006/relationships/revisionLog" Target="revisionLog489.xml"/><Relationship Id="rId536" Type="http://schemas.openxmlformats.org/officeDocument/2006/relationships/revisionLog" Target="revisionLog510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361" Type="http://schemas.openxmlformats.org/officeDocument/2006/relationships/revisionLog" Target="revisionLog20.xml"/><Relationship Id="rId557" Type="http://schemas.openxmlformats.org/officeDocument/2006/relationships/revisionLog" Target="revisionLog531.xml"/><Relationship Id="rId578" Type="http://schemas.openxmlformats.org/officeDocument/2006/relationships/revisionLog" Target="revisionLog552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56.xml"/><Relationship Id="rId417" Type="http://schemas.openxmlformats.org/officeDocument/2006/relationships/revisionLog" Target="revisionLog391.xml"/><Relationship Id="rId438" Type="http://schemas.openxmlformats.org/officeDocument/2006/relationships/revisionLog" Target="revisionLog412.xml"/><Relationship Id="rId459" Type="http://schemas.openxmlformats.org/officeDocument/2006/relationships/revisionLog" Target="revisionLog433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470" Type="http://schemas.openxmlformats.org/officeDocument/2006/relationships/revisionLog" Target="revisionLog444.xml"/><Relationship Id="rId491" Type="http://schemas.openxmlformats.org/officeDocument/2006/relationships/revisionLog" Target="revisionLog465.xml"/><Relationship Id="rId505" Type="http://schemas.openxmlformats.org/officeDocument/2006/relationships/revisionLog" Target="revisionLog479.xml"/><Relationship Id="rId526" Type="http://schemas.openxmlformats.org/officeDocument/2006/relationships/revisionLog" Target="revisionLog500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330" Type="http://schemas.openxmlformats.org/officeDocument/2006/relationships/revisionLog" Target="revisionLog330.xml"/><Relationship Id="rId547" Type="http://schemas.openxmlformats.org/officeDocument/2006/relationships/revisionLog" Target="revisionLog521.xml"/><Relationship Id="rId568" Type="http://schemas.openxmlformats.org/officeDocument/2006/relationships/revisionLog" Target="revisionLog542.xml"/><Relationship Id="rId589" Type="http://schemas.openxmlformats.org/officeDocument/2006/relationships/revisionLog" Target="revisionLog563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10.xml"/><Relationship Id="rId372" Type="http://schemas.openxmlformats.org/officeDocument/2006/relationships/revisionLog" Target="revisionLog346.xml"/><Relationship Id="rId393" Type="http://schemas.openxmlformats.org/officeDocument/2006/relationships/revisionLog" Target="revisionLog367.xml"/><Relationship Id="rId407" Type="http://schemas.openxmlformats.org/officeDocument/2006/relationships/revisionLog" Target="revisionLog381.xml"/><Relationship Id="rId428" Type="http://schemas.openxmlformats.org/officeDocument/2006/relationships/revisionLog" Target="revisionLog402.xml"/><Relationship Id="rId449" Type="http://schemas.openxmlformats.org/officeDocument/2006/relationships/revisionLog" Target="revisionLog423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434.xml"/><Relationship Id="rId481" Type="http://schemas.openxmlformats.org/officeDocument/2006/relationships/revisionLog" Target="revisionLog455.xml"/><Relationship Id="rId516" Type="http://schemas.openxmlformats.org/officeDocument/2006/relationships/revisionLog" Target="revisionLog490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537" Type="http://schemas.openxmlformats.org/officeDocument/2006/relationships/revisionLog" Target="revisionLog511.xml"/><Relationship Id="rId558" Type="http://schemas.openxmlformats.org/officeDocument/2006/relationships/revisionLog" Target="revisionLog532.xml"/><Relationship Id="rId579" Type="http://schemas.openxmlformats.org/officeDocument/2006/relationships/revisionLog" Target="revisionLog553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21.xml"/><Relationship Id="rId383" Type="http://schemas.openxmlformats.org/officeDocument/2006/relationships/revisionLog" Target="revisionLog357.xml"/><Relationship Id="rId418" Type="http://schemas.openxmlformats.org/officeDocument/2006/relationships/revisionLog" Target="revisionLog392.xml"/><Relationship Id="rId439" Type="http://schemas.openxmlformats.org/officeDocument/2006/relationships/revisionLog" Target="revisionLog413.xml"/><Relationship Id="rId590" Type="http://schemas.openxmlformats.org/officeDocument/2006/relationships/revisionLog" Target="revisionLog564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450" Type="http://schemas.openxmlformats.org/officeDocument/2006/relationships/revisionLog" Target="revisionLog424.xml"/><Relationship Id="rId471" Type="http://schemas.openxmlformats.org/officeDocument/2006/relationships/revisionLog" Target="revisionLog445.xml"/><Relationship Id="rId506" Type="http://schemas.openxmlformats.org/officeDocument/2006/relationships/revisionLog" Target="revisionLog480.xml"/><Relationship Id="rId310" Type="http://schemas.openxmlformats.org/officeDocument/2006/relationships/revisionLog" Target="revisionLog310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492" Type="http://schemas.openxmlformats.org/officeDocument/2006/relationships/revisionLog" Target="revisionLog466.xml"/><Relationship Id="rId527" Type="http://schemas.openxmlformats.org/officeDocument/2006/relationships/revisionLog" Target="revisionLog501.xml"/><Relationship Id="rId548" Type="http://schemas.openxmlformats.org/officeDocument/2006/relationships/revisionLog" Target="revisionLog522.xml"/><Relationship Id="rId569" Type="http://schemas.openxmlformats.org/officeDocument/2006/relationships/revisionLog" Target="revisionLog543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11.xml"/><Relationship Id="rId373" Type="http://schemas.openxmlformats.org/officeDocument/2006/relationships/revisionLog" Target="revisionLog347.xml"/><Relationship Id="rId394" Type="http://schemas.openxmlformats.org/officeDocument/2006/relationships/revisionLog" Target="revisionLog368.xml"/><Relationship Id="rId408" Type="http://schemas.openxmlformats.org/officeDocument/2006/relationships/revisionLog" Target="revisionLog382.xml"/><Relationship Id="rId429" Type="http://schemas.openxmlformats.org/officeDocument/2006/relationships/revisionLog" Target="revisionLog403.xml"/><Relationship Id="rId580" Type="http://schemas.openxmlformats.org/officeDocument/2006/relationships/revisionLog" Target="revisionLog554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1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461" Type="http://schemas.openxmlformats.org/officeDocument/2006/relationships/revisionLog" Target="revisionLog435.xml"/><Relationship Id="rId482" Type="http://schemas.openxmlformats.org/officeDocument/2006/relationships/revisionLog" Target="revisionLog456.xml"/><Relationship Id="rId517" Type="http://schemas.openxmlformats.org/officeDocument/2006/relationships/revisionLog" Target="revisionLog491.xml"/><Relationship Id="rId538" Type="http://schemas.openxmlformats.org/officeDocument/2006/relationships/revisionLog" Target="revisionLog512.xml"/><Relationship Id="rId559" Type="http://schemas.openxmlformats.org/officeDocument/2006/relationships/revisionLog" Target="revisionLog533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1.xml"/><Relationship Id="rId363" Type="http://schemas.openxmlformats.org/officeDocument/2006/relationships/revisionLog" Target="revisionLog22.xml"/><Relationship Id="rId384" Type="http://schemas.openxmlformats.org/officeDocument/2006/relationships/revisionLog" Target="revisionLog358.xml"/><Relationship Id="rId419" Type="http://schemas.openxmlformats.org/officeDocument/2006/relationships/revisionLog" Target="revisionLog393.xml"/><Relationship Id="rId570" Type="http://schemas.openxmlformats.org/officeDocument/2006/relationships/revisionLog" Target="revisionLog54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430" Type="http://schemas.openxmlformats.org/officeDocument/2006/relationships/revisionLog" Target="revisionLog404.xml"/><Relationship Id="rId286" Type="http://schemas.openxmlformats.org/officeDocument/2006/relationships/revisionLog" Target="revisionLog286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451" Type="http://schemas.openxmlformats.org/officeDocument/2006/relationships/revisionLog" Target="revisionLog425.xml"/><Relationship Id="rId472" Type="http://schemas.openxmlformats.org/officeDocument/2006/relationships/revisionLog" Target="revisionLog446.xml"/><Relationship Id="rId493" Type="http://schemas.openxmlformats.org/officeDocument/2006/relationships/revisionLog" Target="revisionLog467.xml"/><Relationship Id="rId507" Type="http://schemas.openxmlformats.org/officeDocument/2006/relationships/revisionLog" Target="revisionLog481.xml"/><Relationship Id="rId528" Type="http://schemas.openxmlformats.org/officeDocument/2006/relationships/revisionLog" Target="revisionLog502.xml"/><Relationship Id="rId549" Type="http://schemas.openxmlformats.org/officeDocument/2006/relationships/revisionLog" Target="revisionLog523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12.xml"/><Relationship Id="rId374" Type="http://schemas.openxmlformats.org/officeDocument/2006/relationships/revisionLog" Target="revisionLog348.xml"/><Relationship Id="rId395" Type="http://schemas.openxmlformats.org/officeDocument/2006/relationships/revisionLog" Target="revisionLog369.xml"/><Relationship Id="rId409" Type="http://schemas.openxmlformats.org/officeDocument/2006/relationships/revisionLog" Target="revisionLog383.xml"/><Relationship Id="rId560" Type="http://schemas.openxmlformats.org/officeDocument/2006/relationships/revisionLog" Target="revisionLog534.xml"/><Relationship Id="rId581" Type="http://schemas.openxmlformats.org/officeDocument/2006/relationships/revisionLog" Target="revisionLog555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420" Type="http://schemas.openxmlformats.org/officeDocument/2006/relationships/revisionLog" Target="revisionLog394.xml"/><Relationship Id="rId297" Type="http://schemas.openxmlformats.org/officeDocument/2006/relationships/revisionLog" Target="revisionLog297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41" Type="http://schemas.openxmlformats.org/officeDocument/2006/relationships/revisionLog" Target="revisionLog415.xml"/><Relationship Id="rId462" Type="http://schemas.openxmlformats.org/officeDocument/2006/relationships/revisionLog" Target="revisionLog436.xml"/><Relationship Id="rId483" Type="http://schemas.openxmlformats.org/officeDocument/2006/relationships/revisionLog" Target="revisionLog457.xml"/><Relationship Id="rId518" Type="http://schemas.openxmlformats.org/officeDocument/2006/relationships/revisionLog" Target="revisionLog492.xml"/><Relationship Id="rId539" Type="http://schemas.openxmlformats.org/officeDocument/2006/relationships/revisionLog" Target="revisionLog513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2.xml"/><Relationship Id="rId364" Type="http://schemas.openxmlformats.org/officeDocument/2006/relationships/revisionLog" Target="revisionLog23.xml"/><Relationship Id="rId550" Type="http://schemas.openxmlformats.org/officeDocument/2006/relationships/revisionLog" Target="revisionLog52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59.xml"/><Relationship Id="rId571" Type="http://schemas.openxmlformats.org/officeDocument/2006/relationships/revisionLog" Target="revisionLog545.xml"/><Relationship Id="rId287" Type="http://schemas.openxmlformats.org/officeDocument/2006/relationships/revisionLog" Target="revisionLog287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410" Type="http://schemas.openxmlformats.org/officeDocument/2006/relationships/revisionLog" Target="revisionLog384.xml"/><Relationship Id="rId431" Type="http://schemas.openxmlformats.org/officeDocument/2006/relationships/revisionLog" Target="revisionLog405.xml"/><Relationship Id="rId452" Type="http://schemas.openxmlformats.org/officeDocument/2006/relationships/revisionLog" Target="revisionLog426.xml"/><Relationship Id="rId473" Type="http://schemas.openxmlformats.org/officeDocument/2006/relationships/revisionLog" Target="revisionLog447.xml"/><Relationship Id="rId494" Type="http://schemas.openxmlformats.org/officeDocument/2006/relationships/revisionLog" Target="revisionLog468.xml"/><Relationship Id="rId508" Type="http://schemas.openxmlformats.org/officeDocument/2006/relationships/revisionLog" Target="revisionLog482.xml"/><Relationship Id="rId529" Type="http://schemas.openxmlformats.org/officeDocument/2006/relationships/revisionLog" Target="revisionLog503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13.xml"/><Relationship Id="rId540" Type="http://schemas.openxmlformats.org/officeDocument/2006/relationships/revisionLog" Target="revisionLog51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49.xml"/><Relationship Id="rId396" Type="http://schemas.openxmlformats.org/officeDocument/2006/relationships/revisionLog" Target="revisionLog370.xml"/><Relationship Id="rId561" Type="http://schemas.openxmlformats.org/officeDocument/2006/relationships/revisionLog" Target="revisionLog535.xml"/><Relationship Id="rId582" Type="http://schemas.openxmlformats.org/officeDocument/2006/relationships/revisionLog" Target="revisionLog556.xml"/><Relationship Id="rId298" Type="http://schemas.openxmlformats.org/officeDocument/2006/relationships/revisionLog" Target="revisionLog298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74.xml"/><Relationship Id="rId421" Type="http://schemas.openxmlformats.org/officeDocument/2006/relationships/revisionLog" Target="revisionLog395.xml"/><Relationship Id="rId442" Type="http://schemas.openxmlformats.org/officeDocument/2006/relationships/revisionLog" Target="revisionLog416.xml"/><Relationship Id="rId463" Type="http://schemas.openxmlformats.org/officeDocument/2006/relationships/revisionLog" Target="revisionLog437.xml"/><Relationship Id="rId484" Type="http://schemas.openxmlformats.org/officeDocument/2006/relationships/revisionLog" Target="revisionLog458.xml"/><Relationship Id="rId519" Type="http://schemas.openxmlformats.org/officeDocument/2006/relationships/revisionLog" Target="revisionLog493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.xml"/><Relationship Id="rId530" Type="http://schemas.openxmlformats.org/officeDocument/2006/relationships/revisionLog" Target="revisionLog504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24.xml"/><Relationship Id="rId386" Type="http://schemas.openxmlformats.org/officeDocument/2006/relationships/revisionLog" Target="revisionLog360.xml"/><Relationship Id="rId551" Type="http://schemas.openxmlformats.org/officeDocument/2006/relationships/revisionLog" Target="revisionLog525.xml"/><Relationship Id="rId572" Type="http://schemas.openxmlformats.org/officeDocument/2006/relationships/revisionLog" Target="revisionLog54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385.xml"/><Relationship Id="rId432" Type="http://schemas.openxmlformats.org/officeDocument/2006/relationships/revisionLog" Target="revisionLog406.xml"/><Relationship Id="rId453" Type="http://schemas.openxmlformats.org/officeDocument/2006/relationships/revisionLog" Target="revisionLog427.xml"/><Relationship Id="rId474" Type="http://schemas.openxmlformats.org/officeDocument/2006/relationships/revisionLog" Target="revisionLog448.xml"/><Relationship Id="rId509" Type="http://schemas.openxmlformats.org/officeDocument/2006/relationships/revisionLog" Target="revisionLog483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495" Type="http://schemas.openxmlformats.org/officeDocument/2006/relationships/revisionLog" Target="revisionLog469.xml"/><Relationship Id="rId334" Type="http://schemas.openxmlformats.org/officeDocument/2006/relationships/revisionLog" Target="revisionLog334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55" Type="http://schemas.openxmlformats.org/officeDocument/2006/relationships/revisionLog" Target="revisionLog14.xml"/><Relationship Id="rId376" Type="http://schemas.openxmlformats.org/officeDocument/2006/relationships/revisionLog" Target="revisionLog350.xml"/><Relationship Id="rId397" Type="http://schemas.openxmlformats.org/officeDocument/2006/relationships/revisionLog" Target="revisionLog371.xml"/><Relationship Id="rId520" Type="http://schemas.openxmlformats.org/officeDocument/2006/relationships/revisionLog" Target="revisionLog494.xml"/><Relationship Id="rId541" Type="http://schemas.openxmlformats.org/officeDocument/2006/relationships/revisionLog" Target="revisionLog515.xml"/><Relationship Id="rId562" Type="http://schemas.openxmlformats.org/officeDocument/2006/relationships/revisionLog" Target="revisionLog536.xml"/><Relationship Id="rId583" Type="http://schemas.openxmlformats.org/officeDocument/2006/relationships/revisionLog" Target="revisionLog557.xml"/><Relationship Id="rId278" Type="http://schemas.openxmlformats.org/officeDocument/2006/relationships/revisionLog" Target="revisionLog278.xml"/><Relationship Id="rId257" Type="http://schemas.openxmlformats.org/officeDocument/2006/relationships/revisionLog" Target="revisionLog257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401" Type="http://schemas.openxmlformats.org/officeDocument/2006/relationships/revisionLog" Target="revisionLog375.xml"/><Relationship Id="rId422" Type="http://schemas.openxmlformats.org/officeDocument/2006/relationships/revisionLog" Target="revisionLog396.xml"/><Relationship Id="rId443" Type="http://schemas.openxmlformats.org/officeDocument/2006/relationships/revisionLog" Target="revisionLog417.xml"/><Relationship Id="rId464" Type="http://schemas.openxmlformats.org/officeDocument/2006/relationships/revisionLog" Target="revisionLog438.xml"/><Relationship Id="rId303" Type="http://schemas.openxmlformats.org/officeDocument/2006/relationships/revisionLog" Target="revisionLog303.xml"/><Relationship Id="rId485" Type="http://schemas.openxmlformats.org/officeDocument/2006/relationships/revisionLog" Target="revisionLog459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4.xml"/><Relationship Id="rId387" Type="http://schemas.openxmlformats.org/officeDocument/2006/relationships/revisionLog" Target="revisionLog361.xml"/><Relationship Id="rId510" Type="http://schemas.openxmlformats.org/officeDocument/2006/relationships/revisionLog" Target="revisionLog484.xml"/><Relationship Id="rId552" Type="http://schemas.openxmlformats.org/officeDocument/2006/relationships/revisionLog" Target="revisionLog526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386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428.xml"/><Relationship Id="rId496" Type="http://schemas.openxmlformats.org/officeDocument/2006/relationships/revisionLog" Target="revisionLog470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15.xml"/><Relationship Id="rId398" Type="http://schemas.openxmlformats.org/officeDocument/2006/relationships/revisionLog" Target="revisionLog372.xml"/><Relationship Id="rId521" Type="http://schemas.openxmlformats.org/officeDocument/2006/relationships/revisionLog" Target="revisionLog495.xml"/><Relationship Id="rId563" Type="http://schemas.openxmlformats.org/officeDocument/2006/relationships/revisionLog" Target="revisionLog537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397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39.xml"/><Relationship Id="rId325" Type="http://schemas.openxmlformats.org/officeDocument/2006/relationships/revisionLog" Target="revisionLog325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67" Type="http://schemas.openxmlformats.org/officeDocument/2006/relationships/revisionLog" Target="revisionLog26.xml"/><Relationship Id="rId532" Type="http://schemas.openxmlformats.org/officeDocument/2006/relationships/revisionLog" Target="revisionLog506.xml"/><Relationship Id="rId574" Type="http://schemas.openxmlformats.org/officeDocument/2006/relationships/revisionLog" Target="revisionLog548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08.xml"/><Relationship Id="rId476" Type="http://schemas.openxmlformats.org/officeDocument/2006/relationships/revisionLog" Target="revisionLog450.xml"/><Relationship Id="rId336" Type="http://schemas.openxmlformats.org/officeDocument/2006/relationships/revisionLog" Target="revisionLog336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475.xml"/><Relationship Id="rId543" Type="http://schemas.openxmlformats.org/officeDocument/2006/relationships/revisionLog" Target="revisionLog517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52.xml"/><Relationship Id="rId403" Type="http://schemas.openxmlformats.org/officeDocument/2006/relationships/revisionLog" Target="revisionLog377.xml"/><Relationship Id="rId585" Type="http://schemas.openxmlformats.org/officeDocument/2006/relationships/revisionLog" Target="revisionLog559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19.xml"/><Relationship Id="rId487" Type="http://schemas.openxmlformats.org/officeDocument/2006/relationships/revisionLog" Target="revisionLog461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6.xml"/><Relationship Id="rId512" Type="http://schemas.openxmlformats.org/officeDocument/2006/relationships/revisionLog" Target="revisionLog486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63.xml"/><Relationship Id="rId554" Type="http://schemas.openxmlformats.org/officeDocument/2006/relationships/revisionLog" Target="revisionLog528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388.xml"/><Relationship Id="rId456" Type="http://schemas.openxmlformats.org/officeDocument/2006/relationships/revisionLog" Target="revisionLog430.xml"/><Relationship Id="rId498" Type="http://schemas.openxmlformats.org/officeDocument/2006/relationships/revisionLog" Target="revisionLog472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523" Type="http://schemas.openxmlformats.org/officeDocument/2006/relationships/revisionLog" Target="revisionLog497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17.xml"/><Relationship Id="rId565" Type="http://schemas.openxmlformats.org/officeDocument/2006/relationships/revisionLog" Target="revisionLog539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399.xml"/><Relationship Id="rId467" Type="http://schemas.openxmlformats.org/officeDocument/2006/relationships/revisionLog" Target="revisionLog441.xml"/><Relationship Id="rId271" Type="http://schemas.openxmlformats.org/officeDocument/2006/relationships/revisionLog" Target="revisionLog271.xml"/><Relationship Id="rId327" Type="http://schemas.openxmlformats.org/officeDocument/2006/relationships/revisionLog" Target="revisionLog327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43.xml"/><Relationship Id="rId534" Type="http://schemas.openxmlformats.org/officeDocument/2006/relationships/revisionLog" Target="revisionLog508.xml"/><Relationship Id="rId576" Type="http://schemas.openxmlformats.org/officeDocument/2006/relationships/revisionLog" Target="revisionLog550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54.xml"/><Relationship Id="rId436" Type="http://schemas.openxmlformats.org/officeDocument/2006/relationships/revisionLog" Target="revisionLog410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52.xml"/><Relationship Id="rId338" Type="http://schemas.openxmlformats.org/officeDocument/2006/relationships/revisionLog" Target="revisionLog338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477.xml"/><Relationship Id="rId545" Type="http://schemas.openxmlformats.org/officeDocument/2006/relationships/revisionLog" Target="revisionLog519.xml"/><Relationship Id="rId587" Type="http://schemas.openxmlformats.org/officeDocument/2006/relationships/revisionLog" Target="revisionLog561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65.xml"/><Relationship Id="rId405" Type="http://schemas.openxmlformats.org/officeDocument/2006/relationships/revisionLog" Target="revisionLog379.xml"/><Relationship Id="rId447" Type="http://schemas.openxmlformats.org/officeDocument/2006/relationships/revisionLog" Target="revisionLog421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63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8.xml"/><Relationship Id="rId514" Type="http://schemas.openxmlformats.org/officeDocument/2006/relationships/revisionLog" Target="revisionLog488.xml"/><Relationship Id="rId556" Type="http://schemas.openxmlformats.org/officeDocument/2006/relationships/revisionLog" Target="revisionLog530.xml"/><Relationship Id="rId209" Type="http://schemas.openxmlformats.org/officeDocument/2006/relationships/revisionLog" Target="revisionLog20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360" Type="http://schemas.openxmlformats.org/officeDocument/2006/relationships/revisionLog" Target="revisionLog19.xml"/><Relationship Id="rId416" Type="http://schemas.openxmlformats.org/officeDocument/2006/relationships/revisionLog" Target="revisionLog390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32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499.xml"/><Relationship Id="rId567" Type="http://schemas.openxmlformats.org/officeDocument/2006/relationships/revisionLog" Target="revisionLog54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9301FDB-CF68-4A4A-B317-496E6C428311}" diskRevisions="1" revisionId="6091" version="590">
  <header guid="{D9F2FE37-9518-485F-87E0-A6C030703318}" dateTime="2022-03-04T15:22:17" maxSheetId="2" userName="D, ShwethaX" r:id="rId27" minRId="342">
    <sheetIdMap count="1">
      <sheetId val="1"/>
    </sheetIdMap>
  </header>
  <header guid="{172906C8-3A0B-4EAA-947B-F41DE55ABF89}" dateTime="2022-03-04T15:49:19" maxSheetId="2" userName="As, VijayX" r:id="rId28" minRId="343" maxRId="357">
    <sheetIdMap count="1">
      <sheetId val="1"/>
    </sheetIdMap>
  </header>
  <header guid="{B900BC6E-74B6-4D51-9068-E8B8BEFDFC6F}" dateTime="2022-03-04T15:55:07" maxSheetId="2" userName="D, ShwethaX" r:id="rId29" minRId="358" maxRId="359">
    <sheetIdMap count="1">
      <sheetId val="1"/>
    </sheetIdMap>
  </header>
  <header guid="{D5FC1148-0923-4C92-A5FE-FFA8F44A27AF}" dateTime="2022-03-04T15:56:50" maxSheetId="2" userName="Suresh, AryaX" r:id="rId30">
    <sheetIdMap count="1">
      <sheetId val="1"/>
    </sheetIdMap>
  </header>
  <header guid="{23D72E9C-A4B3-4727-99CD-8BCCAF7699A4}" dateTime="2022-03-04T16:05:04" maxSheetId="2" userName="Suresh, AryaX" r:id="rId31" minRId="361" maxRId="390">
    <sheetIdMap count="1">
      <sheetId val="1"/>
    </sheetIdMap>
  </header>
  <header guid="{FD04C3B9-8E90-4A27-B48C-84E4A731E709}" dateTime="2022-03-04T16:18:39" maxSheetId="2" userName="Biju, BeethuX" r:id="rId32">
    <sheetIdMap count="1">
      <sheetId val="1"/>
    </sheetIdMap>
  </header>
  <header guid="{DC914AC8-9494-4C4A-A5A6-DD1D5FF063B2}" dateTime="2022-03-04T17:17:28" maxSheetId="2" userName="D, ShwethaX" r:id="rId33" minRId="393" maxRId="404">
    <sheetIdMap count="1">
      <sheetId val="1"/>
    </sheetIdMap>
  </header>
  <header guid="{0E71DED2-A135-41FF-B459-CF28D02689FC}" dateTime="2022-03-04T17:28:34" maxSheetId="2" userName="D, ShwethaX" r:id="rId34" minRId="405">
    <sheetIdMap count="1">
      <sheetId val="1"/>
    </sheetIdMap>
  </header>
  <header guid="{5F54EC8E-C3A5-4DD0-BF3A-45ABAAA509AC}" dateTime="2022-03-04T17:49:53" maxSheetId="2" userName="Vs, AnanthareshmaX" r:id="rId35" minRId="406">
    <sheetIdMap count="1">
      <sheetId val="1"/>
    </sheetIdMap>
  </header>
  <header guid="{E78F3441-A4C6-4589-9D3D-0118E438C473}" dateTime="2022-03-04T17:50:17" maxSheetId="2" userName="D, ShwethaX" r:id="rId36" minRId="407">
    <sheetIdMap count="1">
      <sheetId val="1"/>
    </sheetIdMap>
  </header>
  <header guid="{168306A1-3200-4C49-9374-BC0C5F633685}" dateTime="2022-03-04T17:56:52" maxSheetId="2" userName="Vs, AnanthareshmaX" r:id="rId37" minRId="408">
    <sheetIdMap count="1">
      <sheetId val="1"/>
    </sheetIdMap>
  </header>
  <header guid="{126DAF57-B823-460F-BFD8-D8F91D04C4DF}" dateTime="2022-03-04T17:58:18" maxSheetId="2" userName="D, ShwethaX" r:id="rId38" minRId="409">
    <sheetIdMap count="1">
      <sheetId val="1"/>
    </sheetIdMap>
  </header>
  <header guid="{A0CAA2CE-F5F9-4AB4-A890-E54EB43B8B12}" dateTime="2022-03-04T18:00:24" maxSheetId="2" userName="Vs, AnanthareshmaX" r:id="rId39" minRId="410">
    <sheetIdMap count="1">
      <sheetId val="1"/>
    </sheetIdMap>
  </header>
  <header guid="{2357EB96-BFD0-4593-A559-424A181C6B20}" dateTime="2022-03-04T18:04:36" maxSheetId="2" userName="Vs, AnanthareshmaX" r:id="rId40" minRId="411">
    <sheetIdMap count="1">
      <sheetId val="1"/>
    </sheetIdMap>
  </header>
  <header guid="{AE5B3034-44AC-4FA5-A737-BF1761A2E80B}" dateTime="2022-03-04T18:05:03" maxSheetId="2" userName="As, VijayX" r:id="rId41" minRId="412" maxRId="421">
    <sheetIdMap count="1">
      <sheetId val="1"/>
    </sheetIdMap>
  </header>
  <header guid="{E67A50C1-FD26-4C2C-905C-2F15FF4D3602}" dateTime="2022-03-04T18:05:35" maxSheetId="2" userName="D, ShwethaX" r:id="rId42" minRId="423" maxRId="424">
    <sheetIdMap count="1">
      <sheetId val="1"/>
    </sheetIdMap>
  </header>
  <header guid="{0594116A-4FFE-4B54-84A3-B372097584B6}" dateTime="2022-03-04T18:06:07" maxSheetId="2" userName="Vs, AnanthareshmaX" r:id="rId43" minRId="425" maxRId="427">
    <sheetIdMap count="1">
      <sheetId val="1"/>
    </sheetIdMap>
  </header>
  <header guid="{AA8095FE-E035-4C18-8D57-961E85266E9F}" dateTime="2022-03-04T18:06:52" maxSheetId="2" userName="Vs, AnanthareshmaX" r:id="rId44" minRId="428">
    <sheetIdMap count="1">
      <sheetId val="1"/>
    </sheetIdMap>
  </header>
  <header guid="{404CF912-51A8-4727-B089-514E497A437D}" dateTime="2022-03-04T18:15:13" maxSheetId="2" userName="D, ShwethaX" r:id="rId45" minRId="429" maxRId="430">
    <sheetIdMap count="1">
      <sheetId val="1"/>
    </sheetIdMap>
  </header>
  <header guid="{CD4BBA92-E963-41CF-8815-8C0CA98F16EE}" dateTime="2022-03-04T18:17:50" maxSheetId="2" userName="Biju, BeethuX" r:id="rId46">
    <sheetIdMap count="1">
      <sheetId val="1"/>
    </sheetIdMap>
  </header>
  <header guid="{6401C9A6-BEBC-4FC7-9F4E-DEF2A533FCCD}" dateTime="2022-03-04T18:22:03" maxSheetId="2" userName="As, VijayX" r:id="rId47">
    <sheetIdMap count="1">
      <sheetId val="1"/>
    </sheetIdMap>
  </header>
  <header guid="{454EA1E9-7825-45E9-96D2-402EFFBC99FB}" dateTime="2022-03-04T18:31:00" maxSheetId="2" userName="D, ShwethaX" r:id="rId48" minRId="433">
    <sheetIdMap count="1">
      <sheetId val="1"/>
    </sheetIdMap>
  </header>
  <header guid="{63EF7E57-DDD1-4703-AF35-BC7E0E31C99F}" dateTime="2022-03-07T10:52:47" maxSheetId="2" userName="Suresh, AryaX" r:id="rId49" minRId="435" maxRId="626">
    <sheetIdMap count="1">
      <sheetId val="1"/>
    </sheetIdMap>
  </header>
  <header guid="{71926DCA-6A22-44C6-B83B-7926D26C1873}" dateTime="2022-03-07T11:37:34" maxSheetId="2" userName="Vs, AnanthareshmaX" r:id="rId50" minRId="628">
    <sheetIdMap count="1">
      <sheetId val="1"/>
    </sheetIdMap>
  </header>
  <header guid="{CDBB868F-67A6-4777-B1B1-EA4A5785A717}" dateTime="2022-03-07T11:41:03" maxSheetId="2" userName="As, VijayX" r:id="rId51" minRId="630" maxRId="635">
    <sheetIdMap count="1">
      <sheetId val="1"/>
    </sheetIdMap>
  </header>
  <header guid="{A1760690-B0CF-462F-B1A2-E104360C14D8}" dateTime="2022-03-07T11:46:22" maxSheetId="2" userName="Vs, AnanthareshmaX" r:id="rId52" minRId="636">
    <sheetIdMap count="1">
      <sheetId val="1"/>
    </sheetIdMap>
  </header>
  <header guid="{D02C0B9A-5A61-4269-8FFD-DA1967A54DEF}" dateTime="2022-03-07T11:47:07" maxSheetId="2" userName="Vs, AnanthareshmaX" r:id="rId53" minRId="637">
    <sheetIdMap count="1">
      <sheetId val="1"/>
    </sheetIdMap>
  </header>
  <header guid="{095B1389-57F9-44DA-9464-33E748E84745}" dateTime="2022-03-07T11:57:43" maxSheetId="2" userName="Vs, AnanthareshmaX" r:id="rId54" minRId="638" maxRId="639">
    <sheetIdMap count="1">
      <sheetId val="1"/>
    </sheetIdMap>
  </header>
  <header guid="{7CDEDFC6-4240-4D3F-9B79-1A6CAFDDC25B}" dateTime="2022-03-07T11:58:25" maxSheetId="2" userName="Vs, AnanthareshmaX" r:id="rId55" minRId="640" maxRId="641">
    <sheetIdMap count="1">
      <sheetId val="1"/>
    </sheetIdMap>
  </header>
  <header guid="{DCB5BE7E-25B7-4C60-89B0-F249ADAE283F}" dateTime="2022-03-07T12:00:07" maxSheetId="2" userName="Vs, AnanthareshmaX" r:id="rId56" minRId="642">
    <sheetIdMap count="1">
      <sheetId val="1"/>
    </sheetIdMap>
  </header>
  <header guid="{843CC23A-01AB-4BDE-8A12-3D68564EEAFA}" dateTime="2022-03-07T12:01:21" maxSheetId="2" userName="Vs, AnanthareshmaX" r:id="rId57" minRId="643" maxRId="644">
    <sheetIdMap count="1">
      <sheetId val="1"/>
    </sheetIdMap>
  </header>
  <header guid="{4488B04A-CEF2-4F64-A6AF-0BEC5040B538}" dateTime="2022-03-07T12:08:51" maxSheetId="2" userName="Vs, AnanthareshmaX" r:id="rId58" minRId="645">
    <sheetIdMap count="1">
      <sheetId val="1"/>
    </sheetIdMap>
  </header>
  <header guid="{25B03680-BDD4-40DA-9E54-361660E4459E}" dateTime="2022-03-07T12:12:16" maxSheetId="2" userName="Vs, AnanthareshmaX" r:id="rId59" minRId="646" maxRId="647">
    <sheetIdMap count="1">
      <sheetId val="1"/>
    </sheetIdMap>
  </header>
  <header guid="{23FBE307-59DA-4F98-B52A-A82234C1E4AB}" dateTime="2022-03-07T12:15:04" maxSheetId="2" userName="Vs, AnanthareshmaX" r:id="rId60" minRId="648">
    <sheetIdMap count="1">
      <sheetId val="1"/>
    </sheetIdMap>
  </header>
  <header guid="{6D25D8F6-3D40-41A7-A73D-98412CCB9AE1}" dateTime="2022-03-07T12:16:57" maxSheetId="2" userName="Vs, AnanthareshmaX" r:id="rId61" minRId="649">
    <sheetIdMap count="1">
      <sheetId val="1"/>
    </sheetIdMap>
  </header>
  <header guid="{24B4A45F-7822-4617-99B7-CB7F6FF3357C}" dateTime="2022-03-07T12:21:19" maxSheetId="2" userName="Vs, AnanthareshmaX" r:id="rId62" minRId="650" maxRId="651">
    <sheetIdMap count="1">
      <sheetId val="1"/>
    </sheetIdMap>
  </header>
  <header guid="{AD022FF1-F838-4AE5-84FE-8F58370AAB65}" dateTime="2022-03-07T12:22:07" maxSheetId="2" userName="Vs, AnanthareshmaX" r:id="rId63" minRId="652">
    <sheetIdMap count="1">
      <sheetId val="1"/>
    </sheetIdMap>
  </header>
  <header guid="{8FEB6AAC-4E7D-46B1-96C0-B8AA110AAFB7}" dateTime="2022-03-07T12:44:03" maxSheetId="2" userName="Vs, AnanthareshmaX" r:id="rId64" minRId="653" maxRId="654">
    <sheetIdMap count="1">
      <sheetId val="1"/>
    </sheetIdMap>
  </header>
  <header guid="{CF07B794-A413-4FB2-9717-780CBF5CC615}" dateTime="2022-03-07T12:44:40" maxSheetId="2" userName="Vs, AnanthareshmaX" r:id="rId65" minRId="656">
    <sheetIdMap count="1">
      <sheetId val="1"/>
    </sheetIdMap>
  </header>
  <header guid="{7422EB6E-4A49-4A96-9356-58A407EDD1F8}" dateTime="2022-03-07T13:26:36" maxSheetId="2" userName="Vs, AnanthareshmaX" r:id="rId66" minRId="657">
    <sheetIdMap count="1">
      <sheetId val="1"/>
    </sheetIdMap>
  </header>
  <header guid="{7043C602-03B5-4DA0-A95B-1FFF18088086}" dateTime="2022-03-07T13:53:51" maxSheetId="2" userName="Vs, AnanthareshmaX" r:id="rId67" minRId="658">
    <sheetIdMap count="1">
      <sheetId val="1"/>
    </sheetIdMap>
  </header>
  <header guid="{E1197458-BB7C-442E-8D4D-FB63EFB7505F}" dateTime="2022-03-07T13:54:53" maxSheetId="2" userName="Vs, AnanthareshmaX" r:id="rId68" minRId="659">
    <sheetIdMap count="1">
      <sheetId val="1"/>
    </sheetIdMap>
  </header>
  <header guid="{80679FE8-E9D3-4DC5-8A85-B0070D9E212F}" dateTime="2022-03-07T13:56:57" maxSheetId="2" userName="Vs, AnanthareshmaX" r:id="rId69" minRId="660">
    <sheetIdMap count="1">
      <sheetId val="1"/>
    </sheetIdMap>
  </header>
  <header guid="{EC868881-F728-4FFA-9642-1E479DAD0E27}" dateTime="2022-03-07T13:58:07" maxSheetId="2" userName="Vs, AnanthareshmaX" r:id="rId70" minRId="661">
    <sheetIdMap count="1">
      <sheetId val="1"/>
    </sheetIdMap>
  </header>
  <header guid="{D057BDA2-65BE-4D3D-A339-7F24B3E888D0}" dateTime="2022-03-07T15:02:31" maxSheetId="2" userName="Vs, AnanthareshmaX" r:id="rId71" minRId="662">
    <sheetIdMap count="1">
      <sheetId val="1"/>
    </sheetIdMap>
  </header>
  <header guid="{31F34F81-FE70-4862-8C56-A6237AE0C4F2}" dateTime="2022-03-07T15:06:16" maxSheetId="2" userName="Vs, AnanthareshmaX" r:id="rId72" minRId="663">
    <sheetIdMap count="1">
      <sheetId val="1"/>
    </sheetIdMap>
  </header>
  <header guid="{BC98C172-B4CF-40E8-B86D-F7E7384F75D8}" dateTime="2022-03-07T15:11:59" maxSheetId="2" userName="Suresh, AryaX" r:id="rId73" minRId="664" maxRId="679">
    <sheetIdMap count="1">
      <sheetId val="1"/>
    </sheetIdMap>
  </header>
  <header guid="{80102D24-A39A-4E75-9F00-29DBEBBC94DE}" dateTime="2022-03-07T15:23:05" maxSheetId="2" userName="Vs, AnanthareshmaX" r:id="rId74" minRId="680">
    <sheetIdMap count="1">
      <sheetId val="1"/>
    </sheetIdMap>
  </header>
  <header guid="{0AACDC9D-8CB7-4815-8A9A-A10D938C17DC}" dateTime="2022-03-07T15:48:23" maxSheetId="2" userName="Vs, AnanthareshmaX" r:id="rId75" minRId="681">
    <sheetIdMap count="1">
      <sheetId val="1"/>
    </sheetIdMap>
  </header>
  <header guid="{B25A533C-79CC-461F-B2C3-7FD7D6C75FA8}" dateTime="2022-03-07T15:57:10" maxSheetId="2" userName="Vs, AnanthareshmaX" r:id="rId76" minRId="682">
    <sheetIdMap count="1">
      <sheetId val="1"/>
    </sheetIdMap>
  </header>
  <header guid="{A4AFA4C5-5696-4710-87E1-0937A287C27F}" dateTime="2022-03-07T15:57:48" maxSheetId="2" userName="Vs, AnanthareshmaX" r:id="rId77" minRId="683">
    <sheetIdMap count="1">
      <sheetId val="1"/>
    </sheetIdMap>
  </header>
  <header guid="{AF92713F-238C-4D89-A427-52F6F3E22018}" dateTime="2022-03-07T16:06:15" maxSheetId="2" userName="Vs, AnanthareshmaX" r:id="rId78" minRId="684">
    <sheetIdMap count="1">
      <sheetId val="1"/>
    </sheetIdMap>
  </header>
  <header guid="{A00B7821-6ACF-4439-A488-3DCD146806F0}" dateTime="2022-03-07T16:08:10" maxSheetId="2" userName="Vs, AnanthareshmaX" r:id="rId79" minRId="685">
    <sheetIdMap count="1">
      <sheetId val="1"/>
    </sheetIdMap>
  </header>
  <header guid="{13EC8616-AD0D-41B1-9C07-28CCC5C7C8DF}" dateTime="2022-03-07T16:09:01" maxSheetId="2" userName="As, VijayX" r:id="rId80" minRId="686" maxRId="714">
    <sheetIdMap count="1">
      <sheetId val="1"/>
    </sheetIdMap>
  </header>
  <header guid="{B9EEED9B-5360-4D61-9B4E-B1BAAFFDE784}" dateTime="2022-03-07T16:11:17" maxSheetId="2" userName="Vs, AnanthareshmaX" r:id="rId81" minRId="715">
    <sheetIdMap count="1">
      <sheetId val="1"/>
    </sheetIdMap>
  </header>
  <header guid="{5187FA36-EFB6-4ACD-B501-B7B74D5C88D0}" dateTime="2022-03-07T16:17:38" maxSheetId="2" userName="Vs, AnanthareshmaX" r:id="rId82" minRId="716">
    <sheetIdMap count="1">
      <sheetId val="1"/>
    </sheetIdMap>
  </header>
  <header guid="{3826550F-B9A3-4E35-889C-9B2431EEE12A}" dateTime="2022-03-07T16:18:58" maxSheetId="2" userName="Vs, AnanthareshmaX" r:id="rId83" minRId="717">
    <sheetIdMap count="1">
      <sheetId val="1"/>
    </sheetIdMap>
  </header>
  <header guid="{05B1646E-7346-4F37-87D1-2603B181BA7B}" dateTime="2022-03-07T16:24:01" maxSheetId="2" userName="Vs, AnanthareshmaX" r:id="rId84" minRId="718">
    <sheetIdMap count="1">
      <sheetId val="1"/>
    </sheetIdMap>
  </header>
  <header guid="{DB2BD95A-3748-4D35-BECC-C166E68865BF}" dateTime="2022-03-07T16:25:15" maxSheetId="2" userName="Vs, AnanthareshmaX" r:id="rId85" minRId="719">
    <sheetIdMap count="1">
      <sheetId val="1"/>
    </sheetIdMap>
  </header>
  <header guid="{3EC95AD5-2863-4509-8C04-985ABA316ACA}" dateTime="2022-03-07T16:38:31" maxSheetId="2" userName="Vs, AnanthareshmaX" r:id="rId86" minRId="720">
    <sheetIdMap count="1">
      <sheetId val="1"/>
    </sheetIdMap>
  </header>
  <header guid="{CEAE7C46-605F-4F32-BC6E-ACE4222646A0}" dateTime="2022-03-07T16:39:26" maxSheetId="2" userName="Vs, AnanthareshmaX" r:id="rId87" minRId="721">
    <sheetIdMap count="1">
      <sheetId val="1"/>
    </sheetIdMap>
  </header>
  <header guid="{6DAC12AB-3B07-4497-A4CF-753E47F1CE61}" dateTime="2022-03-07T16:51:08" maxSheetId="2" userName="Vs, AnanthareshmaX" r:id="rId88" minRId="722">
    <sheetIdMap count="1">
      <sheetId val="1"/>
    </sheetIdMap>
  </header>
  <header guid="{2A98DD9D-3417-492D-8D9E-1B964C9B3DBF}" dateTime="2022-03-07T16:55:39" maxSheetId="2" userName="Vs, AnanthareshmaX" r:id="rId89" minRId="723">
    <sheetIdMap count="1">
      <sheetId val="1"/>
    </sheetIdMap>
  </header>
  <header guid="{FA6A7279-26CF-4AB5-A375-5182A494AD4A}" dateTime="2022-03-07T17:04:59" maxSheetId="2" userName="Vs, AnanthareshmaX" r:id="rId90" minRId="724">
    <sheetIdMap count="1">
      <sheetId val="1"/>
    </sheetIdMap>
  </header>
  <header guid="{06F7D1C3-F3E3-40AB-9C0B-A97FC97897D0}" dateTime="2022-03-07T17:05:39" maxSheetId="2" userName="Vs, AnanthareshmaX" r:id="rId91" minRId="725">
    <sheetIdMap count="1">
      <sheetId val="1"/>
    </sheetIdMap>
  </header>
  <header guid="{91D5D6B9-3183-423E-A8EF-0F893DAF4C9F}" dateTime="2022-03-07T17:06:46" maxSheetId="2" userName="Vs, AnanthareshmaX" r:id="rId92" minRId="726">
    <sheetIdMap count="1">
      <sheetId val="1"/>
    </sheetIdMap>
  </header>
  <header guid="{03D47AF8-35C5-4369-A85F-5FEDE0A2F4FA}" dateTime="2022-03-07T17:11:30" maxSheetId="2" userName="Vs, AnanthareshmaX" r:id="rId93" minRId="727">
    <sheetIdMap count="1">
      <sheetId val="1"/>
    </sheetIdMap>
  </header>
  <header guid="{5D32E7D1-EA1D-4DF7-8244-3C92F1C6B125}" dateTime="2022-03-07T17:37:40" maxSheetId="2" userName="As, VijayX" r:id="rId94" minRId="728" maxRId="736">
    <sheetIdMap count="1">
      <sheetId val="1"/>
    </sheetIdMap>
  </header>
  <header guid="{9E8CE126-9AFB-40F6-9082-8365D1358866}" dateTime="2022-03-07T17:40:54" maxSheetId="2" userName="Suresh, AryaX" r:id="rId95" minRId="737" maxRId="764">
    <sheetIdMap count="1">
      <sheetId val="1"/>
    </sheetIdMap>
  </header>
  <header guid="{4585E663-AF84-420E-9BDD-E6C8E52EE9DB}" dateTime="2022-03-07T17:45:24" maxSheetId="2" userName="Suresh, AryaX" r:id="rId96" minRId="765" maxRId="772">
    <sheetIdMap count="1">
      <sheetId val="1"/>
    </sheetIdMap>
  </header>
  <header guid="{76168EE0-8D16-4583-82EC-5024FFB18E53}" dateTime="2022-03-08T11:00:15" maxSheetId="2" userName="As, VijayX" r:id="rId97">
    <sheetIdMap count="1">
      <sheetId val="1"/>
    </sheetIdMap>
  </header>
  <header guid="{482683B3-1438-4E5B-9593-DDF0C4338C2C}" dateTime="2022-03-08T11:15:13" maxSheetId="2" userName="Suresh, AryaX" r:id="rId98" minRId="775" maxRId="792">
    <sheetIdMap count="1">
      <sheetId val="1"/>
    </sheetIdMap>
  </header>
  <header guid="{7A127043-9331-431E-9DD2-B91CD8B52DFC}" dateTime="2022-03-08T11:52:18" maxSheetId="2" userName="Vs, AnanthareshmaX" r:id="rId99" minRId="794">
    <sheetIdMap count="1">
      <sheetId val="1"/>
    </sheetIdMap>
  </header>
  <header guid="{F5984FF9-3EAA-4DF7-9E97-6DBF4215FEC7}" dateTime="2022-03-08T12:06:50" maxSheetId="2" userName="Vs, AnanthareshmaX" r:id="rId100" minRId="795">
    <sheetIdMap count="1">
      <sheetId val="1"/>
    </sheetIdMap>
  </header>
  <header guid="{48EB7A4D-6B24-43A8-9C0F-500C50C2DDAC}" dateTime="2022-03-08T12:23:51" maxSheetId="2" userName="Vs, AnanthareshmaX" r:id="rId101" minRId="796">
    <sheetIdMap count="1">
      <sheetId val="1"/>
    </sheetIdMap>
  </header>
  <header guid="{72B9744F-5953-4635-84A7-3DD85A4E2445}" dateTime="2022-03-08T12:41:00" maxSheetId="2" userName="Vs, AnanthareshmaX" r:id="rId102" minRId="797">
    <sheetIdMap count="1">
      <sheetId val="1"/>
    </sheetIdMap>
  </header>
  <header guid="{983AD2B7-89D0-4AE7-9FC2-4EF925BA1BA3}" dateTime="2022-03-08T12:59:01" maxSheetId="2" userName="Vs, AnanthareshmaX" r:id="rId103" minRId="798">
    <sheetIdMap count="1">
      <sheetId val="1"/>
    </sheetIdMap>
  </header>
  <header guid="{332A24CB-CCD5-4631-B704-93CCA4F9554E}" dateTime="2022-03-08T13:02:45" maxSheetId="2" userName="Vs, AnanthareshmaX" r:id="rId104" minRId="799">
    <sheetIdMap count="1">
      <sheetId val="1"/>
    </sheetIdMap>
  </header>
  <header guid="{7F0C2653-53C1-4F9F-A6AA-EEB53102FE53}" dateTime="2022-03-08T13:08:31" maxSheetId="2" userName="Vs, AnanthareshmaX" r:id="rId105" minRId="800">
    <sheetIdMap count="1">
      <sheetId val="1"/>
    </sheetIdMap>
  </header>
  <header guid="{757F038C-6C93-4533-9A14-9648C0FD82B2}" dateTime="2022-03-08T13:19:53" maxSheetId="2" userName="Suresh, AryaX" r:id="rId106" minRId="801" maxRId="846">
    <sheetIdMap count="1">
      <sheetId val="1"/>
    </sheetIdMap>
  </header>
  <header guid="{36260646-3599-4E97-AAAF-D73D97209CA4}" dateTime="2022-03-08T13:49:07" maxSheetId="2" userName="Vs, AnanthareshmaX" r:id="rId107" minRId="847" maxRId="849">
    <sheetIdMap count="1">
      <sheetId val="1"/>
    </sheetIdMap>
  </header>
  <header guid="{5FF96A89-7A42-41C3-908A-93053BE18E3B}" dateTime="2022-03-08T15:01:16" maxSheetId="2" userName="Vs, AnanthareshmaX" r:id="rId108" minRId="850">
    <sheetIdMap count="1">
      <sheetId val="1"/>
    </sheetIdMap>
  </header>
  <header guid="{58207E14-2DD7-439C-90DA-2316C237D4BE}" dateTime="2022-03-08T15:01:48" maxSheetId="2" userName="Vs, AnanthareshmaX" r:id="rId109" minRId="851">
    <sheetIdMap count="1">
      <sheetId val="1"/>
    </sheetIdMap>
  </header>
  <header guid="{EFFB32AB-171E-4261-9854-52ACF7E29BF9}" dateTime="2022-03-08T15:07:28" maxSheetId="2" userName="Vs, AnanthareshmaX" r:id="rId110" minRId="852">
    <sheetIdMap count="1">
      <sheetId val="1"/>
    </sheetIdMap>
  </header>
  <header guid="{FF3D8F3C-C8DD-4227-B983-93A3E9ABF57A}" dateTime="2022-03-08T15:11:59" maxSheetId="2" userName="Vs, AnanthareshmaX" r:id="rId111" minRId="853">
    <sheetIdMap count="1">
      <sheetId val="1"/>
    </sheetIdMap>
  </header>
  <header guid="{CBBD546D-D568-4A89-8524-B39034A9BC6C}" dateTime="2022-03-08T15:25:33" maxSheetId="2" userName="Vs, AnanthareshmaX" r:id="rId112" minRId="854">
    <sheetIdMap count="1">
      <sheetId val="1"/>
    </sheetIdMap>
  </header>
  <header guid="{770A3EFF-8848-4A75-9CC8-AD748EDDBBDD}" dateTime="2022-03-08T15:28:04" maxSheetId="2" userName="Vs, AnanthareshmaX" r:id="rId113" minRId="855">
    <sheetIdMap count="1">
      <sheetId val="1"/>
    </sheetIdMap>
  </header>
  <header guid="{FCB96AED-2DE9-4491-B81B-DC7F046287A8}" dateTime="2022-03-08T15:36:21" maxSheetId="2" userName="Vs, AnanthareshmaX" r:id="rId114" minRId="856">
    <sheetIdMap count="1">
      <sheetId val="1"/>
    </sheetIdMap>
  </header>
  <header guid="{128356CC-AD0A-46B7-83F4-D8AD76257C1D}" dateTime="2022-03-08T15:38:09" maxSheetId="2" userName="Vs, AnanthareshmaX" r:id="rId115" minRId="857">
    <sheetIdMap count="1">
      <sheetId val="1"/>
    </sheetIdMap>
  </header>
  <header guid="{0AB04E0F-5555-405F-BE56-DE90201B7113}" dateTime="2022-03-08T15:41:04" maxSheetId="2" userName="Vs, AnanthareshmaX" r:id="rId116" minRId="858">
    <sheetIdMap count="1">
      <sheetId val="1"/>
    </sheetIdMap>
  </header>
  <header guid="{C04C9C26-9B50-47C9-932C-88B75E03B852}" dateTime="2022-03-08T15:42:14" maxSheetId="2" userName="Vs, AnanthareshmaX" r:id="rId117" minRId="859">
    <sheetIdMap count="1">
      <sheetId val="1"/>
    </sheetIdMap>
  </header>
  <header guid="{9D3E8FF8-E521-4D81-A830-7633C0470C63}" dateTime="2022-03-08T15:43:10" maxSheetId="2" userName="Vs, AnanthareshmaX" r:id="rId118" minRId="860">
    <sheetIdMap count="1">
      <sheetId val="1"/>
    </sheetIdMap>
  </header>
  <header guid="{4E1E48B0-8F49-49BD-BBCF-DC5C414600E6}" dateTime="2022-03-08T15:45:39" maxSheetId="2" userName="Vs, AnanthareshmaX" r:id="rId119" minRId="861">
    <sheetIdMap count="1">
      <sheetId val="1"/>
    </sheetIdMap>
  </header>
  <header guid="{0DB9019C-2776-46A0-8502-31E2B9334D79}" dateTime="2022-03-08T15:47:13" maxSheetId="2" userName="Vs, AnanthareshmaX" r:id="rId120" minRId="862">
    <sheetIdMap count="1">
      <sheetId val="1"/>
    </sheetIdMap>
  </header>
  <header guid="{3DACB115-5081-44A1-A52D-B8D6C6848B93}" dateTime="2022-03-08T15:48:09" maxSheetId="2" userName="Vs, AnanthareshmaX" r:id="rId121" minRId="863">
    <sheetIdMap count="1">
      <sheetId val="1"/>
    </sheetIdMap>
  </header>
  <header guid="{C55D8B53-773F-45E6-9D4F-016EE40993C8}" dateTime="2022-03-08T16:07:20" maxSheetId="2" userName="Vs, AnanthareshmaX" r:id="rId122" minRId="864">
    <sheetIdMap count="1">
      <sheetId val="1"/>
    </sheetIdMap>
  </header>
  <header guid="{E642C311-FD93-411E-996D-48A2E3CCEAAE}" dateTime="2022-03-08T16:08:34" maxSheetId="2" userName="Vs, AnanthareshmaX" r:id="rId123" minRId="865">
    <sheetIdMap count="1">
      <sheetId val="1"/>
    </sheetIdMap>
  </header>
  <header guid="{23A72650-6394-4CE6-A246-CC7D2B438ABD}" dateTime="2022-03-08T16:38:37" maxSheetId="2" userName="Vs, AnanthareshmaX" r:id="rId124" minRId="866">
    <sheetIdMap count="1">
      <sheetId val="1"/>
    </sheetIdMap>
  </header>
  <header guid="{B1458F09-A956-4061-8BF0-1D8A74DCEBA7}" dateTime="2022-03-08T16:41:48" maxSheetId="2" userName="Vs, AnanthareshmaX" r:id="rId125" minRId="867">
    <sheetIdMap count="1">
      <sheetId val="1"/>
    </sheetIdMap>
  </header>
  <header guid="{640085B5-9DD3-4378-BF37-80A290F1C6D1}" dateTime="2022-03-08T16:43:05" maxSheetId="2" userName="Vs, AnanthareshmaX" r:id="rId126" minRId="868">
    <sheetIdMap count="1">
      <sheetId val="1"/>
    </sheetIdMap>
  </header>
  <header guid="{C51AAAD8-E554-4368-B0BE-1E485C274B37}" dateTime="2022-03-08T16:43:42" maxSheetId="2" userName="Vs, AnanthareshmaX" r:id="rId127" minRId="869">
    <sheetIdMap count="1">
      <sheetId val="1"/>
    </sheetIdMap>
  </header>
  <header guid="{E4970D15-3F16-4002-972E-D96E335B788C}" dateTime="2022-03-08T17:45:40" maxSheetId="2" userName="Vs, AnanthareshmaX" r:id="rId128" minRId="870">
    <sheetIdMap count="1">
      <sheetId val="1"/>
    </sheetIdMap>
  </header>
  <header guid="{2D918238-6D39-4038-9985-7B826F7B7FA8}" dateTime="2022-03-08T17:46:42" maxSheetId="2" userName="Vs, AnanthareshmaX" r:id="rId129" minRId="871">
    <sheetIdMap count="1">
      <sheetId val="1"/>
    </sheetIdMap>
  </header>
  <header guid="{AC1CC334-A6C9-479F-87E7-342F20EB3667}" dateTime="2022-03-08T17:48:49" maxSheetId="2" userName="Vs, AnanthareshmaX" r:id="rId130" minRId="872">
    <sheetIdMap count="1">
      <sheetId val="1"/>
    </sheetIdMap>
  </header>
  <header guid="{3A47F5EB-69AF-47B1-A989-E13759642DE2}" dateTime="2022-03-08T17:49:10" maxSheetId="2" userName="Vs, AnanthareshmaX" r:id="rId131" minRId="873">
    <sheetIdMap count="1">
      <sheetId val="1"/>
    </sheetIdMap>
  </header>
  <header guid="{49FC7EDE-8140-460F-AE45-46FA33A19974}" dateTime="2022-03-08T17:50:29" maxSheetId="2" userName="Vs, AnanthareshmaX" r:id="rId132" minRId="874" maxRId="875">
    <sheetIdMap count="1">
      <sheetId val="1"/>
    </sheetIdMap>
  </header>
  <header guid="{50BB18AE-07B9-451C-AF24-BF75177E160E}" dateTime="2022-03-08T17:50:51" maxSheetId="2" userName="As, VijayX" r:id="rId133" minRId="876" maxRId="902">
    <sheetIdMap count="1">
      <sheetId val="1"/>
    </sheetIdMap>
  </header>
  <header guid="{8D1FC03D-FAB6-460D-B855-F18F864679D0}" dateTime="2022-03-08T17:51:28" maxSheetId="2" userName="Vs, AnanthareshmaX" r:id="rId134" minRId="903" maxRId="904">
    <sheetIdMap count="1">
      <sheetId val="1"/>
    </sheetIdMap>
  </header>
  <header guid="{20E16575-B335-4060-9784-540895E4CAD2}" dateTime="2022-03-08T17:51:54" maxSheetId="2" userName="Vs, AnanthareshmaX" r:id="rId135" minRId="905" maxRId="906">
    <sheetIdMap count="1">
      <sheetId val="1"/>
    </sheetIdMap>
  </header>
  <header guid="{6D806280-0451-4E00-AA4E-5F7CDC0CCC10}" dateTime="2022-03-08T17:52:24" maxSheetId="2" userName="Vs, AnanthareshmaX" r:id="rId136" minRId="907" maxRId="908">
    <sheetIdMap count="1">
      <sheetId val="1"/>
    </sheetIdMap>
  </header>
  <header guid="{6976F65F-52AD-4C15-ACB6-3AC20C1FD65A}" dateTime="2022-03-08T17:52:56" maxSheetId="2" userName="Vs, AnanthareshmaX" r:id="rId137" minRId="909" maxRId="910">
    <sheetIdMap count="1">
      <sheetId val="1"/>
    </sheetIdMap>
  </header>
  <header guid="{53E5BABD-1585-4D04-A57C-AA8703554855}" dateTime="2022-03-08T17:54:27" maxSheetId="2" userName="Vs, AnanthareshmaX" r:id="rId138" minRId="911">
    <sheetIdMap count="1">
      <sheetId val="1"/>
    </sheetIdMap>
  </header>
  <header guid="{2E5C7614-7684-486B-A744-E2E3B3168682}" dateTime="2022-03-08T18:13:59" maxSheetId="2" userName="As, VijayX" r:id="rId139">
    <sheetIdMap count="1">
      <sheetId val="1"/>
    </sheetIdMap>
  </header>
  <header guid="{3EAB0998-9643-423E-A618-ADA9187E606D}" dateTime="2022-03-09T11:20:17" maxSheetId="2" userName="Vs, AnanthareshmaX" r:id="rId140" minRId="913">
    <sheetIdMap count="1">
      <sheetId val="1"/>
    </sheetIdMap>
  </header>
  <header guid="{78E70D04-4A23-4EB2-ACBA-7A75B2A2368D}" dateTime="2022-03-09T11:52:00" maxSheetId="2" userName="Vs, AnanthareshmaX" r:id="rId141" minRId="914">
    <sheetIdMap count="1">
      <sheetId val="1"/>
    </sheetIdMap>
  </header>
  <header guid="{B386D5A5-4AA5-4223-80D6-64E37A830AC5}" dateTime="2022-03-09T12:20:40" maxSheetId="2" userName="Vs, AnanthareshmaX" r:id="rId142" minRId="915">
    <sheetIdMap count="1">
      <sheetId val="1"/>
    </sheetIdMap>
  </header>
  <header guid="{62686D65-F3C6-4D3E-981D-59DCAAB530E5}" dateTime="2022-03-09T12:26:13" maxSheetId="2" userName="Vs, AnanthareshmaX" r:id="rId143" minRId="916">
    <sheetIdMap count="1">
      <sheetId val="1"/>
    </sheetIdMap>
  </header>
  <header guid="{22E8F568-4A5A-451A-9434-B934F41D1AF1}" dateTime="2022-03-09T12:51:05" maxSheetId="2" userName="As, VijayX" r:id="rId144" minRId="917" maxRId="920">
    <sheetIdMap count="1">
      <sheetId val="1"/>
    </sheetIdMap>
  </header>
  <header guid="{B340E315-9167-4415-A27E-B63F097698D9}" dateTime="2022-03-09T12:54:08" maxSheetId="2" userName="As, VijayX" r:id="rId145" minRId="921" maxRId="926">
    <sheetIdMap count="1">
      <sheetId val="1"/>
    </sheetIdMap>
  </header>
  <header guid="{E2E534A7-5B1F-4AAD-96CE-E6FB35C63B8B}" dateTime="2022-03-09T13:03:11" maxSheetId="2" userName="Vs, AnanthareshmaX" r:id="rId146" minRId="927">
    <sheetIdMap count="1">
      <sheetId val="1"/>
    </sheetIdMap>
  </header>
  <header guid="{4ED85297-4197-430E-9932-FB567D794A90}" dateTime="2022-03-09T13:04:03" maxSheetId="2" userName="Vs, AnanthareshmaX" r:id="rId147" minRId="928">
    <sheetIdMap count="1">
      <sheetId val="1"/>
    </sheetIdMap>
  </header>
  <header guid="{0163A4D6-EC17-41C0-9972-9CFAB9FD5ADA}" dateTime="2022-03-09T13:08:48" maxSheetId="2" userName="As, VijayX" r:id="rId148" minRId="929" maxRId="931">
    <sheetIdMap count="1">
      <sheetId val="1"/>
    </sheetIdMap>
  </header>
  <header guid="{82F6098E-F142-4F26-8767-554C5DDE073A}" dateTime="2022-03-09T13:16:19" maxSheetId="2" userName="Vs, AnanthareshmaX" r:id="rId149" minRId="932">
    <sheetIdMap count="1">
      <sheetId val="1"/>
    </sheetIdMap>
  </header>
  <header guid="{EE7174A0-964D-4BEB-B32A-93F7202CB4E9}" dateTime="2022-03-09T14:24:19" maxSheetId="2" userName="Vs, AnanthareshmaX" r:id="rId150" minRId="934">
    <sheetIdMap count="1">
      <sheetId val="1"/>
    </sheetIdMap>
  </header>
  <header guid="{B6A6C1B8-0EEE-412C-BD8C-269BC169B120}" dateTime="2022-03-09T15:01:03" maxSheetId="2" userName="Vs, AnanthareshmaX" r:id="rId151" minRId="935">
    <sheetIdMap count="1">
      <sheetId val="1"/>
    </sheetIdMap>
  </header>
  <header guid="{C548A7D0-000F-4F4A-9053-C759B87D755B}" dateTime="2022-03-09T15:01:37" maxSheetId="2" userName="Vs, AnanthareshmaX" r:id="rId152" minRId="936">
    <sheetIdMap count="1">
      <sheetId val="1"/>
    </sheetIdMap>
  </header>
  <header guid="{C7D193C6-634A-46F0-B0DF-8D5C97917774}" dateTime="2022-03-09T15:08:12" maxSheetId="2" userName="Vs, AnanthareshmaX" r:id="rId153" minRId="937">
    <sheetIdMap count="1">
      <sheetId val="1"/>
    </sheetIdMap>
  </header>
  <header guid="{1EE7892F-1875-4566-BE98-58616A31D3C9}" dateTime="2022-03-09T15:08:49" maxSheetId="2" userName="Vs, AnanthareshmaX" r:id="rId154" minRId="938">
    <sheetIdMap count="1">
      <sheetId val="1"/>
    </sheetIdMap>
  </header>
  <header guid="{D53A3A89-352E-4C17-8F1B-E1B6982F2832}" dateTime="2022-03-09T15:10:43" maxSheetId="2" userName="Vs, AnanthareshmaX" r:id="rId155" minRId="939">
    <sheetIdMap count="1">
      <sheetId val="1"/>
    </sheetIdMap>
  </header>
  <header guid="{DBABBDD6-985A-4715-ACEA-FEC05F317F8F}" dateTime="2022-03-09T15:11:52" maxSheetId="2" userName="As, VijayX" r:id="rId156" minRId="940" maxRId="943">
    <sheetIdMap count="1">
      <sheetId val="1"/>
    </sheetIdMap>
  </header>
  <header guid="{C1F4F45E-8E72-4298-A3AA-0022BF1EF867}" dateTime="2022-03-09T15:36:21" maxSheetId="2" userName="Vs, AnanthareshmaX" r:id="rId157" minRId="944">
    <sheetIdMap count="1">
      <sheetId val="1"/>
    </sheetIdMap>
  </header>
  <header guid="{E663CFB0-1C9F-406C-8133-AF984EE6961F}" dateTime="2022-03-09T15:43:42" maxSheetId="2" userName="Vs, AnanthareshmaX" r:id="rId158" minRId="945">
    <sheetIdMap count="1">
      <sheetId val="1"/>
    </sheetIdMap>
  </header>
  <header guid="{DF0ECB8F-00CE-4352-8976-718248D33F23}" dateTime="2022-03-09T15:48:29" maxSheetId="2" userName="As, VijayX" r:id="rId159" minRId="946" maxRId="949">
    <sheetIdMap count="1">
      <sheetId val="1"/>
    </sheetIdMap>
  </header>
  <header guid="{8433F792-302A-45EA-80F7-635C5160157D}" dateTime="2022-03-09T15:56:12" maxSheetId="2" userName="Vs, AnanthareshmaX" r:id="rId160" minRId="951">
    <sheetIdMap count="1">
      <sheetId val="1"/>
    </sheetIdMap>
  </header>
  <header guid="{8D5F3064-CDB8-49D0-87E6-4EC0C134F9A8}" dateTime="2022-03-09T15:59:57" maxSheetId="2" userName="Vs, AnanthareshmaX" r:id="rId161" minRId="952" maxRId="953">
    <sheetIdMap count="1">
      <sheetId val="1"/>
    </sheetIdMap>
  </header>
  <header guid="{2827C286-346B-4CFC-B038-08AD8A1CAF62}" dateTime="2022-03-09T16:02:57" maxSheetId="2" userName="As, VijayX" r:id="rId162" minRId="954" maxRId="955">
    <sheetIdMap count="1">
      <sheetId val="1"/>
    </sheetIdMap>
  </header>
  <header guid="{4D71B87C-A2F6-44F7-89B9-91946C8F222C}" dateTime="2022-03-09T16:20:34" maxSheetId="2" userName="Vs, AnanthareshmaX" r:id="rId163" minRId="956">
    <sheetIdMap count="1">
      <sheetId val="1"/>
    </sheetIdMap>
  </header>
  <header guid="{03100882-2895-49D7-B42F-7ADDFB5F0B88}" dateTime="2022-03-09T16:46:36" maxSheetId="2" userName="Vs, AnanthareshmaX" r:id="rId164" minRId="957">
    <sheetIdMap count="1">
      <sheetId val="1"/>
    </sheetIdMap>
  </header>
  <header guid="{5B3AD0EB-30A7-48B0-9334-7725DC9E96FB}" dateTime="2022-03-09T17:37:54" maxSheetId="2" userName="Vs, AnanthareshmaX" r:id="rId165" minRId="958">
    <sheetIdMap count="1">
      <sheetId val="1"/>
    </sheetIdMap>
  </header>
  <header guid="{F3F9F66A-1CF6-45AE-A072-B928AAF8DBE8}" dateTime="2022-03-09T17:38:52" maxSheetId="2" userName="Vs, AnanthareshmaX" r:id="rId166" minRId="959">
    <sheetIdMap count="1">
      <sheetId val="1"/>
    </sheetIdMap>
  </header>
  <header guid="{8C25E1BD-34C2-4B57-90DD-A2DD0E8545C9}" dateTime="2022-03-09T17:40:57" maxSheetId="2" userName="As, VijayX" r:id="rId167" minRId="960">
    <sheetIdMap count="1">
      <sheetId val="1"/>
    </sheetIdMap>
  </header>
  <header guid="{830A62DB-192A-41C5-8D2D-23D17E18D3E8}" dateTime="2022-03-09T18:01:33" maxSheetId="2" userName="Vs, AnanthareshmaX" r:id="rId168" minRId="961">
    <sheetIdMap count="1">
      <sheetId val="1"/>
    </sheetIdMap>
  </header>
  <header guid="{BFCFEA0E-29F3-4159-A3C2-23644B95A0F8}" dateTime="2022-03-09T18:02:15" maxSheetId="2" userName="Vs, AnanthareshmaX" r:id="rId169" minRId="962">
    <sheetIdMap count="1">
      <sheetId val="1"/>
    </sheetIdMap>
  </header>
  <header guid="{60377DB1-A72F-40C9-9F5C-A37FAF02EF5A}" dateTime="2022-03-09T18:02:33" maxSheetId="2" userName="Suresh, AryaX" r:id="rId170">
    <sheetIdMap count="1">
      <sheetId val="1"/>
    </sheetIdMap>
  </header>
  <header guid="{1D98F284-7250-4F19-A2F1-25B3A0DA189B}" dateTime="2022-03-09T18:04:51" maxSheetId="2" userName="Vs, AnanthareshmaX" r:id="rId171" minRId="964" maxRId="965">
    <sheetIdMap count="1">
      <sheetId val="1"/>
    </sheetIdMap>
  </header>
  <header guid="{C406F79B-E575-472D-AA47-42065A3E2C4B}" dateTime="2022-03-09T18:05:04" maxSheetId="2" userName="Vs, AnanthareshmaX" r:id="rId172" minRId="966" maxRId="967">
    <sheetIdMap count="1">
      <sheetId val="1"/>
    </sheetIdMap>
  </header>
  <header guid="{63A9607B-11A2-42F5-960D-06F63B1E2B63}" dateTime="2022-03-10T12:06:22" maxSheetId="2" userName="Biju, BeethuX" r:id="rId173" minRId="968" maxRId="978">
    <sheetIdMap count="1">
      <sheetId val="1"/>
    </sheetIdMap>
  </header>
  <header guid="{7DE21DF7-94CD-4639-B4FA-FF478F313C99}" dateTime="2022-03-10T17:33:22" maxSheetId="2" userName="Hasagavalli somashekhar, ManasaX" r:id="rId174">
    <sheetIdMap count="1">
      <sheetId val="1"/>
    </sheetIdMap>
  </header>
  <header guid="{6D664AF1-7AFA-4D2C-80F3-1D22F07C48F8}" dateTime="2022-03-10T17:40:39" maxSheetId="2" userName="Hasagavalli somashekhar, ManasaX" r:id="rId175" minRId="981" maxRId="982">
    <sheetIdMap count="1">
      <sheetId val="1"/>
    </sheetIdMap>
  </header>
  <header guid="{30C1899D-8B51-46F4-8FAB-70D097C88AD2}" dateTime="2022-03-10T17:42:05" maxSheetId="2" userName="Hasagavalli somashekhar, ManasaX" r:id="rId176" minRId="984" maxRId="985">
    <sheetIdMap count="1">
      <sheetId val="1"/>
    </sheetIdMap>
  </header>
  <header guid="{4C36ECD5-89DD-46B1-BFD5-FE798DB21FEC}" dateTime="2022-03-10T17:43:34" maxSheetId="2" userName="Hasagavalli somashekhar, ManasaX" r:id="rId177" minRId="986" maxRId="987">
    <sheetIdMap count="1">
      <sheetId val="1"/>
    </sheetIdMap>
  </header>
  <header guid="{EA2C074C-4BBD-4D0E-9EBC-BED711506F28}" dateTime="2022-03-10T17:48:12" maxSheetId="2" userName="Hasagavalli somashekhar, ManasaX" r:id="rId178" minRId="988" maxRId="990">
    <sheetIdMap count="1">
      <sheetId val="1"/>
    </sheetIdMap>
  </header>
  <header guid="{133B1273-EA23-49D2-B367-C1833F6BFA7C}" dateTime="2022-03-10T17:48:57" maxSheetId="2" userName="Hasagavalli somashekhar, ManasaX" r:id="rId179" minRId="991">
    <sheetIdMap count="1">
      <sheetId val="1"/>
    </sheetIdMap>
  </header>
  <header guid="{F124DE4E-12C9-4458-9D86-EF6500DF5AA2}" dateTime="2022-03-10T17:49:42" maxSheetId="2" userName="Hasagavalli somashekhar, ManasaX" r:id="rId180" minRId="992">
    <sheetIdMap count="1">
      <sheetId val="1"/>
    </sheetIdMap>
  </header>
  <header guid="{871203E1-3F37-454B-BFBA-65ABA8C058B1}" dateTime="2022-03-10T17:50:54" maxSheetId="2" userName="Hasagavalli somashekhar, ManasaX" r:id="rId181" minRId="993" maxRId="994">
    <sheetIdMap count="1">
      <sheetId val="1"/>
    </sheetIdMap>
  </header>
  <header guid="{6191C8B2-308D-42B7-ABF5-7A13CAD6E5C1}" dateTime="2022-03-10T17:52:42" maxSheetId="2" userName="Hasagavalli somashekhar, ManasaX" r:id="rId182" minRId="995">
    <sheetIdMap count="1">
      <sheetId val="1"/>
    </sheetIdMap>
  </header>
  <header guid="{2658B301-76BD-43AE-8977-3DB1CEE64940}" dateTime="2022-03-10T17:53:27" maxSheetId="2" userName="Hasagavalli somashekhar, ManasaX" r:id="rId183" minRId="996">
    <sheetIdMap count="1">
      <sheetId val="1"/>
    </sheetIdMap>
  </header>
  <header guid="{FF91D1D3-8218-4A57-9806-5CD3E1EC856C}" dateTime="2022-03-10T18:01:37" maxSheetId="2" userName="Hasagavalli somashekhar, ManasaX" r:id="rId184" minRId="997">
    <sheetIdMap count="1">
      <sheetId val="1"/>
    </sheetIdMap>
  </header>
  <header guid="{5B683F38-3FCD-465C-AE9E-3614541C436E}" dateTime="2022-03-10T18:01:55" maxSheetId="2" userName="Hasagavalli somashekhar, ManasaX" r:id="rId185" minRId="998">
    <sheetIdMap count="1">
      <sheetId val="1"/>
    </sheetIdMap>
  </header>
  <header guid="{795A8449-DCAD-4B1E-AD74-52BA219B7575}" dateTime="2022-03-11T10:47:50" maxSheetId="2" userName="Hasagavalli somashekhar, ManasaX" r:id="rId186" minRId="999" maxRId="1000">
    <sheetIdMap count="1">
      <sheetId val="1"/>
    </sheetIdMap>
  </header>
  <header guid="{05D38749-1121-480E-9E3B-BE918C6136EB}" dateTime="2022-03-11T10:48:52" maxSheetId="2" userName="Hasagavalli somashekhar, ManasaX" r:id="rId187" minRId="1001" maxRId="1004">
    <sheetIdMap count="1">
      <sheetId val="1"/>
    </sheetIdMap>
  </header>
  <header guid="{BFA67167-AB4D-4082-B56F-1122020B6A31}" dateTime="2022-03-11T11:08:49" maxSheetId="2" userName="Vs, AnanthareshmaX" r:id="rId188" minRId="1005">
    <sheetIdMap count="1">
      <sheetId val="1"/>
    </sheetIdMap>
  </header>
  <header guid="{A6346820-2D45-4B36-AE77-F776F29C5EB9}" dateTime="2022-03-11T11:29:39" maxSheetId="2" userName="Vs, AnanthareshmaX" r:id="rId189" minRId="1006" maxRId="1009">
    <sheetIdMap count="1">
      <sheetId val="1"/>
    </sheetIdMap>
  </header>
  <header guid="{D38E5230-8592-489E-91EC-B6DBDBE1C16E}" dateTime="2022-03-11T11:30:38" maxSheetId="2" userName="Vs, AnanthareshmaX" r:id="rId190" minRId="1010" maxRId="1012">
    <sheetIdMap count="1">
      <sheetId val="1"/>
    </sheetIdMap>
  </header>
  <header guid="{0F7594C0-AED1-4242-B65E-A5DF038E294D}" dateTime="2022-03-11T11:37:13" maxSheetId="2" userName="As, VijayX" r:id="rId191">
    <sheetIdMap count="1">
      <sheetId val="1"/>
    </sheetIdMap>
  </header>
  <header guid="{822D5534-9168-495B-816B-A249011D7870}" dateTime="2022-03-11T12:00:16" maxSheetId="2" userName="As, VijayX" r:id="rId192" minRId="1014" maxRId="1019">
    <sheetIdMap count="1">
      <sheetId val="1"/>
    </sheetIdMap>
  </header>
  <header guid="{02E98F2C-B9CA-4CAA-8E4C-238DC375364D}" dateTime="2022-03-11T12:03:47" maxSheetId="2" userName="Vs, AnanthareshmaX" r:id="rId193" minRId="1020">
    <sheetIdMap count="1">
      <sheetId val="1"/>
    </sheetIdMap>
  </header>
  <header guid="{2DEFC4D4-22F7-4D21-8EA8-B68EE1FBFF26}" dateTime="2022-03-11T12:20:04" maxSheetId="2" userName="Hasagavalli somashekhar, ManasaX" r:id="rId194" minRId="1021" maxRId="1022">
    <sheetIdMap count="1">
      <sheetId val="1"/>
    </sheetIdMap>
  </header>
  <header guid="{E43904C8-B2DC-4C1C-A508-5B5A390E59F2}" dateTime="2022-03-11T12:22:51" maxSheetId="2" userName="Hasagavalli somashekhar, ManasaX" r:id="rId195" minRId="1023" maxRId="1024">
    <sheetIdMap count="1">
      <sheetId val="1"/>
    </sheetIdMap>
  </header>
  <header guid="{86C7B3E4-4C94-496B-9A4E-7EBA119D37E4}" dateTime="2022-03-11T12:36:54" maxSheetId="2" userName="Hasagavalli somashekhar, ManasaX" r:id="rId196" minRId="1025" maxRId="1026">
    <sheetIdMap count="1">
      <sheetId val="1"/>
    </sheetIdMap>
  </header>
  <header guid="{48D0AFB5-776C-4EF8-9914-1FADA707BB45}" dateTime="2022-03-11T12:47:47" maxSheetId="2" userName="Hasagavalli somashekhar, ManasaX" r:id="rId197" minRId="1027" maxRId="1028">
    <sheetIdMap count="1">
      <sheetId val="1"/>
    </sheetIdMap>
  </header>
  <header guid="{F9D3A20A-C178-419A-B6A7-5415D8CA8CAE}" dateTime="2022-03-11T13:53:44" maxSheetId="2" userName="Vs, AnanthareshmaX" r:id="rId198" minRId="1029">
    <sheetIdMap count="1">
      <sheetId val="1"/>
    </sheetIdMap>
  </header>
  <header guid="{E1E2EB10-D3F6-4C28-8B4C-0405F15413D9}" dateTime="2022-03-11T13:54:18" maxSheetId="2" userName="Vs, AnanthareshmaX" r:id="rId199" minRId="1030">
    <sheetIdMap count="1">
      <sheetId val="1"/>
    </sheetIdMap>
  </header>
  <header guid="{39B5246A-17E3-4D97-905D-B2A44A220FBB}" dateTime="2022-03-11T14:38:10" maxSheetId="2" userName="Hasagavalli somashekhar, ManasaX" r:id="rId200" minRId="1031" maxRId="1032">
    <sheetIdMap count="1">
      <sheetId val="1"/>
    </sheetIdMap>
  </header>
  <header guid="{80C6DA90-B9FE-417D-BD90-F0584F894C21}" dateTime="2022-03-11T14:43:08" maxSheetId="2" userName="Hasagavalli somashekhar, ManasaX" r:id="rId201" minRId="1033" maxRId="1034">
    <sheetIdMap count="1">
      <sheetId val="1"/>
    </sheetIdMap>
  </header>
  <header guid="{90BBE872-BF27-42E7-B66C-F7F89FF96BEB}" dateTime="2022-03-11T15:09:03" maxSheetId="2" userName="Vs, AnanthareshmaX" r:id="rId202" minRId="1035" maxRId="1036">
    <sheetIdMap count="1">
      <sheetId val="1"/>
    </sheetIdMap>
  </header>
  <header guid="{E1BDEB5B-8588-447C-B294-7EAEE042472F}" dateTime="2022-03-11T15:10:05" maxSheetId="2" userName="Vs, AnanthareshmaX" r:id="rId203" minRId="1037" maxRId="1038">
    <sheetIdMap count="1">
      <sheetId val="1"/>
    </sheetIdMap>
  </header>
  <header guid="{D44CF6E3-CAFB-455B-B1D1-EFBAB2562426}" dateTime="2022-03-11T15:13:13" maxSheetId="2" userName="Vs, AnanthareshmaX" r:id="rId204" minRId="1039" maxRId="1040">
    <sheetIdMap count="1">
      <sheetId val="1"/>
    </sheetIdMap>
  </header>
  <header guid="{C63EAC5D-BF9C-44CD-A157-648841B07E2C}" dateTime="2022-03-11T15:15:31" maxSheetId="2" userName="Vs, AnanthareshmaX" r:id="rId205" minRId="1041" maxRId="1042">
    <sheetIdMap count="1">
      <sheetId val="1"/>
    </sheetIdMap>
  </header>
  <header guid="{BAC79584-A94A-4597-8900-BDE278EAE3DA}" dateTime="2022-03-11T15:28:23" maxSheetId="2" userName="Hasagavalli somashekhar, ManasaX" r:id="rId206" minRId="1043">
    <sheetIdMap count="1">
      <sheetId val="1"/>
    </sheetIdMap>
  </header>
  <header guid="{7741236C-E0EA-444B-8B91-12B6BCB83D5D}" dateTime="2022-03-11T15:28:45" maxSheetId="2" userName="Hasagavalli somashekhar, ManasaX" r:id="rId207" minRId="1044">
    <sheetIdMap count="1">
      <sheetId val="1"/>
    </sheetIdMap>
  </header>
  <header guid="{091D645C-A364-4C18-B49C-6CF7FA120B0C}" dateTime="2022-03-11T15:44:34" maxSheetId="2" userName="As, VijayX" r:id="rId208" minRId="1045">
    <sheetIdMap count="1">
      <sheetId val="1"/>
    </sheetIdMap>
  </header>
  <header guid="{05352E57-4C6C-447E-8B4C-B2BCA2DB353B}" dateTime="2022-03-11T15:46:12" maxSheetId="2" userName="Vs, AnanthareshmaX" r:id="rId209" minRId="1046" maxRId="1047">
    <sheetIdMap count="1">
      <sheetId val="1"/>
    </sheetIdMap>
  </header>
  <header guid="{88ECC166-EB86-4AF9-B1FD-8D52D4CEEF0A}" dateTime="2022-03-11T15:47:46" maxSheetId="2" userName="Vs, AnanthareshmaX" r:id="rId210" minRId="1048" maxRId="1049">
    <sheetIdMap count="1">
      <sheetId val="1"/>
    </sheetIdMap>
  </header>
  <header guid="{12AA1B2A-7DBB-4923-A55B-13645080F752}" dateTime="2022-03-11T15:51:08" maxSheetId="2" userName="Vs, AnanthareshmaX" r:id="rId211" minRId="1050" maxRId="1053">
    <sheetIdMap count="1">
      <sheetId val="1"/>
    </sheetIdMap>
  </header>
  <header guid="{96EE0529-7786-411A-9AA1-0726432D0592}" dateTime="2022-03-11T15:51:49" maxSheetId="2" userName="Vs, AnanthareshmaX" r:id="rId212">
    <sheetIdMap count="1">
      <sheetId val="1"/>
    </sheetIdMap>
  </header>
  <header guid="{9E1BD0E1-C6FB-43FE-B59F-5855DC4676A1}" dateTime="2022-03-11T16:30:44" maxSheetId="2" userName="Hasagavalli somashekhar, ManasaX" r:id="rId213" minRId="1055" maxRId="1056">
    <sheetIdMap count="1">
      <sheetId val="1"/>
    </sheetIdMap>
  </header>
  <header guid="{D7A713D8-5032-469F-8B93-D22AC096037E}" dateTime="2022-03-11T16:48:46" maxSheetId="2" userName="Vs, AnanthareshmaX" r:id="rId214" minRId="1057">
    <sheetIdMap count="1">
      <sheetId val="1"/>
    </sheetIdMap>
  </header>
  <header guid="{2A335505-4972-4B9B-B00A-4AB3D64A688B}" dateTime="2022-03-11T16:48:58" maxSheetId="2" userName="Vs, AnanthareshmaX" r:id="rId215" minRId="1058">
    <sheetIdMap count="1">
      <sheetId val="1"/>
    </sheetIdMap>
  </header>
  <header guid="{A10BD8E2-48A4-43EE-B708-31C6A7ECD1AE}" dateTime="2022-03-11T17:02:48" maxSheetId="2" userName="Hasagavalli somashekhar, ManasaX" r:id="rId216" minRId="1059" maxRId="1060">
    <sheetIdMap count="1">
      <sheetId val="1"/>
    </sheetIdMap>
  </header>
  <header guid="{6F70348F-8EDD-4FE8-8E5C-1295C356F57F}" dateTime="2022-03-11T17:09:17" maxSheetId="2" userName="Hasagavalli somashekhar, ManasaX" r:id="rId217" minRId="1061" maxRId="1064">
    <sheetIdMap count="1">
      <sheetId val="1"/>
    </sheetIdMap>
  </header>
  <header guid="{58B3C575-FEE6-4B99-86A5-70A52C72C08D}" dateTime="2022-03-11T17:20:34" maxSheetId="2" userName="Vs, AnanthareshmaX" r:id="rId218" minRId="1065">
    <sheetIdMap count="1">
      <sheetId val="1"/>
    </sheetIdMap>
  </header>
  <header guid="{00EA51F0-726B-4F40-93DC-DB569493B25D}" dateTime="2022-03-11T17:46:30" maxSheetId="2" userName="Vs, AnanthareshmaX" r:id="rId219" minRId="1066">
    <sheetIdMap count="1">
      <sheetId val="1"/>
    </sheetIdMap>
  </header>
  <header guid="{3A73DE82-B145-438D-AB3D-30FB56419AF3}" dateTime="2022-03-11T17:47:50" maxSheetId="2" userName="Vs, AnanthareshmaX" r:id="rId220" minRId="1067">
    <sheetIdMap count="1">
      <sheetId val="1"/>
    </sheetIdMap>
  </header>
  <header guid="{09848CF6-4180-469D-BB5F-E4B2B17BF60E}" dateTime="2022-03-11T17:52:38" maxSheetId="2" userName="Biju, BeethuX" r:id="rId221" minRId="1068">
    <sheetIdMap count="1">
      <sheetId val="1"/>
    </sheetIdMap>
  </header>
  <header guid="{2380D25E-E2FE-4CB7-AF4B-39CFD1B17D9E}" dateTime="2022-03-15T11:09:43" maxSheetId="2" userName="Biju, BeethuX" r:id="rId222" minRId="1070" maxRId="1170">
    <sheetIdMap count="1">
      <sheetId val="1"/>
    </sheetIdMap>
  </header>
  <header guid="{B533DC12-E6AB-4E94-91F8-09BD5C112850}" dateTime="2022-03-15T11:32:13" maxSheetId="3" userName="Biju, BeethuX" r:id="rId223" minRId="1171" maxRId="2942">
    <sheetIdMap count="2">
      <sheetId val="2"/>
      <sheetId val="1"/>
    </sheetIdMap>
  </header>
  <header guid="{DF8192CE-F8D7-495F-9128-59D923E00DF5}" dateTime="2022-03-15T11:32:28" maxSheetId="3" userName="Biju, BeethuX" r:id="rId224" minRId="2945">
    <sheetIdMap count="2">
      <sheetId val="2"/>
      <sheetId val="1"/>
    </sheetIdMap>
  </header>
  <header guid="{9610B4BE-3B61-4AAF-8CE7-387540F2145C}" dateTime="2022-04-01T11:14:36" maxSheetId="3" userName="Suresh, AryaX" r:id="rId225" minRId="2946" maxRId="3497">
    <sheetIdMap count="2">
      <sheetId val="2"/>
      <sheetId val="1"/>
    </sheetIdMap>
  </header>
  <header guid="{EBB718A8-7831-466B-8F7D-0823661150F1}" dateTime="2022-04-01T11:53:59" maxSheetId="3" userName="Suresh, AryaX" r:id="rId226">
    <sheetIdMap count="2">
      <sheetId val="2"/>
      <sheetId val="1"/>
    </sheetIdMap>
  </header>
  <header guid="{3EEC1040-6739-48C2-93D4-7E64492377FB}" dateTime="2022-04-01T11:59:24" maxSheetId="3" userName="Suresh, AryaX" r:id="rId227" minRId="3502" maxRId="3535">
    <sheetIdMap count="2">
      <sheetId val="2"/>
      <sheetId val="1"/>
    </sheetIdMap>
  </header>
  <header guid="{3F534384-9034-4224-A8F4-DA38540B9199}" dateTime="2022-04-01T12:25:54" maxSheetId="3" userName="D, ShwethaX" r:id="rId228" minRId="3538">
    <sheetIdMap count="2">
      <sheetId val="2"/>
      <sheetId val="1"/>
    </sheetIdMap>
  </header>
  <header guid="{22499DD3-0EDF-4648-900B-4F2116717EC7}" dateTime="2022-04-01T13:26:02" maxSheetId="3" userName="D, ShwethaX" r:id="rId229" minRId="3539" maxRId="3551">
    <sheetIdMap count="2">
      <sheetId val="2"/>
      <sheetId val="1"/>
    </sheetIdMap>
  </header>
  <header guid="{934DAB2F-93AD-43D7-96DD-0540837253FA}" dateTime="2022-04-01T13:28:30" maxSheetId="3" userName="Vs, AnanthareshmaX" r:id="rId230" minRId="3552">
    <sheetIdMap count="2">
      <sheetId val="2"/>
      <sheetId val="1"/>
    </sheetIdMap>
  </header>
  <header guid="{F5603BF8-4492-4303-B632-C62867583023}" dateTime="2022-04-01T13:35:27" maxSheetId="3" userName="Vs, AnanthareshmaX" r:id="rId231" minRId="3553">
    <sheetIdMap count="2">
      <sheetId val="2"/>
      <sheetId val="1"/>
    </sheetIdMap>
  </header>
  <header guid="{FD4D1FB4-93F8-40B7-BA8E-4091AAC7BED0}" dateTime="2022-04-01T13:38:42" maxSheetId="3" userName="Vs, AnanthareshmaX" r:id="rId232" minRId="3554">
    <sheetIdMap count="2">
      <sheetId val="2"/>
      <sheetId val="1"/>
    </sheetIdMap>
  </header>
  <header guid="{5521BF26-4A16-48E2-A16F-2B5E554CE92D}" dateTime="2022-04-01T13:44:42" maxSheetId="3" userName="D, ShwethaX" r:id="rId233" minRId="3555" maxRId="3559">
    <sheetIdMap count="2">
      <sheetId val="2"/>
      <sheetId val="1"/>
    </sheetIdMap>
  </header>
  <header guid="{92CBEE73-AF39-4E48-8204-8EAF09B9B561}" dateTime="2022-04-01T13:48:18" maxSheetId="3" userName="Vs, AnanthareshmaX" r:id="rId234" minRId="3560">
    <sheetIdMap count="2">
      <sheetId val="2"/>
      <sheetId val="1"/>
    </sheetIdMap>
  </header>
  <header guid="{A117742B-64BD-4AA6-9634-93A7B3DF680C}" dateTime="2022-04-01T13:50:28" maxSheetId="3" userName="Vs, AnanthareshmaX" r:id="rId235" minRId="3561">
    <sheetIdMap count="2">
      <sheetId val="2"/>
      <sheetId val="1"/>
    </sheetIdMap>
  </header>
  <header guid="{3E44A3BA-601C-475F-BEC2-7F38BA755A60}" dateTime="2022-04-01T13:51:52" maxSheetId="3" userName="Vs, AnanthareshmaX" r:id="rId236" minRId="3562">
    <sheetIdMap count="2">
      <sheetId val="2"/>
      <sheetId val="1"/>
    </sheetIdMap>
  </header>
  <header guid="{2972D5C3-45DD-4ECF-B40B-19E856DBC3EC}" dateTime="2022-04-01T13:53:39" maxSheetId="3" userName="Vs, AnanthareshmaX" r:id="rId237" minRId="3563">
    <sheetIdMap count="2">
      <sheetId val="2"/>
      <sheetId val="1"/>
    </sheetIdMap>
  </header>
  <header guid="{35DFED80-FE0E-41AA-A4E1-89CDD069DF2C}" dateTime="2022-04-01T13:55:29" maxSheetId="3" userName="Vs, AnanthareshmaX" r:id="rId238" minRId="3564">
    <sheetIdMap count="2">
      <sheetId val="2"/>
      <sheetId val="1"/>
    </sheetIdMap>
  </header>
  <header guid="{FB5FC89A-F4DA-4111-922A-D6C5542068AB}" dateTime="2022-04-01T13:55:58" maxSheetId="3" userName="Vs, AnanthareshmaX" r:id="rId239" minRId="3565">
    <sheetIdMap count="2">
      <sheetId val="2"/>
      <sheetId val="1"/>
    </sheetIdMap>
  </header>
  <header guid="{591723AD-47AD-4035-B34B-572B401777FC}" dateTime="2022-04-01T13:58:56" maxSheetId="3" userName="Vs, AnanthareshmaX" r:id="rId240" minRId="3566">
    <sheetIdMap count="2">
      <sheetId val="2"/>
      <sheetId val="1"/>
    </sheetIdMap>
  </header>
  <header guid="{EE8F39B5-5052-4951-BFA0-8B5037F8BDBC}" dateTime="2022-04-01T14:48:14" maxSheetId="3" userName="Hasagavalli somashekhar, ManasaX" r:id="rId241" minRId="3567" maxRId="3577">
    <sheetIdMap count="2">
      <sheetId val="2"/>
      <sheetId val="1"/>
    </sheetIdMap>
  </header>
  <header guid="{B27A70D9-8FCC-466A-9EAA-D5A054B94E3E}" dateTime="2022-04-01T15:11:36" maxSheetId="3" userName="Vs, AnanthareshmaX" r:id="rId242" minRId="3578">
    <sheetIdMap count="2">
      <sheetId val="2"/>
      <sheetId val="1"/>
    </sheetIdMap>
  </header>
  <header guid="{C42C6C74-5D95-47B7-865B-CC36969FB3A1}" dateTime="2022-04-01T15:14:50" maxSheetId="3" userName="Hasagavalli somashekhar, ManasaX" r:id="rId243" minRId="3579" maxRId="3582">
    <sheetIdMap count="2">
      <sheetId val="2"/>
      <sheetId val="1"/>
    </sheetIdMap>
  </header>
  <header guid="{D7060454-67B6-46A7-AFCC-9A6184059DEC}" dateTime="2022-04-01T15:17:58" maxSheetId="3" userName="Vs, AnanthareshmaX" r:id="rId244" minRId="3583">
    <sheetIdMap count="2">
      <sheetId val="2"/>
      <sheetId val="1"/>
    </sheetIdMap>
  </header>
  <header guid="{5D4ED4FD-F964-4E1E-AFE7-94111928D802}" dateTime="2022-04-01T15:18:04" maxSheetId="3" userName="Hasagavalli somashekhar, ManasaX" r:id="rId245" minRId="3584" maxRId="3585">
    <sheetIdMap count="2">
      <sheetId val="2"/>
      <sheetId val="1"/>
    </sheetIdMap>
  </header>
  <header guid="{A968CBBF-D369-46FE-817E-D477C24180BA}" dateTime="2022-04-01T15:19:10" maxSheetId="3" userName="Vs, AnanthareshmaX" r:id="rId246" minRId="3586">
    <sheetIdMap count="2">
      <sheetId val="2"/>
      <sheetId val="1"/>
    </sheetIdMap>
  </header>
  <header guid="{4A4374BE-A566-4B74-9DB8-667BA7E1B9E6}" dateTime="2022-04-01T15:24:57" maxSheetId="3" userName="Hasagavalli somashekhar, ManasaX" r:id="rId247" minRId="3587">
    <sheetIdMap count="2">
      <sheetId val="2"/>
      <sheetId val="1"/>
    </sheetIdMap>
  </header>
  <header guid="{9AA09BC2-5FF7-49EF-A800-EAFA44C4E269}" dateTime="2022-04-01T15:25:44" maxSheetId="3" userName="D, ShwethaX" r:id="rId248" minRId="3588" maxRId="3592">
    <sheetIdMap count="2">
      <sheetId val="2"/>
      <sheetId val="1"/>
    </sheetIdMap>
  </header>
  <header guid="{F2239951-2FE8-4772-B231-2550FC4980DA}" dateTime="2022-04-01T15:28:01" maxSheetId="3" userName="Vs, AnanthareshmaX" r:id="rId249" minRId="3593">
    <sheetIdMap count="2">
      <sheetId val="2"/>
      <sheetId val="1"/>
    </sheetIdMap>
  </header>
  <header guid="{777997B9-409C-4BE0-B62F-D6F5D71F5A1E}" dateTime="2022-04-01T15:36:12" maxSheetId="3" userName="Vs, AnanthareshmaX" r:id="rId250" minRId="3594">
    <sheetIdMap count="2">
      <sheetId val="2"/>
      <sheetId val="1"/>
    </sheetIdMap>
  </header>
  <header guid="{2E10CC5A-B757-4406-AB1E-2D9F41272D31}" dateTime="2022-04-01T15:36:28" maxSheetId="3" userName="Hasagavalli somashekhar, ManasaX" r:id="rId251" minRId="3595" maxRId="3596">
    <sheetIdMap count="2">
      <sheetId val="2"/>
      <sheetId val="1"/>
    </sheetIdMap>
  </header>
  <header guid="{6D90B7AB-E8E2-4D52-A9A5-C8C36DAAAF24}" dateTime="2022-04-01T15:37:05" maxSheetId="3" userName="Hasagavalli somashekhar, ManasaX" r:id="rId252" minRId="3597">
    <sheetIdMap count="2">
      <sheetId val="2"/>
      <sheetId val="1"/>
    </sheetIdMap>
  </header>
  <header guid="{77C0C6D7-F887-4F78-92DC-7766E6D2FB44}" dateTime="2022-04-01T15:37:26" maxSheetId="3" userName="Vs, AnanthareshmaX" r:id="rId253" minRId="3598">
    <sheetIdMap count="2">
      <sheetId val="2"/>
      <sheetId val="1"/>
    </sheetIdMap>
  </header>
  <header guid="{5D882CCE-E46F-4701-B1E8-28C8CA120C8D}" dateTime="2022-04-01T15:41:09" maxSheetId="3" userName="D, ShwethaX" r:id="rId254" minRId="3599" maxRId="3602">
    <sheetIdMap count="2">
      <sheetId val="2"/>
      <sheetId val="1"/>
    </sheetIdMap>
  </header>
  <header guid="{ABC6BB59-8F85-4014-BCD6-9126D968BC46}" dateTime="2022-04-01T15:42:37" maxSheetId="3" userName="Vs, AnanthareshmaX" r:id="rId255" minRId="3603">
    <sheetIdMap count="2">
      <sheetId val="2"/>
      <sheetId val="1"/>
    </sheetIdMap>
  </header>
  <header guid="{D9FB12D9-6BF2-4B99-A43A-B1591F8D8562}" dateTime="2022-04-01T15:47:28" maxSheetId="3" userName="Hasagavalli somashekhar, ManasaX" r:id="rId256" minRId="3604">
    <sheetIdMap count="2">
      <sheetId val="2"/>
      <sheetId val="1"/>
    </sheetIdMap>
  </header>
  <header guid="{CB3F8A86-B787-442F-BD70-055F12869871}" dateTime="2022-04-01T16:14:10" maxSheetId="3" userName="Vs, AnanthareshmaX" r:id="rId257" minRId="3605">
    <sheetIdMap count="2">
      <sheetId val="2"/>
      <sheetId val="1"/>
    </sheetIdMap>
  </header>
  <header guid="{5906D2DE-2330-4FE1-AA9E-0DB28841E9C3}" dateTime="2022-04-01T16:17:21" maxSheetId="3" userName="Hasagavalli somashekhar, ManasaX" r:id="rId258" minRId="3606" maxRId="3609">
    <sheetIdMap count="2">
      <sheetId val="2"/>
      <sheetId val="1"/>
    </sheetIdMap>
  </header>
  <header guid="{AD97DD2C-5A95-40FE-98C2-5EFF5513F2C3}" dateTime="2022-04-01T16:21:12" maxSheetId="3" userName="D, ShwethaX" r:id="rId259" minRId="3610" maxRId="3616">
    <sheetIdMap count="2">
      <sheetId val="2"/>
      <sheetId val="1"/>
    </sheetIdMap>
  </header>
  <header guid="{A5B9C12E-9C05-4D96-903E-DB52BB1CF516}" dateTime="2022-04-01T16:24:03" maxSheetId="3" userName="Vs, AnanthareshmaX" r:id="rId260" minRId="3617">
    <sheetIdMap count="2">
      <sheetId val="2"/>
      <sheetId val="1"/>
    </sheetIdMap>
  </header>
  <header guid="{7C21DD51-C035-4E6C-9759-19B727B0AB71}" dateTime="2022-04-01T16:29:12" maxSheetId="3" userName="Vs, AnanthareshmaX" r:id="rId261" minRId="3618">
    <sheetIdMap count="2">
      <sheetId val="2"/>
      <sheetId val="1"/>
    </sheetIdMap>
  </header>
  <header guid="{460497A7-CEAC-41A3-A337-362A3055DEA1}" dateTime="2022-04-01T16:40:55" maxSheetId="3" userName="Vs, AnanthareshmaX" r:id="rId262" minRId="3619">
    <sheetIdMap count="2">
      <sheetId val="2"/>
      <sheetId val="1"/>
    </sheetIdMap>
  </header>
  <header guid="{158ACEF4-9AC0-4735-91D2-941FA6D08BFE}" dateTime="2022-04-01T16:43:29" maxSheetId="3" userName="Vs, AnanthareshmaX" r:id="rId263" minRId="3620">
    <sheetIdMap count="2">
      <sheetId val="2"/>
      <sheetId val="1"/>
    </sheetIdMap>
  </header>
  <header guid="{BD9CD688-9489-4F50-A44A-D3434E8575EC}" dateTime="2022-04-01T16:48:46" maxSheetId="3" userName="Vs, AnanthareshmaX" r:id="rId264" minRId="3621">
    <sheetIdMap count="2">
      <sheetId val="2"/>
      <sheetId val="1"/>
    </sheetIdMap>
  </header>
  <header guid="{A66F67E2-8DDD-4A1B-9E89-AE18E4F45F5B}" dateTime="2022-04-01T16:50:03" maxSheetId="3" userName="As, VijayX" r:id="rId265" minRId="3622" maxRId="3652">
    <sheetIdMap count="2">
      <sheetId val="2"/>
      <sheetId val="1"/>
    </sheetIdMap>
  </header>
  <header guid="{CCFBC882-9C54-4528-9A9A-72C374618EC7}" dateTime="2022-04-01T16:52:16" maxSheetId="3" userName="Vs, AnanthareshmaX" r:id="rId266" minRId="3653">
    <sheetIdMap count="2">
      <sheetId val="2"/>
      <sheetId val="1"/>
    </sheetIdMap>
  </header>
  <header guid="{DDAECB23-325F-4058-BC51-E625B1BE09BD}" dateTime="2022-04-01T16:53:05" maxSheetId="3" userName="Vs, AnanthareshmaX" r:id="rId267" minRId="3654">
    <sheetIdMap count="2">
      <sheetId val="2"/>
      <sheetId val="1"/>
    </sheetIdMap>
  </header>
  <header guid="{6935A348-8CB7-484B-82EB-1078C2BD83A9}" dateTime="2022-04-01T16:55:00" maxSheetId="3" userName="Vs, AnanthareshmaX" r:id="rId268" minRId="3655">
    <sheetIdMap count="2">
      <sheetId val="2"/>
      <sheetId val="1"/>
    </sheetIdMap>
  </header>
  <header guid="{36BDE72F-C727-4435-876A-E0C1E121693B}" dateTime="2022-04-01T16:58:14" maxSheetId="3" userName="Vs, AnanthareshmaX" r:id="rId269" minRId="3656">
    <sheetIdMap count="2">
      <sheetId val="2"/>
      <sheetId val="1"/>
    </sheetIdMap>
  </header>
  <header guid="{42AEC23F-11B1-4623-B04B-269968F6A419}" dateTime="2022-04-01T16:59:45" maxSheetId="3" userName="Hasagavalli somashekhar, ManasaX" r:id="rId270" minRId="3657">
    <sheetIdMap count="2">
      <sheetId val="2"/>
      <sheetId val="1"/>
    </sheetIdMap>
  </header>
  <header guid="{7C503B02-F403-4546-B014-4A7B5A17A902}" dateTime="2022-04-01T17:01:28" maxSheetId="3" userName="Vs, AnanthareshmaX" r:id="rId271" minRId="3658">
    <sheetIdMap count="2">
      <sheetId val="2"/>
      <sheetId val="1"/>
    </sheetIdMap>
  </header>
  <header guid="{555CE4E1-93FA-41B1-94CB-D493BF4CD4FF}" dateTime="2022-04-01T17:03:29" maxSheetId="3" userName="Hasagavalli somashekhar, ManasaX" r:id="rId272" minRId="3659">
    <sheetIdMap count="2">
      <sheetId val="2"/>
      <sheetId val="1"/>
    </sheetIdMap>
  </header>
  <header guid="{C28CFCC0-2524-48E9-A57A-DE7B2C81A75F}" dateTime="2022-04-01T17:03:42" maxSheetId="3" userName="Vs, AnanthareshmaX" r:id="rId273" minRId="3660">
    <sheetIdMap count="2">
      <sheetId val="2"/>
      <sheetId val="1"/>
    </sheetIdMap>
  </header>
  <header guid="{5F5192B4-BC79-4411-8385-A46DBCB0BD4B}" dateTime="2022-04-01T17:06:36" maxSheetId="3" userName="Vs, AnanthareshmaX" r:id="rId274" minRId="3661">
    <sheetIdMap count="2">
      <sheetId val="2"/>
      <sheetId val="1"/>
    </sheetIdMap>
  </header>
  <header guid="{8824A9B9-B689-4B55-9F2A-F797D2F43CB5}" dateTime="2022-04-01T17:12:25" maxSheetId="3" userName="Suresh, AryaX" r:id="rId275" minRId="3662" maxRId="3695">
    <sheetIdMap count="2">
      <sheetId val="2"/>
      <sheetId val="1"/>
    </sheetIdMap>
  </header>
  <header guid="{F552D2ED-4519-4766-BC1B-6647B3118F55}" dateTime="2022-04-01T17:16:41" maxSheetId="3" userName="D, ShwethaX" r:id="rId276" minRId="3698" maxRId="3701">
    <sheetIdMap count="2">
      <sheetId val="2"/>
      <sheetId val="1"/>
    </sheetIdMap>
  </header>
  <header guid="{61851773-DCE5-496C-8676-ADA6905FAA90}" dateTime="2022-04-01T17:17:33" maxSheetId="3" userName="Vs, AnanthareshmaX" r:id="rId277" minRId="3702">
    <sheetIdMap count="2">
      <sheetId val="2"/>
      <sheetId val="1"/>
    </sheetIdMap>
  </header>
  <header guid="{8F7FA17C-7877-4592-B10A-838367DFF6E3}" dateTime="2022-04-01T17:18:33" maxSheetId="3" userName="Suresh, AryaX" r:id="rId278" minRId="3703" maxRId="3704">
    <sheetIdMap count="2">
      <sheetId val="2"/>
      <sheetId val="1"/>
    </sheetIdMap>
  </header>
  <header guid="{374A789A-063C-4EA3-8183-B9CCAE6C2EC1}" dateTime="2022-04-01T17:18:55" maxSheetId="3" userName="Vs, AnanthareshmaX" r:id="rId279" minRId="3705">
    <sheetIdMap count="2">
      <sheetId val="2"/>
      <sheetId val="1"/>
    </sheetIdMap>
  </header>
  <header guid="{26A60EDC-2734-4069-81B0-47C9F682DDD3}" dateTime="2022-04-01T17:19:51" maxSheetId="3" userName="Hasagavalli somashekhar, ManasaX" r:id="rId280" minRId="3706">
    <sheetIdMap count="2">
      <sheetId val="2"/>
      <sheetId val="1"/>
    </sheetIdMap>
  </header>
  <header guid="{E3944F61-6D91-42A7-A2EA-05F00B8F85DF}" dateTime="2022-04-01T17:22:08" maxSheetId="3" userName="As, VijayX" r:id="rId281" minRId="3707" maxRId="3708">
    <sheetIdMap count="2">
      <sheetId val="2"/>
      <sheetId val="1"/>
    </sheetIdMap>
  </header>
  <header guid="{4619F323-D1E0-43DE-9228-DCC37A35563C}" dateTime="2022-04-01T17:23:44" maxSheetId="3" userName="Hasagavalli somashekhar, ManasaX" r:id="rId282" minRId="3709" maxRId="3710">
    <sheetIdMap count="2">
      <sheetId val="2"/>
      <sheetId val="1"/>
    </sheetIdMap>
  </header>
  <header guid="{D738B3ED-B46D-4B93-8048-6DB5798AEB82}" dateTime="2022-04-01T17:29:04" maxSheetId="3" userName="D, ShwethaX" r:id="rId283" minRId="3711" maxRId="3712">
    <sheetIdMap count="2">
      <sheetId val="2"/>
      <sheetId val="1"/>
    </sheetIdMap>
  </header>
  <header guid="{A78E9B2C-6D0C-4E80-B377-A9E8EC33B7DC}" dateTime="2022-04-01T17:30:57" maxSheetId="3" userName="Hasagavalli somashekhar, ManasaX" r:id="rId284" minRId="3713" maxRId="3714">
    <sheetIdMap count="2">
      <sheetId val="2"/>
      <sheetId val="1"/>
    </sheetIdMap>
  </header>
  <header guid="{56D7BA0D-66D2-473B-8A3F-9B4C2776ABD2}" dateTime="2022-04-01T17:35:52" maxSheetId="3" userName="Hasagavalli somashekhar, ManasaX" r:id="rId285" minRId="3715">
    <sheetIdMap count="2">
      <sheetId val="2"/>
      <sheetId val="1"/>
    </sheetIdMap>
  </header>
  <header guid="{77CE80F0-78CB-444B-84DA-62AF57B8CFC3}" dateTime="2022-04-04T10:07:11" maxSheetId="3" userName="D, ShwethaX" r:id="rId286" minRId="3716" maxRId="3724">
    <sheetIdMap count="2">
      <sheetId val="2"/>
      <sheetId val="1"/>
    </sheetIdMap>
  </header>
  <header guid="{A6AAC057-78A1-40C5-A369-33813A99D8C3}" dateTime="2022-04-04T10:14:52" maxSheetId="3" userName="Vs, AnanthareshmaX" r:id="rId287">
    <sheetIdMap count="2">
      <sheetId val="2"/>
      <sheetId val="1"/>
    </sheetIdMap>
  </header>
  <header guid="{0EAE81CA-2705-4A07-BB2E-BCC6616DB9F2}" dateTime="2022-04-04T10:44:10" maxSheetId="3" userName="Hasagavalli somashekhar, ManasaX" r:id="rId288" minRId="3729" maxRId="3731">
    <sheetIdMap count="2">
      <sheetId val="2"/>
      <sheetId val="1"/>
    </sheetIdMap>
  </header>
  <header guid="{12149EFF-96FE-457C-8972-05402F3C0146}" dateTime="2022-04-04T11:16:10" maxSheetId="3" userName="D, ShwethaX" r:id="rId289" minRId="3732" maxRId="3737">
    <sheetIdMap count="2">
      <sheetId val="2"/>
      <sheetId val="1"/>
    </sheetIdMap>
  </header>
  <header guid="{40F0A0FC-88E5-4868-A2A7-1720EB31CD45}" dateTime="2022-04-04T11:18:47" maxSheetId="3" userName="Hasagavalli somashekhar, ManasaX" r:id="rId290" minRId="3738">
    <sheetIdMap count="2">
      <sheetId val="2"/>
      <sheetId val="1"/>
    </sheetIdMap>
  </header>
  <header guid="{205615B9-9A9B-455A-9B2F-20FB8C7F4BCB}" dateTime="2022-04-04T11:55:55" maxSheetId="3" userName="Hasagavalli somashekhar, ManasaX" r:id="rId291" minRId="3739">
    <sheetIdMap count="2">
      <sheetId val="2"/>
      <sheetId val="1"/>
    </sheetIdMap>
  </header>
  <header guid="{CF1111D0-A077-4495-9918-FA027C56F6E6}" dateTime="2022-04-04T12:01:32" maxSheetId="3" userName="Hasagavalli somashekhar, ManasaX" r:id="rId292" minRId="3740">
    <sheetIdMap count="2">
      <sheetId val="2"/>
      <sheetId val="1"/>
    </sheetIdMap>
  </header>
  <header guid="{B895DEF2-DD52-452B-83D1-FFF505B67FC6}" dateTime="2022-04-04T12:12:35" maxSheetId="3" userName="D, ShwethaX" r:id="rId293" minRId="3741" maxRId="3745">
    <sheetIdMap count="2">
      <sheetId val="2"/>
      <sheetId val="1"/>
    </sheetIdMap>
  </header>
  <header guid="{1D307A3F-8F73-4E47-B318-B85FD8684D68}" dateTime="2022-04-04T12:20:18" maxSheetId="3" userName="Vs, AnanthareshmaX" r:id="rId294" minRId="3746">
    <sheetIdMap count="2">
      <sheetId val="2"/>
      <sheetId val="1"/>
    </sheetIdMap>
  </header>
  <header guid="{A9FA63F6-767B-4FC9-B5D5-99AA9D90E136}" dateTime="2022-04-04T12:25:52" maxSheetId="3" userName="Hasagavalli somashekhar, ManasaX" r:id="rId295" minRId="3747" maxRId="3748">
    <sheetIdMap count="2">
      <sheetId val="2"/>
      <sheetId val="1"/>
    </sheetIdMap>
  </header>
  <header guid="{30098317-90E7-442A-940F-3B67DA22605E}" dateTime="2022-04-04T12:28:13" maxSheetId="3" userName="Vs, AnanthareshmaX" r:id="rId296" minRId="3749">
    <sheetIdMap count="2">
      <sheetId val="2"/>
      <sheetId val="1"/>
    </sheetIdMap>
  </header>
  <header guid="{6D1AC94C-2910-469F-A801-8FF58348E6BB}" dateTime="2022-04-04T12:51:12" maxSheetId="3" userName="Vs, AnanthareshmaX" r:id="rId297" minRId="3750">
    <sheetIdMap count="2">
      <sheetId val="2"/>
      <sheetId val="1"/>
    </sheetIdMap>
  </header>
  <header guid="{AFD9F216-964C-46C8-AE05-01B1F73B9A7B}" dateTime="2022-04-04T12:58:39" maxSheetId="3" userName="Suresh, AryaX" r:id="rId298" minRId="3751" maxRId="3802">
    <sheetIdMap count="2">
      <sheetId val="2"/>
      <sheetId val="1"/>
    </sheetIdMap>
  </header>
  <header guid="{8CBBE201-9095-41AE-88A0-3F177A1607B0}" dateTime="2022-04-04T13:00:32" maxSheetId="3" userName="Hasagavalli somashekhar, ManasaX" r:id="rId299" minRId="3803">
    <sheetIdMap count="2">
      <sheetId val="2"/>
      <sheetId val="1"/>
    </sheetIdMap>
  </header>
  <header guid="{BB45051C-836E-42AE-9BF4-5137897873AA}" dateTime="2022-04-04T13:02:42" maxSheetId="3" userName="As, VijayX" r:id="rId300" minRId="3804" maxRId="3808">
    <sheetIdMap count="2">
      <sheetId val="2"/>
      <sheetId val="1"/>
    </sheetIdMap>
  </header>
  <header guid="{B8A3FAFB-85DB-47A4-9DC8-D2E28CF3C6E2}" dateTime="2022-04-04T13:03:27" maxSheetId="3" userName="Suresh, AryaX" r:id="rId301" minRId="3809">
    <sheetIdMap count="2">
      <sheetId val="2"/>
      <sheetId val="1"/>
    </sheetIdMap>
  </header>
  <header guid="{10EAD332-BF4A-4FA2-8D13-EDDBA11E392E}" dateTime="2022-04-04T13:03:51" maxSheetId="3" userName="Suresh, AryaX" r:id="rId302">
    <sheetIdMap count="2">
      <sheetId val="2"/>
      <sheetId val="1"/>
    </sheetIdMap>
  </header>
  <header guid="{B0D36EE5-D67D-45FE-B54F-371D2F73BB92}" dateTime="2022-04-04T13:04:16" maxSheetId="3" userName="Suresh, AryaX" r:id="rId303" minRId="3812">
    <sheetIdMap count="2">
      <sheetId val="2"/>
      <sheetId val="1"/>
    </sheetIdMap>
  </header>
  <header guid="{F940F2E7-8D7D-4652-8571-F8E22CCA3A65}" dateTime="2022-04-04T13:08:44" maxSheetId="3" userName="D, ShwethaX" r:id="rId304" minRId="3813">
    <sheetIdMap count="2">
      <sheetId val="2"/>
      <sheetId val="1"/>
    </sheetIdMap>
  </header>
  <header guid="{342D341C-2AF0-4E2E-B687-0F5C0751E48E}" dateTime="2022-04-04T13:18:58" maxSheetId="3" userName="Vs, AnanthareshmaX" r:id="rId305" minRId="3814">
    <sheetIdMap count="2">
      <sheetId val="2"/>
      <sheetId val="1"/>
    </sheetIdMap>
  </header>
  <header guid="{29304DB6-F9E4-4E9B-BDA9-4B304B64FE46}" dateTime="2022-04-04T13:55:57" maxSheetId="3" userName="D, ShwethaX" r:id="rId306" minRId="3815" maxRId="3819">
    <sheetIdMap count="2">
      <sheetId val="2"/>
      <sheetId val="1"/>
    </sheetIdMap>
  </header>
  <header guid="{60677AC8-A455-4C7F-A861-54E57CBDDA54}" dateTime="2022-04-04T14:12:40" maxSheetId="3" userName="D, ShwethaX" r:id="rId307" minRId="3820">
    <sheetIdMap count="2">
      <sheetId val="2"/>
      <sheetId val="1"/>
    </sheetIdMap>
  </header>
  <header guid="{F5ABB4E6-2307-4A23-95F6-BC5931B3F39C}" dateTime="2022-04-04T15:19:25" maxSheetId="3" userName="Hasagavalli somashekhar, ManasaX" r:id="rId308" minRId="3821">
    <sheetIdMap count="2">
      <sheetId val="2"/>
      <sheetId val="1"/>
    </sheetIdMap>
  </header>
  <header guid="{994BEF92-CABD-4334-ABF1-A24C39BBE302}" dateTime="2022-04-04T15:23:52" maxSheetId="3" userName="Vs, AnanthareshmaX" r:id="rId309" minRId="3822">
    <sheetIdMap count="2">
      <sheetId val="2"/>
      <sheetId val="1"/>
    </sheetIdMap>
  </header>
  <header guid="{4908F1C2-A58C-47A1-BFD6-3A3048192A1E}" dateTime="2022-04-04T15:34:29" maxSheetId="3" userName="Suresh, AryaX" r:id="rId310" minRId="3823" maxRId="3824">
    <sheetIdMap count="2">
      <sheetId val="2"/>
      <sheetId val="1"/>
    </sheetIdMap>
  </header>
  <header guid="{5912509C-26FF-4116-AEA7-48692B918288}" dateTime="2022-04-04T15:53:17" maxSheetId="3" userName="D, ShwethaX" r:id="rId311" minRId="3825" maxRId="3826">
    <sheetIdMap count="2">
      <sheetId val="2"/>
      <sheetId val="1"/>
    </sheetIdMap>
  </header>
  <header guid="{95D9CEFF-7D54-4FAA-A30C-17B07AAC933E}" dateTime="2022-04-04T16:00:13" maxSheetId="3" userName="Hasagavalli somashekhar, ManasaX" r:id="rId312" minRId="3827">
    <sheetIdMap count="2">
      <sheetId val="2"/>
      <sheetId val="1"/>
    </sheetIdMap>
  </header>
  <header guid="{8EB26376-FF0E-4FDA-9CAF-C72B5CA9535B}" dateTime="2022-04-04T16:14:47" maxSheetId="3" userName="Hasagavalli somashekhar, ManasaX" r:id="rId313" minRId="3828">
    <sheetIdMap count="2">
      <sheetId val="2"/>
      <sheetId val="1"/>
    </sheetIdMap>
  </header>
  <header guid="{78D586DB-1AC1-43B4-98F2-FF702F0F6EB7}" dateTime="2022-04-04T16:41:15" maxSheetId="3" userName="Vs, AnanthareshmaX" r:id="rId314" minRId="3829" maxRId="3830">
    <sheetIdMap count="2">
      <sheetId val="2"/>
      <sheetId val="1"/>
    </sheetIdMap>
  </header>
  <header guid="{8DF021A5-6172-498D-9AF8-B48B6120981E}" dateTime="2022-04-04T16:41:57" maxSheetId="3" userName="Vs, AnanthareshmaX" r:id="rId315" minRId="3831">
    <sheetIdMap count="2">
      <sheetId val="2"/>
      <sheetId val="1"/>
    </sheetIdMap>
  </header>
  <header guid="{6F5EBB61-AA1F-4167-BAED-EDF778D627ED}" dateTime="2022-04-04T16:46:13" maxSheetId="3" userName="Vs, AnanthareshmaX" r:id="rId316" minRId="3832">
    <sheetIdMap count="2">
      <sheetId val="2"/>
      <sheetId val="1"/>
    </sheetIdMap>
  </header>
  <header guid="{B7CF8E40-D26D-457B-B5D7-DBB0D79E8BD0}" dateTime="2022-04-04T16:47:25" maxSheetId="3" userName="Hasagavalli somashekhar, ManasaX" r:id="rId317" minRId="3833">
    <sheetIdMap count="2">
      <sheetId val="2"/>
      <sheetId val="1"/>
    </sheetIdMap>
  </header>
  <header guid="{5AF35E52-12FF-4F14-84E3-2D431E2A8A9B}" dateTime="2022-04-04T16:48:33" maxSheetId="3" userName="Vs, AnanthareshmaX" r:id="rId318" minRId="3834">
    <sheetIdMap count="2">
      <sheetId val="2"/>
      <sheetId val="1"/>
    </sheetIdMap>
  </header>
  <header guid="{76E7B7CA-1E3E-44BB-BCD8-78AFEF2D6081}" dateTime="2022-04-04T16:49:01" maxSheetId="3" userName="Vs, AnanthareshmaX" r:id="rId319" minRId="3835">
    <sheetIdMap count="2">
      <sheetId val="2"/>
      <sheetId val="1"/>
    </sheetIdMap>
  </header>
  <header guid="{9CB73B23-DF07-4275-A4D7-B87B41B3DE93}" dateTime="2022-04-04T16:49:39" maxSheetId="3" userName="Vs, AnanthareshmaX" r:id="rId320" minRId="3836">
    <sheetIdMap count="2">
      <sheetId val="2"/>
      <sheetId val="1"/>
    </sheetIdMap>
  </header>
  <header guid="{B8EDF592-D0EE-4BF0-8F33-0C96A22D1DB2}" dateTime="2022-04-04T17:12:08" maxSheetId="3" userName="Hasagavalli somashekhar, ManasaX" r:id="rId321" minRId="3837">
    <sheetIdMap count="2">
      <sheetId val="2"/>
      <sheetId val="1"/>
    </sheetIdMap>
  </header>
  <header guid="{42D420E7-4F51-43C7-9D4C-DDA4C883605B}" dateTime="2022-04-04T17:13:19" maxSheetId="3" userName="Hasagavalli somashekhar, ManasaX" r:id="rId322" minRId="3840">
    <sheetIdMap count="2">
      <sheetId val="2"/>
      <sheetId val="1"/>
    </sheetIdMap>
  </header>
  <header guid="{53C9A3CC-1E33-4A8D-94FF-2C1CEB8940FD}" dateTime="2022-04-04T17:13:43" maxSheetId="3" userName="Vs, AnanthareshmaX" r:id="rId323" minRId="3841">
    <sheetIdMap count="2">
      <sheetId val="2"/>
      <sheetId val="1"/>
    </sheetIdMap>
  </header>
  <header guid="{BC75A181-BE14-4343-8E53-85FF573D50FB}" dateTime="2022-04-04T17:15:35" maxSheetId="3" userName="Hasagavalli somashekhar, ManasaX" r:id="rId324" minRId="3842">
    <sheetIdMap count="2">
      <sheetId val="2"/>
      <sheetId val="1"/>
    </sheetIdMap>
  </header>
  <header guid="{D6F61D3F-3119-40FC-8A85-72946F66A0C3}" dateTime="2022-04-04T17:19:09" maxSheetId="3" userName="Hasagavalli somashekhar, ManasaX" r:id="rId325" minRId="3843">
    <sheetIdMap count="2">
      <sheetId val="2"/>
      <sheetId val="1"/>
    </sheetIdMap>
  </header>
  <header guid="{3D3B212C-9DCC-40E1-84DF-026E117B67E5}" dateTime="2022-04-04T17:22:57" maxSheetId="3" userName="Hasagavalli somashekhar, ManasaX" r:id="rId326" minRId="3844">
    <sheetIdMap count="2">
      <sheetId val="2"/>
      <sheetId val="1"/>
    </sheetIdMap>
  </header>
  <header guid="{8F0791A3-9EDA-45F0-9CF6-45B03E0D4E1B}" dateTime="2022-04-04T17:23:41" maxSheetId="3" userName="Hasagavalli somashekhar, ManasaX" r:id="rId327" minRId="3845">
    <sheetIdMap count="2">
      <sheetId val="2"/>
      <sheetId val="1"/>
    </sheetIdMap>
  </header>
  <header guid="{702E060E-8135-43F9-A044-B031492CFEBA}" dateTime="2022-04-04T17:24:34" maxSheetId="3" userName="Hasagavalli somashekhar, ManasaX" r:id="rId328" minRId="3846">
    <sheetIdMap count="2">
      <sheetId val="2"/>
      <sheetId val="1"/>
    </sheetIdMap>
  </header>
  <header guid="{D3E865CC-9E03-472B-B115-58C78E0EA8B2}" dateTime="2022-04-04T17:24:45" maxSheetId="3" userName="Suresh, AryaX" r:id="rId329" minRId="3847" maxRId="3851">
    <sheetIdMap count="2">
      <sheetId val="2"/>
      <sheetId val="1"/>
    </sheetIdMap>
  </header>
  <header guid="{CF1C0152-4444-4CAE-8316-15FD1087E63A}" dateTime="2022-04-04T17:27:34" maxSheetId="3" userName="Vs, AnanthareshmaX" r:id="rId330" minRId="3852" maxRId="3856">
    <sheetIdMap count="2">
      <sheetId val="2"/>
      <sheetId val="1"/>
    </sheetIdMap>
  </header>
  <header guid="{0571034E-238D-4B6E-B1E9-BD8F48965E9F}" dateTime="2022-04-04T17:30:35" maxSheetId="3" userName="As, VijayX" r:id="rId331" minRId="3857" maxRId="3859">
    <sheetIdMap count="2">
      <sheetId val="2"/>
      <sheetId val="1"/>
    </sheetIdMap>
  </header>
  <header guid="{6EA81F9C-5D54-4FA5-9D88-060C4DCFCF0B}" dateTime="2022-04-04T17:35:24" maxSheetId="3" userName="Hasagavalli somashekhar, ManasaX" r:id="rId332" minRId="3860">
    <sheetIdMap count="2">
      <sheetId val="2"/>
      <sheetId val="1"/>
    </sheetIdMap>
  </header>
  <header guid="{B4C98350-4B81-42CE-824F-E10972C99385}" dateTime="2022-04-04T17:39:04" maxSheetId="3" userName="Hasagavalli somashekhar, ManasaX" r:id="rId333" minRId="3861">
    <sheetIdMap count="2">
      <sheetId val="2"/>
      <sheetId val="1"/>
    </sheetIdMap>
  </header>
  <header guid="{013C7DF8-49B1-4A66-ACB0-CF576829ABE3}" dateTime="2022-04-04T17:46:25" maxSheetId="3" userName="Suresh, AryaX" r:id="rId334" minRId="3862" maxRId="3864">
    <sheetIdMap count="2">
      <sheetId val="2"/>
      <sheetId val="1"/>
    </sheetIdMap>
  </header>
  <header guid="{3525F5F0-AC26-4332-952A-606AD7461EDE}" dateTime="2022-04-04T17:47:28" maxSheetId="3" userName="Hasagavalli somashekhar, ManasaX" r:id="rId335" minRId="3865">
    <sheetIdMap count="2">
      <sheetId val="2"/>
      <sheetId val="1"/>
    </sheetIdMap>
  </header>
  <header guid="{8DF80C1B-07F6-4D6C-BE63-630FDCCEB2AF}" dateTime="2022-04-04T17:53:12" maxSheetId="3" userName="Suresh, AryaX" r:id="rId336" minRId="3866">
    <sheetIdMap count="2">
      <sheetId val="2"/>
      <sheetId val="1"/>
    </sheetIdMap>
  </header>
  <header guid="{03CFC4AD-B015-4C4B-828C-836FC8F06799}" dateTime="2022-04-04T17:53:33" maxSheetId="3" userName="Suresh, AryaX" r:id="rId337" minRId="3869">
    <sheetIdMap count="2">
      <sheetId val="2"/>
      <sheetId val="1"/>
    </sheetIdMap>
  </header>
  <header guid="{4E61AEDE-5E9D-478F-B091-F2D01D8C7213}" dateTime="2022-04-04T17:56:14" maxSheetId="3" userName="Vs, AnanthareshmaX" r:id="rId338" minRId="3870">
    <sheetIdMap count="2">
      <sheetId val="2"/>
      <sheetId val="1"/>
    </sheetIdMap>
  </header>
  <header guid="{9F5756FB-9085-4D8C-BEB7-FA9F06D82242}" dateTime="2022-04-04T17:56:19" maxSheetId="3" userName="Suresh, AryaX" r:id="rId339">
    <sheetIdMap count="2">
      <sheetId val="2"/>
      <sheetId val="1"/>
    </sheetIdMap>
  </header>
  <header guid="{A9C73FF2-BE58-4BD0-96DD-1B3A14839521}" dateTime="2022-04-04T18:06:42" maxSheetId="3" userName="Suresh, AryaX" r:id="rId340">
    <sheetIdMap count="2">
      <sheetId val="2"/>
      <sheetId val="1"/>
    </sheetIdMap>
  </header>
  <header guid="{A174079E-89B7-4532-9B4E-1F3799299C79}" dateTime="2022-04-04T18:25:56" maxSheetId="3" userName="Vs, AnanthareshmaX" r:id="rId341" minRId="3875">
    <sheetIdMap count="2">
      <sheetId val="2"/>
      <sheetId val="1"/>
    </sheetIdMap>
  </header>
  <header guid="{7FCDD823-31C4-4D4C-99A8-1D9F6D65D2FB}" dateTime="2022-04-05T10:31:46" maxSheetId="3" userName="Suresh, AryaX" r:id="rId342" minRId="3876" maxRId="3909">
    <sheetIdMap count="2">
      <sheetId val="2"/>
      <sheetId val="1"/>
    </sheetIdMap>
  </header>
  <header guid="{EC68E3F4-80D8-481A-AD71-358D541EBEB3}" dateTime="2022-04-05T10:32:13" maxSheetId="3" userName="As, VijayX" r:id="rId343" minRId="3912" maxRId="3913">
    <sheetIdMap count="2">
      <sheetId val="2"/>
      <sheetId val="1"/>
    </sheetIdMap>
  </header>
  <header guid="{E6D3C8FA-350B-44FC-8817-E815C16DADEA}" dateTime="2022-04-05T10:55:30" maxSheetId="3" userName="Vs, AnanthareshmaX" r:id="rId344" minRId="3914">
    <sheetIdMap count="2">
      <sheetId val="2"/>
      <sheetId val="1"/>
    </sheetIdMap>
  </header>
  <header guid="{325B9205-8F5C-4892-B1F5-FDCC0E16A5D8}" dateTime="2022-04-05T10:58:10" maxSheetId="3" userName="Vs, AnanthareshmaX" r:id="rId345" minRId="3915">
    <sheetIdMap count="2">
      <sheetId val="2"/>
      <sheetId val="1"/>
    </sheetIdMap>
  </header>
  <header guid="{0AF15C7B-7956-48F7-BEA6-E23A39AF6F2B}" dateTime="2022-04-05T11:09:37" maxSheetId="3" userName="D, ShwethaX" r:id="rId346" minRId="3916" maxRId="3917">
    <sheetIdMap count="2">
      <sheetId val="2"/>
      <sheetId val="1"/>
    </sheetIdMap>
  </header>
  <header guid="{5747361A-EF5C-45F4-9322-93A2EEAD5421}" dateTime="2022-04-05T11:17:23" maxSheetId="3" userName="Vs, AnanthareshmaX" r:id="rId347" minRId="3918">
    <sheetIdMap count="2">
      <sheetId val="2"/>
      <sheetId val="1"/>
    </sheetIdMap>
  </header>
  <header guid="{644E5F11-72B2-4BAC-8520-AE6F7A359359}" dateTime="2022-04-05T11:19:09" maxSheetId="3" userName="Vs, AnanthareshmaX" r:id="rId348" minRId="3919">
    <sheetIdMap count="2">
      <sheetId val="2"/>
      <sheetId val="1"/>
    </sheetIdMap>
  </header>
  <header guid="{9B7C682C-474B-42F3-A7FF-B7BAF701E1B2}" dateTime="2022-04-05T11:20:23" maxSheetId="3" userName="As, VijayX" r:id="rId349" minRId="3920">
    <sheetIdMap count="2">
      <sheetId val="2"/>
      <sheetId val="1"/>
    </sheetIdMap>
  </header>
  <header guid="{39A0CA03-58C2-4B0A-8F21-E965EBEAC5E8}" dateTime="2022-04-05T12:02:23" maxSheetId="3" userName="Hasagavalli somashekhar, ManasaX" r:id="rId350" minRId="3923">
    <sheetIdMap count="2">
      <sheetId val="2"/>
      <sheetId val="1"/>
    </sheetIdMap>
  </header>
  <header guid="{9FDF1569-994D-47D0-9AE4-DB3652700FB3}" dateTime="2022-04-05T12:08:08" maxSheetId="3" userName="Hasagavalli somashekhar, ManasaX" r:id="rId351" minRId="3924">
    <sheetIdMap count="2">
      <sheetId val="2"/>
      <sheetId val="1"/>
    </sheetIdMap>
  </header>
  <header guid="{A3B0903B-14B6-405E-948A-B799DAFF392A}" dateTime="2022-04-05T12:23:32" maxSheetId="3" userName="Hasagavalli somashekhar, ManasaX" r:id="rId352" minRId="3925">
    <sheetIdMap count="2">
      <sheetId val="2"/>
      <sheetId val="1"/>
    </sheetIdMap>
  </header>
  <header guid="{C16076A3-9EE7-4A4F-BA6B-07B322C83A10}" dateTime="2022-04-05T12:26:31" maxSheetId="3" userName="Vs, AnanthareshmaX" r:id="rId353" minRId="3926">
    <sheetIdMap count="2">
      <sheetId val="2"/>
      <sheetId val="1"/>
    </sheetIdMap>
  </header>
  <header guid="{8A63B18D-BC73-460D-A77E-D76EFE30780E}" dateTime="2022-04-05T12:28:21" maxSheetId="3" userName="D, ShwethaX" r:id="rId354" minRId="3927" maxRId="3928">
    <sheetIdMap count="2">
      <sheetId val="2"/>
      <sheetId val="1"/>
    </sheetIdMap>
  </header>
  <header guid="{7ECF06FC-903B-4505-BDCA-45C3549923BE}" dateTime="2022-04-05T12:41:56" maxSheetId="3" userName="Hasagavalli somashekhar, ManasaX" r:id="rId355" minRId="3929">
    <sheetIdMap count="2">
      <sheetId val="2"/>
      <sheetId val="1"/>
    </sheetIdMap>
  </header>
  <header guid="{52EED624-8EA8-44DA-A3CB-4945A3502FB1}" dateTime="2022-04-05T12:55:13" maxSheetId="3" userName="Vs, AnanthareshmaX" r:id="rId356" minRId="3930">
    <sheetIdMap count="2">
      <sheetId val="2"/>
      <sheetId val="1"/>
    </sheetIdMap>
  </header>
  <header guid="{A2E8956A-A186-4213-BDB6-87C2EB1E3984}" dateTime="2022-04-05T12:58:09" maxSheetId="3" userName="Hasagavalli somashekhar, ManasaX" r:id="rId357" minRId="3931">
    <sheetIdMap count="2">
      <sheetId val="2"/>
      <sheetId val="1"/>
    </sheetIdMap>
  </header>
  <header guid="{1852FEF6-C510-4E15-9DA7-B019FC80FB8D}" dateTime="2022-04-05T12:58:40" maxSheetId="3" userName="D, ShwethaX" r:id="rId358" minRId="3932">
    <sheetIdMap count="2">
      <sheetId val="2"/>
      <sheetId val="1"/>
    </sheetIdMap>
  </header>
  <header guid="{E5A41B4B-569A-4F9D-B877-D97BE87660C0}" dateTime="2022-04-05T13:38:30" maxSheetId="3" userName="Vs, AnanthareshmaX" r:id="rId359" minRId="3933">
    <sheetIdMap count="2">
      <sheetId val="2"/>
      <sheetId val="1"/>
    </sheetIdMap>
  </header>
  <header guid="{CC3BA0D9-B596-4368-8F6F-9F37BE6A1844}" dateTime="2022-04-05T13:50:06" maxSheetId="3" userName="D, ShwethaX" r:id="rId360" minRId="3934">
    <sheetIdMap count="2">
      <sheetId val="2"/>
      <sheetId val="1"/>
    </sheetIdMap>
  </header>
  <header guid="{72B4CB44-CD40-48A3-B0A6-974FDA33404B}" dateTime="2022-04-05T14:43:14" maxSheetId="3" userName="Vs, AnanthareshmaX" r:id="rId361" minRId="3935">
    <sheetIdMap count="2">
      <sheetId val="2"/>
      <sheetId val="1"/>
    </sheetIdMap>
  </header>
  <header guid="{EA0E6FC3-869C-45E6-B1A6-C1EF7CF91BD0}" dateTime="2022-04-05T14:43:31" maxSheetId="3" userName="Suresh, AryaX" r:id="rId362" minRId="3936" maxRId="3940">
    <sheetIdMap count="2">
      <sheetId val="2"/>
      <sheetId val="1"/>
    </sheetIdMap>
  </header>
  <header guid="{E1EE7D7D-9E0E-4131-B522-5FE576378D66}" dateTime="2022-04-05T14:44:42" maxSheetId="3" userName="Suresh, AryaX" r:id="rId363">
    <sheetIdMap count="2">
      <sheetId val="2"/>
      <sheetId val="1"/>
    </sheetIdMap>
  </header>
  <header guid="{206DE4D1-922C-4AC2-97B8-5C98D6013EB2}" dateTime="2022-04-05T14:57:12" maxSheetId="3" userName="Vs, AnanthareshmaX" r:id="rId364" minRId="3943">
    <sheetIdMap count="2">
      <sheetId val="2"/>
      <sheetId val="1"/>
    </sheetIdMap>
  </header>
  <header guid="{A483F163-4A0D-4657-A2F5-0F3BCE07FEF9}" dateTime="2022-04-05T14:57:38" maxSheetId="3" userName="Hasagavalli somashekhar, ManasaX" r:id="rId365" minRId="3944">
    <sheetIdMap count="2">
      <sheetId val="2"/>
      <sheetId val="1"/>
    </sheetIdMap>
  </header>
  <header guid="{3EE814FB-87C5-4B35-BB41-92C753677E26}" dateTime="2022-04-05T14:58:38" maxSheetId="3" userName="Vs, AnanthareshmaX" r:id="rId366" minRId="3945">
    <sheetIdMap count="2">
      <sheetId val="2"/>
      <sheetId val="1"/>
    </sheetIdMap>
  </header>
  <header guid="{0353A432-9F3F-4A70-91DF-DAD3A4D8DABC}" dateTime="2022-04-05T15:03:13" maxSheetId="3" userName="As, VijayX" r:id="rId367" minRId="3946">
    <sheetIdMap count="2">
      <sheetId val="2"/>
      <sheetId val="1"/>
    </sheetIdMap>
  </header>
  <header guid="{33DCA983-E15A-464E-92BB-9351DA55BAC1}" dateTime="2022-04-05T15:03:31" maxSheetId="3" userName="Vs, AnanthareshmaX" r:id="rId368" minRId="3947">
    <sheetIdMap count="2">
      <sheetId val="2"/>
      <sheetId val="1"/>
    </sheetIdMap>
  </header>
  <header guid="{EDBEDABF-D816-4646-A9EC-CAF3401FAC56}" dateTime="2022-04-05T15:09:05" maxSheetId="3" userName="Hasagavalli somashekhar, ManasaX" r:id="rId369" minRId="3948">
    <sheetIdMap count="2">
      <sheetId val="2"/>
      <sheetId val="1"/>
    </sheetIdMap>
  </header>
  <header guid="{AF3E7E5E-4979-43A0-A02E-E1D90066B6FF}" dateTime="2022-04-05T15:11:51" maxSheetId="3" userName="D, ShwethaX" r:id="rId370" minRId="3949">
    <sheetIdMap count="2">
      <sheetId val="2"/>
      <sheetId val="1"/>
    </sheetIdMap>
  </header>
  <header guid="{42AA9CB8-7584-4821-81B5-8A580C914E33}" dateTime="2022-04-05T15:12:12" maxSheetId="3" userName="Suresh, AryaX" r:id="rId371" minRId="3950" maxRId="3953">
    <sheetIdMap count="2">
      <sheetId val="2"/>
      <sheetId val="1"/>
    </sheetIdMap>
  </header>
  <header guid="{3A06A132-520F-40E3-B45B-4731F7C64134}" dateTime="2022-04-05T15:17:27" maxSheetId="3" userName="D, ShwethaX" r:id="rId372" minRId="3954" maxRId="3955">
    <sheetIdMap count="2">
      <sheetId val="2"/>
      <sheetId val="1"/>
    </sheetIdMap>
  </header>
  <header guid="{F3DD2222-456D-48A7-9DC2-E05BAB1A3136}" dateTime="2022-04-05T15:37:27" maxSheetId="3" userName="Suresh, AryaX" r:id="rId373" minRId="3956" maxRId="3958">
    <sheetIdMap count="2">
      <sheetId val="2"/>
      <sheetId val="1"/>
    </sheetIdMap>
  </header>
  <header guid="{43F0C584-3FB8-4551-B32D-38BC000B0EC8}" dateTime="2022-04-05T15:38:56" maxSheetId="3" userName="D, ShwethaX" r:id="rId374" minRId="3959" maxRId="3960">
    <sheetIdMap count="2">
      <sheetId val="2"/>
      <sheetId val="1"/>
    </sheetIdMap>
  </header>
  <header guid="{97E95B79-BBF7-41C6-BFBE-11FB0CF8BF7B}" dateTime="2022-04-05T16:33:28" maxSheetId="3" userName="D, ShwethaX" r:id="rId375" minRId="3961">
    <sheetIdMap count="2">
      <sheetId val="2"/>
      <sheetId val="1"/>
    </sheetIdMap>
  </header>
  <header guid="{1256FE81-3217-4299-9913-C9DC998D7614}" dateTime="2022-04-05T17:38:13" maxSheetId="3" userName="Vs, AnanthareshmaX" r:id="rId376" minRId="3962" maxRId="3980">
    <sheetIdMap count="2">
      <sheetId val="2"/>
      <sheetId val="1"/>
    </sheetIdMap>
  </header>
  <header guid="{F71B6755-163D-4E88-8EF3-50CF3D620ABF}" dateTime="2022-04-05T17:39:46" maxSheetId="3" userName="Vs, AnanthareshmaX" r:id="rId377" minRId="3981">
    <sheetIdMap count="2">
      <sheetId val="2"/>
      <sheetId val="1"/>
    </sheetIdMap>
  </header>
  <header guid="{73CA18A0-03BA-4705-AB11-4897920E1719}" dateTime="2022-04-05T17:51:39" maxSheetId="3" userName="Suresh, AryaX" r:id="rId378" minRId="3982">
    <sheetIdMap count="2">
      <sheetId val="2"/>
      <sheetId val="1"/>
    </sheetIdMap>
  </header>
  <header guid="{590FEBC7-C060-44ED-89D6-D05C3A53FE35}" dateTime="2022-04-05T17:53:43" maxSheetId="3" userName="Vs, AnanthareshmaX" r:id="rId379" minRId="3983">
    <sheetIdMap count="2">
      <sheetId val="2"/>
      <sheetId val="1"/>
    </sheetIdMap>
  </header>
  <header guid="{42E8E3B4-30E8-491E-8858-8650E62B05FA}" dateTime="2022-04-05T17:55:11" maxSheetId="3" userName="Suresh, AryaX" r:id="rId380" minRId="3984">
    <sheetIdMap count="2">
      <sheetId val="2"/>
      <sheetId val="1"/>
    </sheetIdMap>
  </header>
  <header guid="{2958528B-F507-4032-8550-56299C598D46}" dateTime="2022-04-05T17:57:55" maxSheetId="3" userName="Suresh, AryaX" r:id="rId381" minRId="3987" maxRId="3990">
    <sheetIdMap count="2">
      <sheetId val="2"/>
      <sheetId val="1"/>
    </sheetIdMap>
  </header>
  <header guid="{BB398AF8-2BAA-4401-9FE7-D7C4F0190C9F}" dateTime="2022-04-05T18:00:44" maxSheetId="3" userName="Suresh, AryaX" r:id="rId382" minRId="3991">
    <sheetIdMap count="2">
      <sheetId val="2"/>
      <sheetId val="1"/>
    </sheetIdMap>
  </header>
  <header guid="{8659F7D4-43F9-40E6-9BF7-0EDD7B4D3E22}" dateTime="2022-04-05T18:18:21" maxSheetId="3" userName="Vs, AnanthareshmaX" r:id="rId383" minRId="3994">
    <sheetIdMap count="2">
      <sheetId val="2"/>
      <sheetId val="1"/>
    </sheetIdMap>
  </header>
  <header guid="{667B1BB0-72C8-4512-99F1-31A420C28BA5}" dateTime="2022-04-06T09:47:48" maxSheetId="3" userName="Hasagavalli somashekhar, ManasaX" r:id="rId384" minRId="3995">
    <sheetIdMap count="2">
      <sheetId val="2"/>
      <sheetId val="1"/>
    </sheetIdMap>
  </header>
  <header guid="{B8329FB3-C9CF-435E-946D-80472C484BA4}" dateTime="2022-04-06T09:52:20" maxSheetId="3" userName="Hasagavalli somashekhar, ManasaX" r:id="rId385" minRId="3996" maxRId="3997">
    <sheetIdMap count="2">
      <sheetId val="2"/>
      <sheetId val="1"/>
    </sheetIdMap>
  </header>
  <header guid="{D10A8795-06A6-4D18-B029-CAA9C86311A8}" dateTime="2022-04-06T10:24:18" maxSheetId="3" userName="Biju, BeethuX" r:id="rId386">
    <sheetIdMap count="2">
      <sheetId val="2"/>
      <sheetId val="1"/>
    </sheetIdMap>
  </header>
  <header guid="{99E855F7-12F9-4451-BF5C-5A3E787E11EB}" dateTime="2022-04-06T10:50:54" maxSheetId="3" userName="Vs, AnanthareshmaX" r:id="rId387">
    <sheetIdMap count="2">
      <sheetId val="2"/>
      <sheetId val="1"/>
    </sheetIdMap>
  </header>
  <header guid="{8B0CA1E1-6F1E-4E93-8D4C-897258EAD6CC}" dateTime="2022-04-06T10:56:35" maxSheetId="3" userName="Hasagavalli somashekhar, ManasaX" r:id="rId388" minRId="4002">
    <sheetIdMap count="2">
      <sheetId val="2"/>
      <sheetId val="1"/>
    </sheetIdMap>
  </header>
  <header guid="{6DFCCB90-882F-4070-BE80-3B623190D89E}" dateTime="2022-04-06T11:10:03" maxSheetId="3" userName="Hasagavalli somashekhar, ManasaX" r:id="rId389" minRId="4003">
    <sheetIdMap count="2">
      <sheetId val="2"/>
      <sheetId val="1"/>
    </sheetIdMap>
  </header>
  <header guid="{FD4F5E01-4A8B-449D-B5C9-1A4FF6810794}" dateTime="2022-04-06T11:18:05" maxSheetId="3" userName="Suresh, AryaX" r:id="rId390">
    <sheetIdMap count="2">
      <sheetId val="2"/>
      <sheetId val="1"/>
    </sheetIdMap>
  </header>
  <header guid="{63202DE4-BA16-4F8E-AF93-1E8A155B0A59}" dateTime="2022-04-06T11:22:30" maxSheetId="3" userName="Hasagavalli somashekhar, ManasaX" r:id="rId391" minRId="4006">
    <sheetIdMap count="2">
      <sheetId val="2"/>
      <sheetId val="1"/>
    </sheetIdMap>
  </header>
  <header guid="{6E043B40-9767-40C9-A752-1767C9E48169}" dateTime="2022-04-06T12:07:36" maxSheetId="3" userName="Hasagavalli somashekhar, ManasaX" r:id="rId392" minRId="4007" maxRId="4008">
    <sheetIdMap count="2">
      <sheetId val="2"/>
      <sheetId val="1"/>
    </sheetIdMap>
  </header>
  <header guid="{D28A1CB5-8C34-4533-B761-4527FC8546BE}" dateTime="2022-04-06T12:34:06" maxSheetId="3" userName="Biju, BeethuX" r:id="rId393" minRId="4009" maxRId="4010">
    <sheetIdMap count="2">
      <sheetId val="2"/>
      <sheetId val="1"/>
    </sheetIdMap>
  </header>
  <header guid="{F0C482F4-55E3-4F87-92D7-54DC26AC5A9E}" dateTime="2022-04-06T13:52:50" maxSheetId="3" userName="Vs, AnanthareshmaX" r:id="rId394" minRId="4011">
    <sheetIdMap count="2">
      <sheetId val="2"/>
      <sheetId val="1"/>
    </sheetIdMap>
  </header>
  <header guid="{B9A911C9-7747-4D6C-A72A-7B981FE54999}" dateTime="2022-04-06T15:02:34" maxSheetId="3" userName="Biju, BeethuX" r:id="rId395" minRId="4012">
    <sheetIdMap count="2">
      <sheetId val="2"/>
      <sheetId val="1"/>
    </sheetIdMap>
  </header>
  <header guid="{CDA6DF37-A365-4450-8CCD-66CFDEA20945}" dateTime="2022-04-06T15:50:09" maxSheetId="3" userName="Hasagavalli somashekhar, ManasaX" r:id="rId396" minRId="4013">
    <sheetIdMap count="2">
      <sheetId val="2"/>
      <sheetId val="1"/>
    </sheetIdMap>
  </header>
  <header guid="{D422AD89-0763-468E-A00B-A8B62F32EEBB}" dateTime="2022-04-06T16:42:15" maxSheetId="3" userName="Suresh, AryaX" r:id="rId397" minRId="4014" maxRId="4021">
    <sheetIdMap count="2">
      <sheetId val="2"/>
      <sheetId val="1"/>
    </sheetIdMap>
  </header>
  <header guid="{20D6A240-7183-4E18-95B5-E926366F08AE}" dateTime="2022-04-06T16:42:58" maxSheetId="3" userName="Hasagavalli somashekhar, ManasaX" r:id="rId398" minRId="4022" maxRId="4023">
    <sheetIdMap count="2">
      <sheetId val="2"/>
      <sheetId val="1"/>
    </sheetIdMap>
  </header>
  <header guid="{3FF90988-3095-442E-8B69-6447BF6F68D2}" dateTime="2022-04-06T16:46:20" maxSheetId="3" userName="Suresh, AryaX" r:id="rId399">
    <sheetIdMap count="2">
      <sheetId val="2"/>
      <sheetId val="1"/>
    </sheetIdMap>
  </header>
  <header guid="{F8625B35-0FF8-4CAE-8AF5-BAB5475D664D}" dateTime="2022-04-06T16:46:41" maxSheetId="3" userName="Suresh, AryaX" r:id="rId400" minRId="4026" maxRId="4028">
    <sheetIdMap count="2">
      <sheetId val="2"/>
      <sheetId val="1"/>
    </sheetIdMap>
  </header>
  <header guid="{A81DDF34-DA8C-4D14-A296-80A6CDBF543B}" dateTime="2022-04-06T18:02:03" maxSheetId="3" userName="Biju, BeethuX" r:id="rId401" minRId="4029" maxRId="4130">
    <sheetIdMap count="2">
      <sheetId val="2"/>
      <sheetId val="1"/>
    </sheetIdMap>
  </header>
  <header guid="{9A8A8257-5D0B-4628-B704-13C92D49C08F}" dateTime="2022-04-06T18:03:55" maxSheetId="3" userName="Biju, BeethuX" r:id="rId402">
    <sheetIdMap count="2">
      <sheetId val="2"/>
      <sheetId val="1"/>
    </sheetIdMap>
  </header>
  <header guid="{7253CA83-6CF3-4C47-BA4D-A4CC85828A70}" dateTime="2022-04-06T18:04:54" maxSheetId="3" userName="Biju, BeethuX" r:id="rId403" minRId="4134" maxRId="4140">
    <sheetIdMap count="2">
      <sheetId val="2"/>
      <sheetId val="1"/>
    </sheetIdMap>
  </header>
  <header guid="{1A70D304-DC37-48BC-AD50-C60F879293D9}" dateTime="2022-04-06T18:05:02" maxSheetId="3" userName="Biju, BeethuX" r:id="rId404">
    <sheetIdMap count="2">
      <sheetId val="2"/>
      <sheetId val="1"/>
    </sheetIdMap>
  </header>
  <header guid="{E6E31DAA-862F-4BFA-A27E-D2E3E99A4EA4}" dateTime="2022-04-08T10:31:24" maxSheetId="3" userName="Biju, BeethuX" r:id="rId405" minRId="4146">
    <sheetIdMap count="2">
      <sheetId val="2"/>
      <sheetId val="1"/>
    </sheetIdMap>
  </header>
  <header guid="{CF6F8C0C-42B6-4F91-AAE8-8B86045D48A3}" dateTime="2022-04-18T12:11:12" maxSheetId="3" userName="Biju, BeethuX" r:id="rId406" minRId="4147">
    <sheetIdMap count="2">
      <sheetId val="2"/>
      <sheetId val="1"/>
    </sheetIdMap>
  </header>
  <header guid="{15627AFE-D58F-4F5C-92E4-635CDFFB9713}" dateTime="2022-05-06T11:09:45" maxSheetId="3" userName="Suresh, AryaX" r:id="rId407" minRId="4148" maxRId="4606">
    <sheetIdMap count="2">
      <sheetId val="2"/>
      <sheetId val="1"/>
    </sheetIdMap>
  </header>
  <header guid="{73FCA180-257D-46DF-BF89-A29730878E7F}" dateTime="2022-05-06T11:17:58" maxSheetId="3" userName="D, ShwethaX" r:id="rId408">
    <sheetIdMap count="2">
      <sheetId val="2"/>
      <sheetId val="1"/>
    </sheetIdMap>
  </header>
  <header guid="{25B48CF6-83EE-4CDF-B0CE-B56DDF27194C}" dateTime="2022-05-06T12:35:56" maxSheetId="3" userName="Vs, AnanthareshmaX" r:id="rId409" minRId="4611">
    <sheetIdMap count="2">
      <sheetId val="2"/>
      <sheetId val="1"/>
    </sheetIdMap>
  </header>
  <header guid="{D71ACFD3-90F5-44B2-8BCA-EA9C606EB634}" dateTime="2022-05-06T12:39:25" maxSheetId="3" userName="Vs, AnanthareshmaX" r:id="rId410" minRId="4612">
    <sheetIdMap count="2">
      <sheetId val="2"/>
      <sheetId val="1"/>
    </sheetIdMap>
  </header>
  <header guid="{6CA77494-C93E-480B-825F-4045404E268A}" dateTime="2022-05-06T13:26:00" maxSheetId="3" userName="Hasagavalli somashekhar, ManasaX" r:id="rId411" minRId="4613" maxRId="4629">
    <sheetIdMap count="2">
      <sheetId val="2"/>
      <sheetId val="1"/>
    </sheetIdMap>
  </header>
  <header guid="{B75081D6-9F22-402E-8786-2B0483F0A4D2}" dateTime="2022-05-06T13:40:19" maxSheetId="3" userName="Vs, AnanthareshmaX" r:id="rId412" minRId="4630">
    <sheetIdMap count="2">
      <sheetId val="2"/>
      <sheetId val="1"/>
    </sheetIdMap>
  </header>
  <header guid="{30E28F2D-7204-4D2E-A25B-93007EAE6F8C}" dateTime="2022-05-06T13:41:45" maxSheetId="3" userName="D, ShwethaX" r:id="rId413" minRId="4631" maxRId="4645">
    <sheetIdMap count="2">
      <sheetId val="2"/>
      <sheetId val="1"/>
    </sheetIdMap>
  </header>
  <header guid="{8092EF19-C739-42B7-9627-6ECCFD662B79}" dateTime="2022-05-06T13:43:49" maxSheetId="3" userName="Vs, AnanthareshmaX" r:id="rId414" minRId="4646">
    <sheetIdMap count="2">
      <sheetId val="2"/>
      <sheetId val="1"/>
    </sheetIdMap>
  </header>
  <header guid="{6C7CAA3D-719E-439A-BDAA-29F6DE0742D4}" dateTime="2022-05-06T14:45:16" maxSheetId="3" userName="D, ShwethaX" r:id="rId415" minRId="4647" maxRId="4651">
    <sheetIdMap count="2">
      <sheetId val="2"/>
      <sheetId val="1"/>
    </sheetIdMap>
  </header>
  <header guid="{63804E33-9EE8-4A7A-937B-8EB2D9CC853F}" dateTime="2022-05-06T14:49:19" maxSheetId="3" userName="Hasagavalli somashekhar, ManasaX" r:id="rId416" minRId="4652" maxRId="4654">
    <sheetIdMap count="2">
      <sheetId val="2"/>
      <sheetId val="1"/>
    </sheetIdMap>
  </header>
  <header guid="{FA9D13CA-0B6E-4651-9A6B-8CBFB4ACABC0}" dateTime="2022-05-06T15:08:50" maxSheetId="3" userName="D, ShwethaX" r:id="rId417" minRId="4655" maxRId="4658">
    <sheetIdMap count="2">
      <sheetId val="2"/>
      <sheetId val="1"/>
    </sheetIdMap>
  </header>
  <header guid="{986431AF-2482-4DF9-BB4D-26EBDEBB0F38}" dateTime="2022-05-06T15:11:27" maxSheetId="3" userName="Vs, AnanthareshmaX" r:id="rId418" minRId="4659">
    <sheetIdMap count="2">
      <sheetId val="2"/>
      <sheetId val="1"/>
    </sheetIdMap>
  </header>
  <header guid="{724B88B5-0647-4EA2-B3E3-98736710706E}" dateTime="2022-05-06T15:11:44" maxSheetId="3" userName="Vs, AnanthareshmaX" r:id="rId419" minRId="4660">
    <sheetIdMap count="2">
      <sheetId val="2"/>
      <sheetId val="1"/>
    </sheetIdMap>
  </header>
  <header guid="{E45D6CFD-37B4-45E9-8FF0-EAB5DF862E82}" dateTime="2022-05-06T15:21:20" maxSheetId="3" userName="Hasagavalli somashekhar, ManasaX" r:id="rId420" minRId="4661" maxRId="4663">
    <sheetIdMap count="2">
      <sheetId val="2"/>
      <sheetId val="1"/>
    </sheetIdMap>
  </header>
  <header guid="{0A9C82E4-D8FA-4372-8576-6D97BC9BA51D}" dateTime="2022-05-06T15:24:00" maxSheetId="3" userName="Hasagavalli somashekhar, ManasaX" r:id="rId421" minRId="4664">
    <sheetIdMap count="2">
      <sheetId val="2"/>
      <sheetId val="1"/>
    </sheetIdMap>
  </header>
  <header guid="{5CD3ED07-A052-4FCC-AFF4-D3BEC9B19940}" dateTime="2022-05-06T15:24:20" maxSheetId="3" userName="Vs, AnanthareshmaX" r:id="rId422" minRId="4665">
    <sheetIdMap count="2">
      <sheetId val="2"/>
      <sheetId val="1"/>
    </sheetIdMap>
  </header>
  <header guid="{14EC789E-D258-41DE-9CA5-7DD05769FF2B}" dateTime="2022-05-06T15:25:16" maxSheetId="3" userName="Vs, AnanthareshmaX" r:id="rId423" minRId="4666">
    <sheetIdMap count="2">
      <sheetId val="2"/>
      <sheetId val="1"/>
    </sheetIdMap>
  </header>
  <header guid="{536E1745-BDD4-4E0E-A26C-E36883A51171}" dateTime="2022-05-06T15:26:43" maxSheetId="3" userName="Vs, AnanthareshmaX" r:id="rId424" minRId="4667">
    <sheetIdMap count="2">
      <sheetId val="2"/>
      <sheetId val="1"/>
    </sheetIdMap>
  </header>
  <header guid="{FE48C97B-5DBD-4A17-BFBA-27E99F5778B2}" dateTime="2022-05-06T15:27:11" maxSheetId="3" userName="Vs, AnanthareshmaX" r:id="rId425" minRId="4668">
    <sheetIdMap count="2">
      <sheetId val="2"/>
      <sheetId val="1"/>
    </sheetIdMap>
  </header>
  <header guid="{80CDFCAE-F879-4804-B8DC-A97BF2E8FEC0}" dateTime="2022-05-06T15:40:24" maxSheetId="3" userName="Hasagavalli somashekhar, ManasaX" r:id="rId426" minRId="4669">
    <sheetIdMap count="2">
      <sheetId val="2"/>
      <sheetId val="1"/>
    </sheetIdMap>
  </header>
  <header guid="{B83E1EB0-0AB0-4AB9-B44D-F1B81EDA4606}" dateTime="2022-05-06T16:01:46" maxSheetId="3" userName="Hasagavalli somashekhar, ManasaX" r:id="rId427" minRId="4670" maxRId="4672">
    <sheetIdMap count="2">
      <sheetId val="2"/>
      <sheetId val="1"/>
    </sheetIdMap>
  </header>
  <header guid="{9CD863F9-4A5A-46D9-835F-C7099E69E933}" dateTime="2022-05-06T16:02:35" maxSheetId="3" userName="Suresh, AryaX" r:id="rId428" minRId="4673">
    <sheetIdMap count="2">
      <sheetId val="2"/>
      <sheetId val="1"/>
    </sheetIdMap>
  </header>
  <header guid="{8B40B435-D5D7-4A1C-99B3-57C0697C53EB}" dateTime="2022-05-06T16:04:29" maxSheetId="3" userName="Hasagavalli somashekhar, ManasaX" r:id="rId429" minRId="4674" maxRId="4675">
    <sheetIdMap count="2">
      <sheetId val="2"/>
      <sheetId val="1"/>
    </sheetIdMap>
  </header>
  <header guid="{F30E8E58-7CB8-479E-8AD8-D58DA54D8F22}" dateTime="2022-05-06T16:06:51" maxSheetId="3" userName="D, ShwethaX" r:id="rId430" minRId="4676" maxRId="4682">
    <sheetIdMap count="2">
      <sheetId val="2"/>
      <sheetId val="1"/>
    </sheetIdMap>
  </header>
  <header guid="{844FB5AD-C161-47D6-87DB-A49381D484DB}" dateTime="2022-05-06T16:18:07" maxSheetId="3" userName="Vs, AnanthareshmaX" r:id="rId431" minRId="4683">
    <sheetIdMap count="2">
      <sheetId val="2"/>
      <sheetId val="1"/>
    </sheetIdMap>
  </header>
  <header guid="{16DB5B43-A79E-4D87-A27B-1AC894C3589B}" dateTime="2022-05-06T16:20:14" maxSheetId="3" userName="Vs, AnanthareshmaX" r:id="rId432" minRId="4684">
    <sheetIdMap count="2">
      <sheetId val="2"/>
      <sheetId val="1"/>
    </sheetIdMap>
  </header>
  <header guid="{57AA0360-35B6-4C52-9473-2E9AC3F5C9A5}" dateTime="2022-05-06T16:25:28" maxSheetId="3" userName="Vs, AnanthareshmaX" r:id="rId433" minRId="4685">
    <sheetIdMap count="2">
      <sheetId val="2"/>
      <sheetId val="1"/>
    </sheetIdMap>
  </header>
  <header guid="{9CADB0CD-B54B-41F3-8662-E29EB6773E5E}" dateTime="2022-05-06T16:26:32" maxSheetId="3" userName="Vs, AnanthareshmaX" r:id="rId434" minRId="4686">
    <sheetIdMap count="2">
      <sheetId val="2"/>
      <sheetId val="1"/>
    </sheetIdMap>
  </header>
  <header guid="{B0645BC3-4536-4B03-92CA-5899BCCB14C2}" dateTime="2022-05-06T16:30:11" maxSheetId="3" userName="Vs, AnanthareshmaX" r:id="rId435" minRId="4687">
    <sheetIdMap count="2">
      <sheetId val="2"/>
      <sheetId val="1"/>
    </sheetIdMap>
  </header>
  <header guid="{DDA1FBB3-5B5C-4083-9A84-4E8031006EC4}" dateTime="2022-05-06T16:44:03" maxSheetId="3" userName="Hasagavalli somashekhar, ManasaX" r:id="rId436" minRId="4688" maxRId="4689">
    <sheetIdMap count="2">
      <sheetId val="2"/>
      <sheetId val="1"/>
    </sheetIdMap>
  </header>
  <header guid="{4DFAFB81-CC20-481D-A7F5-46D22B85D0F2}" dateTime="2022-05-06T16:45:29" maxSheetId="3" userName="Vs, AnanthareshmaX" r:id="rId437" minRId="4690">
    <sheetIdMap count="2">
      <sheetId val="2"/>
      <sheetId val="1"/>
    </sheetIdMap>
  </header>
  <header guid="{A314826F-CF7B-4522-A1DB-1AE9194B89C8}" dateTime="2022-05-06T16:47:24" maxSheetId="3" userName="D, ShwethaX" r:id="rId438" minRId="4691">
    <sheetIdMap count="2">
      <sheetId val="2"/>
      <sheetId val="1"/>
    </sheetIdMap>
  </header>
  <header guid="{1EEC909C-EFB2-49A4-8A7C-CA48096DB9A3}" dateTime="2022-05-06T17:02:50" maxSheetId="3" userName="D, ShwethaX" r:id="rId439" minRId="4692" maxRId="4695">
    <sheetIdMap count="2">
      <sheetId val="2"/>
      <sheetId val="1"/>
    </sheetIdMap>
  </header>
  <header guid="{30C28576-8F1B-4EF4-93EE-03781CE4F07D}" dateTime="2022-05-06T17:19:03" maxSheetId="3" userName="Vs, AnanthareshmaX" r:id="rId440" minRId="4696">
    <sheetIdMap count="2">
      <sheetId val="2"/>
      <sheetId val="1"/>
    </sheetIdMap>
  </header>
  <header guid="{A70ADD5E-CBF9-4D36-AF71-9179B98A4344}" dateTime="2022-05-06T17:19:27" maxSheetId="3" userName="Vs, AnanthareshmaX" r:id="rId441" minRId="4697">
    <sheetIdMap count="2">
      <sheetId val="2"/>
      <sheetId val="1"/>
    </sheetIdMap>
  </header>
  <header guid="{75089524-74E1-4D56-8683-9451FCDFA61E}" dateTime="2022-05-06T17:20:59" maxSheetId="3" userName="Vs, AnanthareshmaX" r:id="rId442" minRId="4698">
    <sheetIdMap count="2">
      <sheetId val="2"/>
      <sheetId val="1"/>
    </sheetIdMap>
  </header>
  <header guid="{5C5613D4-B4A7-48D8-B3F8-3FA0150CA101}" dateTime="2022-05-06T17:21:23" maxSheetId="3" userName="Vs, AnanthareshmaX" r:id="rId443" minRId="4699">
    <sheetIdMap count="2">
      <sheetId val="2"/>
      <sheetId val="1"/>
    </sheetIdMap>
  </header>
  <header guid="{969FEC1A-A627-4529-A425-C216D4061C97}" dateTime="2022-05-06T17:21:47" maxSheetId="3" userName="Vs, AnanthareshmaX" r:id="rId444" minRId="4700">
    <sheetIdMap count="2">
      <sheetId val="2"/>
      <sheetId val="1"/>
    </sheetIdMap>
  </header>
  <header guid="{04CD9F5D-8EFE-40D0-A6AD-31AE15C5D344}" dateTime="2022-05-06T17:23:30" maxSheetId="3" userName="D, ShwethaX" r:id="rId445" minRId="4701">
    <sheetIdMap count="2">
      <sheetId val="2"/>
      <sheetId val="1"/>
    </sheetIdMap>
  </header>
  <header guid="{618CC62A-CB2F-40F0-B2D1-99DA9BA3E171}" dateTime="2022-05-06T17:25:07" maxSheetId="3" userName="D, ShwethaX" r:id="rId446" minRId="4702">
    <sheetIdMap count="2">
      <sheetId val="2"/>
      <sheetId val="1"/>
    </sheetIdMap>
  </header>
  <header guid="{EDA8F3D2-5E4E-45A2-A138-7AA069628CCF}" dateTime="2022-05-06T17:25:54" maxSheetId="3" userName="Suresh, AryaX" r:id="rId447" minRId="4703" maxRId="4713">
    <sheetIdMap count="2">
      <sheetId val="2"/>
      <sheetId val="1"/>
    </sheetIdMap>
  </header>
  <header guid="{84EA51ED-5612-48C7-9E42-C8229ABA9082}" dateTime="2022-05-06T17:36:57" maxSheetId="3" userName="Suresh, AryaX" r:id="rId448" minRId="4714" maxRId="4721">
    <sheetIdMap count="2">
      <sheetId val="2"/>
      <sheetId val="1"/>
    </sheetIdMap>
  </header>
  <header guid="{817518A8-8B5D-4154-93B6-9AE18566BFF8}" dateTime="2022-05-06T17:41:45" maxSheetId="3" userName="Vs, AnanthareshmaX" r:id="rId449" minRId="4722">
    <sheetIdMap count="2">
      <sheetId val="2"/>
      <sheetId val="1"/>
    </sheetIdMap>
  </header>
  <header guid="{6F45D9BB-1906-4CB8-9CB0-A0A57FB42206}" dateTime="2022-05-06T17:42:41" maxSheetId="3" userName="Vs, AnanthareshmaX" r:id="rId450" minRId="4725" maxRId="4726">
    <sheetIdMap count="2">
      <sheetId val="2"/>
      <sheetId val="1"/>
    </sheetIdMap>
  </header>
  <header guid="{B086268E-A725-46C8-9935-4AF3414CDE68}" dateTime="2022-05-06T17:43:37" maxSheetId="3" userName="Vs, AnanthareshmaX" r:id="rId451" minRId="4727" maxRId="4728">
    <sheetIdMap count="2">
      <sheetId val="2"/>
      <sheetId val="1"/>
    </sheetIdMap>
  </header>
  <header guid="{27E4BB3D-874C-4B9C-8471-6F3957D9C601}" dateTime="2022-05-06T17:44:07" maxSheetId="3" userName="Vs, AnanthareshmaX" r:id="rId452" minRId="4729">
    <sheetIdMap count="2">
      <sheetId val="2"/>
      <sheetId val="1"/>
    </sheetIdMap>
  </header>
  <header guid="{7CDFEE66-735A-4A0F-B359-A74C8FE289A2}" dateTime="2022-05-06T17:48:19" maxSheetId="3" userName="Hasagavalli somashekhar, ManasaX" r:id="rId453" minRId="4730" maxRId="4732">
    <sheetIdMap count="2">
      <sheetId val="2"/>
      <sheetId val="1"/>
    </sheetIdMap>
  </header>
  <header guid="{DF00D55A-237A-4EBE-9A1B-5518181BBF76}" dateTime="2022-05-06T18:02:04" maxSheetId="3" userName="Vs, AnanthareshmaX" r:id="rId454" minRId="4733">
    <sheetIdMap count="2">
      <sheetId val="2"/>
      <sheetId val="1"/>
    </sheetIdMap>
  </header>
  <header guid="{F0992B0F-AEF0-493D-B7C6-94339132793E}" dateTime="2022-05-06T18:25:53" maxSheetId="3" userName="Vs, AnanthareshmaX" r:id="rId455" minRId="4734">
    <sheetIdMap count="2">
      <sheetId val="2"/>
      <sheetId val="1"/>
    </sheetIdMap>
  </header>
  <header guid="{6C5A825E-77FA-4C1D-92E0-1D06D00FA09E}" dateTime="2022-05-06T18:42:10" maxSheetId="3" userName="Vs, AnanthareshmaX" r:id="rId456" minRId="4735" maxRId="4736">
    <sheetIdMap count="2">
      <sheetId val="2"/>
      <sheetId val="1"/>
    </sheetIdMap>
  </header>
  <header guid="{2E44AFDB-2709-4364-8CB7-F2BCCA1296F2}" dateTime="2022-05-09T10:34:47" maxSheetId="3" userName="D, ShwethaX" r:id="rId457" minRId="4737" maxRId="4740">
    <sheetIdMap count="2">
      <sheetId val="2"/>
      <sheetId val="1"/>
    </sheetIdMap>
  </header>
  <header guid="{B856C6CC-9516-4AAE-ABA9-464D725D0FA3}" dateTime="2022-05-09T10:50:16" maxSheetId="3" userName="Vs, AnanthareshmaX" r:id="rId458">
    <sheetIdMap count="2">
      <sheetId val="2"/>
      <sheetId val="1"/>
    </sheetIdMap>
  </header>
  <header guid="{CABEF595-10EE-45C8-9572-00331205B557}" dateTime="2022-05-09T11:27:55" maxSheetId="3" userName="Vs, AnanthareshmaX" r:id="rId459" minRId="4743">
    <sheetIdMap count="2">
      <sheetId val="2"/>
      <sheetId val="1"/>
    </sheetIdMap>
  </header>
  <header guid="{D0501924-056F-4B21-986E-8385E83928C7}" dateTime="2022-05-09T11:30:20" maxSheetId="3" userName="D, ShwethaX" r:id="rId460" minRId="4744" maxRId="4748">
    <sheetIdMap count="2">
      <sheetId val="2"/>
      <sheetId val="1"/>
    </sheetIdMap>
  </header>
  <header guid="{005C1997-383A-4B60-8A4A-F12A25A89F70}" dateTime="2022-05-09T11:52:37" maxSheetId="3" userName="Suresh, AryaX" r:id="rId461" minRId="4749" maxRId="4776">
    <sheetIdMap count="2">
      <sheetId val="2"/>
      <sheetId val="1"/>
    </sheetIdMap>
  </header>
  <header guid="{4FF5F7CE-623C-4978-9750-FCB9CCC0D712}" dateTime="2022-05-09T11:53:56" maxSheetId="3" userName="Suresh, AryaX" r:id="rId462" minRId="4779" maxRId="4802">
    <sheetIdMap count="2">
      <sheetId val="2"/>
      <sheetId val="1"/>
    </sheetIdMap>
  </header>
  <header guid="{60BB7D70-4C33-4FD4-BE19-4FBF7ABC04C4}" dateTime="2022-05-09T12:59:13" maxSheetId="3" userName="Vs, AnanthareshmaX" r:id="rId463" minRId="4803" maxRId="4805">
    <sheetIdMap count="2">
      <sheetId val="2"/>
      <sheetId val="1"/>
    </sheetIdMap>
  </header>
  <header guid="{9C08E660-4EF6-4DE0-9E74-A8E2155A075E}" dateTime="2022-05-09T13:00:13" maxSheetId="3" userName="Vs, AnanthareshmaX" r:id="rId464" minRId="4806" maxRId="4807">
    <sheetIdMap count="2">
      <sheetId val="2"/>
      <sheetId val="1"/>
    </sheetIdMap>
  </header>
  <header guid="{A2F08B57-6D72-49F9-9AAE-38A62996AF7B}" dateTime="2022-05-09T13:03:51" maxSheetId="3" userName="Vs, AnanthareshmaX" r:id="rId465" minRId="4808" maxRId="4809">
    <sheetIdMap count="2">
      <sheetId val="2"/>
      <sheetId val="1"/>
    </sheetIdMap>
  </header>
  <header guid="{28875BE8-65E8-4934-A9F7-451B0C2690D1}" dateTime="2022-05-09T13:11:00" maxSheetId="3" userName="Vs, AnanthareshmaX" r:id="rId466" minRId="4810">
    <sheetIdMap count="2">
      <sheetId val="2"/>
      <sheetId val="1"/>
    </sheetIdMap>
  </header>
  <header guid="{84F49F6F-1639-4E4F-B928-454345FBB6A5}" dateTime="2022-05-09T13:21:33" maxSheetId="3" userName="D, ShwethaX" r:id="rId467" minRId="4811" maxRId="4817">
    <sheetIdMap count="2">
      <sheetId val="2"/>
      <sheetId val="1"/>
    </sheetIdMap>
  </header>
  <header guid="{06B74F50-B390-44BF-9D23-D2A4104AD384}" dateTime="2022-05-09T13:41:08" maxSheetId="3" userName="D, ShwethaX" r:id="rId468" minRId="4818">
    <sheetIdMap count="2">
      <sheetId val="2"/>
      <sheetId val="1"/>
    </sheetIdMap>
  </header>
  <header guid="{D7E48350-8864-457C-81EE-D3DF04664A54}" dateTime="2022-05-09T15:20:16" maxSheetId="3" userName="Vs, AnanthareshmaX" r:id="rId469" minRId="4819">
    <sheetIdMap count="2">
      <sheetId val="2"/>
      <sheetId val="1"/>
    </sheetIdMap>
  </header>
  <header guid="{5F3B4F6A-552A-4B87-A178-B25943EAE48E}" dateTime="2022-05-09T15:21:09" maxSheetId="3" userName="Vs, AnanthareshmaX" r:id="rId470" minRId="4820">
    <sheetIdMap count="2">
      <sheetId val="2"/>
      <sheetId val="1"/>
    </sheetIdMap>
  </header>
  <header guid="{D2353CEE-0BB6-4251-9369-C78ABD71119E}" dateTime="2022-05-09T15:52:19" maxSheetId="3" userName="D, ShwethaX" r:id="rId471" minRId="4821" maxRId="4829">
    <sheetIdMap count="2">
      <sheetId val="2"/>
      <sheetId val="1"/>
    </sheetIdMap>
  </header>
  <header guid="{08237BE5-B5C5-456F-AD66-8DEA7DB42644}" dateTime="2022-05-09T16:06:52" maxSheetId="3" userName="Vs, AnanthareshmaX" r:id="rId472" minRId="4830">
    <sheetIdMap count="2">
      <sheetId val="2"/>
      <sheetId val="1"/>
    </sheetIdMap>
  </header>
  <header guid="{CE7280CD-8256-4077-9786-A7DDE22955EB}" dateTime="2022-05-09T16:07:27" maxSheetId="3" userName="Vs, AnanthareshmaX" r:id="rId473" minRId="4831">
    <sheetIdMap count="2">
      <sheetId val="2"/>
      <sheetId val="1"/>
    </sheetIdMap>
  </header>
  <header guid="{C89A95AD-A93A-48EE-A490-312E9BB4B53F}" dateTime="2022-05-09T16:07:44" maxSheetId="3" userName="Vs, AnanthareshmaX" r:id="rId474" minRId="4832">
    <sheetIdMap count="2">
      <sheetId val="2"/>
      <sheetId val="1"/>
    </sheetIdMap>
  </header>
  <header guid="{3664401A-9613-4D00-A0D5-F98340539579}" dateTime="2022-05-09T16:08:11" maxSheetId="3" userName="Vs, AnanthareshmaX" r:id="rId475" minRId="4833">
    <sheetIdMap count="2">
      <sheetId val="2"/>
      <sheetId val="1"/>
    </sheetIdMap>
  </header>
  <header guid="{86EFDFB5-026A-448C-9154-44E160794DE0}" dateTime="2022-05-09T16:11:36" maxSheetId="3" userName="Vs, AnanthareshmaX" r:id="rId476" minRId="4834">
    <sheetIdMap count="2">
      <sheetId val="2"/>
      <sheetId val="1"/>
    </sheetIdMap>
  </header>
  <header guid="{A065AC50-B01D-4426-A200-195D5B2B2C74}" dateTime="2022-05-09T16:36:08" maxSheetId="3" userName="Vs, AnanthareshmaX" r:id="rId477" minRId="4835">
    <sheetIdMap count="2">
      <sheetId val="2"/>
      <sheetId val="1"/>
    </sheetIdMap>
  </header>
  <header guid="{E7937885-407C-4460-8DA7-8BE32E34DA7F}" dateTime="2022-05-09T16:36:43" maxSheetId="3" userName="Vs, AnanthareshmaX" r:id="rId478" minRId="4836">
    <sheetIdMap count="2">
      <sheetId val="2"/>
      <sheetId val="1"/>
    </sheetIdMap>
  </header>
  <header guid="{27EEB3AD-29EA-43FF-9931-48C26FA1990E}" dateTime="2022-05-09T16:37:35" maxSheetId="3" userName="Vs, AnanthareshmaX" r:id="rId479" minRId="4837">
    <sheetIdMap count="2">
      <sheetId val="2"/>
      <sheetId val="1"/>
    </sheetIdMap>
  </header>
  <header guid="{C0BA722E-FF30-4A89-8295-FFF06E17D989}" dateTime="2022-05-09T16:38:10" maxSheetId="3" userName="Vs, AnanthareshmaX" r:id="rId480" minRId="4838">
    <sheetIdMap count="2">
      <sheetId val="2"/>
      <sheetId val="1"/>
    </sheetIdMap>
  </header>
  <header guid="{A43AA47B-4589-48B5-BF4C-B3A54DDB2098}" dateTime="2022-05-09T16:40:21" maxSheetId="3" userName="Vs, AnanthareshmaX" r:id="rId481" minRId="4839">
    <sheetIdMap count="2">
      <sheetId val="2"/>
      <sheetId val="1"/>
    </sheetIdMap>
  </header>
  <header guid="{3965311D-FCBD-4C65-A6C1-6D54FF2D294F}" dateTime="2022-05-09T16:43:46" maxSheetId="3" userName="Vs, AnanthareshmaX" r:id="rId482" minRId="4840">
    <sheetIdMap count="2">
      <sheetId val="2"/>
      <sheetId val="1"/>
    </sheetIdMap>
  </header>
  <header guid="{93C857CC-ABF5-4FAB-AB0F-F7862A027896}" dateTime="2022-05-09T16:44:06" maxSheetId="3" userName="Vs, AnanthareshmaX" r:id="rId483" minRId="4841">
    <sheetIdMap count="2">
      <sheetId val="2"/>
      <sheetId val="1"/>
    </sheetIdMap>
  </header>
  <header guid="{B1226A1F-FE20-477C-9BD4-3EF99C2765BD}" dateTime="2022-05-09T16:54:24" maxSheetId="3" userName="D, ShwethaX" r:id="rId484" minRId="4842" maxRId="4849">
    <sheetIdMap count="2">
      <sheetId val="2"/>
      <sheetId val="1"/>
    </sheetIdMap>
  </header>
  <header guid="{433583E0-0C5E-470C-8DDE-2496234A8A11}" dateTime="2022-05-09T16:58:11" maxSheetId="3" userName="Vs, AnanthareshmaX" r:id="rId485" minRId="4850">
    <sheetIdMap count="2">
      <sheetId val="2"/>
      <sheetId val="1"/>
    </sheetIdMap>
  </header>
  <header guid="{8F22FD4E-D9D7-4F1A-911A-B1FBDD450502}" dateTime="2022-05-09T16:59:10" maxSheetId="3" userName="D, ShwethaX" r:id="rId486" minRId="4851">
    <sheetIdMap count="2">
      <sheetId val="2"/>
      <sheetId val="1"/>
    </sheetIdMap>
  </header>
  <header guid="{57B0EE55-8BF8-4DBB-B56B-E85BA0704132}" dateTime="2022-05-09T17:01:48" maxSheetId="3" userName="Vs, AnanthareshmaX" r:id="rId487" minRId="4852">
    <sheetIdMap count="2">
      <sheetId val="2"/>
      <sheetId val="1"/>
    </sheetIdMap>
  </header>
  <header guid="{694607D2-245C-464B-85BD-B71FCE0B9A49}" dateTime="2022-05-09T17:06:20" maxSheetId="3" userName="Vs, AnanthareshmaX" r:id="rId488" minRId="4853">
    <sheetIdMap count="2">
      <sheetId val="2"/>
      <sheetId val="1"/>
    </sheetIdMap>
  </header>
  <header guid="{26CED0A5-3992-4A62-88F7-2A80C722CCB1}" dateTime="2022-05-09T17:12:09" maxSheetId="3" userName="Vs, AnanthareshmaX" r:id="rId489" minRId="4854">
    <sheetIdMap count="2">
      <sheetId val="2"/>
      <sheetId val="1"/>
    </sheetIdMap>
  </header>
  <header guid="{9970F48F-D249-4C1B-84E9-378347C7ACAF}" dateTime="2022-05-09T17:14:47" maxSheetId="3" userName="Vs, AnanthareshmaX" r:id="rId490" minRId="4855">
    <sheetIdMap count="2">
      <sheetId val="2"/>
      <sheetId val="1"/>
    </sheetIdMap>
  </header>
  <header guid="{2B08DFDA-A4D0-4C51-BBF7-D134F00C1A62}" dateTime="2022-05-09T17:43:20" maxSheetId="3" userName="Vs, AnanthareshmaX" r:id="rId491" minRId="4856">
    <sheetIdMap count="2">
      <sheetId val="2"/>
      <sheetId val="1"/>
    </sheetIdMap>
  </header>
  <header guid="{E3E03735-6327-453E-AB02-4F61CAFF8E08}" dateTime="2022-05-09T17:44:19" maxSheetId="3" userName="Vs, AnanthareshmaX" r:id="rId492" minRId="4857">
    <sheetIdMap count="2">
      <sheetId val="2"/>
      <sheetId val="1"/>
    </sheetIdMap>
  </header>
  <header guid="{28047607-F98D-436A-8624-6A1961CDE6BD}" dateTime="2022-05-09T17:45:32" maxSheetId="3" userName="Vs, AnanthareshmaX" r:id="rId493" minRId="4858">
    <sheetIdMap count="2">
      <sheetId val="2"/>
      <sheetId val="1"/>
    </sheetIdMap>
  </header>
  <header guid="{63F500AE-A695-41BD-9A21-ADDB914DCC61}" dateTime="2022-05-09T17:46:24" maxSheetId="3" userName="Vs, AnanthareshmaX" r:id="rId494" minRId="4859">
    <sheetIdMap count="2">
      <sheetId val="2"/>
      <sheetId val="1"/>
    </sheetIdMap>
  </header>
  <header guid="{1CFCDCA6-F4E8-4DC3-957A-6BFF89225E3F}" dateTime="2022-05-09T17:48:40" maxSheetId="3" userName="Vs, AnanthareshmaX" r:id="rId495" minRId="4860">
    <sheetIdMap count="2">
      <sheetId val="2"/>
      <sheetId val="1"/>
    </sheetIdMap>
  </header>
  <header guid="{F6EEB09E-ED89-4957-9E61-EEB92DE4AEAF}" dateTime="2022-05-09T17:53:26" maxSheetId="3" userName="Vs, AnanthareshmaX" r:id="rId496" minRId="4861" maxRId="4862">
    <sheetIdMap count="2">
      <sheetId val="2"/>
      <sheetId val="1"/>
    </sheetIdMap>
  </header>
  <header guid="{B0F137A3-6434-4D59-BD30-D2AB54A346C1}" dateTime="2022-05-09T17:54:20" maxSheetId="3" userName="Vs, AnanthareshmaX" r:id="rId497" minRId="4863" maxRId="4864">
    <sheetIdMap count="2">
      <sheetId val="2"/>
      <sheetId val="1"/>
    </sheetIdMap>
  </header>
  <header guid="{66F06648-DE4C-4F7A-B314-A4861EEF91E7}" dateTime="2022-05-09T17:54:56" maxSheetId="3" userName="As, VijayX" r:id="rId498" minRId="4865" maxRId="4866">
    <sheetIdMap count="2">
      <sheetId val="2"/>
      <sheetId val="1"/>
    </sheetIdMap>
  </header>
  <header guid="{AE69A6EC-646F-4E5A-9224-A60D2972D5CF}" dateTime="2022-05-09T17:56:21" maxSheetId="3" userName="Vs, AnanthareshmaX" r:id="rId499" minRId="4867">
    <sheetIdMap count="2">
      <sheetId val="2"/>
      <sheetId val="1"/>
    </sheetIdMap>
  </header>
  <header guid="{5263770C-AC19-4164-9AF1-92ECC5936219}" dateTime="2022-05-09T18:02:54" maxSheetId="3" userName="Vs, AnanthareshmaX" r:id="rId500" minRId="4868" maxRId="4869">
    <sheetIdMap count="2">
      <sheetId val="2"/>
      <sheetId val="1"/>
    </sheetIdMap>
  </header>
  <header guid="{9F5095C1-D10C-4DA5-A654-4E2034AD9FD6}" dateTime="2022-05-09T19:54:46" maxSheetId="3" userName="As, VijayX" r:id="rId501" minRId="4870" maxRId="4889">
    <sheetIdMap count="2">
      <sheetId val="2"/>
      <sheetId val="1"/>
    </sheetIdMap>
  </header>
  <header guid="{44F2D676-376E-4493-876D-89E573A0ECDC}" dateTime="2022-05-10T09:47:45" maxSheetId="3" userName="D, ShwethaX" r:id="rId502" minRId="4890" maxRId="4893">
    <sheetIdMap count="2">
      <sheetId val="2"/>
      <sheetId val="1"/>
    </sheetIdMap>
  </header>
  <header guid="{E2BF436A-13A0-454A-AA98-462A55C8E68D}" dateTime="2022-05-10T09:54:50" maxSheetId="3" userName="Vs, AnanthareshmaX" r:id="rId503">
    <sheetIdMap count="2">
      <sheetId val="2"/>
      <sheetId val="1"/>
    </sheetIdMap>
  </header>
  <header guid="{F43A09E0-0272-4BBF-98DD-0543318903DE}" dateTime="2022-05-10T10:02:52" maxSheetId="3" userName="D, ShwethaX" r:id="rId504" minRId="4896">
    <sheetIdMap count="2">
      <sheetId val="2"/>
      <sheetId val="1"/>
    </sheetIdMap>
  </header>
  <header guid="{0DCBA59E-EDCC-4B31-A995-87D4932EDAAA}" dateTime="2022-05-10T10:45:17" maxSheetId="3" userName="Vs, AnanthareshmaX" r:id="rId505" minRId="4897">
    <sheetIdMap count="2">
      <sheetId val="2"/>
      <sheetId val="1"/>
    </sheetIdMap>
  </header>
  <header guid="{FB8B6043-F165-4E90-BF1F-21A41B06AF0B}" dateTime="2022-05-10T10:59:57" maxSheetId="3" userName="Vs, AnanthareshmaX" r:id="rId506" minRId="4898">
    <sheetIdMap count="2">
      <sheetId val="2"/>
      <sheetId val="1"/>
    </sheetIdMap>
  </header>
  <header guid="{8832760F-5644-4F14-BEAD-D2F8543FFD36}" dateTime="2022-05-10T11:00:12" maxSheetId="3" userName="Vs, AnanthareshmaX" r:id="rId507" minRId="4899">
    <sheetIdMap count="2">
      <sheetId val="2"/>
      <sheetId val="1"/>
    </sheetIdMap>
  </header>
  <header guid="{BB3B96FE-0F4A-4489-B00B-883127F30D5C}" dateTime="2022-05-10T11:05:03" maxSheetId="3" userName="Vs, AnanthareshmaX" r:id="rId508" minRId="4900">
    <sheetIdMap count="2">
      <sheetId val="2"/>
      <sheetId val="1"/>
    </sheetIdMap>
  </header>
  <header guid="{F9CFBEE2-160E-4E5E-87EC-93A4B37156BD}" dateTime="2022-05-10T11:22:05" maxSheetId="3" userName="D, ShwethaX" r:id="rId509" minRId="4901" maxRId="4904">
    <sheetIdMap count="2">
      <sheetId val="2"/>
      <sheetId val="1"/>
    </sheetIdMap>
  </header>
  <header guid="{DB4A2BD1-74B0-46B3-9054-44799C8A2DAC}" dateTime="2022-05-10T11:23:35" maxSheetId="3" userName="Vs, AnanthareshmaX" r:id="rId510" minRId="4905">
    <sheetIdMap count="2">
      <sheetId val="2"/>
      <sheetId val="1"/>
    </sheetIdMap>
  </header>
  <header guid="{A2E81F8E-598B-4521-B6AA-5B787B74B4D5}" dateTime="2022-05-10T11:45:30" maxSheetId="3" userName="Suresh, AryaX" r:id="rId511" minRId="4906">
    <sheetIdMap count="2">
      <sheetId val="2"/>
      <sheetId val="1"/>
    </sheetIdMap>
  </header>
  <header guid="{AAD71E4C-1632-4493-8DBB-87385EB2EBEF}" dateTime="2022-05-10T11:46:48" maxSheetId="3" userName="Suresh, AryaX" r:id="rId512" minRId="4907">
    <sheetIdMap count="2">
      <sheetId val="2"/>
      <sheetId val="1"/>
    </sheetIdMap>
  </header>
  <header guid="{8441A822-F2CE-4B43-90B4-7EC0FBEB9447}" dateTime="2022-05-10T12:35:22" maxSheetId="3" userName="Vs, AnanthareshmaX" r:id="rId513" minRId="4910">
    <sheetIdMap count="2">
      <sheetId val="2"/>
      <sheetId val="1"/>
    </sheetIdMap>
  </header>
  <header guid="{991FE991-B4F7-4227-AB1D-06D027DDF2CB}" dateTime="2022-05-10T12:37:42" maxSheetId="3" userName="Vs, AnanthareshmaX" r:id="rId514" minRId="4911">
    <sheetIdMap count="2">
      <sheetId val="2"/>
      <sheetId val="1"/>
    </sheetIdMap>
  </header>
  <header guid="{BC8FA312-7EC2-4031-9EC3-43A0CAD71BB2}" dateTime="2022-05-10T12:46:12" maxSheetId="3" userName="Suresh, AryaX" r:id="rId515">
    <sheetIdMap count="2">
      <sheetId val="2"/>
      <sheetId val="1"/>
    </sheetIdMap>
  </header>
  <header guid="{CB39D5F5-5BFB-4298-9995-D44C179CA20B}" dateTime="2022-05-10T13:01:50" maxSheetId="3" userName="Vs, AnanthareshmaX" r:id="rId516" minRId="4914">
    <sheetIdMap count="2">
      <sheetId val="2"/>
      <sheetId val="1"/>
    </sheetIdMap>
  </header>
  <header guid="{E5ACE44D-5E2F-4401-A18C-D053608FC950}" dateTime="2022-05-10T13:06:22" maxSheetId="3" userName="Vs, AnanthareshmaX" r:id="rId517" minRId="4915">
    <sheetIdMap count="2">
      <sheetId val="2"/>
      <sheetId val="1"/>
    </sheetIdMap>
  </header>
  <header guid="{625B3BA8-524F-414F-A68B-793E9367A24C}" dateTime="2022-05-10T13:34:31" maxSheetId="3" userName="D, ShwethaX" r:id="rId518" minRId="4916" maxRId="4921">
    <sheetIdMap count="2">
      <sheetId val="2"/>
      <sheetId val="1"/>
    </sheetIdMap>
  </header>
  <header guid="{5AFCD64D-3848-41EF-9D29-5259AE839A2C}" dateTime="2022-05-10T14:18:25" maxSheetId="3" userName="Hasagavalli somashekhar, ManasaX" r:id="rId519" minRId="4922" maxRId="4936">
    <sheetIdMap count="2">
      <sheetId val="2"/>
      <sheetId val="1"/>
    </sheetIdMap>
  </header>
  <header guid="{06A85C53-F685-4752-864F-93213810D56F}" dateTime="2022-05-10T14:25:23" maxSheetId="3" userName="D, ShwethaX" r:id="rId520" minRId="4939">
    <sheetIdMap count="2">
      <sheetId val="2"/>
      <sheetId val="1"/>
    </sheetIdMap>
  </header>
  <header guid="{5F57D957-57A9-4038-879B-E3042CC191A8}" dateTime="2022-05-10T14:54:19" maxSheetId="3" userName="Hasagavalli somashekhar, ManasaX" r:id="rId521" minRId="4940">
    <sheetIdMap count="2">
      <sheetId val="2"/>
      <sheetId val="1"/>
    </sheetIdMap>
  </header>
  <header guid="{66E03E37-3A76-4AF8-8F14-A931C2474978}" dateTime="2022-05-10T15:04:17" maxSheetId="3" userName="Vs, AnanthareshmaX" r:id="rId522" minRId="4941">
    <sheetIdMap count="2">
      <sheetId val="2"/>
      <sheetId val="1"/>
    </sheetIdMap>
  </header>
  <header guid="{7994C5C7-026D-4FCB-BC89-C2CA70C843DB}" dateTime="2022-05-10T15:08:41" maxSheetId="3" userName="Hasagavalli somashekhar, ManasaX" r:id="rId523" minRId="4942" maxRId="4943">
    <sheetIdMap count="2">
      <sheetId val="2"/>
      <sheetId val="1"/>
    </sheetIdMap>
  </header>
  <header guid="{E678BBD1-5578-4256-B32E-C0EA3E08BBB5}" dateTime="2022-05-10T15:10:20" maxSheetId="3" userName="D, ShwethaX" r:id="rId524" minRId="4944" maxRId="4945">
    <sheetIdMap count="2">
      <sheetId val="2"/>
      <sheetId val="1"/>
    </sheetIdMap>
  </header>
  <header guid="{00A96E79-F256-473B-80CD-A263B3E2EB13}" dateTime="2022-05-10T15:17:16" maxSheetId="3" userName="D, ShwethaX" r:id="rId525" minRId="4946">
    <sheetIdMap count="2">
      <sheetId val="2"/>
      <sheetId val="1"/>
    </sheetIdMap>
  </header>
  <header guid="{811F85C0-BF86-4902-AEB3-1B9A94FA1CC0}" dateTime="2022-05-10T15:23:18" maxSheetId="3" userName="Vs, AnanthareshmaX" r:id="rId526" minRId="4947">
    <sheetIdMap count="2">
      <sheetId val="2"/>
      <sheetId val="1"/>
    </sheetIdMap>
  </header>
  <header guid="{CA2BD1FB-8D77-4603-A0F2-D30775F0D456}" dateTime="2022-05-10T15:25:56" maxSheetId="3" userName="Vs, AnanthareshmaX" r:id="rId527" minRId="4948">
    <sheetIdMap count="2">
      <sheetId val="2"/>
      <sheetId val="1"/>
    </sheetIdMap>
  </header>
  <header guid="{B9A2CEED-FAF3-4679-9445-370821360471}" dateTime="2022-05-10T15:44:04" maxSheetId="3" userName="D, ShwethaX" r:id="rId528" minRId="4949" maxRId="4950">
    <sheetIdMap count="2">
      <sheetId val="2"/>
      <sheetId val="1"/>
    </sheetIdMap>
  </header>
  <header guid="{36DF257C-FAD1-42F5-BAA3-94BC61CDAB0B}" dateTime="2022-05-10T15:48:21" maxSheetId="3" userName="Hasagavalli somashekhar, ManasaX" r:id="rId529" minRId="4951" maxRId="4953">
    <sheetIdMap count="2">
      <sheetId val="2"/>
      <sheetId val="1"/>
    </sheetIdMap>
  </header>
  <header guid="{1AEC8732-EC74-47F8-B9AB-92A68E109A6D}" dateTime="2022-05-10T15:48:55" maxSheetId="3" userName="Hasagavalli somashekhar, ManasaX" r:id="rId530" minRId="4956">
    <sheetIdMap count="2">
      <sheetId val="2"/>
      <sheetId val="1"/>
    </sheetIdMap>
  </header>
  <header guid="{BCC3B2FD-6C0A-495E-B1ED-48427CB0A92C}" dateTime="2022-05-10T15:49:50" maxSheetId="3" userName="Vs, AnanthareshmaX" r:id="rId531" minRId="4957" maxRId="4959">
    <sheetIdMap count="2">
      <sheetId val="2"/>
      <sheetId val="1"/>
    </sheetIdMap>
  </header>
  <header guid="{614C8E50-6A74-4369-94ED-29C1D16A8908}" dateTime="2022-05-10T16:16:12" maxSheetId="3" userName="Vs, AnanthareshmaX" r:id="rId532" minRId="4960">
    <sheetIdMap count="2">
      <sheetId val="2"/>
      <sheetId val="1"/>
    </sheetIdMap>
  </header>
  <header guid="{A59C5942-0CBF-428C-BA98-378AE21A17C9}" dateTime="2022-05-10T16:23:29" maxSheetId="3" userName="Suresh, AryaX" r:id="rId533" minRId="4961">
    <sheetIdMap count="2">
      <sheetId val="2"/>
      <sheetId val="1"/>
    </sheetIdMap>
  </header>
  <header guid="{C8762DCC-282D-4D0E-8A4C-4BF05D9EF1AD}" dateTime="2022-05-10T16:35:33" maxSheetId="3" userName="D, ShwethaX" r:id="rId534" minRId="4962" maxRId="4966">
    <sheetIdMap count="2">
      <sheetId val="2"/>
      <sheetId val="1"/>
    </sheetIdMap>
  </header>
  <header guid="{DE1641F4-5E91-40B1-BD19-0E6B77107808}" dateTime="2022-05-10T16:47:27" maxSheetId="3" userName="D, ShwethaX" r:id="rId535" minRId="4967" maxRId="4975">
    <sheetIdMap count="2">
      <sheetId val="2"/>
      <sheetId val="1"/>
    </sheetIdMap>
  </header>
  <header guid="{64DAC70F-B880-4425-AF27-263411052269}" dateTime="2022-05-10T16:50:27" maxSheetId="3" userName="Hasagavalli somashekhar, ManasaX" r:id="rId536" minRId="4976" maxRId="4977">
    <sheetIdMap count="2">
      <sheetId val="2"/>
      <sheetId val="1"/>
    </sheetIdMap>
  </header>
  <header guid="{C383A429-CB1A-447C-AF1F-2ED0551C2E1D}" dateTime="2022-05-10T16:55:20" maxSheetId="3" userName="Hasagavalli somashekhar, ManasaX" r:id="rId537" minRId="4978">
    <sheetIdMap count="2">
      <sheetId val="2"/>
      <sheetId val="1"/>
    </sheetIdMap>
  </header>
  <header guid="{351D615E-04ED-4E01-98AD-C754C82BA8C2}" dateTime="2022-05-10T17:06:23" maxSheetId="3" userName="Vs, AnanthareshmaX" r:id="rId538" minRId="4979" maxRId="4980">
    <sheetIdMap count="2">
      <sheetId val="2"/>
      <sheetId val="1"/>
    </sheetIdMap>
  </header>
  <header guid="{447A2FB3-94B5-4139-A60F-B8FD3002B612}" dateTime="2022-05-10T17:07:47" maxSheetId="3" userName="Hasagavalli somashekhar, ManasaX" r:id="rId539" minRId="4981">
    <sheetIdMap count="2">
      <sheetId val="2"/>
      <sheetId val="1"/>
    </sheetIdMap>
  </header>
  <header guid="{957B473E-6EBE-4A87-88A3-38FB9A8E7643}" dateTime="2022-05-10T17:08:38" maxSheetId="3" userName="Hasagavalli somashekhar, ManasaX" r:id="rId540" minRId="4982">
    <sheetIdMap count="2">
      <sheetId val="2"/>
      <sheetId val="1"/>
    </sheetIdMap>
  </header>
  <header guid="{995BB65D-9C61-4AEB-BEA8-4B54DE3DB9BE}" dateTime="2022-05-10T17:12:04" maxSheetId="3" userName="Hasagavalli somashekhar, ManasaX" r:id="rId541" minRId="4983">
    <sheetIdMap count="2">
      <sheetId val="2"/>
      <sheetId val="1"/>
    </sheetIdMap>
  </header>
  <header guid="{75B58ACB-AA07-402E-9047-931D9D92E687}" dateTime="2022-05-10T17:13:14" maxSheetId="3" userName="Hasagavalli somashekhar, ManasaX" r:id="rId542" minRId="4984">
    <sheetIdMap count="2">
      <sheetId val="2"/>
      <sheetId val="1"/>
    </sheetIdMap>
  </header>
  <header guid="{22432BB9-9047-4A90-93AB-063582DB001C}" dateTime="2022-05-10T17:16:03" maxSheetId="3" userName="D, ShwethaX" r:id="rId543" minRId="4985" maxRId="4986">
    <sheetIdMap count="2">
      <sheetId val="2"/>
      <sheetId val="1"/>
    </sheetIdMap>
  </header>
  <header guid="{92F5027B-0CA0-4F5D-841B-FAF786A19D65}" dateTime="2022-05-10T17:23:55" maxSheetId="3" userName="Vs, AnanthareshmaX" r:id="rId544" minRId="4987" maxRId="4988">
    <sheetIdMap count="2">
      <sheetId val="2"/>
      <sheetId val="1"/>
    </sheetIdMap>
  </header>
  <header guid="{F329A35C-2040-496C-A48B-B1AD4935C0A6}" dateTime="2022-05-10T17:24:05" maxSheetId="3" userName="Hasagavalli somashekhar, ManasaX" r:id="rId545" minRId="4989" maxRId="4996">
    <sheetIdMap count="2">
      <sheetId val="2"/>
      <sheetId val="1"/>
    </sheetIdMap>
  </header>
  <header guid="{41E9F90E-4CF4-4AC8-96AA-B82EFDE9985D}" dateTime="2022-05-10T17:26:19" maxSheetId="3" userName="Vs, AnanthareshmaX" r:id="rId546" minRId="4997">
    <sheetIdMap count="2">
      <sheetId val="2"/>
      <sheetId val="1"/>
    </sheetIdMap>
  </header>
  <header guid="{08E5835E-0DBB-4057-8F32-1C3CE74B7EB5}" dateTime="2022-05-10T17:26:35" maxSheetId="3" userName="Vs, AnanthareshmaX" r:id="rId547" minRId="4998">
    <sheetIdMap count="2">
      <sheetId val="2"/>
      <sheetId val="1"/>
    </sheetIdMap>
  </header>
  <header guid="{3D646762-70A5-489E-826B-F593C47606B7}" dateTime="2022-05-10T17:27:52" maxSheetId="3" userName="D, ShwethaX" r:id="rId548" minRId="4999" maxRId="5000">
    <sheetIdMap count="2">
      <sheetId val="2"/>
      <sheetId val="1"/>
    </sheetIdMap>
  </header>
  <header guid="{3057D23F-F0F0-4FEB-8EAD-9BFE2682E203}" dateTime="2022-05-10T17:31:31" maxSheetId="3" userName="Vs, AnanthareshmaX" r:id="rId549" minRId="5001">
    <sheetIdMap count="2">
      <sheetId val="2"/>
      <sheetId val="1"/>
    </sheetIdMap>
  </header>
  <header guid="{41F620C6-903C-43BF-8CBE-457A352BECDC}" dateTime="2022-05-10T17:31:59" maxSheetId="3" userName="Vs, AnanthareshmaX" r:id="rId550" minRId="5002" maxRId="5003">
    <sheetIdMap count="2">
      <sheetId val="2"/>
      <sheetId val="1"/>
    </sheetIdMap>
  </header>
  <header guid="{CA6E4463-2CB4-4DC0-B411-EDEDF6A1381D}" dateTime="2022-05-10T17:44:21" maxSheetId="3" userName="Hasagavalli somashekhar, ManasaX" r:id="rId551" minRId="5004" maxRId="5005">
    <sheetIdMap count="2">
      <sheetId val="2"/>
      <sheetId val="1"/>
    </sheetIdMap>
  </header>
  <header guid="{FD07A308-5EDE-40A4-BE6F-AC07FFC84A1C}" dateTime="2022-05-10T17:45:22" maxSheetId="3" userName="Suresh, AryaX" r:id="rId552" minRId="5006" maxRId="5011">
    <sheetIdMap count="2">
      <sheetId val="2"/>
      <sheetId val="1"/>
    </sheetIdMap>
  </header>
  <header guid="{E25945D1-58D0-48F8-9DC5-6A24787F4D8B}" dateTime="2022-05-10T17:46:55" maxSheetId="3" userName="Suresh, AryaX" r:id="rId553">
    <sheetIdMap count="2">
      <sheetId val="2"/>
      <sheetId val="1"/>
    </sheetIdMap>
  </header>
  <header guid="{03D82487-4FDF-41AB-957F-FBFB0F10EFDA}" dateTime="2022-05-10T17:50:32" maxSheetId="3" userName="As, VijayX" r:id="rId554" minRId="5016" maxRId="5029">
    <sheetIdMap count="2">
      <sheetId val="2"/>
      <sheetId val="1"/>
    </sheetIdMap>
  </header>
  <header guid="{FA9ED7A9-18B4-4EDB-9530-71505CE381EA}" dateTime="2022-05-10T17:51:20" maxSheetId="3" userName="Vs, AnanthareshmaX" r:id="rId555" minRId="5030">
    <sheetIdMap count="2">
      <sheetId val="2"/>
      <sheetId val="1"/>
    </sheetIdMap>
  </header>
  <header guid="{AE619A66-9627-4FE9-B7A8-7E6D278D88B5}" dateTime="2022-05-10T17:52:26" maxSheetId="3" userName="Vs, AnanthareshmaX" r:id="rId556" minRId="5031">
    <sheetIdMap count="2">
      <sheetId val="2"/>
      <sheetId val="1"/>
    </sheetIdMap>
  </header>
  <header guid="{AF71FD51-0A97-46C0-9339-249BE4743C67}" dateTime="2022-05-10T18:10:30" maxSheetId="3" userName="As, VijayX" r:id="rId557" minRId="5032" maxRId="5033">
    <sheetIdMap count="2">
      <sheetId val="2"/>
      <sheetId val="1"/>
    </sheetIdMap>
  </header>
  <header guid="{68C132BC-76FA-458D-AB73-FDAE56536393}" dateTime="2022-05-10T18:34:59" maxSheetId="3" userName="As, VijayX" r:id="rId558" minRId="5034" maxRId="5035">
    <sheetIdMap count="2">
      <sheetId val="2"/>
      <sheetId val="1"/>
    </sheetIdMap>
  </header>
  <header guid="{E1AF7C4D-D99F-4610-9618-631DB8F77285}" dateTime="2022-05-11T11:09:01" maxSheetId="3" userName="D, ShwethaX" r:id="rId559" minRId="5036">
    <sheetIdMap count="2">
      <sheetId val="2"/>
      <sheetId val="1"/>
    </sheetIdMap>
  </header>
  <header guid="{85F27678-4B0F-46EA-B499-CDA55E290672}" dateTime="2022-05-11T11:11:13" maxSheetId="3" userName="Vs, AnanthareshmaX" r:id="rId560" minRId="5037">
    <sheetIdMap count="2">
      <sheetId val="2"/>
      <sheetId val="1"/>
    </sheetIdMap>
  </header>
  <header guid="{11547CAC-8410-4E44-AF70-4455E8B441A1}" dateTime="2022-05-11T11:25:45" maxSheetId="3" userName="D, ShwethaX" r:id="rId561" minRId="5040" maxRId="5041">
    <sheetIdMap count="2">
      <sheetId val="2"/>
      <sheetId val="1"/>
    </sheetIdMap>
  </header>
  <header guid="{6649C40F-94A5-4F25-A154-A2E924771C6B}" dateTime="2022-05-11T12:41:10" maxSheetId="3" userName="Vs, AnanthareshmaX" r:id="rId562" minRId="5042" maxRId="5043">
    <sheetIdMap count="2">
      <sheetId val="2"/>
      <sheetId val="1"/>
    </sheetIdMap>
  </header>
  <header guid="{20DD8CAA-0192-46C1-BED7-772ED871A912}" dateTime="2022-05-11T12:52:17" maxSheetId="3" userName="Vs, AnanthareshmaX" r:id="rId563" minRId="5044">
    <sheetIdMap count="2">
      <sheetId val="2"/>
      <sheetId val="1"/>
    </sheetIdMap>
  </header>
  <header guid="{CF4B6A38-7A6D-460F-A939-E307720304EA}" dateTime="2022-05-11T12:54:46" maxSheetId="3" userName="Vs, AnanthareshmaX" r:id="rId564" minRId="5045">
    <sheetIdMap count="2">
      <sheetId val="2"/>
      <sheetId val="1"/>
    </sheetIdMap>
  </header>
  <header guid="{F70A6FA1-DE26-4801-A3D1-017937D58E8E}" dateTime="2022-05-11T13:22:44" maxSheetId="3" userName="Vs, AnanthareshmaX" r:id="rId565" minRId="5046" maxRId="5048">
    <sheetIdMap count="2">
      <sheetId val="2"/>
      <sheetId val="1"/>
    </sheetIdMap>
  </header>
  <header guid="{969BD9BE-54D1-45ED-8CE7-8A81858065C6}" dateTime="2022-05-11T14:25:57" maxSheetId="3" userName="D, ShwethaX" r:id="rId566" minRId="5049">
    <sheetIdMap count="2">
      <sheetId val="2"/>
      <sheetId val="1"/>
    </sheetIdMap>
  </header>
  <header guid="{D102C8D1-8383-473D-A529-0DAB0CD9311B}" dateTime="2022-05-11T14:26:26" maxSheetId="3" userName="D, ShwethaX" r:id="rId567">
    <sheetIdMap count="2">
      <sheetId val="2"/>
      <sheetId val="1"/>
    </sheetIdMap>
  </header>
  <header guid="{290F2953-B552-40B9-A033-DEA6531365E2}" dateTime="2022-05-11T14:37:50" maxSheetId="3" userName="D, ShwethaX" r:id="rId568" minRId="5054">
    <sheetIdMap count="2">
      <sheetId val="2"/>
      <sheetId val="1"/>
    </sheetIdMap>
  </header>
  <header guid="{ED80675A-91A0-4157-A6E5-5EF4B0EBB04B}" dateTime="2022-05-11T14:39:12" maxSheetId="3" userName="D, ShwethaX" r:id="rId569" minRId="5055">
    <sheetIdMap count="2">
      <sheetId val="2"/>
      <sheetId val="1"/>
    </sheetIdMap>
  </header>
  <header guid="{0D4FAABB-503D-4D84-ACEC-0F0903B8CD91}" dateTime="2022-05-11T14:39:58" maxSheetId="3" userName="D, ShwethaX" r:id="rId570" minRId="5056">
    <sheetIdMap count="2">
      <sheetId val="2"/>
      <sheetId val="1"/>
    </sheetIdMap>
  </header>
  <header guid="{5C62BA91-9190-4E4D-A460-B8F3DBAD7F82}" dateTime="2022-05-11T14:44:20" maxSheetId="3" userName="As, VijayX" r:id="rId571">
    <sheetIdMap count="2">
      <sheetId val="2"/>
      <sheetId val="1"/>
    </sheetIdMap>
  </header>
  <header guid="{DA0F0EA7-430B-486E-9472-D2B08336406F}" dateTime="2022-05-11T14:49:19" maxSheetId="3" userName="D, ShwethaX" r:id="rId572" minRId="5059" maxRId="5062">
    <sheetIdMap count="2">
      <sheetId val="2"/>
      <sheetId val="1"/>
    </sheetIdMap>
  </header>
  <header guid="{B27A7214-7EF3-478E-B86D-297C3800B3D7}" dateTime="2022-05-11T14:49:33" maxSheetId="3" userName="D, ShwethaX" r:id="rId573" minRId="5063">
    <sheetIdMap count="2">
      <sheetId val="2"/>
      <sheetId val="1"/>
    </sheetIdMap>
  </header>
  <header guid="{29942622-1113-49F8-BD34-E53B6868C077}" dateTime="2022-05-11T14:56:00" maxSheetId="3" userName="D, ShwethaX" r:id="rId574" minRId="5064" maxRId="5065">
    <sheetIdMap count="2">
      <sheetId val="2"/>
      <sheetId val="1"/>
    </sheetIdMap>
  </header>
  <header guid="{BA7CA4B2-A45A-40FC-9937-6BE45284BDBB}" dateTime="2022-05-11T15:17:09" maxSheetId="3" userName="As, VijayX" r:id="rId575" minRId="5066">
    <sheetIdMap count="2">
      <sheetId val="2"/>
      <sheetId val="1"/>
    </sheetIdMap>
  </header>
  <header guid="{493C191B-FDE0-42C3-BE75-20BC8F762638}" dateTime="2022-05-11T15:41:57" maxSheetId="3" userName="As, VijayX" r:id="rId576" minRId="5067" maxRId="5068">
    <sheetIdMap count="2">
      <sheetId val="2"/>
      <sheetId val="1"/>
    </sheetIdMap>
  </header>
  <header guid="{0A92704B-27E9-4D7C-A6DD-8770A05C2CEC}" dateTime="2022-05-11T16:06:56" maxSheetId="3" userName="Vs, AnanthareshmaX" r:id="rId577" minRId="5069">
    <sheetIdMap count="2">
      <sheetId val="2"/>
      <sheetId val="1"/>
    </sheetIdMap>
  </header>
  <header guid="{C9EE77AE-A0E8-4A0B-8D20-9DA40BE5DC39}" dateTime="2022-05-11T16:30:12" maxSheetId="3" userName="Vs, AnanthareshmaX" r:id="rId578" minRId="5070" maxRId="5071">
    <sheetIdMap count="2">
      <sheetId val="2"/>
      <sheetId val="1"/>
    </sheetIdMap>
  </header>
  <header guid="{BF385B75-D2EB-447F-AEC4-582C2B852198}" dateTime="2022-05-11T17:07:24" maxSheetId="3" userName="D, ShwethaX" r:id="rId579" minRId="5072">
    <sheetIdMap count="2">
      <sheetId val="2"/>
      <sheetId val="1"/>
    </sheetIdMap>
  </header>
  <header guid="{D29AE777-98D1-4139-A7CF-6E2C9C7B145C}" dateTime="2022-05-11T17:40:53" maxSheetId="3" userName="D, ShwethaX" r:id="rId580" minRId="5073" maxRId="5081">
    <sheetIdMap count="2">
      <sheetId val="2"/>
      <sheetId val="1"/>
    </sheetIdMap>
  </header>
  <header guid="{614804F8-59E8-42D7-A4CC-691C3DC206C5}" dateTime="2022-05-11T17:41:49" maxSheetId="3" userName="D, ShwethaX" r:id="rId581" minRId="5082" maxRId="5083">
    <sheetIdMap count="2">
      <sheetId val="2"/>
      <sheetId val="1"/>
    </sheetIdMap>
  </header>
  <header guid="{029D7483-9F2F-4B4A-BF4C-CCF8ED7E644E}" dateTime="2022-05-11T17:42:00" maxSheetId="3" userName="D, ShwethaX" r:id="rId582" minRId="5084" maxRId="5085">
    <sheetIdMap count="2">
      <sheetId val="2"/>
      <sheetId val="1"/>
    </sheetIdMap>
  </header>
  <header guid="{067F1702-5294-4C70-B726-C8FA37A37C80}" dateTime="2022-05-12T11:58:15" maxSheetId="3" userName="Biju, BeethuX" r:id="rId583">
    <sheetIdMap count="2">
      <sheetId val="2"/>
      <sheetId val="1"/>
    </sheetIdMap>
  </header>
  <header guid="{FF3EB069-F577-4BDE-B55F-A40195226700}" dateTime="2022-05-12T12:01:14" maxSheetId="3" userName="Biju, BeethuX" r:id="rId584" minRId="5088" maxRId="5625">
    <sheetIdMap count="2">
      <sheetId val="2"/>
      <sheetId val="1"/>
    </sheetIdMap>
  </header>
  <header guid="{37B97495-0A72-4545-BBEF-13722BCBE1D3}" dateTime="2022-05-12T12:51:55" maxSheetId="3" userName="Biju, BeethuX" r:id="rId585" minRId="5628" maxRId="5642">
    <sheetIdMap count="2">
      <sheetId val="2"/>
      <sheetId val="1"/>
    </sheetIdMap>
  </header>
  <header guid="{50F5F85F-E7E3-43B9-8A8A-080AFC11724D}" dateTime="2022-05-12T12:55:10" maxSheetId="3" userName="Biju, BeethuX" r:id="rId586" minRId="5643" maxRId="6081">
    <sheetIdMap count="2">
      <sheetId val="2"/>
      <sheetId val="1"/>
    </sheetIdMap>
  </header>
  <header guid="{09A50AC8-1B37-4252-927A-4CC4A169812B}" dateTime="2022-05-12T13:01:18" maxSheetId="3" userName="Biju, BeethuX" r:id="rId587" minRId="6082" maxRId="6083">
    <sheetIdMap count="2">
      <sheetId val="2"/>
      <sheetId val="1"/>
    </sheetIdMap>
  </header>
  <header guid="{09F28D0E-5693-4BB8-8256-3419580DCA52}" dateTime="2022-05-12T13:04:56" maxSheetId="3" userName="Biju, BeethuX" r:id="rId588" minRId="6084">
    <sheetIdMap count="2">
      <sheetId val="2"/>
      <sheetId val="1"/>
    </sheetIdMap>
  </header>
  <header guid="{1780606A-D38F-4DC5-88B3-2F4562DE620C}" dateTime="2022-12-14T18:44:28" maxSheetId="3" userName="Agarwal, Naman" r:id="rId589" minRId="6085" maxRId="6087">
    <sheetIdMap count="2">
      <sheetId val="1"/>
      <sheetId val="2"/>
    </sheetIdMap>
  </header>
  <header guid="{49301FDB-CF68-4A4A-B317-496E6C428311}" dateTime="2022-12-14T18:44:42" maxSheetId="3" userName="Agarwal, Naman" r:id="rId590" minRId="6090" maxRId="609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1">
    <oc r="K73" t="inlineStr">
      <is>
        <t>Arya.</t>
      </is>
    </oc>
    <nc r="K73" t="inlineStr">
      <is>
        <t>Reshma</t>
      </is>
    </nc>
  </rcc>
  <rcc rId="3877" sId="1">
    <oc r="K88" t="inlineStr">
      <is>
        <t>Arya.</t>
      </is>
    </oc>
    <nc r="K88" t="inlineStr">
      <is>
        <t>Reshma</t>
      </is>
    </nc>
  </rcc>
  <rcc rId="3878" sId="1">
    <oc r="K154" t="inlineStr">
      <is>
        <t>Arya.</t>
      </is>
    </oc>
    <nc r="K154" t="inlineStr">
      <is>
        <t>Reshma</t>
      </is>
    </nc>
  </rcc>
  <rcc rId="3879" sId="1">
    <oc r="K308" t="inlineStr">
      <is>
        <t>Arya.</t>
      </is>
    </oc>
    <nc r="K308" t="inlineStr">
      <is>
        <t>Shwetha</t>
      </is>
    </nc>
  </rcc>
  <rcc rId="3880" sId="1">
    <oc r="K10" t="inlineStr">
      <is>
        <t>Arya.</t>
      </is>
    </oc>
    <nc r="K10" t="inlineStr">
      <is>
        <t>Arya</t>
      </is>
    </nc>
  </rcc>
  <rcc rId="3881" sId="1">
    <oc r="K77" t="inlineStr">
      <is>
        <t>Arya.</t>
      </is>
    </oc>
    <nc r="K77" t="inlineStr">
      <is>
        <t>Arya</t>
      </is>
    </nc>
  </rcc>
  <rcc rId="3882" sId="1">
    <oc r="K128" t="inlineStr">
      <is>
        <t>Manasa</t>
      </is>
    </oc>
    <nc r="K128" t="inlineStr">
      <is>
        <t>Shwetha</t>
      </is>
    </nc>
  </rcc>
  <rcc rId="3883" sId="1">
    <oc r="K290" t="inlineStr">
      <is>
        <t>Manasa</t>
      </is>
    </oc>
    <nc r="K290" t="inlineStr">
      <is>
        <t>Shwetha</t>
      </is>
    </nc>
  </rcc>
  <rcc rId="3884" sId="1">
    <oc r="K302" t="inlineStr">
      <is>
        <t>Manasa</t>
      </is>
    </oc>
    <nc r="K302" t="inlineStr">
      <is>
        <t>Shwetha</t>
      </is>
    </nc>
  </rcc>
  <rcc rId="3885" sId="1">
    <oc r="K53" t="inlineStr">
      <is>
        <t>Manasa</t>
      </is>
    </oc>
    <nc r="K53" t="inlineStr">
      <is>
        <t>Shwetha</t>
      </is>
    </nc>
  </rcc>
  <rcc rId="3886" sId="1">
    <oc r="K127" t="inlineStr">
      <is>
        <t>Manasa</t>
      </is>
    </oc>
    <nc r="K127" t="inlineStr">
      <is>
        <t>Shwetha</t>
      </is>
    </nc>
  </rcc>
  <rcc rId="3887" sId="1">
    <oc r="K58" t="inlineStr">
      <is>
        <t>Manasa</t>
      </is>
    </oc>
    <nc r="K58" t="inlineStr">
      <is>
        <t>Shwetha</t>
      </is>
    </nc>
  </rcc>
  <rcc rId="3888" sId="1">
    <oc r="K106" t="inlineStr">
      <is>
        <t>Shwetha</t>
      </is>
    </oc>
    <nc r="K106" t="inlineStr">
      <is>
        <t>Arya</t>
      </is>
    </nc>
  </rcc>
  <rcc rId="3889" sId="1">
    <oc r="K108" t="inlineStr">
      <is>
        <t>Shwetha</t>
      </is>
    </oc>
    <nc r="K108" t="inlineStr">
      <is>
        <t>Arya</t>
      </is>
    </nc>
  </rcc>
  <rcc rId="3890" sId="1">
    <oc r="K121" t="inlineStr">
      <is>
        <t>Shwetha</t>
      </is>
    </oc>
    <nc r="K121" t="inlineStr">
      <is>
        <t>Arya</t>
      </is>
    </nc>
  </rcc>
  <rcc rId="3891" sId="1">
    <oc r="K122" t="inlineStr">
      <is>
        <t>Shwetha</t>
      </is>
    </oc>
    <nc r="K122" t="inlineStr">
      <is>
        <t>Arya</t>
      </is>
    </nc>
  </rcc>
  <rcc rId="3892" sId="1">
    <oc r="K123" t="inlineStr">
      <is>
        <t>Shwetha</t>
      </is>
    </oc>
    <nc r="K123" t="inlineStr">
      <is>
        <t>Arya</t>
      </is>
    </nc>
  </rcc>
  <rcc rId="3893" sId="1">
    <oc r="K124" t="inlineStr">
      <is>
        <t>Shwetha</t>
      </is>
    </oc>
    <nc r="K124" t="inlineStr">
      <is>
        <t>Arya</t>
      </is>
    </nc>
  </rcc>
  <rcc rId="3894" sId="1">
    <oc r="K265" t="inlineStr">
      <is>
        <t>Shwetha</t>
      </is>
    </oc>
    <nc r="K265" t="inlineStr">
      <is>
        <t>Arya</t>
      </is>
    </nc>
  </rcc>
  <rcc rId="3895" sId="1">
    <oc r="K299" t="inlineStr">
      <is>
        <t>Shwetha</t>
      </is>
    </oc>
    <nc r="K299" t="inlineStr">
      <is>
        <t>Arya</t>
      </is>
    </nc>
  </rcc>
  <rcc rId="3896" sId="1">
    <oc r="K342" t="inlineStr">
      <is>
        <t>Shwetha</t>
      </is>
    </oc>
    <nc r="K342" t="inlineStr">
      <is>
        <t>Arya</t>
      </is>
    </nc>
  </rcc>
  <rcc rId="3897" sId="1">
    <oc r="K343" t="inlineStr">
      <is>
        <t>Shwetha</t>
      </is>
    </oc>
    <nc r="K343" t="inlineStr">
      <is>
        <t>Arya</t>
      </is>
    </nc>
  </rcc>
  <rcc rId="3898" sId="1">
    <oc r="K344" t="inlineStr">
      <is>
        <t>Shwetha</t>
      </is>
    </oc>
    <nc r="K344" t="inlineStr">
      <is>
        <t>Arya</t>
      </is>
    </nc>
  </rcc>
  <rcc rId="3899" sId="1">
    <oc r="K345" t="inlineStr">
      <is>
        <t>Shwetha</t>
      </is>
    </oc>
    <nc r="K345" t="inlineStr">
      <is>
        <t>Arya</t>
      </is>
    </nc>
  </rcc>
  <rcc rId="3900" sId="1">
    <oc r="K346" t="inlineStr">
      <is>
        <t>Shwetha</t>
      </is>
    </oc>
    <nc r="K346" t="inlineStr">
      <is>
        <t>Arya</t>
      </is>
    </nc>
  </rcc>
  <rcc rId="3901" sId="1">
    <oc r="K176" t="inlineStr">
      <is>
        <t>Vijay</t>
      </is>
    </oc>
    <nc r="K176" t="inlineStr">
      <is>
        <t>Reshma</t>
      </is>
    </nc>
  </rcc>
  <rcc rId="3902" sId="1">
    <oc r="K205" t="inlineStr">
      <is>
        <t>Vijay</t>
      </is>
    </oc>
    <nc r="K205" t="inlineStr">
      <is>
        <t>Reshma</t>
      </is>
    </nc>
  </rcc>
  <rcc rId="3903" sId="1">
    <oc r="K283" t="inlineStr">
      <is>
        <t>Vijay</t>
      </is>
    </oc>
    <nc r="K283" t="inlineStr">
      <is>
        <t>Shwetha</t>
      </is>
    </nc>
  </rcc>
  <rcc rId="3904" sId="1">
    <oc r="K284" t="inlineStr">
      <is>
        <t>Vijay</t>
      </is>
    </oc>
    <nc r="K284" t="inlineStr">
      <is>
        <t>Shwetha</t>
      </is>
    </nc>
  </rcc>
  <rcc rId="3905" sId="1">
    <oc r="K300" t="inlineStr">
      <is>
        <t>Vijay</t>
      </is>
    </oc>
    <nc r="K300" t="inlineStr">
      <is>
        <t>Shwetha</t>
      </is>
    </nc>
  </rcc>
  <rcc rId="3906" sId="1">
    <oc r="K353" t="inlineStr">
      <is>
        <t>Vijay</t>
      </is>
    </oc>
    <nc r="K353" t="inlineStr">
      <is>
        <t>Reshma</t>
      </is>
    </nc>
  </rcc>
  <rcc rId="3907" sId="1">
    <oc r="K419" t="inlineStr">
      <is>
        <t>Vijay</t>
      </is>
    </oc>
    <nc r="K419" t="inlineStr">
      <is>
        <t>Reshma</t>
      </is>
    </nc>
  </rcc>
  <rcc rId="3908" sId="1">
    <oc r="K420" t="inlineStr">
      <is>
        <t>Vijay</t>
      </is>
    </oc>
    <nc r="K420" t="inlineStr">
      <is>
        <t>Reshma</t>
      </is>
    </nc>
  </rcc>
  <rcc rId="3909" sId="1">
    <oc r="K422" t="inlineStr">
      <is>
        <t>Vijay</t>
      </is>
    </oc>
    <nc r="K422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4" sId="1">
    <oc r="I271" t="inlineStr">
      <is>
        <t>Not_Run</t>
      </is>
    </oc>
    <nc r="I271" t="inlineStr">
      <is>
        <t>Passed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1">
    <oc r="E230" t="inlineStr">
      <is>
        <t>Not_Run</t>
      </is>
    </oc>
    <nc r="E230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" sId="1">
    <oc r="E290" t="inlineStr">
      <is>
        <t>Not_Run</t>
      </is>
    </oc>
    <nc r="E290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">
    <oc r="E255" t="inlineStr">
      <is>
        <t>Not_Run</t>
      </is>
    </oc>
    <nc r="E255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" sId="1">
    <oc r="E236" t="inlineStr">
      <is>
        <t>Not_Run</t>
      </is>
    </oc>
    <nc r="E236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1">
    <oc r="E292" t="inlineStr">
      <is>
        <t>Not_Run</t>
      </is>
    </oc>
    <nc r="E292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>
    <oc r="E82" t="inlineStr">
      <is>
        <t>Not_Run</t>
      </is>
    </oc>
    <nc r="E82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1">
    <oc r="G81" t="inlineStr">
      <is>
        <t>Arya</t>
      </is>
    </oc>
    <nc r="G81" t="inlineStr">
      <is>
        <t>Reshma</t>
      </is>
    </nc>
  </rcc>
  <rcc rId="802" sId="1">
    <oc r="G89" t="inlineStr">
      <is>
        <t>Arya</t>
      </is>
    </oc>
    <nc r="G89" t="inlineStr">
      <is>
        <t>Reshma</t>
      </is>
    </nc>
  </rcc>
  <rcc rId="803" sId="1">
    <oc r="G93" t="inlineStr">
      <is>
        <t>Arya</t>
      </is>
    </oc>
    <nc r="G93" t="inlineStr">
      <is>
        <t>Reshma</t>
      </is>
    </nc>
  </rcc>
  <rcc rId="804" sId="1">
    <oc r="G104" t="inlineStr">
      <is>
        <t>Arya</t>
      </is>
    </oc>
    <nc r="G104" t="inlineStr">
      <is>
        <t>Reshma</t>
      </is>
    </nc>
  </rcc>
  <rcc rId="805" sId="1">
    <oc r="G105" t="inlineStr">
      <is>
        <t>Arya</t>
      </is>
    </oc>
    <nc r="G105" t="inlineStr">
      <is>
        <t>Reshma</t>
      </is>
    </nc>
  </rcc>
  <rcc rId="806" sId="1">
    <oc r="G140" t="inlineStr">
      <is>
        <t>Arya</t>
      </is>
    </oc>
    <nc r="G140" t="inlineStr">
      <is>
        <t>Reshma</t>
      </is>
    </nc>
  </rcc>
  <rcc rId="807" sId="1">
    <oc r="G151" t="inlineStr">
      <is>
        <t>Arya</t>
      </is>
    </oc>
    <nc r="G151" t="inlineStr">
      <is>
        <t>Reshma</t>
      </is>
    </nc>
  </rcc>
  <rcc rId="808" sId="1">
    <oc r="G158" t="inlineStr">
      <is>
        <t>Arya</t>
      </is>
    </oc>
    <nc r="G158" t="inlineStr">
      <is>
        <t>Reshma</t>
      </is>
    </nc>
  </rcc>
  <rcc rId="809" sId="1">
    <oc r="G162" t="inlineStr">
      <is>
        <t>Arya</t>
      </is>
    </oc>
    <nc r="G162" t="inlineStr">
      <is>
        <t>Reshma</t>
      </is>
    </nc>
  </rcc>
  <rcc rId="810" sId="1">
    <oc r="G163" t="inlineStr">
      <is>
        <t>Arya</t>
      </is>
    </oc>
    <nc r="G163" t="inlineStr">
      <is>
        <t>Reshma</t>
      </is>
    </nc>
  </rcc>
  <rcc rId="811" sId="1">
    <oc r="G164" t="inlineStr">
      <is>
        <t>Arya</t>
      </is>
    </oc>
    <nc r="G164" t="inlineStr">
      <is>
        <t>Reshma</t>
      </is>
    </nc>
  </rcc>
  <rcc rId="812" sId="1">
    <oc r="G167" t="inlineStr">
      <is>
        <t>Arya</t>
      </is>
    </oc>
    <nc r="G167" t="inlineStr">
      <is>
        <t>Reshma</t>
      </is>
    </nc>
  </rcc>
  <rcc rId="813" sId="1">
    <oc r="G168" t="inlineStr">
      <is>
        <t>Arya</t>
      </is>
    </oc>
    <nc r="G168" t="inlineStr">
      <is>
        <t>Reshma</t>
      </is>
    </nc>
  </rcc>
  <rcc rId="814" sId="1">
    <oc r="G169" t="inlineStr">
      <is>
        <t>Arya</t>
      </is>
    </oc>
    <nc r="G169" t="inlineStr">
      <is>
        <t>Reshma</t>
      </is>
    </nc>
  </rcc>
  <rcc rId="815" sId="1">
    <oc r="G170" t="inlineStr">
      <is>
        <t>Arya</t>
      </is>
    </oc>
    <nc r="G170" t="inlineStr">
      <is>
        <t>Reshma</t>
      </is>
    </nc>
  </rcc>
  <rcc rId="816" sId="1">
    <oc r="G171" t="inlineStr">
      <is>
        <t>Arya</t>
      </is>
    </oc>
    <nc r="G171" t="inlineStr">
      <is>
        <t>Reshma</t>
      </is>
    </nc>
  </rcc>
  <rcc rId="817" sId="1">
    <oc r="G172" t="inlineStr">
      <is>
        <t>Arya</t>
      </is>
    </oc>
    <nc r="G172" t="inlineStr">
      <is>
        <t>Reshma</t>
      </is>
    </nc>
  </rcc>
  <rcc rId="818" sId="1">
    <oc r="G173" t="inlineStr">
      <is>
        <t>Arya</t>
      </is>
    </oc>
    <nc r="G173" t="inlineStr">
      <is>
        <t>Reshma</t>
      </is>
    </nc>
  </rcc>
  <rcc rId="819" sId="1">
    <oc r="G174" t="inlineStr">
      <is>
        <t>Arya</t>
      </is>
    </oc>
    <nc r="G174" t="inlineStr">
      <is>
        <t>Reshma</t>
      </is>
    </nc>
  </rcc>
  <rcc rId="820" sId="1">
    <oc r="G175" t="inlineStr">
      <is>
        <t>Arya</t>
      </is>
    </oc>
    <nc r="G175" t="inlineStr">
      <is>
        <t>Reshma</t>
      </is>
    </nc>
  </rcc>
  <rcc rId="821" sId="1">
    <oc r="G176" t="inlineStr">
      <is>
        <t>Arya</t>
      </is>
    </oc>
    <nc r="G176" t="inlineStr">
      <is>
        <t>Reshma</t>
      </is>
    </nc>
  </rcc>
  <rcc rId="822" sId="1">
    <oc r="G177" t="inlineStr">
      <is>
        <t>Arya</t>
      </is>
    </oc>
    <nc r="G177" t="inlineStr">
      <is>
        <t>Reshma</t>
      </is>
    </nc>
  </rcc>
  <rcc rId="823" sId="1">
    <oc r="G189" t="inlineStr">
      <is>
        <t>Arya</t>
      </is>
    </oc>
    <nc r="G189" t="inlineStr">
      <is>
        <t>Reshma</t>
      </is>
    </nc>
  </rcc>
  <rcc rId="824" sId="1">
    <oc r="G190" t="inlineStr">
      <is>
        <t>Arya</t>
      </is>
    </oc>
    <nc r="G190" t="inlineStr">
      <is>
        <t>Reshma</t>
      </is>
    </nc>
  </rcc>
  <rcc rId="825" sId="1">
    <oc r="G193" t="inlineStr">
      <is>
        <t>Arya</t>
      </is>
    </oc>
    <nc r="G193" t="inlineStr">
      <is>
        <t>Reshma</t>
      </is>
    </nc>
  </rcc>
  <rcc rId="826" sId="1">
    <oc r="G194" t="inlineStr">
      <is>
        <t>Arya</t>
      </is>
    </oc>
    <nc r="G194" t="inlineStr">
      <is>
        <t>Reshma</t>
      </is>
    </nc>
  </rcc>
  <rcc rId="827" sId="1">
    <oc r="G195" t="inlineStr">
      <is>
        <t>Arya</t>
      </is>
    </oc>
    <nc r="G195" t="inlineStr">
      <is>
        <t>Reshma</t>
      </is>
    </nc>
  </rcc>
  <rcc rId="828" sId="1">
    <oc r="G196" t="inlineStr">
      <is>
        <t>Arya</t>
      </is>
    </oc>
    <nc r="G196" t="inlineStr">
      <is>
        <t>Reshma</t>
      </is>
    </nc>
  </rcc>
  <rcc rId="829" sId="1">
    <oc r="G197" t="inlineStr">
      <is>
        <t>Arya</t>
      </is>
    </oc>
    <nc r="G197" t="inlineStr">
      <is>
        <t>Reshma</t>
      </is>
    </nc>
  </rcc>
  <rcc rId="830" sId="1">
    <oc r="G198" t="inlineStr">
      <is>
        <t>Arya</t>
      </is>
    </oc>
    <nc r="G198" t="inlineStr">
      <is>
        <t>Reshma</t>
      </is>
    </nc>
  </rcc>
  <rcc rId="831" sId="1">
    <oc r="G199" t="inlineStr">
      <is>
        <t>Arya</t>
      </is>
    </oc>
    <nc r="G199" t="inlineStr">
      <is>
        <t>Reshma</t>
      </is>
    </nc>
  </rcc>
  <rcc rId="832" sId="1">
    <oc r="G200" t="inlineStr">
      <is>
        <t>Arya</t>
      </is>
    </oc>
    <nc r="G200" t="inlineStr">
      <is>
        <t>Reshma</t>
      </is>
    </nc>
  </rcc>
  <rcc rId="833" sId="1">
    <oc r="G221" t="inlineStr">
      <is>
        <t>Arya</t>
      </is>
    </oc>
    <nc r="G221" t="inlineStr">
      <is>
        <t>Reshma</t>
      </is>
    </nc>
  </rcc>
  <rcc rId="834" sId="1">
    <oc r="G222" t="inlineStr">
      <is>
        <t>Arya</t>
      </is>
    </oc>
    <nc r="G222" t="inlineStr">
      <is>
        <t>Reshma</t>
      </is>
    </nc>
  </rcc>
  <rcc rId="835" sId="1">
    <oc r="G391" t="inlineStr">
      <is>
        <t>Arya</t>
      </is>
    </oc>
    <nc r="G391" t="inlineStr">
      <is>
        <t>Reshma</t>
      </is>
    </nc>
  </rcc>
  <rcc rId="836" sId="1">
    <oc r="G419" t="inlineStr">
      <is>
        <t>Arya</t>
      </is>
    </oc>
    <nc r="G419" t="inlineStr">
      <is>
        <t>Reshma</t>
      </is>
    </nc>
  </rcc>
  <rcc rId="837" sId="1">
    <oc r="G420" t="inlineStr">
      <is>
        <t>Arya</t>
      </is>
    </oc>
    <nc r="G420" t="inlineStr">
      <is>
        <t>Reshma</t>
      </is>
    </nc>
  </rcc>
  <rcc rId="838" sId="1">
    <oc r="G422" t="inlineStr">
      <is>
        <t>Arya</t>
      </is>
    </oc>
    <nc r="G422" t="inlineStr">
      <is>
        <t>Reshma</t>
      </is>
    </nc>
  </rcc>
  <rcc rId="839" sId="1">
    <oc r="G423" t="inlineStr">
      <is>
        <t>Arya</t>
      </is>
    </oc>
    <nc r="G423" t="inlineStr">
      <is>
        <t>Reshma</t>
      </is>
    </nc>
  </rcc>
  <rcc rId="840" sId="1">
    <oc r="G424" t="inlineStr">
      <is>
        <t>Arya</t>
      </is>
    </oc>
    <nc r="G424" t="inlineStr">
      <is>
        <t>Reshma</t>
      </is>
    </nc>
  </rcc>
  <rcc rId="841" sId="1">
    <oc r="G425" t="inlineStr">
      <is>
        <t>Arya</t>
      </is>
    </oc>
    <nc r="G425" t="inlineStr">
      <is>
        <t>Reshma</t>
      </is>
    </nc>
  </rcc>
  <rcc rId="842" sId="1">
    <oc r="G427" t="inlineStr">
      <is>
        <t>Arya</t>
      </is>
    </oc>
    <nc r="G427" t="inlineStr">
      <is>
        <t>Reshma</t>
      </is>
    </nc>
  </rcc>
  <rcc rId="843" sId="1">
    <oc r="G428" t="inlineStr">
      <is>
        <t>Arya</t>
      </is>
    </oc>
    <nc r="G428" t="inlineStr">
      <is>
        <t>Reshma</t>
      </is>
    </nc>
  </rcc>
  <rcc rId="844" sId="1">
    <oc r="G429" t="inlineStr">
      <is>
        <t>Arya</t>
      </is>
    </oc>
    <nc r="G429" t="inlineStr">
      <is>
        <t>Reshma</t>
      </is>
    </nc>
  </rcc>
  <rcc rId="845" sId="1">
    <oc r="G431" t="inlineStr">
      <is>
        <t>Arya</t>
      </is>
    </oc>
    <nc r="G431" t="inlineStr">
      <is>
        <t>Reshma</t>
      </is>
    </nc>
  </rcc>
  <rcc rId="846" sId="1">
    <oc r="G432" t="inlineStr">
      <is>
        <t>Arya</t>
      </is>
    </oc>
    <nc r="G432" t="inlineStr">
      <is>
        <t>Reshma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>
    <oc r="E90" t="inlineStr">
      <is>
        <t>Not_Run</t>
      </is>
    </oc>
    <nc r="E90" t="inlineStr">
      <is>
        <t>Passed</t>
      </is>
    </nc>
  </rcc>
  <rcc rId="848" sId="1">
    <oc r="E120" t="inlineStr">
      <is>
        <t>Not_Run</t>
      </is>
    </oc>
    <nc r="E120" t="inlineStr">
      <is>
        <t>Passed</t>
      </is>
    </nc>
  </rcc>
  <rcc rId="849" sId="1">
    <oc r="E316" t="inlineStr">
      <is>
        <t>Not_Run</t>
      </is>
    </oc>
    <nc r="E316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E189" t="inlineStr">
      <is>
        <t>Not_Run</t>
      </is>
    </oc>
    <nc r="E189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oc r="E190" t="inlineStr">
      <is>
        <t>Not_Run</t>
      </is>
    </oc>
    <nc r="E190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5" sId="1">
    <oc r="I246" t="inlineStr">
      <is>
        <t>Not_Run</t>
      </is>
    </oc>
    <nc r="I246" t="inlineStr">
      <is>
        <t>Passed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E193" t="inlineStr">
      <is>
        <t>Not_Run</t>
      </is>
    </oc>
    <nc r="E19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" sId="1">
    <oc r="E195" t="inlineStr">
      <is>
        <t>Not_Run</t>
      </is>
    </oc>
    <nc r="E195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oc r="E194" t="inlineStr">
      <is>
        <t>Not_Run</t>
      </is>
    </oc>
    <nc r="E194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oc r="E196" t="inlineStr">
      <is>
        <t>Not_Run</t>
      </is>
    </oc>
    <nc r="E196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E198" t="inlineStr">
      <is>
        <t>Not_Run</t>
      </is>
    </oc>
    <nc r="E198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1">
    <oc r="E197" t="inlineStr">
      <is>
        <t>Not_Run</t>
      </is>
    </oc>
    <nc r="E197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1">
    <oc r="E199" t="inlineStr">
      <is>
        <t>Not_Run</t>
      </is>
    </oc>
    <nc r="E199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oc r="E200" t="inlineStr">
      <is>
        <t>Not_Run</t>
      </is>
    </oc>
    <nc r="E200" t="inlineStr">
      <is>
        <t>Passed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1">
    <oc r="E93" t="inlineStr">
      <is>
        <t>Not_Run</t>
      </is>
    </oc>
    <nc r="E93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1">
    <oc r="E162" t="inlineStr">
      <is>
        <t>Not_Run</t>
      </is>
    </oc>
    <nc r="E162" t="inlineStr">
      <is>
        <t>Passed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1">
    <oc r="I428" t="inlineStr">
      <is>
        <t>Not_Run</t>
      </is>
    </oc>
    <nc r="I428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1">
    <oc r="E431" t="inlineStr">
      <is>
        <t>Not_Run</t>
      </is>
    </oc>
    <nc r="E431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1">
    <oc r="E151" t="inlineStr">
      <is>
        <t>Not_Run</t>
      </is>
    </oc>
    <nc r="E151" t="inlineStr">
      <is>
        <t>Passed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1">
    <oc r="E169" t="inlineStr">
      <is>
        <t>Not_Run</t>
      </is>
    </oc>
    <nc r="E169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" sId="1">
    <oc r="E423" t="inlineStr">
      <is>
        <t>Not_Run</t>
      </is>
    </oc>
    <nc r="E423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>
    <oc r="E425" t="inlineStr">
      <is>
        <t>Not_Run</t>
      </is>
    </oc>
    <nc r="E425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1">
    <oc r="E168" t="inlineStr">
      <is>
        <t>Not_Run</t>
      </is>
    </oc>
    <nc r="E168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" sId="1">
    <oc r="E167" t="inlineStr">
      <is>
        <t>Not_Run</t>
      </is>
    </oc>
    <nc r="E167" t="inlineStr">
      <is>
        <t>Passed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1">
    <oc r="E170" t="inlineStr">
      <is>
        <t>Not_Run</t>
      </is>
    </oc>
    <nc r="E170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oc r="E171" t="inlineStr">
      <is>
        <t>Not_Run</t>
      </is>
    </oc>
    <nc r="E171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">
    <oc r="E172" t="inlineStr">
      <is>
        <t>Not_Run</t>
      </is>
    </oc>
    <nc r="E172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7" sId="1">
    <oc r="I284" t="inlineStr">
      <is>
        <t>Not_Run</t>
      </is>
    </oc>
    <nc r="I284" t="inlineStr">
      <is>
        <t>Passed</t>
      </is>
    </nc>
  </rcc>
  <rcc rId="3928" sId="1">
    <oc r="I308" t="inlineStr">
      <is>
        <t>Not_Run</t>
      </is>
    </oc>
    <nc r="I308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oc r="E173" t="inlineStr">
      <is>
        <t>Not_Run</t>
      </is>
    </oc>
    <nc r="E173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1">
    <oc r="E174" t="inlineStr">
      <is>
        <t>Not_Run</t>
      </is>
    </oc>
    <nc r="E174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1">
    <oc r="E175" t="inlineStr">
      <is>
        <t>Not_Run</t>
      </is>
    </oc>
    <nc r="E175" t="inlineStr">
      <is>
        <t>Passed</t>
      </is>
    </nc>
  </rcc>
  <rcc rId="875" sId="1">
    <oc r="G175" t="inlineStr">
      <is>
        <t>Reshma</t>
      </is>
    </oc>
    <nc r="G175" t="inlineStr">
      <is>
        <t>Vijay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1">
    <oc r="E205" t="inlineStr">
      <is>
        <t>Not_Run</t>
      </is>
    </oc>
    <nc r="E205" t="inlineStr">
      <is>
        <t>Passed</t>
      </is>
    </nc>
  </rcc>
  <rcc rId="877" sId="1">
    <oc r="E397" t="inlineStr">
      <is>
        <t>Not_Run</t>
      </is>
    </oc>
    <nc r="E397" t="inlineStr">
      <is>
        <t>Passed</t>
      </is>
    </nc>
  </rcc>
  <rcc rId="878" sId="1">
    <oc r="E399" t="inlineStr">
      <is>
        <t>Not_Run</t>
      </is>
    </oc>
    <nc r="E399" t="inlineStr">
      <is>
        <t>Passed</t>
      </is>
    </nc>
  </rcc>
  <rcc rId="879" sId="1">
    <oc r="E384" t="inlineStr">
      <is>
        <t>Not_Run</t>
      </is>
    </oc>
    <nc r="E384" t="inlineStr">
      <is>
        <t>Passed</t>
      </is>
    </nc>
  </rcc>
  <rcc rId="880" sId="1">
    <oc r="E353" t="inlineStr">
      <is>
        <t>Not_Run</t>
      </is>
    </oc>
    <nc r="E353" t="inlineStr">
      <is>
        <t>Passed</t>
      </is>
    </nc>
  </rcc>
  <rcc rId="881" sId="1">
    <oc r="E334" t="inlineStr">
      <is>
        <t>Not_Run</t>
      </is>
    </oc>
    <nc r="E334" t="inlineStr">
      <is>
        <t>Passed</t>
      </is>
    </nc>
  </rcc>
  <rcc rId="882" sId="1">
    <oc r="E324" t="inlineStr">
      <is>
        <t>Not_Run</t>
      </is>
    </oc>
    <nc r="E324" t="inlineStr">
      <is>
        <t>Passed</t>
      </is>
    </nc>
  </rcc>
  <rcc rId="883" sId="1">
    <oc r="E323" t="inlineStr">
      <is>
        <t>Not_Run</t>
      </is>
    </oc>
    <nc r="E323" t="inlineStr">
      <is>
        <t>Passed</t>
      </is>
    </nc>
  </rcc>
  <rcc rId="884" sId="1">
    <oc r="E315" t="inlineStr">
      <is>
        <t>Not_Run</t>
      </is>
    </oc>
    <nc r="E315" t="inlineStr">
      <is>
        <t>Passed</t>
      </is>
    </nc>
  </rcc>
  <rcc rId="885" sId="1">
    <oc r="E313" t="inlineStr">
      <is>
        <t>Not_Run</t>
      </is>
    </oc>
    <nc r="E313" t="inlineStr">
      <is>
        <t>Passed</t>
      </is>
    </nc>
  </rcc>
  <rcc rId="886" sId="1">
    <oc r="E308" t="inlineStr">
      <is>
        <t>Not_Run</t>
      </is>
    </oc>
    <nc r="E308" t="inlineStr">
      <is>
        <t>Passed</t>
      </is>
    </nc>
  </rcc>
  <rcc rId="887" sId="1">
    <oc r="E314" t="inlineStr">
      <is>
        <t>Not_Run</t>
      </is>
    </oc>
    <nc r="E314" t="inlineStr">
      <is>
        <t>Passed</t>
      </is>
    </nc>
  </rcc>
  <rcc rId="888" sId="1">
    <oc r="E312" t="inlineStr">
      <is>
        <t>Not_Run</t>
      </is>
    </oc>
    <nc r="E312" t="inlineStr">
      <is>
        <t>Passed</t>
      </is>
    </nc>
  </rcc>
  <rcc rId="889" sId="1">
    <oc r="E303" t="inlineStr">
      <is>
        <t>Not_Run</t>
      </is>
    </oc>
    <nc r="E303" t="inlineStr">
      <is>
        <t>Passed</t>
      </is>
    </nc>
  </rcc>
  <rcc rId="890" sId="1">
    <oc r="E306" t="inlineStr">
      <is>
        <t>Not_Run</t>
      </is>
    </oc>
    <nc r="E306" t="inlineStr">
      <is>
        <t>Passed</t>
      </is>
    </nc>
  </rcc>
  <rcc rId="891" sId="1" xfDxf="1" dxf="1">
    <nc r="F300" t="inlineStr">
      <is>
        <t>https://hsdes.intel.com/appstore/article/#/22012125183(Verfied for non zero values as per the HSD &amp; as mentioned in notes)</t>
      </is>
    </nc>
  </rcc>
  <rcc rId="892" sId="1">
    <oc r="E300" t="inlineStr">
      <is>
        <t>Not_Run</t>
      </is>
    </oc>
    <nc r="E300" t="inlineStr">
      <is>
        <t>Passed</t>
      </is>
    </nc>
  </rcc>
  <rcc rId="893" sId="1">
    <nc r="F212" t="inlineStr">
      <is>
        <t>SODIMM is not Applicable</t>
      </is>
    </nc>
  </rcc>
  <rcc rId="894" sId="1">
    <oc r="E212" t="inlineStr">
      <is>
        <t>Not_Run</t>
      </is>
    </oc>
    <nc r="E212" t="inlineStr">
      <is>
        <t>NA</t>
      </is>
    </nc>
  </rcc>
  <rcc rId="895" sId="1">
    <oc r="E211" t="inlineStr">
      <is>
        <t>Not_Run</t>
      </is>
    </oc>
    <nc r="E211" t="inlineStr">
      <is>
        <t>Passed</t>
      </is>
    </nc>
  </rcc>
  <rcc rId="896" sId="1">
    <oc r="E280" t="inlineStr">
      <is>
        <t>Not_Run</t>
      </is>
    </oc>
    <nc r="E280" t="inlineStr">
      <is>
        <t>Passed</t>
      </is>
    </nc>
  </rcc>
  <rcc rId="897" sId="1">
    <oc r="E147" t="inlineStr">
      <is>
        <t>Not_Run</t>
      </is>
    </oc>
    <nc r="E147" t="inlineStr">
      <is>
        <t>Passed</t>
      </is>
    </nc>
  </rcc>
  <rcc rId="898" sId="1">
    <oc r="E144" t="inlineStr">
      <is>
        <t>Not_Run</t>
      </is>
    </oc>
    <nc r="E144" t="inlineStr">
      <is>
        <t>Passed</t>
      </is>
    </nc>
  </rcc>
  <rcc rId="899" sId="1">
    <oc r="E109" t="inlineStr">
      <is>
        <t>Not_Run</t>
      </is>
    </oc>
    <nc r="E109" t="inlineStr">
      <is>
        <t>Passed</t>
      </is>
    </nc>
  </rcc>
  <rcc rId="900" sId="1">
    <oc r="E277" t="inlineStr">
      <is>
        <t>Not_Run</t>
      </is>
    </oc>
    <nc r="E277" t="inlineStr">
      <is>
        <t>Passed</t>
      </is>
    </nc>
  </rcc>
  <rcc rId="901" sId="1">
    <oc r="E267" t="inlineStr">
      <is>
        <t>Not_Run</t>
      </is>
    </oc>
    <nc r="E267" t="inlineStr">
      <is>
        <t>Passed</t>
      </is>
    </nc>
  </rcc>
  <rcc rId="902" sId="1">
    <oc r="E295" t="inlineStr">
      <is>
        <t>Not_Run</t>
      </is>
    </oc>
    <nc r="E295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1">
    <oc r="E176" t="inlineStr">
      <is>
        <t>Not_Run</t>
      </is>
    </oc>
    <nc r="E176" t="inlineStr">
      <is>
        <t>Passed</t>
      </is>
    </nc>
  </rcc>
  <rcc rId="904" sId="1">
    <oc r="G176" t="inlineStr">
      <is>
        <t>Reshma</t>
      </is>
    </oc>
    <nc r="G176" t="inlineStr">
      <is>
        <t>Vijay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1">
    <oc r="E419" t="inlineStr">
      <is>
        <t>Not_Run</t>
      </is>
    </oc>
    <nc r="E419" t="inlineStr">
      <is>
        <t>Passed</t>
      </is>
    </nc>
  </rcc>
  <rcc rId="906" sId="1">
    <oc r="G419" t="inlineStr">
      <is>
        <t>Reshma</t>
      </is>
    </oc>
    <nc r="G419" t="inlineStr">
      <is>
        <t>Vijay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">
    <oc r="E420" t="inlineStr">
      <is>
        <t>Not_Run</t>
      </is>
    </oc>
    <nc r="E420" t="inlineStr">
      <is>
        <t>Passed</t>
      </is>
    </nc>
  </rcc>
  <rcc rId="908" sId="1">
    <oc r="G420" t="inlineStr">
      <is>
        <t>Reshma</t>
      </is>
    </oc>
    <nc r="G420" t="inlineStr">
      <is>
        <t>Vijay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E422" t="inlineStr">
      <is>
        <t>Not_Run</t>
      </is>
    </oc>
    <nc r="E422" t="inlineStr">
      <is>
        <t>Passed</t>
      </is>
    </nc>
  </rcc>
  <rcc rId="910" sId="1">
    <oc r="G422" t="inlineStr">
      <is>
        <t>Reshma</t>
      </is>
    </oc>
    <nc r="G422" t="inlineStr">
      <is>
        <t>Vijay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E424" t="inlineStr">
      <is>
        <t>Not_Run</t>
      </is>
    </oc>
    <nc r="E424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1">
    <oc r="I188" t="inlineStr">
      <is>
        <t>Not_Run</t>
      </is>
    </oc>
    <nc r="I188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E158" t="inlineStr">
      <is>
        <t>Not_Run</t>
      </is>
    </oc>
    <nc r="E158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1">
    <oc r="E89" t="inlineStr">
      <is>
        <t>Not_Run</t>
      </is>
    </oc>
    <nc r="E89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E427" t="inlineStr">
      <is>
        <t>Not_Run</t>
      </is>
    </oc>
    <nc r="E427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E164" t="inlineStr">
      <is>
        <t>Not_Run</t>
      </is>
    </oc>
    <nc r="E164" t="inlineStr">
      <is>
        <t>Passed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">
    <oc r="E43" t="inlineStr">
      <is>
        <t>Not_Run</t>
      </is>
    </oc>
    <nc r="E43" t="inlineStr">
      <is>
        <t>Passed</t>
      </is>
    </nc>
  </rcc>
  <rcc rId="918" sId="1">
    <oc r="E74" t="inlineStr">
      <is>
        <t>Not_Run</t>
      </is>
    </oc>
    <nc r="E74" t="inlineStr">
      <is>
        <t>Passed</t>
      </is>
    </nc>
  </rcc>
  <rcc rId="919" sId="1">
    <oc r="E414" t="inlineStr">
      <is>
        <t>Not_Run</t>
      </is>
    </oc>
    <nc r="E414" t="inlineStr">
      <is>
        <t>NA</t>
      </is>
    </nc>
  </rcc>
  <rcc rId="920" sId="1">
    <oc r="G414" t="inlineStr">
      <is>
        <t>Reshma</t>
      </is>
    </oc>
    <nc r="G414" t="inlineStr">
      <is>
        <t>Vijay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" sId="1">
    <oc r="E317" t="inlineStr">
      <is>
        <t>Not_Run</t>
      </is>
    </oc>
    <nc r="E317" t="inlineStr">
      <is>
        <t>Passed</t>
      </is>
    </nc>
  </rcc>
  <rcc rId="922" sId="1">
    <oc r="G317" t="inlineStr">
      <is>
        <t>Reshma</t>
      </is>
    </oc>
    <nc r="G317" t="inlineStr">
      <is>
        <t>Vijay</t>
      </is>
    </nc>
  </rcc>
  <rcc rId="923" sId="1">
    <oc r="E305" t="inlineStr">
      <is>
        <t>Not_Run</t>
      </is>
    </oc>
    <nc r="E305" t="inlineStr">
      <is>
        <t>Passed</t>
      </is>
    </nc>
  </rcc>
  <rcc rId="924" sId="1">
    <oc r="G305" t="inlineStr">
      <is>
        <t>Reshma</t>
      </is>
    </oc>
    <nc r="G305" t="inlineStr">
      <is>
        <t>Vijay</t>
      </is>
    </nc>
  </rcc>
  <rcc rId="925" sId="1">
    <oc r="E291" t="inlineStr">
      <is>
        <t>Not_Run</t>
      </is>
    </oc>
    <nc r="E291" t="inlineStr">
      <is>
        <t>Passed</t>
      </is>
    </nc>
  </rcc>
  <rcc rId="926" sId="1">
    <oc r="G291" t="inlineStr">
      <is>
        <t>Reshma</t>
      </is>
    </oc>
    <nc r="G291" t="inlineStr">
      <is>
        <t>Vijay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" sId="1">
    <oc r="E429" t="inlineStr">
      <is>
        <t>Not_Run</t>
      </is>
    </oc>
    <nc r="E429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1">
    <oc r="E391" t="inlineStr">
      <is>
        <t>Not_Run</t>
      </is>
    </oc>
    <nc r="E391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" sId="1">
    <oc r="E180" t="inlineStr">
      <is>
        <t>Not_Run</t>
      </is>
    </oc>
    <nc r="E180" t="inlineStr">
      <is>
        <t>NA</t>
      </is>
    </nc>
  </rcc>
  <rcc rId="930" sId="1">
    <nc r="F180" t="inlineStr">
      <is>
        <t>c-TDP Supported qdf not avilable</t>
      </is>
    </nc>
  </rcc>
  <rcc rId="931" sId="1">
    <nc r="F285" t="inlineStr">
      <is>
        <t>https://hsdes.intel.com/appstore/article/#/16014411134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>
    <oc r="E221" t="inlineStr">
      <is>
        <t>Not_Run</t>
      </is>
    </oc>
    <nc r="E221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oc r="I158" t="inlineStr">
      <is>
        <t>Not_Run</t>
      </is>
    </oc>
    <nc r="I158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">
    <oc r="E222" t="inlineStr">
      <is>
        <t>Not_Run</t>
      </is>
    </oc>
    <nc r="E222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" sId="1">
    <oc r="E177" t="inlineStr">
      <is>
        <t>Not_Run</t>
      </is>
    </oc>
    <nc r="E177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" sId="1">
    <oc r="E81" t="inlineStr">
      <is>
        <t>Not_Run</t>
      </is>
    </oc>
    <nc r="E81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E432" t="inlineStr">
      <is>
        <t>Not_Run</t>
      </is>
    </oc>
    <nc r="E432" t="inlineStr">
      <is>
        <t>Passed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E428" t="inlineStr">
      <is>
        <t>Not_Run</t>
      </is>
    </oc>
    <nc r="E428" t="inlineStr">
      <is>
        <t>Passed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E163" t="inlineStr">
      <is>
        <t>Not_Run</t>
      </is>
    </oc>
    <nc r="E163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">
    <oc r="E284" t="inlineStr">
      <is>
        <t>Not_Run</t>
      </is>
    </oc>
    <nc r="E284" t="inlineStr">
      <is>
        <t>Passed</t>
      </is>
    </nc>
  </rcc>
  <rcc rId="941" sId="1">
    <oc r="G284" t="inlineStr">
      <is>
        <t>Reshma</t>
      </is>
    </oc>
    <nc r="G284" t="inlineStr">
      <is>
        <t>Vijay</t>
      </is>
    </nc>
  </rcc>
  <rcc rId="942" sId="1">
    <oc r="E294" t="inlineStr">
      <is>
        <t>Not_Run</t>
      </is>
    </oc>
    <nc r="E294" t="inlineStr">
      <is>
        <t>Passed</t>
      </is>
    </nc>
  </rcc>
  <rcc rId="943" sId="1">
    <oc r="E283" t="inlineStr">
      <is>
        <t>Not_Run</t>
      </is>
    </oc>
    <nc r="E283" t="inlineStr">
      <is>
        <t>Passed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1">
    <oc r="E104" t="inlineStr">
      <is>
        <t>Not_Run</t>
      </is>
    </oc>
    <nc r="E104" t="inlineStr">
      <is>
        <t>Passed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" sId="1">
    <oc r="E105" t="inlineStr">
      <is>
        <t>Not_Run</t>
      </is>
    </oc>
    <nc r="E105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E155" t="inlineStr">
      <is>
        <t>Not_Run</t>
      </is>
    </oc>
    <nc r="E155" t="inlineStr">
      <is>
        <t>Passed</t>
      </is>
    </nc>
  </rcc>
  <rcc rId="947" sId="1">
    <oc r="E433" t="inlineStr">
      <is>
        <t>Not_Run</t>
      </is>
    </oc>
    <nc r="E433" t="inlineStr">
      <is>
        <t>Passed</t>
      </is>
    </nc>
  </rcc>
  <rcc rId="948" sId="1">
    <oc r="G433" t="inlineStr">
      <is>
        <t>Reshma</t>
      </is>
    </oc>
    <nc r="G433" t="inlineStr">
      <is>
        <t>Vijay</t>
      </is>
    </nc>
  </rcc>
  <rcc rId="949" sId="1">
    <oc r="G155" t="inlineStr">
      <is>
        <t>Reshma</t>
      </is>
    </oc>
    <nc r="G155" t="inlineStr">
      <is>
        <t>Vijay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1" sId="1">
    <oc r="I270" t="inlineStr">
      <is>
        <t>Not_Run</t>
      </is>
    </oc>
    <nc r="I270" t="inlineStr">
      <is>
        <t>Passed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" sId="1">
    <oc r="E116" t="inlineStr">
      <is>
        <t>Not_Run</t>
      </is>
    </oc>
    <nc r="E116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" sId="1">
    <oc r="G95" t="inlineStr">
      <is>
        <t>Reshma</t>
      </is>
    </oc>
    <nc r="G95"/>
  </rcc>
  <rcc rId="953" sId="1">
    <nc r="F95" t="inlineStr">
      <is>
        <t>Intel(itp)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" sId="1">
    <oc r="E311" t="inlineStr">
      <is>
        <t>Not_Run</t>
      </is>
    </oc>
    <nc r="E311" t="inlineStr">
      <is>
        <t>Passed</t>
      </is>
    </nc>
  </rcc>
  <rcc rId="955" sId="1">
    <oc r="E285" t="inlineStr">
      <is>
        <t>Not_Run</t>
      </is>
    </oc>
    <nc r="E285" t="inlineStr">
      <is>
        <t>Failed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" sId="1">
    <oc r="E150" t="inlineStr">
      <is>
        <t>Not_Run</t>
      </is>
    </oc>
    <nc r="E150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" sId="1">
    <oc r="G338" t="inlineStr">
      <is>
        <t>Reshma</t>
      </is>
    </oc>
    <nc r="G338" t="inlineStr">
      <is>
        <t>Intel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" sId="1">
    <oc r="E238" t="inlineStr">
      <is>
        <t>Not_Run</t>
      </is>
    </oc>
    <nc r="E238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" sId="1">
    <oc r="G339" t="inlineStr">
      <is>
        <t>Reshma</t>
      </is>
    </oc>
    <nc r="G339" t="inlineStr">
      <is>
        <t>Intel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1">
    <oc r="E279" t="inlineStr">
      <is>
        <t>Not_Run</t>
      </is>
    </oc>
    <nc r="E279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1">
    <oc r="E140" t="inlineStr">
      <is>
        <t>Not_Run</t>
      </is>
    </oc>
    <nc r="E140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1">
    <oc r="G140" t="inlineStr">
      <is>
        <t>Reshma</t>
      </is>
    </oc>
    <nc r="G140" t="inlineStr">
      <is>
        <t>Vijay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1">
    <oc r="I302" t="inlineStr">
      <is>
        <t>Not_Run</t>
      </is>
    </oc>
    <nc r="I302" t="inlineStr">
      <is>
        <t>Passed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" sId="1">
    <oc r="G339" t="inlineStr">
      <is>
        <t>Intel</t>
      </is>
    </oc>
    <nc r="G339"/>
  </rcc>
  <rcc rId="965" sId="1">
    <nc r="F339" t="inlineStr">
      <is>
        <t>intel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oc r="G338" t="inlineStr">
      <is>
        <t>Intel</t>
      </is>
    </oc>
    <nc r="G338"/>
  </rcc>
  <rcc rId="967" sId="1">
    <nc r="F330" t="inlineStr">
      <is>
        <t>intel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1">
    <oc r="E18" t="inlineStr">
      <is>
        <t>Not_Run</t>
      </is>
    </oc>
    <nc r="E18" t="inlineStr">
      <is>
        <t>Passed</t>
      </is>
    </nc>
  </rcc>
  <rcc rId="969" sId="1">
    <oc r="E19" t="inlineStr">
      <is>
        <t>Not_Run</t>
      </is>
    </oc>
    <nc r="E19" t="inlineStr">
      <is>
        <t>Passed</t>
      </is>
    </nc>
  </rcc>
  <rcc rId="970" sId="1">
    <oc r="E95" t="inlineStr">
      <is>
        <t>Not_Run</t>
      </is>
    </oc>
    <nc r="E95" t="inlineStr">
      <is>
        <t>Passed</t>
      </is>
    </nc>
  </rcc>
  <rcc rId="971" sId="1">
    <oc r="E246" t="inlineStr">
      <is>
        <t>Not_Run</t>
      </is>
    </oc>
    <nc r="E246" t="inlineStr">
      <is>
        <t>Passed</t>
      </is>
    </nc>
  </rcc>
  <rcc rId="972" sId="1">
    <oc r="E271" t="inlineStr">
      <is>
        <t>Not_Run</t>
      </is>
    </oc>
    <nc r="E271" t="inlineStr">
      <is>
        <t>Passed</t>
      </is>
    </nc>
  </rcc>
  <rcc rId="973" sId="1">
    <oc r="E319" t="inlineStr">
      <is>
        <t>Not_Run</t>
      </is>
    </oc>
    <nc r="E319" t="inlineStr">
      <is>
        <t>Passed</t>
      </is>
    </nc>
  </rcc>
  <rcc rId="974" sId="1">
    <oc r="E320" t="inlineStr">
      <is>
        <t>Not_Run</t>
      </is>
    </oc>
    <nc r="E320" t="inlineStr">
      <is>
        <t>Passed</t>
      </is>
    </nc>
  </rcc>
  <rcc rId="975" sId="1">
    <oc r="E321" t="inlineStr">
      <is>
        <t>Not_Run</t>
      </is>
    </oc>
    <nc r="E321" t="inlineStr">
      <is>
        <t>Passed</t>
      </is>
    </nc>
  </rcc>
  <rcc rId="976" sId="1">
    <oc r="E322" t="inlineStr">
      <is>
        <t>Not_Run</t>
      </is>
    </oc>
    <nc r="E322" t="inlineStr">
      <is>
        <t>Passed</t>
      </is>
    </nc>
  </rcc>
  <rcc rId="977" sId="1">
    <oc r="E330" t="inlineStr">
      <is>
        <t>Not_Run</t>
      </is>
    </oc>
    <nc r="E330" t="inlineStr">
      <is>
        <t>Passed</t>
      </is>
    </nc>
  </rcc>
  <rcc rId="978" sId="1">
    <oc r="E339" t="inlineStr">
      <is>
        <t>Not_Run</t>
      </is>
    </oc>
    <nc r="E339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5F2D1F2_7319_4618_89C6_B9BAC559B991_.wvu.FilterData" hidden="1" oldHidden="1">
    <formula>'FIVC_BIOS_ADL-S_5SGC2_Cons_Ext.'!$A$1:$N$437</formula>
  </rdn>
  <rcv guid="{55F2D1F2-7319-4618-89C6-B9BAC559B991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" sId="1">
    <oc r="E166" t="inlineStr">
      <is>
        <t>Not_Run</t>
      </is>
    </oc>
    <nc r="E166" t="inlineStr">
      <is>
        <t>Passed</t>
      </is>
    </nc>
  </rcc>
  <rcc rId="982" sId="1">
    <oc r="G166" t="inlineStr">
      <is>
        <t>Reshma</t>
      </is>
    </oc>
    <nc r="G166" t="inlineStr">
      <is>
        <t>Manasa</t>
      </is>
    </nc>
  </rcc>
  <rcv guid="{55F2D1F2-7319-4618-89C6-B9BAC559B991}" action="delete"/>
  <rdn rId="0" localSheetId="1" customView="1" name="Z_55F2D1F2_7319_4618_89C6_B9BAC559B991_.wvu.FilterData" hidden="1" oldHidden="1">
    <formula>'FIVC_BIOS_ADL-S_5SGC2_Cons_Ext.'!$A$1:$N$437</formula>
    <oldFormula>'FIVC_BIOS_ADL-S_5SGC2_Cons_Ext.'!$A$1:$N$437</oldFormula>
  </rdn>
  <rcv guid="{55F2D1F2-7319-4618-89C6-B9BAC559B991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1">
    <oc r="E215" t="inlineStr">
      <is>
        <t>Not_Run</t>
      </is>
    </oc>
    <nc r="E215" t="inlineStr">
      <is>
        <t>Passed</t>
      </is>
    </nc>
  </rcc>
  <rcc rId="985" sId="1">
    <oc r="G215" t="inlineStr">
      <is>
        <t>Reshma</t>
      </is>
    </oc>
    <nc r="G215" t="inlineStr">
      <is>
        <t>Manasa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>
    <oc r="G215" t="inlineStr">
      <is>
        <t>Manasa</t>
      </is>
    </oc>
    <nc r="G215" t="inlineStr">
      <is>
        <t>Reshma</t>
      </is>
    </nc>
  </rcc>
  <rcc rId="987" sId="1">
    <oc r="E215" t="inlineStr">
      <is>
        <t>Passed</t>
      </is>
    </oc>
    <nc r="E215" t="inlineStr">
      <is>
        <t>Not_Run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oc r="E166" t="inlineStr">
      <is>
        <t>Passed</t>
      </is>
    </oc>
    <nc r="E166" t="inlineStr">
      <is>
        <t>Not_Run</t>
      </is>
    </nc>
  </rcc>
  <rcc rId="989" sId="1">
    <oc r="G166" t="inlineStr">
      <is>
        <t>Manasa</t>
      </is>
    </oc>
    <nc r="G166" t="inlineStr">
      <is>
        <t>Reshma</t>
      </is>
    </nc>
  </rcc>
  <rcc rId="990" sId="1">
    <oc r="G20" t="inlineStr">
      <is>
        <t>Arya</t>
      </is>
    </oc>
    <nc r="G20" t="inlineStr">
      <is>
        <t>Manasa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" sId="1">
    <oc r="H22" t="inlineStr">
      <is>
        <t>Medium</t>
      </is>
    </oc>
    <nc r="H22" t="inlineStr">
      <is>
        <t>Manasa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3" sId="1">
    <oc r="I429" t="inlineStr">
      <is>
        <t>Not_Run</t>
      </is>
    </oc>
    <nc r="I42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oc r="G84" t="inlineStr">
      <is>
        <t>Arya</t>
      </is>
    </oc>
    <nc r="G84" t="inlineStr">
      <is>
        <t>Manasa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H22" t="inlineStr">
      <is>
        <t>Manasa</t>
      </is>
    </oc>
    <nc r="H22" t="inlineStr">
      <is>
        <t>Medium</t>
      </is>
    </nc>
  </rcc>
  <rcc rId="994" sId="1">
    <oc r="G22" t="inlineStr">
      <is>
        <t>Arya</t>
      </is>
    </oc>
    <nc r="G22" t="inlineStr">
      <is>
        <t>Manasa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1">
    <oc r="G55" t="inlineStr">
      <is>
        <t>Vijay</t>
      </is>
    </oc>
    <nc r="G55" t="inlineStr">
      <is>
        <t>Manasa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1">
    <oc r="G13" t="inlineStr">
      <is>
        <t>Reshma</t>
      </is>
    </oc>
    <nc r="G13" t="inlineStr">
      <is>
        <t>Manasa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" sId="1">
    <oc r="G43" t="inlineStr">
      <is>
        <t>Vijay</t>
      </is>
    </oc>
    <nc r="G43" t="inlineStr">
      <is>
        <t>Manasa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G58" t="inlineStr">
      <is>
        <t>Shwetha</t>
      </is>
    </oc>
    <nc r="G58" t="inlineStr">
      <is>
        <t>Manasa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1">
    <oc r="E70" t="inlineStr">
      <is>
        <t>Not_Run</t>
      </is>
    </oc>
    <nc r="E70" t="inlineStr">
      <is>
        <t>Passed</t>
      </is>
    </nc>
  </rcc>
  <rcc rId="1000" sId="1">
    <oc r="G70" t="inlineStr">
      <is>
        <t>Vijay</t>
      </is>
    </oc>
    <nc r="G70" t="inlineStr">
      <is>
        <t>Manasa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E96" t="inlineStr">
      <is>
        <t>Not_Run</t>
      </is>
    </oc>
    <nc r="E96" t="inlineStr">
      <is>
        <t>Passed</t>
      </is>
    </nc>
  </rcc>
  <rcc rId="1002" sId="1">
    <oc r="G96" t="inlineStr">
      <is>
        <t>Vijay</t>
      </is>
    </oc>
    <nc r="G96" t="inlineStr">
      <is>
        <t>Manasa</t>
      </is>
    </nc>
  </rcc>
  <rcc rId="1003" sId="1">
    <oc r="E70" t="inlineStr">
      <is>
        <t>Passed</t>
      </is>
    </oc>
    <nc r="E70" t="inlineStr">
      <is>
        <t>Not_Run</t>
      </is>
    </nc>
  </rcc>
  <rcc rId="1004" sId="1">
    <oc r="G70" t="inlineStr">
      <is>
        <t>Manasa</t>
      </is>
    </oc>
    <nc r="G70" t="inlineStr">
      <is>
        <t>Vijay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1" odxf="1" dxf="1">
    <oc r="A215">
      <f>HYPERLINK("https://hsdes.intel.com/resource/14013169121","14013169121")</f>
    </oc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1">
    <oc r="E161" t="inlineStr">
      <is>
        <t>Not_Run</t>
      </is>
    </oc>
    <nc r="E161" t="inlineStr">
      <is>
        <t>Passed</t>
      </is>
    </nc>
  </rcc>
  <rcc rId="1007" sId="1">
    <oc r="E204" t="inlineStr">
      <is>
        <t>Not_Run</t>
      </is>
    </oc>
    <nc r="E204" t="inlineStr">
      <is>
        <t>Passed</t>
      </is>
    </nc>
  </rcc>
  <rcc rId="1008" sId="1">
    <oc r="G215" t="inlineStr">
      <is>
        <t>Reshma</t>
      </is>
    </oc>
    <nc r="G215"/>
  </rcc>
  <rcc rId="1009" sId="1">
    <nc r="F215" t="inlineStr">
      <is>
        <t>Automation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1">
    <oc r="I127" t="inlineStr">
      <is>
        <t>Not_Run</t>
      </is>
    </oc>
    <nc r="I127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1">
    <oc r="E166" t="inlineStr">
      <is>
        <t>Not_Run</t>
      </is>
    </oc>
    <nc r="E166" t="inlineStr">
      <is>
        <t>Passed</t>
      </is>
    </nc>
  </rcc>
  <rcc rId="1011" sId="1">
    <oc r="E161" t="inlineStr">
      <is>
        <t>Passed</t>
      </is>
    </oc>
    <nc r="E161"/>
  </rcc>
  <rcc rId="1012" sId="1">
    <oc r="E204" t="inlineStr">
      <is>
        <t>Passed</t>
      </is>
    </oc>
    <nc r="E204"/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nc r="G215" t="inlineStr">
      <is>
        <t>Vijay</t>
      </is>
    </nc>
  </rcc>
  <rcc rId="1015" sId="1">
    <oc r="F215" t="inlineStr">
      <is>
        <t>Automation</t>
      </is>
    </oc>
    <nc r="F215"/>
  </rcc>
  <rcc rId="1016" sId="1">
    <oc r="E215" t="inlineStr">
      <is>
        <t>Not_Run</t>
      </is>
    </oc>
    <nc r="E215" t="inlineStr">
      <is>
        <t>Passed</t>
      </is>
    </nc>
  </rcc>
  <rcc rId="1017" sId="1">
    <oc r="E318" t="inlineStr">
      <is>
        <t>Not_Run</t>
      </is>
    </oc>
    <nc r="E318" t="inlineStr">
      <is>
        <t>Passed</t>
      </is>
    </nc>
  </rcc>
  <rcc rId="1018" sId="1">
    <oc r="E296" t="inlineStr">
      <is>
        <t>Not_Run</t>
      </is>
    </oc>
    <nc r="E296" t="inlineStr">
      <is>
        <t>Passed</t>
      </is>
    </nc>
  </rcc>
  <rcc rId="1019" sId="1" xfDxf="1" dxf="1">
    <oc r="A296">
      <f>HYPERLINK("https://hsdes.intel.com/resource/14013177851","14013177851")</f>
    </oc>
    <nc r="A296">
      <v>14013177851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1">
    <oc r="E114" t="inlineStr">
      <is>
        <t>Not_Run</t>
      </is>
    </oc>
    <nc r="E114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" sId="1">
    <oc r="E127" t="inlineStr">
      <is>
        <t>Not_Run</t>
      </is>
    </oc>
    <nc r="E127" t="inlineStr">
      <is>
        <t>Passed</t>
      </is>
    </nc>
  </rcc>
  <rcc rId="1022" sId="1">
    <oc r="G127" t="inlineStr">
      <is>
        <t>Reshma</t>
      </is>
    </oc>
    <nc r="G127" t="inlineStr">
      <is>
        <t>Manasa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1">
    <oc r="E159" t="inlineStr">
      <is>
        <t>Not_Run</t>
      </is>
    </oc>
    <nc r="E159" t="inlineStr">
      <is>
        <t>Passed</t>
      </is>
    </nc>
  </rcc>
  <rcc rId="1024" sId="1">
    <oc r="G159" t="inlineStr">
      <is>
        <t>Vijay</t>
      </is>
    </oc>
    <nc r="G159" t="inlineStr">
      <is>
        <t>Manasa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oc r="G86" t="inlineStr">
      <is>
        <t>Shwetha</t>
      </is>
    </oc>
    <nc r="G86" t="inlineStr">
      <is>
        <t>Manasa</t>
      </is>
    </nc>
  </rcc>
  <rcc rId="1026" sId="1">
    <oc r="G188" t="inlineStr">
      <is>
        <t>Shwetha</t>
      </is>
    </oc>
    <nc r="G188" t="inlineStr">
      <is>
        <t>Manasa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1">
    <oc r="E224" t="inlineStr">
      <is>
        <t>Not_Run</t>
      </is>
    </oc>
    <nc r="E224" t="inlineStr">
      <is>
        <t>Passed</t>
      </is>
    </nc>
  </rcc>
  <rcc rId="1028" sId="1">
    <oc r="G224" t="inlineStr">
      <is>
        <t>Vijay</t>
      </is>
    </oc>
    <nc r="G224" t="inlineStr">
      <is>
        <t>Manasa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1">
    <oc r="E128" t="inlineStr">
      <is>
        <t>Not_Run</t>
      </is>
    </oc>
    <nc r="E128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" sId="1">
    <oc r="G10" t="inlineStr">
      <is>
        <t>Reshma</t>
      </is>
    </oc>
    <nc r="G10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2" sId="1">
    <oc r="I353" t="inlineStr">
      <is>
        <t>Not_Run</t>
      </is>
    </oc>
    <nc r="I353" t="inlineStr">
      <is>
        <t>Passed</t>
      </is>
    </nc>
  </rcc>
  <rcc rId="3913" sId="1">
    <oc r="I315" t="inlineStr">
      <is>
        <t>Not_Run</t>
      </is>
    </oc>
    <nc r="I315" t="inlineStr">
      <is>
        <t>Passed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5" sId="1">
    <oc r="I73" t="inlineStr">
      <is>
        <t>Not_Run</t>
      </is>
    </oc>
    <nc r="I73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F207" t="inlineStr">
      <is>
        <t>Intel</t>
      </is>
    </oc>
    <nc r="F207"/>
  </rcc>
  <rcc rId="1032" sId="1">
    <oc r="F208" t="inlineStr">
      <is>
        <t>Intel</t>
      </is>
    </oc>
    <nc r="F208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1">
    <oc r="E338" t="inlineStr">
      <is>
        <t>Not_Run</t>
      </is>
    </oc>
    <nc r="E338" t="inlineStr">
      <is>
        <t>Passed</t>
      </is>
    </nc>
  </rcc>
  <rcc rId="1034" sId="1">
    <nc r="G338" t="inlineStr">
      <is>
        <t>Manasa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nc r="G10" t="inlineStr">
      <is>
        <t>Arya</t>
      </is>
    </nc>
  </rcc>
  <rcc rId="1036" sId="1">
    <oc r="E10" t="inlineStr">
      <is>
        <t>Not_Run</t>
      </is>
    </oc>
    <nc r="E10" t="inlineStr">
      <is>
        <t>Passed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oc r="E106" t="inlineStr">
      <is>
        <t>Not_Run</t>
      </is>
    </oc>
    <nc r="E106" t="inlineStr">
      <is>
        <t>NA</t>
      </is>
    </nc>
  </rcc>
  <rcc rId="1038" sId="1" xfDxf="1" dxf="1">
    <nc r="F106" t="inlineStr">
      <is>
        <t>PXE boot over wifi Not enabled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1">
    <oc r="E342" t="inlineStr">
      <is>
        <t>Not_Run</t>
      </is>
    </oc>
    <nc r="E342" t="inlineStr">
      <is>
        <t>NA</t>
      </is>
    </nc>
  </rcc>
  <rcc rId="1040" sId="1" xfDxf="1" dxf="1">
    <nc r="F342" t="inlineStr">
      <is>
        <t>PXE boot over wifi Not enabled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oc r="G161" t="inlineStr">
      <is>
        <t>Reshma</t>
      </is>
    </oc>
    <nc r="G161"/>
  </rcc>
  <rcc rId="1042" sId="1">
    <oc r="G204" t="inlineStr">
      <is>
        <t>Reshma</t>
      </is>
    </oc>
    <nc r="G204"/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G42" t="inlineStr">
      <is>
        <t>Reshma</t>
      </is>
    </oc>
    <nc r="G42" t="inlineStr">
      <is>
        <t>Manasa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" sId="1">
    <oc r="G71" t="inlineStr">
      <is>
        <t>Reshma</t>
      </is>
    </oc>
    <nc r="G71" t="inlineStr">
      <is>
        <t>Manasa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1">
    <oc r="E70" t="inlineStr">
      <is>
        <t>Not_Run</t>
      </is>
    </oc>
    <nc r="E70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" sId="1">
    <nc r="F207" t="inlineStr">
      <is>
        <t>Intel</t>
      </is>
    </nc>
  </rcc>
  <rcc rId="1047" sId="1">
    <nc r="F208" t="inlineStr">
      <is>
        <t>Intel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oc r="I108" t="inlineStr">
      <is>
        <t>Not_Run</t>
      </is>
    </oc>
    <nc r="I108" t="inlineStr">
      <is>
        <t>Passed</t>
      </is>
    </nc>
  </rcc>
  <rcc rId="3937" sId="1">
    <oc r="I122" t="inlineStr">
      <is>
        <t>Not_Run</t>
      </is>
    </oc>
    <nc r="I122" t="inlineStr">
      <is>
        <t>Passed</t>
      </is>
    </nc>
  </rcc>
  <rcc rId="3938" sId="1">
    <oc r="I124" t="inlineStr">
      <is>
        <t>Not_Run</t>
      </is>
    </oc>
    <nc r="I124" t="inlineStr">
      <is>
        <t>Passed</t>
      </is>
    </nc>
  </rcc>
  <rcc rId="3939" sId="1">
    <oc r="K77" t="inlineStr">
      <is>
        <t>Arya</t>
      </is>
    </oc>
    <nc r="K77"/>
  </rcc>
  <rcc rId="3940" sId="1">
    <oc r="I77" t="inlineStr">
      <is>
        <t>Not_Run</t>
      </is>
    </oc>
    <nc r="I77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1">
    <nc r="E204" t="inlineStr">
      <is>
        <t>Passed</t>
      </is>
    </nc>
  </rcc>
  <rcc rId="1049" sId="1">
    <nc r="G204" t="inlineStr">
      <is>
        <t>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1">
    <oc r="E343" t="inlineStr">
      <is>
        <t>Not_Run</t>
      </is>
    </oc>
    <nc r="E343" t="inlineStr">
      <is>
        <t>Passed</t>
      </is>
    </nc>
  </rcc>
  <rcc rId="1051" sId="1">
    <oc r="E345" t="inlineStr">
      <is>
        <t>Not_Run</t>
      </is>
    </oc>
    <nc r="E345" t="inlineStr">
      <is>
        <t>Passed</t>
      </is>
    </nc>
  </rcc>
  <rcc rId="1052" sId="1" xfDxf="1" dxf="1">
    <nc r="F343" t="inlineStr">
      <is>
        <t>Verified without TPM(Verified till winimager page)</t>
      </is>
    </nc>
  </rcc>
  <rcc rId="1053" sId="1" xfDxf="1" dxf="1">
    <nc r="F345" t="inlineStr">
      <is>
        <t>Verified without TPM(Verified till winimager page)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" sId="1">
    <oc r="E207" t="inlineStr">
      <is>
        <t>Not_Run</t>
      </is>
    </oc>
    <nc r="E207" t="inlineStr">
      <is>
        <t>Passed</t>
      </is>
    </nc>
  </rcc>
  <rcc rId="1056" sId="1">
    <nc r="G207" t="inlineStr">
      <is>
        <t>Manasa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7" sId="1">
    <oc r="E108" t="inlineStr">
      <is>
        <t>Not_Run</t>
      </is>
    </oc>
    <nc r="E108" t="inlineStr">
      <is>
        <t>Passed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8" sId="1">
    <oc r="E123" t="inlineStr">
      <is>
        <t>Not_Run</t>
      </is>
    </oc>
    <nc r="E123" t="inlineStr">
      <is>
        <t>Passed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" sId="1">
    <nc r="G208" t="inlineStr">
      <is>
        <t>Manasa</t>
      </is>
    </nc>
  </rcc>
  <rcc rId="1060" sId="1">
    <oc r="E208" t="inlineStr">
      <is>
        <t>Not_Run</t>
      </is>
    </oc>
    <nc r="E20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1">
    <oc r="G1" t="inlineStr">
      <is>
        <t>Executed By</t>
      </is>
    </oc>
    <nc r="G1" t="inlineStr">
      <is>
        <t>Comments</t>
      </is>
    </nc>
  </rcc>
  <rcc rId="1062" sId="1">
    <oc r="H1" t="inlineStr">
      <is>
        <t>test_complexity</t>
      </is>
    </oc>
    <nc r="H1" t="inlineStr">
      <is>
        <t>Comments</t>
      </is>
    </nc>
  </rcc>
  <rcc rId="1063" sId="1">
    <oc r="I1" t="inlineStr">
      <is>
        <t>owner</t>
      </is>
    </oc>
    <nc r="I1" t="inlineStr">
      <is>
        <t>Comments</t>
      </is>
    </nc>
  </rcc>
  <rcc rId="1064" sId="1">
    <oc r="F208" t="inlineStr">
      <is>
        <t>Intel</t>
      </is>
    </oc>
    <nc r="F208" t="inlineStr">
      <is>
        <t>Intel(Verified with CPU BCLK because CPU BCLK is only BCLK Source for ADL)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1">
    <oc r="E121" t="inlineStr">
      <is>
        <t>Not_Run</t>
      </is>
    </oc>
    <nc r="E121" t="inlineStr">
      <is>
        <t>Passed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1">
    <oc r="E299" t="inlineStr">
      <is>
        <t>Not_Run</t>
      </is>
    </oc>
    <nc r="E299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" sId="1">
    <oc r="E265" t="inlineStr">
      <is>
        <t>Not_Run</t>
      </is>
    </oc>
    <nc r="E265" t="inlineStr">
      <is>
        <t>Passed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nc r="E161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" sId="1">
    <oc r="E5" t="inlineStr">
      <is>
        <t>Not_Run</t>
      </is>
    </oc>
    <nc r="E5" t="inlineStr">
      <is>
        <t>Passed</t>
      </is>
    </nc>
  </rcc>
  <rcc rId="1071" sId="1">
    <oc r="E7" t="inlineStr">
      <is>
        <t>Not_Run</t>
      </is>
    </oc>
    <nc r="E7" t="inlineStr">
      <is>
        <t>Passed</t>
      </is>
    </nc>
  </rcc>
  <rcc rId="1072" sId="1">
    <oc r="E11" t="inlineStr">
      <is>
        <t>Not_Run</t>
      </is>
    </oc>
    <nc r="E11" t="inlineStr">
      <is>
        <t>Passed</t>
      </is>
    </nc>
  </rcc>
  <rcc rId="1073" sId="1">
    <oc r="E14" t="inlineStr">
      <is>
        <t>Not_Run</t>
      </is>
    </oc>
    <nc r="E14" t="inlineStr">
      <is>
        <t>Passed</t>
      </is>
    </nc>
  </rcc>
  <rcc rId="1074" sId="1">
    <oc r="E26" t="inlineStr">
      <is>
        <t>Not_Run</t>
      </is>
    </oc>
    <nc r="E26" t="inlineStr">
      <is>
        <t>Passed</t>
      </is>
    </nc>
  </rcc>
  <rcc rId="1075" sId="1">
    <oc r="E29" t="inlineStr">
      <is>
        <t>Not_Run</t>
      </is>
    </oc>
    <nc r="E29" t="inlineStr">
      <is>
        <t>Passed</t>
      </is>
    </nc>
  </rcc>
  <rcc rId="1076" sId="1">
    <oc r="E34" t="inlineStr">
      <is>
        <t>Not_Run</t>
      </is>
    </oc>
    <nc r="E34" t="inlineStr">
      <is>
        <t>Passed</t>
      </is>
    </nc>
  </rcc>
  <rcc rId="1077" sId="1">
    <oc r="E40" t="inlineStr">
      <is>
        <t>Not_Run</t>
      </is>
    </oc>
    <nc r="E40" t="inlineStr">
      <is>
        <t>Passed</t>
      </is>
    </nc>
  </rcc>
  <rcc rId="1078" sId="1">
    <oc r="E54" t="inlineStr">
      <is>
        <t>Not_Run</t>
      </is>
    </oc>
    <nc r="E54" t="inlineStr">
      <is>
        <t>Passed</t>
      </is>
    </nc>
  </rcc>
  <rcc rId="1079" sId="1">
    <oc r="E56" t="inlineStr">
      <is>
        <t>Not_Run</t>
      </is>
    </oc>
    <nc r="E56" t="inlineStr">
      <is>
        <t>Passed</t>
      </is>
    </nc>
  </rcc>
  <rcc rId="1080" sId="1">
    <oc r="E59" t="inlineStr">
      <is>
        <t>Not_Run</t>
      </is>
    </oc>
    <nc r="E59" t="inlineStr">
      <is>
        <t>Passed</t>
      </is>
    </nc>
  </rcc>
  <rcc rId="1081" sId="1">
    <oc r="E64" t="inlineStr">
      <is>
        <t>Not_Run</t>
      </is>
    </oc>
    <nc r="E64" t="inlineStr">
      <is>
        <t>Passed</t>
      </is>
    </nc>
  </rcc>
  <rcc rId="1082" sId="1">
    <oc r="E65" t="inlineStr">
      <is>
        <t>Not_Run</t>
      </is>
    </oc>
    <nc r="E65" t="inlineStr">
      <is>
        <t>Passed</t>
      </is>
    </nc>
  </rcc>
  <rcc rId="1083" sId="1">
    <oc r="E68" t="inlineStr">
      <is>
        <t>Not_Run</t>
      </is>
    </oc>
    <nc r="E68" t="inlineStr">
      <is>
        <t>Passed</t>
      </is>
    </nc>
  </rcc>
  <rcc rId="1084" sId="1">
    <oc r="E85" t="inlineStr">
      <is>
        <t>Not_Run</t>
      </is>
    </oc>
    <nc r="E85" t="inlineStr">
      <is>
        <t>Passed</t>
      </is>
    </nc>
  </rcc>
  <rcc rId="1085" sId="1">
    <oc r="E97" t="inlineStr">
      <is>
        <t>Not_Run</t>
      </is>
    </oc>
    <nc r="E97" t="inlineStr">
      <is>
        <t>Passed</t>
      </is>
    </nc>
  </rcc>
  <rcc rId="1086" sId="1">
    <oc r="E98" t="inlineStr">
      <is>
        <t>Not_Run</t>
      </is>
    </oc>
    <nc r="E98" t="inlineStr">
      <is>
        <t>Passed</t>
      </is>
    </nc>
  </rcc>
  <rcc rId="1087" sId="1">
    <oc r="E99" t="inlineStr">
      <is>
        <t>Not_Run</t>
      </is>
    </oc>
    <nc r="E99" t="inlineStr">
      <is>
        <t>Passed</t>
      </is>
    </nc>
  </rcc>
  <rcc rId="1088" sId="1">
    <oc r="E100" t="inlineStr">
      <is>
        <t>Not_Run</t>
      </is>
    </oc>
    <nc r="E100" t="inlineStr">
      <is>
        <t>Passed</t>
      </is>
    </nc>
  </rcc>
  <rcc rId="1089" sId="1">
    <oc r="E102" t="inlineStr">
      <is>
        <t>Not_Run</t>
      </is>
    </oc>
    <nc r="E102" t="inlineStr">
      <is>
        <t>Passed</t>
      </is>
    </nc>
  </rcc>
  <rcc rId="1090" sId="1">
    <oc r="E103" t="inlineStr">
      <is>
        <t>Not_Run</t>
      </is>
    </oc>
    <nc r="E103" t="inlineStr">
      <is>
        <t>Passed</t>
      </is>
    </nc>
  </rcc>
  <rcc rId="1091" sId="1">
    <oc r="E110" t="inlineStr">
      <is>
        <t>Not_Run</t>
      </is>
    </oc>
    <nc r="E110" t="inlineStr">
      <is>
        <t>Passed</t>
      </is>
    </nc>
  </rcc>
  <rcc rId="1092" sId="1">
    <oc r="E111" t="inlineStr">
      <is>
        <t>Not_Run</t>
      </is>
    </oc>
    <nc r="E111" t="inlineStr">
      <is>
        <t>Passed</t>
      </is>
    </nc>
  </rcc>
  <rcc rId="1093" sId="1">
    <oc r="E117" t="inlineStr">
      <is>
        <t>Not_Run</t>
      </is>
    </oc>
    <nc r="E117" t="inlineStr">
      <is>
        <t>Passed</t>
      </is>
    </nc>
  </rcc>
  <rcc rId="1094" sId="1">
    <oc r="E119" t="inlineStr">
      <is>
        <t>Not_Run</t>
      </is>
    </oc>
    <nc r="E119" t="inlineStr">
      <is>
        <t>Passed</t>
      </is>
    </nc>
  </rcc>
  <rcc rId="1095" sId="1">
    <oc r="E131" t="inlineStr">
      <is>
        <t>Not_Run</t>
      </is>
    </oc>
    <nc r="E131" t="inlineStr">
      <is>
        <t>Passed</t>
      </is>
    </nc>
  </rcc>
  <rcc rId="1096" sId="1">
    <oc r="E133" t="inlineStr">
      <is>
        <t>Not_Run</t>
      </is>
    </oc>
    <nc r="E133" t="inlineStr">
      <is>
        <t>Passed</t>
      </is>
    </nc>
  </rcc>
  <rcc rId="1097" sId="1">
    <oc r="E135" t="inlineStr">
      <is>
        <t>Not_Run</t>
      </is>
    </oc>
    <nc r="E135" t="inlineStr">
      <is>
        <t>Passed</t>
      </is>
    </nc>
  </rcc>
  <rcc rId="1098" sId="1">
    <oc r="E146" t="inlineStr">
      <is>
        <t>Not_Run</t>
      </is>
    </oc>
    <nc r="E146" t="inlineStr">
      <is>
        <t>Passed</t>
      </is>
    </nc>
  </rcc>
  <rcc rId="1099" sId="1">
    <oc r="E148" t="inlineStr">
      <is>
        <t>Not_Run</t>
      </is>
    </oc>
    <nc r="E148" t="inlineStr">
      <is>
        <t>Passed</t>
      </is>
    </nc>
  </rcc>
  <rcc rId="1100" sId="1">
    <oc r="E149" t="inlineStr">
      <is>
        <t>Not_Run</t>
      </is>
    </oc>
    <nc r="E149" t="inlineStr">
      <is>
        <t>Passed</t>
      </is>
    </nc>
  </rcc>
  <rcc rId="1101" sId="1">
    <oc r="E152" t="inlineStr">
      <is>
        <t>Not_Run</t>
      </is>
    </oc>
    <nc r="E152" t="inlineStr">
      <is>
        <t>Passed</t>
      </is>
    </nc>
  </rcc>
  <rcc rId="1102" sId="1">
    <oc r="E156" t="inlineStr">
      <is>
        <t>Not_Run</t>
      </is>
    </oc>
    <nc r="E156" t="inlineStr">
      <is>
        <t>Passed</t>
      </is>
    </nc>
  </rcc>
  <rcc rId="1103" sId="1">
    <oc r="E179" t="inlineStr">
      <is>
        <t>Not_Run</t>
      </is>
    </oc>
    <nc r="E179" t="inlineStr">
      <is>
        <t>Passed</t>
      </is>
    </nc>
  </rcc>
  <rcc rId="1104" sId="1">
    <oc r="E182" t="inlineStr">
      <is>
        <t>Not_Run</t>
      </is>
    </oc>
    <nc r="E182" t="inlineStr">
      <is>
        <t>Passed</t>
      </is>
    </nc>
  </rcc>
  <rcc rId="1105" sId="1">
    <oc r="E184" t="inlineStr">
      <is>
        <t>Not_Run</t>
      </is>
    </oc>
    <nc r="E184" t="inlineStr">
      <is>
        <t>Passed</t>
      </is>
    </nc>
  </rcc>
  <rcc rId="1106" sId="1">
    <oc r="E187" t="inlineStr">
      <is>
        <t>Not_Run</t>
      </is>
    </oc>
    <nc r="E187" t="inlineStr">
      <is>
        <t>Passed</t>
      </is>
    </nc>
  </rcc>
  <rcc rId="1107" sId="1">
    <oc r="E192" t="inlineStr">
      <is>
        <t>Not_Run</t>
      </is>
    </oc>
    <nc r="E192" t="inlineStr">
      <is>
        <t>Passed</t>
      </is>
    </nc>
  </rcc>
  <rcc rId="1108" sId="1">
    <oc r="E214" t="inlineStr">
      <is>
        <t>Not_Run</t>
      </is>
    </oc>
    <nc r="E214" t="inlineStr">
      <is>
        <t>Passed</t>
      </is>
    </nc>
  </rcc>
  <rcc rId="1109" sId="1">
    <oc r="E216" t="inlineStr">
      <is>
        <t>Not_Run</t>
      </is>
    </oc>
    <nc r="E216" t="inlineStr">
      <is>
        <t>Passed</t>
      </is>
    </nc>
  </rcc>
  <rcc rId="1110" sId="1">
    <oc r="E218" t="inlineStr">
      <is>
        <t>Not_Run</t>
      </is>
    </oc>
    <nc r="E218" t="inlineStr">
      <is>
        <t>Passed</t>
      </is>
    </nc>
  </rcc>
  <rcc rId="1111" sId="1">
    <oc r="E225" t="inlineStr">
      <is>
        <t>Not_Run</t>
      </is>
    </oc>
    <nc r="E225" t="inlineStr">
      <is>
        <t>Passed</t>
      </is>
    </nc>
  </rcc>
  <rcc rId="1112" sId="1">
    <oc r="E227" t="inlineStr">
      <is>
        <t>Not_Run</t>
      </is>
    </oc>
    <nc r="E227" t="inlineStr">
      <is>
        <t>Passed</t>
      </is>
    </nc>
  </rcc>
  <rcc rId="1113" sId="1">
    <oc r="E228" t="inlineStr">
      <is>
        <t>Not_Run</t>
      </is>
    </oc>
    <nc r="E228" t="inlineStr">
      <is>
        <t>Passed</t>
      </is>
    </nc>
  </rcc>
  <rcc rId="1114" sId="1">
    <oc r="E229" t="inlineStr">
      <is>
        <t>Not_Run</t>
      </is>
    </oc>
    <nc r="E229" t="inlineStr">
      <is>
        <t>Passed</t>
      </is>
    </nc>
  </rcc>
  <rcc rId="1115" sId="1">
    <oc r="E231" t="inlineStr">
      <is>
        <t>Not_Run</t>
      </is>
    </oc>
    <nc r="E231" t="inlineStr">
      <is>
        <t>Passed</t>
      </is>
    </nc>
  </rcc>
  <rcc rId="1116" sId="1">
    <oc r="E232" t="inlineStr">
      <is>
        <t>Not_Run</t>
      </is>
    </oc>
    <nc r="E232" t="inlineStr">
      <is>
        <t>Passed</t>
      </is>
    </nc>
  </rcc>
  <rcc rId="1117" sId="1">
    <oc r="E233" t="inlineStr">
      <is>
        <t>Not_Run</t>
      </is>
    </oc>
    <nc r="E233" t="inlineStr">
      <is>
        <t>Passed</t>
      </is>
    </nc>
  </rcc>
  <rcc rId="1118" sId="1">
    <oc r="E237" t="inlineStr">
      <is>
        <t>Not_Run</t>
      </is>
    </oc>
    <nc r="E237" t="inlineStr">
      <is>
        <t>Passed</t>
      </is>
    </nc>
  </rcc>
  <rcc rId="1119" sId="1">
    <oc r="E239" t="inlineStr">
      <is>
        <t>Not_Run</t>
      </is>
    </oc>
    <nc r="E239" t="inlineStr">
      <is>
        <t>Passed</t>
      </is>
    </nc>
  </rcc>
  <rcc rId="1120" sId="1">
    <oc r="E242" t="inlineStr">
      <is>
        <t>Not_Run</t>
      </is>
    </oc>
    <nc r="E242" t="inlineStr">
      <is>
        <t>Passed</t>
      </is>
    </nc>
  </rcc>
  <rcc rId="1121" sId="1">
    <oc r="E253" t="inlineStr">
      <is>
        <t>Not_Run</t>
      </is>
    </oc>
    <nc r="E253" t="inlineStr">
      <is>
        <t>Passed</t>
      </is>
    </nc>
  </rcc>
  <rcc rId="1122" sId="1">
    <oc r="E254" t="inlineStr">
      <is>
        <t>Not_Run</t>
      </is>
    </oc>
    <nc r="E254" t="inlineStr">
      <is>
        <t>Passed</t>
      </is>
    </nc>
  </rcc>
  <rcc rId="1123" sId="1">
    <oc r="E256" t="inlineStr">
      <is>
        <t>Not_Run</t>
      </is>
    </oc>
    <nc r="E256" t="inlineStr">
      <is>
        <t>Passed</t>
      </is>
    </nc>
  </rcc>
  <rcc rId="1124" sId="1">
    <oc r="E258" t="inlineStr">
      <is>
        <t>Not_Run</t>
      </is>
    </oc>
    <nc r="E258" t="inlineStr">
      <is>
        <t>Passed</t>
      </is>
    </nc>
  </rcc>
  <rcc rId="1125" sId="1">
    <oc r="E259" t="inlineStr">
      <is>
        <t>Not_Run</t>
      </is>
    </oc>
    <nc r="E259" t="inlineStr">
      <is>
        <t>Passed</t>
      </is>
    </nc>
  </rcc>
  <rcc rId="1126" sId="1">
    <oc r="E261" t="inlineStr">
      <is>
        <t>Not_Run</t>
      </is>
    </oc>
    <nc r="E261" t="inlineStr">
      <is>
        <t>Passed</t>
      </is>
    </nc>
  </rcc>
  <rcc rId="1127" sId="1">
    <oc r="E262" t="inlineStr">
      <is>
        <t>Not_Run</t>
      </is>
    </oc>
    <nc r="E262" t="inlineStr">
      <is>
        <t>Passed</t>
      </is>
    </nc>
  </rcc>
  <rcc rId="1128" sId="1">
    <oc r="E263" t="inlineStr">
      <is>
        <t>Not_Run</t>
      </is>
    </oc>
    <nc r="E263" t="inlineStr">
      <is>
        <t>Passed</t>
      </is>
    </nc>
  </rcc>
  <rcc rId="1129" sId="1">
    <oc r="E264" t="inlineStr">
      <is>
        <t>Not_Run</t>
      </is>
    </oc>
    <nc r="E264" t="inlineStr">
      <is>
        <t>Passed</t>
      </is>
    </nc>
  </rcc>
  <rcc rId="1130" sId="1">
    <oc r="E266" t="inlineStr">
      <is>
        <t>Not_Run</t>
      </is>
    </oc>
    <nc r="E266" t="inlineStr">
      <is>
        <t>Passed</t>
      </is>
    </nc>
  </rcc>
  <rcc rId="1131" sId="1">
    <oc r="E268" t="inlineStr">
      <is>
        <t>Not_Run</t>
      </is>
    </oc>
    <nc r="E268" t="inlineStr">
      <is>
        <t>Passed</t>
      </is>
    </nc>
  </rcc>
  <rcc rId="1132" sId="1">
    <oc r="E272" t="inlineStr">
      <is>
        <t>Not_Run</t>
      </is>
    </oc>
    <nc r="E272" t="inlineStr">
      <is>
        <t>Passed</t>
      </is>
    </nc>
  </rcc>
  <rcc rId="1133" sId="1">
    <oc r="E273" t="inlineStr">
      <is>
        <t>Not_Run</t>
      </is>
    </oc>
    <nc r="E273" t="inlineStr">
      <is>
        <t>Passed</t>
      </is>
    </nc>
  </rcc>
  <rcc rId="1134" sId="1">
    <oc r="E274" t="inlineStr">
      <is>
        <t>Not_Run</t>
      </is>
    </oc>
    <nc r="E274" t="inlineStr">
      <is>
        <t>Passed</t>
      </is>
    </nc>
  </rcc>
  <rcc rId="1135" sId="1">
    <oc r="E275" t="inlineStr">
      <is>
        <t>Not_Run</t>
      </is>
    </oc>
    <nc r="E275" t="inlineStr">
      <is>
        <t>Passed</t>
      </is>
    </nc>
  </rcc>
  <rcc rId="1136" sId="1">
    <oc r="E276" t="inlineStr">
      <is>
        <t>Not_Run</t>
      </is>
    </oc>
    <nc r="E276" t="inlineStr">
      <is>
        <t>Passed</t>
      </is>
    </nc>
  </rcc>
  <rcc rId="1137" sId="1">
    <oc r="E278" t="inlineStr">
      <is>
        <t>Not_Run</t>
      </is>
    </oc>
    <nc r="E278" t="inlineStr">
      <is>
        <t>Passed</t>
      </is>
    </nc>
  </rcc>
  <rcc rId="1138" sId="1">
    <oc r="E281" t="inlineStr">
      <is>
        <t>Not_Run</t>
      </is>
    </oc>
    <nc r="E281" t="inlineStr">
      <is>
        <t>Passed</t>
      </is>
    </nc>
  </rcc>
  <rcc rId="1139" sId="1">
    <oc r="E282" t="inlineStr">
      <is>
        <t>Not_Run</t>
      </is>
    </oc>
    <nc r="E282" t="inlineStr">
      <is>
        <t>Passed</t>
      </is>
    </nc>
  </rcc>
  <rcc rId="1140" sId="1">
    <oc r="E288" t="inlineStr">
      <is>
        <t>Not_Run</t>
      </is>
    </oc>
    <nc r="E288" t="inlineStr">
      <is>
        <t>Passed</t>
      </is>
    </nc>
  </rcc>
  <rcc rId="1141" sId="1">
    <oc r="E289" t="inlineStr">
      <is>
        <t>Not_Run</t>
      </is>
    </oc>
    <nc r="E289" t="inlineStr">
      <is>
        <t>Passed</t>
      </is>
    </nc>
  </rcc>
  <rcc rId="1142" sId="1">
    <oc r="E327" t="inlineStr">
      <is>
        <t>Not_Run</t>
      </is>
    </oc>
    <nc r="E327" t="inlineStr">
      <is>
        <t>Passed</t>
      </is>
    </nc>
  </rcc>
  <rcc rId="1143" sId="1">
    <oc r="E328" t="inlineStr">
      <is>
        <t>Not_Run</t>
      </is>
    </oc>
    <nc r="E328" t="inlineStr">
      <is>
        <t>Passed</t>
      </is>
    </nc>
  </rcc>
  <rcc rId="1144" sId="1">
    <oc r="E336" t="inlineStr">
      <is>
        <t>Not_Run</t>
      </is>
    </oc>
    <nc r="E336" t="inlineStr">
      <is>
        <t>Passed</t>
      </is>
    </nc>
  </rcc>
  <rcc rId="1145" sId="1">
    <oc r="E337" t="inlineStr">
      <is>
        <t>Not_Run</t>
      </is>
    </oc>
    <nc r="E337" t="inlineStr">
      <is>
        <t>Passed</t>
      </is>
    </nc>
  </rcc>
  <rcc rId="1146" sId="1">
    <oc r="E350" t="inlineStr">
      <is>
        <t>Not_Run</t>
      </is>
    </oc>
    <nc r="E350" t="inlineStr">
      <is>
        <t>Passed</t>
      </is>
    </nc>
  </rcc>
  <rcc rId="1147" sId="1">
    <oc r="E351" t="inlineStr">
      <is>
        <t>Not_Run</t>
      </is>
    </oc>
    <nc r="E351" t="inlineStr">
      <is>
        <t>Passed</t>
      </is>
    </nc>
  </rcc>
  <rcc rId="1148" sId="1">
    <oc r="E357" t="inlineStr">
      <is>
        <t>Not_Run</t>
      </is>
    </oc>
    <nc r="E357" t="inlineStr">
      <is>
        <t>Passed</t>
      </is>
    </nc>
  </rcc>
  <rcc rId="1149" sId="1">
    <oc r="E359" t="inlineStr">
      <is>
        <t>Not_Run</t>
      </is>
    </oc>
    <nc r="E359" t="inlineStr">
      <is>
        <t>Passed</t>
      </is>
    </nc>
  </rcc>
  <rcc rId="1150" sId="1">
    <oc r="E360" t="inlineStr">
      <is>
        <t>Not_Run</t>
      </is>
    </oc>
    <nc r="E360" t="inlineStr">
      <is>
        <t>Passed</t>
      </is>
    </nc>
  </rcc>
  <rcc rId="1151" sId="1">
    <oc r="E361" t="inlineStr">
      <is>
        <t>Not_Run</t>
      </is>
    </oc>
    <nc r="E361" t="inlineStr">
      <is>
        <t>Passed</t>
      </is>
    </nc>
  </rcc>
  <rcc rId="1152" sId="1">
    <oc r="E367" t="inlineStr">
      <is>
        <t>Not_Run</t>
      </is>
    </oc>
    <nc r="E367" t="inlineStr">
      <is>
        <t>Passed</t>
      </is>
    </nc>
  </rcc>
  <rcc rId="1153" sId="1">
    <oc r="E368" t="inlineStr">
      <is>
        <t>Not_Run</t>
      </is>
    </oc>
    <nc r="E368" t="inlineStr">
      <is>
        <t>Passed</t>
      </is>
    </nc>
  </rcc>
  <rcc rId="1154" sId="1">
    <oc r="E369" t="inlineStr">
      <is>
        <t>Not_Run</t>
      </is>
    </oc>
    <nc r="E369" t="inlineStr">
      <is>
        <t>Passed</t>
      </is>
    </nc>
  </rcc>
  <rcc rId="1155" sId="1">
    <oc r="E370" t="inlineStr">
      <is>
        <t>Not_Run</t>
      </is>
    </oc>
    <nc r="E370" t="inlineStr">
      <is>
        <t>Passed</t>
      </is>
    </nc>
  </rcc>
  <rcc rId="1156" sId="1">
    <oc r="E372" t="inlineStr">
      <is>
        <t>Not_Run</t>
      </is>
    </oc>
    <nc r="E372" t="inlineStr">
      <is>
        <t>Passed</t>
      </is>
    </nc>
  </rcc>
  <rcc rId="1157" sId="1">
    <oc r="E377" t="inlineStr">
      <is>
        <t>Not_Run</t>
      </is>
    </oc>
    <nc r="E377" t="inlineStr">
      <is>
        <t>Passed</t>
      </is>
    </nc>
  </rcc>
  <rcc rId="1158" sId="1">
    <oc r="E378" t="inlineStr">
      <is>
        <t>Not_Run</t>
      </is>
    </oc>
    <nc r="E378" t="inlineStr">
      <is>
        <t>Passed</t>
      </is>
    </nc>
  </rcc>
  <rcc rId="1159" sId="1">
    <oc r="E379" t="inlineStr">
      <is>
        <t>Not_Run</t>
      </is>
    </oc>
    <nc r="E379" t="inlineStr">
      <is>
        <t>Passed</t>
      </is>
    </nc>
  </rcc>
  <rcc rId="1160" sId="1">
    <oc r="E394" t="inlineStr">
      <is>
        <t>Not_Run</t>
      </is>
    </oc>
    <nc r="E394" t="inlineStr">
      <is>
        <t>Passed</t>
      </is>
    </nc>
  </rcc>
  <rcc rId="1161" sId="1">
    <oc r="E398" t="inlineStr">
      <is>
        <t>Not_Run</t>
      </is>
    </oc>
    <nc r="E398" t="inlineStr">
      <is>
        <t>Passed</t>
      </is>
    </nc>
  </rcc>
  <rcc rId="1162" sId="1">
    <oc r="E400" t="inlineStr">
      <is>
        <t>Not_Run</t>
      </is>
    </oc>
    <nc r="E400" t="inlineStr">
      <is>
        <t>Passed</t>
      </is>
    </nc>
  </rcc>
  <rcc rId="1163" sId="1">
    <oc r="E401" t="inlineStr">
      <is>
        <t>Not_Run</t>
      </is>
    </oc>
    <nc r="E401" t="inlineStr">
      <is>
        <t>Passed</t>
      </is>
    </nc>
  </rcc>
  <rcc rId="1164" sId="1">
    <oc r="E402" t="inlineStr">
      <is>
        <t>Not_Run</t>
      </is>
    </oc>
    <nc r="E402" t="inlineStr">
      <is>
        <t>Passed</t>
      </is>
    </nc>
  </rcc>
  <rcc rId="1165" sId="1">
    <oc r="E405" t="inlineStr">
      <is>
        <t>Not_Run</t>
      </is>
    </oc>
    <nc r="E405" t="inlineStr">
      <is>
        <t>Passed</t>
      </is>
    </nc>
  </rcc>
  <rcc rId="1166" sId="1">
    <oc r="E406" t="inlineStr">
      <is>
        <t>Not_Run</t>
      </is>
    </oc>
    <nc r="E406" t="inlineStr">
      <is>
        <t>Passed</t>
      </is>
    </nc>
  </rcc>
  <rcc rId="1167" sId="1">
    <oc r="E409" t="inlineStr">
      <is>
        <t>Not_Run</t>
      </is>
    </oc>
    <nc r="E409" t="inlineStr">
      <is>
        <t>Passed</t>
      </is>
    </nc>
  </rcc>
  <rcc rId="1168" sId="1">
    <oc r="E410" t="inlineStr">
      <is>
        <t>Not_Run</t>
      </is>
    </oc>
    <nc r="E410" t="inlineStr">
      <is>
        <t>Passed</t>
      </is>
    </nc>
  </rcc>
  <rcc rId="1169" sId="1">
    <oc r="E413" t="inlineStr">
      <is>
        <t>Not_Run</t>
      </is>
    </oc>
    <nc r="E413" t="inlineStr">
      <is>
        <t>Passed</t>
      </is>
    </nc>
  </rcc>
  <rcc rId="1170" sId="1">
    <oc r="E437" t="inlineStr">
      <is>
        <t>Not_Run</t>
      </is>
    </oc>
    <nc r="E437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171" sheetId="2" name="[FIVC_BIOS_ADL-S_5SGC2_Cons_Ext.BAT_3087_01_97.xlsx]Sheet1" sheetPosition="1"/>
  <rcc rId="1172" sId="2" xfDxf="1" dxf="1">
    <nc r="A1" t="inlineStr">
      <is>
        <r>
          <t>Test Configuration (</t>
        </r>
        <r>
          <rPr>
            <b/>
            <sz val="10"/>
            <color rgb="FFFF0000"/>
            <rFont val="Calibri"/>
            <family val="2"/>
          </rPr>
          <t>*</t>
        </r>
        <r>
          <rPr>
            <b/>
            <sz val="10"/>
            <color rgb="FFFFFFFF"/>
            <rFont val="Calibri"/>
            <family val="2"/>
          </rPr>
          <t xml:space="preserve"> is mandatory)</t>
        </r>
      </is>
    </nc>
    <n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1" start="0" length="0">
    <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3" sId="2" xfDxf="1" dxf="1">
    <nc r="A2" t="inlineStr">
      <is>
        <r>
          <t>SUT_NAME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4" sId="2" xfDxf="1" dxf="1">
    <nc r="B2" t="inlineStr">
      <is>
        <t>ADL-S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5" sId="2" xfDxf="1" dxf="1">
    <nc r="A3" t="inlineStr">
      <is>
        <r>
          <t>TEST_TYPE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2" xfDxf="1" dxf="1">
    <nc r="B3" t="inlineStr">
      <is>
        <t>BIOS EXT BAT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2" xfDxf="1" dxf="1">
    <nc r="A4" t="inlineStr">
      <is>
        <r>
          <t>TEST_BIOS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4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8" sId="2" xfDxf="1" dxf="1">
    <nc r="A5" t="inlineStr">
      <is>
        <t>BASE_BIOS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5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9" sId="2" xfDxf="1" dxf="1">
    <nc r="A6" t="inlineStr">
      <is>
        <t>OS_NAME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6" start="0" length="0">
    <dxf>
      <font>
        <sz val="8"/>
        <color auto="1"/>
        <name val="Segoe UI"/>
        <scheme val="none"/>
      </font>
    </dxf>
  </rfmt>
  <rcc rId="1180" sId="2" xfDxf="1" dxf="1">
    <nc r="A7" t="inlineStr">
      <is>
        <t>SIMICS_PACKAGE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7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1" sId="2" xfDxf="1" dxf="1">
    <nc r="A8" t="inlineStr">
      <is>
        <t>TEST_IFWI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8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2" sId="2" xfDxf="1" dxf="1">
    <nc r="A9" t="inlineStr">
      <is>
        <t>IFWI_INGREDIENT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9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3" sId="2" xfDxf="1" dxf="1">
    <nc r="A10" t="inlineStr">
      <is>
        <t>TEST_ENV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4" sId="2" xfDxf="1" dxf="1">
    <nc r="B10" t="inlineStr">
      <is>
        <t>{"CPU":"C1", "MEMORY":"DDR5 1 DPC"}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5" sId="2">
    <nc r="B4" t="inlineStr">
      <is>
        <t>V3087_01_97_COBALT</t>
      </is>
    </nc>
  </rcc>
  <rrc rId="1186" sId="1" ref="E1:E1048576" action="insertCol"/>
  <rrc rId="1187" sId="1" ref="F1:F1048576" action="insertCol"/>
  <rrc rId="1188" sId="1" ref="F1:F1048576" action="insertCol"/>
  <rcc rId="1189" sId="1" odxf="1" dxf="1">
    <nc r="E1" t="inlineStr">
      <is>
        <t>IFWI_Short_Name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" sId="1" odxf="1" dxf="1">
    <nc r="F1" t="inlineStr">
      <is>
        <t>IFWI_Full_Name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1" odxf="1" dxf="1">
    <nc r="G1" t="inlineStr">
      <is>
        <t>IFWI_Ingredient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:XFD1" start="0" length="2147483647">
    <dxf>
      <font>
        <color theme="0"/>
      </font>
    </dxf>
  </rfmt>
  <rfmt sheetId="1" sqref="A1:XFD1" start="0" length="2147483647">
    <dxf>
      <font>
        <b/>
      </font>
    </dxf>
  </rfmt>
  <rrc rId="1192" sId="1" ref="A1:A1048576" action="insertCol"/>
  <rfmt sheetId="1" sqref="A1" start="0" length="0">
    <dxf>
      <fill>
        <patternFill patternType="solid">
          <bgColor theme="4"/>
        </patternFill>
      </fill>
    </dxf>
  </rfmt>
  <rcc rId="1193" sId="1">
    <nc r="A2">
      <f>HYPERLINK("https://hsdes.intel.com/resource/14013114837","14013114837")</f>
    </nc>
  </rcc>
  <rcc rId="1194" sId="1">
    <nc r="A3">
      <f>HYPERLINK("https://hsdes.intel.com/resource/14013114941","14013114941")</f>
    </nc>
  </rcc>
  <rcc rId="1195" sId="1">
    <nc r="A4">
      <f>HYPERLINK("https://hsdes.intel.com/resource/14013115165","14013115165")</f>
    </nc>
  </rcc>
  <rcc rId="1196" sId="1">
    <nc r="A5">
      <f>HYPERLINK("https://hsdes.intel.com/resource/14013115389","14013115389")</f>
    </nc>
  </rcc>
  <rcc rId="1197" sId="1">
    <nc r="A6">
      <f>HYPERLINK("https://hsdes.intel.com/resource/14013115435","14013115435")</f>
    </nc>
  </rcc>
  <rcc rId="1198" sId="1">
    <nc r="A7">
      <f>HYPERLINK("https://hsdes.intel.com/resource/14013117305","14013117305")</f>
    </nc>
  </rcc>
  <rcc rId="1199" sId="1">
    <nc r="A8">
      <f>HYPERLINK("https://hsdes.intel.com/resource/14013118918","14013118918")</f>
    </nc>
  </rcc>
  <rcc rId="1200" sId="1">
    <nc r="A9">
      <f>HYPERLINK("https://hsdes.intel.com/resource/14013119320","14013119320")</f>
    </nc>
  </rcc>
  <rcc rId="1201" sId="1">
    <nc r="A10">
      <f>HYPERLINK("https://hsdes.intel.com/resource/14013119531","14013119531")</f>
    </nc>
  </rcc>
  <rcc rId="1202" sId="1">
    <nc r="A11">
      <f>HYPERLINK("https://hsdes.intel.com/resource/14013120195","14013120195")</f>
    </nc>
  </rcc>
  <rcc rId="1203" sId="1">
    <nc r="A12">
      <f>HYPERLINK("https://hsdes.intel.com/resource/14013120501","14013120501")</f>
    </nc>
  </rcc>
  <rcc rId="1204" sId="1">
    <nc r="A13">
      <f>HYPERLINK("https://hsdes.intel.com/resource/14013120885","14013120885")</f>
    </nc>
  </rcc>
  <rcc rId="1205" sId="1">
    <nc r="A14">
      <f>HYPERLINK("https://hsdes.intel.com/resource/14013120979","14013120979")</f>
    </nc>
  </rcc>
  <rcc rId="1206" sId="1">
    <nc r="A15">
      <f>HYPERLINK("https://hsdes.intel.com/resource/14013121041","14013121041")</f>
    </nc>
  </rcc>
  <rcc rId="1207" sId="1">
    <nc r="A16">
      <f>HYPERLINK("https://hsdes.intel.com/resource/14013121252","14013121252")</f>
    </nc>
  </rcc>
  <rcc rId="1208" sId="1">
    <nc r="A17">
      <f>HYPERLINK("https://hsdes.intel.com/resource/14013121481","14013121481")</f>
    </nc>
  </rcc>
  <rcc rId="1209" sId="1">
    <nc r="A18">
      <f>HYPERLINK("https://hsdes.intel.com/resource/14013156742","14013156742")</f>
    </nc>
  </rcc>
  <rcc rId="1210" sId="1">
    <nc r="A19">
      <f>HYPERLINK("https://hsdes.intel.com/resource/14013156743","14013156743")</f>
    </nc>
  </rcc>
  <rcc rId="1211" sId="1">
    <nc r="A20">
      <f>HYPERLINK("https://hsdes.intel.com/resource/14013156793","14013156793")</f>
    </nc>
  </rcc>
  <rcc rId="1212" sId="1">
    <nc r="A21">
      <f>HYPERLINK("https://hsdes.intel.com/resource/14013156797","14013156797")</f>
    </nc>
  </rcc>
  <rcc rId="1213" sId="1">
    <nc r="A22">
      <f>HYPERLINK("https://hsdes.intel.com/resource/14013156867","14013156867")</f>
    </nc>
  </rcc>
  <rcc rId="1214" sId="1">
    <nc r="A23">
      <f>HYPERLINK("https://hsdes.intel.com/resource/14013156871","14013156871")</f>
    </nc>
  </rcc>
  <rcc rId="1215" sId="1">
    <nc r="A24">
      <f>HYPERLINK("https://hsdes.intel.com/resource/14013156876","14013156876")</f>
    </nc>
  </rcc>
  <rcc rId="1216" sId="1">
    <nc r="A25">
      <f>HYPERLINK("https://hsdes.intel.com/resource/14013156881","14013156881")</f>
    </nc>
  </rcc>
  <rcc rId="1217" sId="1">
    <nc r="A26">
      <f>HYPERLINK("https://hsdes.intel.com/resource/14013156882","14013156882")</f>
    </nc>
  </rcc>
  <rcc rId="1218" sId="1">
    <nc r="A27">
      <f>HYPERLINK("https://hsdes.intel.com/resource/14013156884","14013156884")</f>
    </nc>
  </rcc>
  <rcc rId="1219" sId="1">
    <nc r="A28">
      <f>HYPERLINK("https://hsdes.intel.com/resource/14013156950","14013156950")</f>
    </nc>
  </rcc>
  <rcc rId="1220" sId="1">
    <nc r="A29">
      <f>HYPERLINK("https://hsdes.intel.com/resource/14013157006","14013157006")</f>
    </nc>
  </rcc>
  <rcc rId="1221" sId="1">
    <nc r="A30">
      <f>HYPERLINK("https://hsdes.intel.com/resource/14013157183","14013157183")</f>
    </nc>
  </rcc>
  <rcc rId="1222" sId="1">
    <nc r="A31">
      <f>HYPERLINK("https://hsdes.intel.com/resource/14013157206","14013157206")</f>
    </nc>
  </rcc>
  <rcc rId="1223" sId="1">
    <nc r="A32">
      <f>HYPERLINK("https://hsdes.intel.com/resource/14013157212","14013157212")</f>
    </nc>
  </rcc>
  <rcc rId="1224" sId="1">
    <nc r="A33">
      <f>HYPERLINK("https://hsdes.intel.com/resource/14013157230","14013157230")</f>
    </nc>
  </rcc>
  <rcc rId="1225" sId="1">
    <nc r="A34">
      <f>HYPERLINK("https://hsdes.intel.com/resource/14013157260","14013157260")</f>
    </nc>
  </rcc>
  <rcc rId="1226" sId="1">
    <nc r="A35">
      <f>HYPERLINK("https://hsdes.intel.com/resource/14013157340","14013157340")</f>
    </nc>
  </rcc>
  <rcc rId="1227" sId="1">
    <nc r="A36">
      <f>HYPERLINK("https://hsdes.intel.com/resource/14013157367","14013157367")</f>
    </nc>
  </rcc>
  <rcc rId="1228" sId="1">
    <nc r="A37">
      <f>HYPERLINK("https://hsdes.intel.com/resource/14013157460","14013157460")</f>
    </nc>
  </rcc>
  <rcc rId="1229" sId="1">
    <nc r="A38">
      <f>HYPERLINK("https://hsdes.intel.com/resource/14013157462","14013157462")</f>
    </nc>
  </rcc>
  <rcc rId="1230" sId="1">
    <nc r="A39">
      <f>HYPERLINK("https://hsdes.intel.com/resource/14013157472","14013157472")</f>
    </nc>
  </rcc>
  <rcc rId="1231" sId="1">
    <nc r="A40">
      <f>HYPERLINK("https://hsdes.intel.com/resource/14013157532","14013157532")</f>
    </nc>
  </rcc>
  <rcc rId="1232" sId="1">
    <nc r="A41">
      <f>HYPERLINK("https://hsdes.intel.com/resource/14013157548","14013157548")</f>
    </nc>
  </rcc>
  <rcc rId="1233" sId="1">
    <nc r="A42">
      <f>HYPERLINK("https://hsdes.intel.com/resource/14013157552","14013157552")</f>
    </nc>
  </rcc>
  <rcc rId="1234" sId="1">
    <nc r="A43">
      <f>HYPERLINK("https://hsdes.intel.com/resource/14013157576","14013157576")</f>
    </nc>
  </rcc>
  <rcc rId="1235" sId="1">
    <nc r="A44">
      <f>HYPERLINK("https://hsdes.intel.com/resource/14013157594","14013157594")</f>
    </nc>
  </rcc>
  <rcc rId="1236" sId="1">
    <nc r="A45">
      <f>HYPERLINK("https://hsdes.intel.com/resource/14013157596","14013157596")</f>
    </nc>
  </rcc>
  <rcc rId="1237" sId="1">
    <nc r="A46">
      <f>HYPERLINK("https://hsdes.intel.com/resource/14013157601","14013157601")</f>
    </nc>
  </rcc>
  <rcc rId="1238" sId="1">
    <nc r="A47">
      <f>HYPERLINK("https://hsdes.intel.com/resource/14013157608","14013157608")</f>
    </nc>
  </rcc>
  <rcc rId="1239" sId="1">
    <nc r="A48">
      <f>HYPERLINK("https://hsdes.intel.com/resource/14013157611","14013157611")</f>
    </nc>
  </rcc>
  <rcc rId="1240" sId="1">
    <nc r="A49">
      <f>HYPERLINK("https://hsdes.intel.com/resource/14013157613","14013157613")</f>
    </nc>
  </rcc>
  <rcc rId="1241" sId="1">
    <nc r="A50">
      <f>HYPERLINK("https://hsdes.intel.com/resource/14013157614","14013157614")</f>
    </nc>
  </rcc>
  <rcc rId="1242" sId="1">
    <nc r="A51">
      <f>HYPERLINK("https://hsdes.intel.com/resource/14013157616","14013157616")</f>
    </nc>
  </rcc>
  <rcc rId="1243" sId="1">
    <nc r="A52">
      <f>HYPERLINK("https://hsdes.intel.com/resource/14013157654","14013157654")</f>
    </nc>
  </rcc>
  <rcc rId="1244" sId="1">
    <nc r="A53">
      <f>HYPERLINK("https://hsdes.intel.com/resource/14013157660","14013157660")</f>
    </nc>
  </rcc>
  <rcc rId="1245" sId="1">
    <nc r="A54">
      <f>HYPERLINK("https://hsdes.intel.com/resource/14013157740","14013157740")</f>
    </nc>
  </rcc>
  <rcc rId="1246" sId="1">
    <nc r="A55">
      <f>HYPERLINK("https://hsdes.intel.com/resource/14013157757","14013157757")</f>
    </nc>
  </rcc>
  <rcc rId="1247" sId="1">
    <nc r="A56">
      <f>HYPERLINK("https://hsdes.intel.com/resource/14013157813","14013157813")</f>
    </nc>
  </rcc>
  <rcc rId="1248" sId="1">
    <nc r="A57">
      <f>HYPERLINK("https://hsdes.intel.com/resource/14013158105","14013158105")</f>
    </nc>
  </rcc>
  <rcc rId="1249" sId="1">
    <nc r="A58">
      <f>HYPERLINK("https://hsdes.intel.com/resource/14013158143","14013158143")</f>
    </nc>
  </rcc>
  <rcc rId="1250" sId="1">
    <nc r="A59">
      <f>HYPERLINK("https://hsdes.intel.com/resource/14013158146","14013158146")</f>
    </nc>
  </rcc>
  <rcc rId="1251" sId="1">
    <nc r="A60">
      <f>HYPERLINK("https://hsdes.intel.com/resource/14013158189","14013158189")</f>
    </nc>
  </rcc>
  <rcc rId="1252" sId="1">
    <nc r="A61">
      <f>HYPERLINK("https://hsdes.intel.com/resource/14013158206","14013158206")</f>
    </nc>
  </rcc>
  <rcc rId="1253" sId="1">
    <nc r="A62">
      <f>HYPERLINK("https://hsdes.intel.com/resource/14013158254","14013158254")</f>
    </nc>
  </rcc>
  <rcc rId="1254" sId="1">
    <nc r="A63">
      <f>HYPERLINK("https://hsdes.intel.com/resource/14013158298","14013158298")</f>
    </nc>
  </rcc>
  <rcc rId="1255" sId="1">
    <nc r="A64">
      <f>HYPERLINK("https://hsdes.intel.com/resource/14013158321","14013158321")</f>
    </nc>
  </rcc>
  <rcc rId="1256" sId="1">
    <nc r="A65">
      <f>HYPERLINK("https://hsdes.intel.com/resource/14013158359","14013158359")</f>
    </nc>
  </rcc>
  <rcc rId="1257" sId="1">
    <nc r="A66">
      <f>HYPERLINK("https://hsdes.intel.com/resource/14013158389","14013158389")</f>
    </nc>
  </rcc>
  <rcc rId="1258" sId="1">
    <nc r="A67">
      <f>HYPERLINK("https://hsdes.intel.com/resource/14013158399","14013158399")</f>
    </nc>
  </rcc>
  <rcc rId="1259" sId="1">
    <nc r="A68">
      <f>HYPERLINK("https://hsdes.intel.com/resource/14013158479","14013158479")</f>
    </nc>
  </rcc>
  <rcc rId="1260" sId="1">
    <nc r="A69">
      <f>HYPERLINK("https://hsdes.intel.com/resource/14013158482","14013158482")</f>
    </nc>
  </rcc>
  <rcc rId="1261" sId="1">
    <nc r="A70">
      <f>HYPERLINK("https://hsdes.intel.com/resource/14013158543","14013158543")</f>
    </nc>
  </rcc>
  <rcc rId="1262" sId="1">
    <nc r="A71">
      <f>HYPERLINK("https://hsdes.intel.com/resource/14013158550","14013158550")</f>
    </nc>
  </rcc>
  <rcc rId="1263" sId="1">
    <nc r="A72">
      <f>HYPERLINK("https://hsdes.intel.com/resource/14013158673","14013158673")</f>
    </nc>
  </rcc>
  <rcc rId="1264" sId="1">
    <nc r="A73">
      <f>HYPERLINK("https://hsdes.intel.com/resource/14013158689","14013158689")</f>
    </nc>
  </rcc>
  <rcc rId="1265" sId="1">
    <nc r="A74">
      <f>HYPERLINK("https://hsdes.intel.com/resource/14013158717","14013158717")</f>
    </nc>
  </rcc>
  <rcc rId="1266" sId="1">
    <nc r="A75">
      <f>HYPERLINK("https://hsdes.intel.com/resource/14013158799","14013158799")</f>
    </nc>
  </rcc>
  <rcc rId="1267" sId="1">
    <nc r="A76">
      <f>HYPERLINK("https://hsdes.intel.com/resource/14013158803","14013158803")</f>
    </nc>
  </rcc>
  <rcc rId="1268" sId="1">
    <nc r="A77">
      <f>HYPERLINK("https://hsdes.intel.com/resource/14013158813","14013158813")</f>
    </nc>
  </rcc>
  <rcc rId="1269" sId="1">
    <nc r="A78">
      <f>HYPERLINK("https://hsdes.intel.com/resource/14013158989","14013158989")</f>
    </nc>
  </rcc>
  <rcc rId="1270" sId="1">
    <nc r="A79">
      <f>HYPERLINK("https://hsdes.intel.com/resource/14013159015","14013159015")</f>
    </nc>
  </rcc>
  <rcc rId="1271" sId="1">
    <nc r="A80">
      <f>HYPERLINK("https://hsdes.intel.com/resource/14013159021","14013159021")</f>
    </nc>
  </rcc>
  <rcc rId="1272" sId="1">
    <nc r="A81">
      <f>HYPERLINK("https://hsdes.intel.com/resource/14013159022","14013159022")</f>
    </nc>
  </rcc>
  <rcc rId="1273" sId="1">
    <nc r="A82">
      <f>HYPERLINK("https://hsdes.intel.com/resource/14013159024","14013159024")</f>
    </nc>
  </rcc>
  <rcc rId="1274" sId="1">
    <nc r="A83">
      <f>HYPERLINK("https://hsdes.intel.com/resource/14013159046","14013159046")</f>
    </nc>
  </rcc>
  <rcc rId="1275" sId="1">
    <nc r="A84">
      <f>HYPERLINK("https://hsdes.intel.com/resource/14013159052","14013159052")</f>
    </nc>
  </rcc>
  <rcc rId="1276" sId="1">
    <nc r="A85">
      <f>HYPERLINK("https://hsdes.intel.com/resource/14013159061","14013159061")</f>
    </nc>
  </rcc>
  <rcc rId="1277" sId="1">
    <nc r="A86">
      <f>HYPERLINK("https://hsdes.intel.com/resource/14013159073","14013159073")</f>
    </nc>
  </rcc>
  <rcc rId="1278" sId="1">
    <nc r="A87">
      <f>HYPERLINK("https://hsdes.intel.com/resource/14013159080","14013159080")</f>
    </nc>
  </rcc>
  <rcc rId="1279" sId="1">
    <nc r="A88">
      <f>HYPERLINK("https://hsdes.intel.com/resource/14013159090","14013159090")</f>
    </nc>
  </rcc>
  <rcc rId="1280" sId="1">
    <nc r="A89">
      <f>HYPERLINK("https://hsdes.intel.com/resource/14013159094","14013159094")</f>
    </nc>
  </rcc>
  <rcc rId="1281" sId="1">
    <nc r="A90">
      <f>HYPERLINK("https://hsdes.intel.com/resource/14013159127","14013159127")</f>
    </nc>
  </rcc>
  <rcc rId="1282" sId="1">
    <nc r="A91">
      <f>HYPERLINK("https://hsdes.intel.com/resource/14013159129","14013159129")</f>
    </nc>
  </rcc>
  <rcc rId="1283" sId="1">
    <nc r="A92">
      <f>HYPERLINK("https://hsdes.intel.com/resource/14013159248","14013159248")</f>
    </nc>
  </rcc>
  <rcc rId="1284" sId="1">
    <nc r="A93">
      <f>HYPERLINK("https://hsdes.intel.com/resource/14013159448","14013159448")</f>
    </nc>
  </rcc>
  <rcc rId="1285" sId="1">
    <nc r="A94">
      <f>HYPERLINK("https://hsdes.intel.com/resource/14013159842","14013159842")</f>
    </nc>
  </rcc>
  <rcc rId="1286" sId="1">
    <nc r="A95">
      <f>HYPERLINK("https://hsdes.intel.com/resource/14013159992","14013159992")</f>
    </nc>
  </rcc>
  <rcc rId="1287" sId="1">
    <nc r="A96">
      <f>HYPERLINK("https://hsdes.intel.com/resource/14013160087","14013160087")</f>
    </nc>
  </rcc>
  <rcc rId="1288" sId="1">
    <nc r="A97">
      <f>HYPERLINK("https://hsdes.intel.com/resource/14013160097","14013160097")</f>
    </nc>
  </rcc>
  <rcc rId="1289" sId="1">
    <nc r="A98">
      <f>HYPERLINK("https://hsdes.intel.com/resource/14013160109","14013160109")</f>
    </nc>
  </rcc>
  <rcc rId="1290" sId="1">
    <nc r="A99">
      <f>HYPERLINK("https://hsdes.intel.com/resource/14013160438","14013160438")</f>
    </nc>
  </rcc>
  <rcc rId="1291" sId="1">
    <nc r="A100">
      <f>HYPERLINK("https://hsdes.intel.com/resource/14013160446","14013160446")</f>
    </nc>
  </rcc>
  <rcc rId="1292" sId="1">
    <nc r="A101">
      <f>HYPERLINK("https://hsdes.intel.com/resource/14013160449","14013160449")</f>
    </nc>
  </rcc>
  <rcc rId="1293" sId="1">
    <nc r="A102">
      <f>HYPERLINK("https://hsdes.intel.com/resource/14013160451","14013160451")</f>
    </nc>
  </rcc>
  <rcc rId="1294" sId="1">
    <nc r="A103">
      <f>HYPERLINK("https://hsdes.intel.com/resource/14013160473","14013160473")</f>
    </nc>
  </rcc>
  <rcc rId="1295" sId="1">
    <nc r="A104">
      <f>HYPERLINK("https://hsdes.intel.com/resource/14013160568","14013160568")</f>
    </nc>
  </rcc>
  <rcc rId="1296" sId="1">
    <nc r="A105">
      <f>HYPERLINK("https://hsdes.intel.com/resource/14013160571","14013160571")</f>
    </nc>
  </rcc>
  <rcc rId="1297" sId="1">
    <nc r="A106">
      <f>HYPERLINK("https://hsdes.intel.com/resource/14013160613","14013160613")</f>
    </nc>
  </rcc>
  <rcc rId="1298" sId="1">
    <nc r="A107">
      <f>HYPERLINK("https://hsdes.intel.com/resource/14013160614","14013160614")</f>
    </nc>
  </rcc>
  <rcc rId="1299" sId="1">
    <nc r="A108">
      <f>HYPERLINK("https://hsdes.intel.com/resource/14013160620","14013160620")</f>
    </nc>
  </rcc>
  <rcc rId="1300" sId="1">
    <nc r="A109">
      <f>HYPERLINK("https://hsdes.intel.com/resource/14013160631","14013160631")</f>
    </nc>
  </rcc>
  <rcc rId="1301" sId="1">
    <nc r="A110">
      <f>HYPERLINK("https://hsdes.intel.com/resource/14013160689","14013160689")</f>
    </nc>
  </rcc>
  <rcc rId="1302" sId="1">
    <nc r="A111">
      <f>HYPERLINK("https://hsdes.intel.com/resource/14013160745","14013160745")</f>
    </nc>
  </rcc>
  <rcc rId="1303" sId="1">
    <nc r="A112">
      <f>HYPERLINK("https://hsdes.intel.com/resource/14013160756","14013160756")</f>
    </nc>
  </rcc>
  <rcc rId="1304" sId="1">
    <nc r="A113">
      <f>HYPERLINK("https://hsdes.intel.com/resource/14013160810","14013160810")</f>
    </nc>
  </rcc>
  <rcc rId="1305" sId="1">
    <nc r="A114">
      <f>HYPERLINK("https://hsdes.intel.com/resource/14013160880","14013160880")</f>
    </nc>
  </rcc>
  <rcc rId="1306" sId="1">
    <nc r="A115">
      <f>HYPERLINK("https://hsdes.intel.com/resource/14013160910","14013160910")</f>
    </nc>
  </rcc>
  <rcc rId="1307" sId="1">
    <nc r="A116">
      <f>HYPERLINK("https://hsdes.intel.com/resource/14013160932","14013160932")</f>
    </nc>
  </rcc>
  <rcc rId="1308" sId="1">
    <nc r="A117">
      <f>HYPERLINK("https://hsdes.intel.com/resource/14013161085","14013161085")</f>
    </nc>
  </rcc>
  <rcc rId="1309" sId="1">
    <nc r="A118">
      <f>HYPERLINK("https://hsdes.intel.com/resource/14013161102","14013161102")</f>
    </nc>
  </rcc>
  <rcc rId="1310" sId="1">
    <nc r="A119">
      <f>HYPERLINK("https://hsdes.intel.com/resource/14013161111","14013161111")</f>
    </nc>
  </rcc>
  <rcc rId="1311" sId="1">
    <nc r="A120">
      <f>HYPERLINK("https://hsdes.intel.com/resource/14013161178","14013161178")</f>
    </nc>
  </rcc>
  <rcc rId="1312" sId="1">
    <nc r="A121">
      <f>HYPERLINK("https://hsdes.intel.com/resource/14013161197","14013161197")</f>
    </nc>
  </rcc>
  <rcc rId="1313" sId="1">
    <nc r="A122">
      <f>HYPERLINK("https://hsdes.intel.com/resource/14013161200","14013161200")</f>
    </nc>
  </rcc>
  <rcc rId="1314" sId="1">
    <nc r="A123">
      <f>HYPERLINK("https://hsdes.intel.com/resource/14013161203","14013161203")</f>
    </nc>
  </rcc>
  <rcc rId="1315" sId="1">
    <nc r="A124">
      <f>HYPERLINK("https://hsdes.intel.com/resource/14013161204","14013161204")</f>
    </nc>
  </rcc>
  <rcc rId="1316" sId="1">
    <nc r="A125">
      <f>HYPERLINK("https://hsdes.intel.com/resource/14013161284","14013161284")</f>
    </nc>
  </rcc>
  <rcc rId="1317" sId="1">
    <nc r="A126">
      <f>HYPERLINK("https://hsdes.intel.com/resource/14013161288","14013161288")</f>
    </nc>
  </rcc>
  <rcc rId="1318" sId="1">
    <nc r="A127">
      <f>HYPERLINK("https://hsdes.intel.com/resource/14013161300","14013161300")</f>
    </nc>
  </rcc>
  <rcc rId="1319" sId="1">
    <nc r="A128">
      <f>HYPERLINK("https://hsdes.intel.com/resource/14013161304","14013161304")</f>
    </nc>
  </rcc>
  <rcc rId="1320" sId="1">
    <nc r="A129">
      <f>HYPERLINK("https://hsdes.intel.com/resource/14013161312","14013161312")</f>
    </nc>
  </rcc>
  <rcc rId="1321" sId="1">
    <nc r="A130">
      <f>HYPERLINK("https://hsdes.intel.com/resource/14013161557","14013161557")</f>
    </nc>
  </rcc>
  <rcc rId="1322" sId="1">
    <nc r="A131">
      <f>HYPERLINK("https://hsdes.intel.com/resource/14013161592","14013161592")</f>
    </nc>
  </rcc>
  <rcc rId="1323" sId="1">
    <nc r="A132">
      <f>HYPERLINK("https://hsdes.intel.com/resource/14013161602","14013161602")</f>
    </nc>
  </rcc>
  <rcc rId="1324" sId="1">
    <nc r="A133">
      <f>HYPERLINK("https://hsdes.intel.com/resource/14013161623","14013161623")</f>
    </nc>
  </rcc>
  <rcc rId="1325" sId="1">
    <nc r="A134">
      <f>HYPERLINK("https://hsdes.intel.com/resource/14013161629","14013161629")</f>
    </nc>
  </rcc>
  <rcc rId="1326" sId="1">
    <nc r="A135">
      <f>HYPERLINK("https://hsdes.intel.com/resource/14013161630","14013161630")</f>
    </nc>
  </rcc>
  <rcc rId="1327" sId="1">
    <nc r="A136">
      <f>HYPERLINK("https://hsdes.intel.com/resource/14013161693","14013161693")</f>
    </nc>
  </rcc>
  <rcc rId="1328" sId="1">
    <nc r="A137">
      <f>HYPERLINK("https://hsdes.intel.com/resource/14013161806","14013161806")</f>
    </nc>
  </rcc>
  <rcc rId="1329" sId="1">
    <nc r="A138">
      <f>HYPERLINK("https://hsdes.intel.com/resource/14013161809","14013161809")</f>
    </nc>
  </rcc>
  <rcc rId="1330" sId="1">
    <nc r="A139">
      <f>HYPERLINK("https://hsdes.intel.com/resource/14013161879","14013161879")</f>
    </nc>
  </rcc>
  <rcc rId="1331" sId="1">
    <nc r="A140">
      <f>HYPERLINK("https://hsdes.intel.com/resource/14013161931","14013161931")</f>
    </nc>
  </rcc>
  <rcc rId="1332" sId="1">
    <nc r="A141">
      <f>HYPERLINK("https://hsdes.intel.com/resource/14013161969","14013161969")</f>
    </nc>
  </rcc>
  <rcc rId="1333" sId="1">
    <nc r="A142">
      <f>HYPERLINK("https://hsdes.intel.com/resource/14013161993","14013161993")</f>
    </nc>
  </rcc>
  <rcc rId="1334" sId="1">
    <nc r="A143">
      <f>HYPERLINK("https://hsdes.intel.com/resource/14013162003","14013162003")</f>
    </nc>
  </rcc>
  <rcc rId="1335" sId="1">
    <nc r="A144">
      <f>HYPERLINK("https://hsdes.intel.com/resource/14013162416","14013162416")</f>
    </nc>
  </rcc>
  <rcc rId="1336" sId="1">
    <nc r="A145">
      <f>HYPERLINK("https://hsdes.intel.com/resource/14013162422","14013162422")</f>
    </nc>
  </rcc>
  <rcc rId="1337" sId="1">
    <nc r="A146">
      <f>HYPERLINK("https://hsdes.intel.com/resource/14013162431","14013162431")</f>
    </nc>
  </rcc>
  <rcc rId="1338" sId="1">
    <nc r="A147">
      <f>HYPERLINK("https://hsdes.intel.com/resource/14013162433","14013162433")</f>
    </nc>
  </rcc>
  <rcc rId="1339" sId="1">
    <nc r="A148">
      <f>HYPERLINK("https://hsdes.intel.com/resource/14013162499","14013162499")</f>
    </nc>
  </rcc>
  <rcc rId="1340" sId="1">
    <nc r="A149">
      <f>HYPERLINK("https://hsdes.intel.com/resource/14013162512","14013162512")</f>
    </nc>
  </rcc>
  <rcc rId="1341" sId="1">
    <nc r="A150">
      <f>HYPERLINK("https://hsdes.intel.com/resource/14013162551","14013162551")</f>
    </nc>
  </rcc>
  <rcc rId="1342" sId="1">
    <nc r="A151">
      <f>HYPERLINK("https://hsdes.intel.com/resource/14013162573","14013162573")</f>
    </nc>
  </rcc>
  <rcc rId="1343" sId="1">
    <nc r="A152">
      <f>HYPERLINK("https://hsdes.intel.com/resource/14013162577","14013162577")</f>
    </nc>
  </rcc>
  <rcc rId="1344" sId="1">
    <nc r="A153">
      <f>HYPERLINK("https://hsdes.intel.com/resource/14013162764","14013162764")</f>
    </nc>
  </rcc>
  <rcc rId="1345" sId="1">
    <nc r="A154">
      <f>HYPERLINK("https://hsdes.intel.com/resource/14013162847","14013162847")</f>
    </nc>
  </rcc>
  <rcc rId="1346" sId="1">
    <nc r="A155">
      <f>HYPERLINK("https://hsdes.intel.com/resource/14013162852","14013162852")</f>
    </nc>
  </rcc>
  <rcc rId="1347" sId="1">
    <nc r="A156">
      <f>HYPERLINK("https://hsdes.intel.com/resource/14013162869","14013162869")</f>
    </nc>
  </rcc>
  <rcc rId="1348" sId="1">
    <nc r="A157">
      <f>HYPERLINK("https://hsdes.intel.com/resource/14013163063","14013163063")</f>
    </nc>
  </rcc>
  <rcc rId="1349" sId="1">
    <nc r="A158">
      <f>HYPERLINK("https://hsdes.intel.com/resource/14013163067","14013163067")</f>
    </nc>
  </rcc>
  <rcc rId="1350" sId="1">
    <nc r="A159">
      <f>HYPERLINK("https://hsdes.intel.com/resource/14013163080","14013163080")</f>
    </nc>
  </rcc>
  <rcc rId="1351" sId="1">
    <nc r="A160">
      <f>HYPERLINK("https://hsdes.intel.com/resource/14013163150","14013163150")</f>
    </nc>
  </rcc>
  <rcc rId="1352" sId="1">
    <nc r="A161">
      <f>HYPERLINK("https://hsdes.intel.com/resource/14013163162","14013163162")</f>
    </nc>
  </rcc>
  <rcc rId="1353" sId="1">
    <nc r="A162">
      <f>HYPERLINK("https://hsdes.intel.com/resource/14013163191","14013163191")</f>
    </nc>
  </rcc>
  <rcc rId="1354" sId="1">
    <nc r="A163">
      <f>HYPERLINK("https://hsdes.intel.com/resource/14013163232","14013163232")</f>
    </nc>
  </rcc>
  <rcc rId="1355" sId="1">
    <nc r="A164">
      <f>HYPERLINK("https://hsdes.intel.com/resource/14013163281","14013163281")</f>
    </nc>
  </rcc>
  <rcc rId="1356" sId="1">
    <nc r="A165">
      <f>HYPERLINK("https://hsdes.intel.com/resource/14013163289","14013163289")</f>
    </nc>
  </rcc>
  <rcc rId="1357" sId="1">
    <nc r="A166">
      <f>HYPERLINK("https://hsdes.intel.com/resource/14013163310","14013163310")</f>
    </nc>
  </rcc>
  <rcc rId="1358" sId="1">
    <nc r="A167">
      <f>HYPERLINK("https://hsdes.intel.com/resource/14013163315","14013163315")</f>
    </nc>
  </rcc>
  <rcc rId="1359" sId="1">
    <nc r="A168">
      <f>HYPERLINK("https://hsdes.intel.com/resource/14013163332","14013163332")</f>
    </nc>
  </rcc>
  <rcc rId="1360" sId="1">
    <nc r="A169">
      <f>HYPERLINK("https://hsdes.intel.com/resource/14013163339","14013163339")</f>
    </nc>
  </rcc>
  <rcc rId="1361" sId="1">
    <nc r="A170">
      <f>HYPERLINK("https://hsdes.intel.com/resource/14013163359","14013163359")</f>
    </nc>
  </rcc>
  <rcc rId="1362" sId="1">
    <nc r="A171">
      <f>HYPERLINK("https://hsdes.intel.com/resource/14013163371","14013163371")</f>
    </nc>
  </rcc>
  <rcc rId="1363" sId="1">
    <nc r="A172">
      <f>HYPERLINK("https://hsdes.intel.com/resource/14013163390","14013163390")</f>
    </nc>
  </rcc>
  <rcc rId="1364" sId="1">
    <nc r="A173">
      <f>HYPERLINK("https://hsdes.intel.com/resource/14013163393","14013163393")</f>
    </nc>
  </rcc>
  <rcc rId="1365" sId="1">
    <nc r="A174">
      <f>HYPERLINK("https://hsdes.intel.com/resource/14013163402","14013163402")</f>
    </nc>
  </rcc>
  <rcc rId="1366" sId="1">
    <nc r="A175">
      <f>HYPERLINK("https://hsdes.intel.com/resource/14013163415","14013163415")</f>
    </nc>
  </rcc>
  <rcc rId="1367" sId="1">
    <nc r="A176">
      <f>HYPERLINK("https://hsdes.intel.com/resource/14013163425","14013163425")</f>
    </nc>
  </rcc>
  <rcc rId="1368" sId="1">
    <nc r="A177">
      <f>HYPERLINK("https://hsdes.intel.com/resource/14013163434","14013163434")</f>
    </nc>
  </rcc>
  <rcc rId="1369" sId="1">
    <nc r="A178">
      <f>HYPERLINK("https://hsdes.intel.com/resource/14013163449","14013163449")</f>
    </nc>
  </rcc>
  <rcc rId="1370" sId="1">
    <nc r="A179">
      <f>HYPERLINK("https://hsdes.intel.com/resource/14013163467","14013163467")</f>
    </nc>
  </rcc>
  <rcc rId="1371" sId="1">
    <nc r="A180">
      <f>HYPERLINK("https://hsdes.intel.com/resource/14013163508","14013163508")</f>
    </nc>
  </rcc>
  <rcc rId="1372" sId="1">
    <nc r="A181">
      <f>HYPERLINK("https://hsdes.intel.com/resource/14013163931","14013163931")</f>
    </nc>
  </rcc>
  <rcc rId="1373" sId="1">
    <nc r="A182">
      <f>HYPERLINK("https://hsdes.intel.com/resource/14013164082","14013164082")</f>
    </nc>
  </rcc>
  <rcc rId="1374" sId="1">
    <nc r="A183">
      <f>HYPERLINK("https://hsdes.intel.com/resource/14013164115","14013164115")</f>
    </nc>
  </rcc>
  <rcc rId="1375" sId="1">
    <nc r="A184">
      <f>HYPERLINK("https://hsdes.intel.com/resource/14013164345","14013164345")</f>
    </nc>
  </rcc>
  <rcc rId="1376" sId="1">
    <nc r="A185">
      <f>HYPERLINK("https://hsdes.intel.com/resource/14013164746","14013164746")</f>
    </nc>
  </rcc>
  <rcc rId="1377" sId="1">
    <nc r="A186">
      <f>HYPERLINK("https://hsdes.intel.com/resource/14013164753","14013164753")</f>
    </nc>
  </rcc>
  <rcc rId="1378" sId="1">
    <nc r="A187">
      <f>HYPERLINK("https://hsdes.intel.com/resource/14013165037","14013165037")</f>
    </nc>
  </rcc>
  <rcc rId="1379" sId="1">
    <nc r="A188">
      <f>HYPERLINK("https://hsdes.intel.com/resource/14013165053","14013165053")</f>
    </nc>
  </rcc>
  <rcc rId="1380" sId="1">
    <nc r="A189">
      <f>HYPERLINK("https://hsdes.intel.com/resource/14013165112","14013165112")</f>
    </nc>
  </rcc>
  <rcc rId="1381" sId="1">
    <nc r="A190">
      <f>HYPERLINK("https://hsdes.intel.com/resource/14013165116","14013165116")</f>
    </nc>
  </rcc>
  <rcc rId="1382" sId="1">
    <nc r="A191">
      <f>HYPERLINK("https://hsdes.intel.com/resource/14013165121","14013165121")</f>
    </nc>
  </rcc>
  <rcc rId="1383" sId="1">
    <nc r="A192">
      <f>HYPERLINK("https://hsdes.intel.com/resource/14013165165","14013165165")</f>
    </nc>
  </rcc>
  <rcc rId="1384" sId="1">
    <nc r="A193">
      <f>HYPERLINK("https://hsdes.intel.com/resource/14013165202","14013165202")</f>
    </nc>
  </rcc>
  <rcc rId="1385" sId="1">
    <nc r="A194">
      <f>HYPERLINK("https://hsdes.intel.com/resource/14013165225","14013165225")</f>
    </nc>
  </rcc>
  <rcc rId="1386" sId="1">
    <nc r="A195">
      <f>HYPERLINK("https://hsdes.intel.com/resource/14013165243","14013165243")</f>
    </nc>
  </rcc>
  <rcc rId="1387" sId="1">
    <nc r="A196">
      <f>HYPERLINK("https://hsdes.intel.com/resource/14013165260","14013165260")</f>
    </nc>
  </rcc>
  <rcc rId="1388" sId="1">
    <nc r="A197">
      <f>HYPERLINK("https://hsdes.intel.com/resource/14013165272","14013165272")</f>
    </nc>
  </rcc>
  <rcc rId="1389" sId="1">
    <nc r="A198">
      <f>HYPERLINK("https://hsdes.intel.com/resource/14013165281","14013165281")</f>
    </nc>
  </rcc>
  <rcc rId="1390" sId="1">
    <nc r="A199">
      <f>HYPERLINK("https://hsdes.intel.com/resource/14013165287","14013165287")</f>
    </nc>
  </rcc>
  <rcc rId="1391" sId="1">
    <nc r="A200">
      <f>HYPERLINK("https://hsdes.intel.com/resource/14013165290","14013165290")</f>
    </nc>
  </rcc>
  <rcc rId="1392" sId="1">
    <nc r="A201">
      <f>HYPERLINK("https://hsdes.intel.com/resource/14013165295","14013165295")</f>
    </nc>
  </rcc>
  <rcc rId="1393" sId="1">
    <nc r="A202">
      <f>HYPERLINK("https://hsdes.intel.com/resource/14013165299","14013165299")</f>
    </nc>
  </rcc>
  <rcc rId="1394" sId="1">
    <nc r="A203">
      <f>HYPERLINK("https://hsdes.intel.com/resource/14013165425","14013165425")</f>
    </nc>
  </rcc>
  <rcc rId="1395" sId="1">
    <nc r="A204">
      <f>HYPERLINK("https://hsdes.intel.com/resource/14013165524","14013165524")</f>
    </nc>
  </rcc>
  <rcc rId="1396" sId="1">
    <nc r="A205">
      <f>HYPERLINK("https://hsdes.intel.com/resource/14013165597","14013165597")</f>
    </nc>
  </rcc>
  <rcc rId="1397" sId="1">
    <nc r="A206">
      <f>HYPERLINK("https://hsdes.intel.com/resource/14013165608","14013165608")</f>
    </nc>
  </rcc>
  <rcc rId="1398" sId="1">
    <nc r="A207">
      <f>HYPERLINK("https://hsdes.intel.com/resource/14013166601","14013166601")</f>
    </nc>
  </rcc>
  <rcc rId="1399" sId="1">
    <nc r="A208">
      <f>HYPERLINK("https://hsdes.intel.com/resource/14013166698","14013166698")</f>
    </nc>
  </rcc>
  <rcc rId="1400" sId="1">
    <nc r="A209">
      <f>HYPERLINK("https://hsdes.intel.com/resource/14013166704","14013166704")</f>
    </nc>
  </rcc>
  <rcc rId="1401" sId="1">
    <nc r="A210">
      <f>HYPERLINK("https://hsdes.intel.com/resource/14013166904","14013166904")</f>
    </nc>
  </rcc>
  <rcc rId="1402" sId="1">
    <nc r="A211">
      <f>HYPERLINK("https://hsdes.intel.com/resource/14013167738","14013167738")</f>
    </nc>
  </rcc>
  <rcc rId="1403" sId="1">
    <nc r="A212">
      <f>HYPERLINK("https://hsdes.intel.com/resource/14013167791","14013167791")</f>
    </nc>
  </rcc>
  <rcc rId="1404" sId="1">
    <nc r="A213">
      <f>HYPERLINK("https://hsdes.intel.com/resource/14013167825","14013167825")</f>
    </nc>
  </rcc>
  <rcc rId="1405" sId="1">
    <nc r="A214">
      <f>HYPERLINK("https://hsdes.intel.com/resource/14013168579","14013168579")</f>
    </nc>
  </rcc>
  <rcc rId="1406" sId="1" odxf="1" dxf="1"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407" sId="1">
    <nc r="A216">
      <f>HYPERLINK("https://hsdes.intel.com/resource/14013169126","14013169126")</f>
    </nc>
  </rcc>
  <rcc rId="1408" sId="1">
    <nc r="A217">
      <f>HYPERLINK("https://hsdes.intel.com/resource/14013169128","14013169128")</f>
    </nc>
  </rcc>
  <rcc rId="1409" sId="1">
    <nc r="A218">
      <f>HYPERLINK("https://hsdes.intel.com/resource/14013172878","14013172878")</f>
    </nc>
  </rcc>
  <rcc rId="1410" sId="1">
    <nc r="A219">
      <f>HYPERLINK("https://hsdes.intel.com/resource/14013172908","14013172908")</f>
    </nc>
  </rcc>
  <rcc rId="1411" sId="1">
    <nc r="A220">
      <f>HYPERLINK("https://hsdes.intel.com/resource/14013172912","14013172912")</f>
    </nc>
  </rcc>
  <rcc rId="1412" sId="1">
    <nc r="A221">
      <f>HYPERLINK("https://hsdes.intel.com/resource/14013172938","14013172938")</f>
    </nc>
  </rcc>
  <rcc rId="1413" sId="1">
    <nc r="A222">
      <f>HYPERLINK("https://hsdes.intel.com/resource/14013172940","14013172940")</f>
    </nc>
  </rcc>
  <rcc rId="1414" sId="1">
    <nc r="A223">
      <f>HYPERLINK("https://hsdes.intel.com/resource/14013173096","14013173096")</f>
    </nc>
  </rcc>
  <rcc rId="1415" sId="1">
    <nc r="A224">
      <f>HYPERLINK("https://hsdes.intel.com/resource/14013173107","14013173107")</f>
    </nc>
  </rcc>
  <rcc rId="1416" sId="1">
    <nc r="A225">
      <f>HYPERLINK("https://hsdes.intel.com/resource/14013173144","14013173144")</f>
    </nc>
  </rcc>
  <rcc rId="1417" sId="1">
    <nc r="A226">
      <f>HYPERLINK("https://hsdes.intel.com/resource/14013173175","14013173175")</f>
    </nc>
  </rcc>
  <rcc rId="1418" sId="1">
    <nc r="A227">
      <f>HYPERLINK("https://hsdes.intel.com/resource/14013173176","14013173176")</f>
    </nc>
  </rcc>
  <rcc rId="1419" sId="1">
    <nc r="A228">
      <f>HYPERLINK("https://hsdes.intel.com/resource/14013173177","14013173177")</f>
    </nc>
  </rcc>
  <rcc rId="1420" sId="1">
    <nc r="A229">
      <f>HYPERLINK("https://hsdes.intel.com/resource/14013173187","14013173187")</f>
    </nc>
  </rcc>
  <rcc rId="1421" sId="1">
    <nc r="A230">
      <f>HYPERLINK("https://hsdes.intel.com/resource/14013173189","14013173189")</f>
    </nc>
  </rcc>
  <rcc rId="1422" sId="1">
    <nc r="A231">
      <f>HYPERLINK("https://hsdes.intel.com/resource/14013173197","14013173197")</f>
    </nc>
  </rcc>
  <rcc rId="1423" sId="1">
    <nc r="A232">
      <f>HYPERLINK("https://hsdes.intel.com/resource/14013173200","14013173200")</f>
    </nc>
  </rcc>
  <rcc rId="1424" sId="1">
    <nc r="A233">
      <f>HYPERLINK("https://hsdes.intel.com/resource/14013173203","14013173203")</f>
    </nc>
  </rcc>
  <rcc rId="1425" sId="1">
    <nc r="A234">
      <f>HYPERLINK("https://hsdes.intel.com/resource/14013173229","14013173229")</f>
    </nc>
  </rcc>
  <rcc rId="1426" sId="1">
    <nc r="A235">
      <f>HYPERLINK("https://hsdes.intel.com/resource/14013173249","14013173249")</f>
    </nc>
  </rcc>
  <rcc rId="1427" sId="1">
    <nc r="A236">
      <f>HYPERLINK("https://hsdes.intel.com/resource/14013173279","14013173279")</f>
    </nc>
  </rcc>
  <rcc rId="1428" sId="1">
    <nc r="A237">
      <f>HYPERLINK("https://hsdes.intel.com/resource/14013173281","14013173281")</f>
    </nc>
  </rcc>
  <rcc rId="1429" sId="1">
    <nc r="A238">
      <f>HYPERLINK("https://hsdes.intel.com/resource/14013173287","14013173287")</f>
    </nc>
  </rcc>
  <rcc rId="1430" sId="1">
    <nc r="A239">
      <f>HYPERLINK("https://hsdes.intel.com/resource/14013173289","14013173289")</f>
    </nc>
  </rcc>
  <rcc rId="1431" sId="1">
    <nc r="A240">
      <f>HYPERLINK("https://hsdes.intel.com/resource/14013173295","14013173295")</f>
    </nc>
  </rcc>
  <rcc rId="1432" sId="1">
    <nc r="A241">
      <f>HYPERLINK("https://hsdes.intel.com/resource/14013174033","14013174033")</f>
    </nc>
  </rcc>
  <rcc rId="1433" sId="1">
    <nc r="A242">
      <f>HYPERLINK("https://hsdes.intel.com/resource/14013174056","14013174056")</f>
    </nc>
  </rcc>
  <rcc rId="1434" sId="1">
    <nc r="A243">
      <f>HYPERLINK("https://hsdes.intel.com/resource/14013174283","14013174283")</f>
    </nc>
  </rcc>
  <rcc rId="1435" sId="1">
    <nc r="A244">
      <f>HYPERLINK("https://hsdes.intel.com/resource/14013174447","14013174447")</f>
    </nc>
  </rcc>
  <rcc rId="1436" sId="1">
    <nc r="A245">
      <f>HYPERLINK("https://hsdes.intel.com/resource/14013174476","14013174476")</f>
    </nc>
  </rcc>
  <rcc rId="1437" sId="1">
    <nc r="A246">
      <f>HYPERLINK("https://hsdes.intel.com/resource/14013174602","14013174602")</f>
    </nc>
  </rcc>
  <rcc rId="1438" sId="1">
    <nc r="A247">
      <f>HYPERLINK("https://hsdes.intel.com/resource/14013174625","14013174625")</f>
    </nc>
  </rcc>
  <rcc rId="1439" sId="1">
    <nc r="A248">
      <f>HYPERLINK("https://hsdes.intel.com/resource/14013174630","14013174630")</f>
    </nc>
  </rcc>
  <rcc rId="1440" sId="1">
    <nc r="A249">
      <f>HYPERLINK("https://hsdes.intel.com/resource/14013174768","14013174768")</f>
    </nc>
  </rcc>
  <rcc rId="1441" sId="1">
    <nc r="A250">
      <f>HYPERLINK("https://hsdes.intel.com/resource/14013174775","14013174775")</f>
    </nc>
  </rcc>
  <rcc rId="1442" sId="1">
    <nc r="A251">
      <f>HYPERLINK("https://hsdes.intel.com/resource/14013174814","14013174814")</f>
    </nc>
  </rcc>
  <rcc rId="1443" sId="1">
    <nc r="A252">
      <f>HYPERLINK("https://hsdes.intel.com/resource/14013175476","14013175476")</f>
    </nc>
  </rcc>
  <rcc rId="1444" sId="1">
    <nc r="A253">
      <f>HYPERLINK("https://hsdes.intel.com/resource/14013175598","14013175598")</f>
    </nc>
  </rcc>
  <rcc rId="1445" sId="1">
    <nc r="A254">
      <f>HYPERLINK("https://hsdes.intel.com/resource/14013175614","14013175614")</f>
    </nc>
  </rcc>
  <rcc rId="1446" sId="1">
    <nc r="A255">
      <f>HYPERLINK("https://hsdes.intel.com/resource/14013175628","14013175628")</f>
    </nc>
  </rcc>
  <rcc rId="1447" sId="1">
    <nc r="A256">
      <f>HYPERLINK("https://hsdes.intel.com/resource/14013175646","14013175646")</f>
    </nc>
  </rcc>
  <rcc rId="1448" sId="1">
    <nc r="A257">
      <f>HYPERLINK("https://hsdes.intel.com/resource/14013175736","14013175736")</f>
    </nc>
  </rcc>
  <rcc rId="1449" sId="1">
    <nc r="A258">
      <f>HYPERLINK("https://hsdes.intel.com/resource/14013175738","14013175738")</f>
    </nc>
  </rcc>
  <rcc rId="1450" sId="1">
    <nc r="A259">
      <f>HYPERLINK("https://hsdes.intel.com/resource/14013175903","14013175903")</f>
    </nc>
  </rcc>
  <rcc rId="1451" sId="1">
    <nc r="A260">
      <f>HYPERLINK("https://hsdes.intel.com/resource/14013176001","14013176001")</f>
    </nc>
  </rcc>
  <rcc rId="1452" sId="1">
    <nc r="A261">
      <f>HYPERLINK("https://hsdes.intel.com/resource/14013176015","14013176015")</f>
    </nc>
  </rcc>
  <rcc rId="1453" sId="1">
    <nc r="A262">
      <f>HYPERLINK("https://hsdes.intel.com/resource/14013176141","14013176141")</f>
    </nc>
  </rcc>
  <rcc rId="1454" sId="1">
    <nc r="A263">
      <f>HYPERLINK("https://hsdes.intel.com/resource/14013176151","14013176151")</f>
    </nc>
  </rcc>
  <rcc rId="1455" sId="1">
    <nc r="A264">
      <f>HYPERLINK("https://hsdes.intel.com/resource/14013176281","14013176281")</f>
    </nc>
  </rcc>
  <rcc rId="1456" sId="1">
    <nc r="A265">
      <f>HYPERLINK("https://hsdes.intel.com/resource/14013176385","14013176385")</f>
    </nc>
  </rcc>
  <rcc rId="1457" sId="1">
    <nc r="A266">
      <f>HYPERLINK("https://hsdes.intel.com/resource/14013176415","14013176415")</f>
    </nc>
  </rcc>
  <rcc rId="1458" sId="1">
    <nc r="A267">
      <f>HYPERLINK("https://hsdes.intel.com/resource/14013176467","14013176467")</f>
    </nc>
  </rcc>
  <rcc rId="1459" sId="1">
    <nc r="A268">
      <f>HYPERLINK("https://hsdes.intel.com/resource/14013176644","14013176644")</f>
    </nc>
  </rcc>
  <rcc rId="1460" sId="1">
    <nc r="A269">
      <f>HYPERLINK("https://hsdes.intel.com/resource/14013176647","14013176647")</f>
    </nc>
  </rcc>
  <rcc rId="1461" sId="1">
    <nc r="A270">
      <f>HYPERLINK("https://hsdes.intel.com/resource/14013176650","14013176650")</f>
    </nc>
  </rcc>
  <rcc rId="1462" sId="1">
    <nc r="A271">
      <f>HYPERLINK("https://hsdes.intel.com/resource/14013176673","14013176673")</f>
    </nc>
  </rcc>
  <rcc rId="1463" sId="1">
    <nc r="A272">
      <f>HYPERLINK("https://hsdes.intel.com/resource/14013176735","14013176735")</f>
    </nc>
  </rcc>
  <rcc rId="1464" sId="1">
    <nc r="A273">
      <f>HYPERLINK("https://hsdes.intel.com/resource/14013176789","14013176789")</f>
    </nc>
  </rcc>
  <rcc rId="1465" sId="1">
    <nc r="A274">
      <f>HYPERLINK("https://hsdes.intel.com/resource/14013176861","14013176861")</f>
    </nc>
  </rcc>
  <rcc rId="1466" sId="1">
    <nc r="A275">
      <f>HYPERLINK("https://hsdes.intel.com/resource/14013176928","14013176928")</f>
    </nc>
  </rcc>
  <rcc rId="1467" sId="1">
    <nc r="A276">
      <f>HYPERLINK("https://hsdes.intel.com/resource/14013176948","14013176948")</f>
    </nc>
  </rcc>
  <rcc rId="1468" sId="1">
    <nc r="A277">
      <f>HYPERLINK("https://hsdes.intel.com/resource/14013176953","14013176953")</f>
    </nc>
  </rcc>
  <rcc rId="1469" sId="1">
    <nc r="A278">
      <f>HYPERLINK("https://hsdes.intel.com/resource/14013176958","14013176958")</f>
    </nc>
  </rcc>
  <rcc rId="1470" sId="1">
    <nc r="A279">
      <f>HYPERLINK("https://hsdes.intel.com/resource/14013176969","14013176969")</f>
    </nc>
  </rcc>
  <rcc rId="1471" sId="1">
    <nc r="A280">
      <f>HYPERLINK("https://hsdes.intel.com/resource/14013176972","14013176972")</f>
    </nc>
  </rcc>
  <rcc rId="1472" sId="1">
    <nc r="A281">
      <f>HYPERLINK("https://hsdes.intel.com/resource/14013177170","14013177170")</f>
    </nc>
  </rcc>
  <rcc rId="1473" sId="1">
    <nc r="A282">
      <f>HYPERLINK("https://hsdes.intel.com/resource/14013177179","14013177179")</f>
    </nc>
  </rcc>
  <rcc rId="1474" sId="1">
    <nc r="A283">
      <f>HYPERLINK("https://hsdes.intel.com/resource/14013177264","14013177264")</f>
    </nc>
  </rcc>
  <rcc rId="1475" sId="1">
    <nc r="A284">
      <f>HYPERLINK("https://hsdes.intel.com/resource/14013177266","14013177266")</f>
    </nc>
  </rcc>
  <rcc rId="1476" sId="1">
    <nc r="A285">
      <f>HYPERLINK("https://hsdes.intel.com/resource/14013177269","14013177269")</f>
    </nc>
  </rcc>
  <rcc rId="1477" sId="1">
    <nc r="A286">
      <f>HYPERLINK("https://hsdes.intel.com/resource/14013177299","14013177299")</f>
    </nc>
  </rcc>
  <rcc rId="1478" sId="1">
    <nc r="A287">
      <f>HYPERLINK("https://hsdes.intel.com/resource/14013177371","14013177371")</f>
    </nc>
  </rcc>
  <rcc rId="1479" sId="1">
    <nc r="A288">
      <f>HYPERLINK("https://hsdes.intel.com/resource/14013177396","14013177396")</f>
    </nc>
  </rcc>
  <rcc rId="1480" sId="1">
    <nc r="A289">
      <f>HYPERLINK("https://hsdes.intel.com/resource/14013177439","14013177439")</f>
    </nc>
  </rcc>
  <rcc rId="1481" sId="1">
    <nc r="A290">
      <f>HYPERLINK("https://hsdes.intel.com/resource/14013177652","14013177652")</f>
    </nc>
  </rcc>
  <rcc rId="1482" sId="1">
    <nc r="A291">
      <f>HYPERLINK("https://hsdes.intel.com/resource/14013177672","14013177672")</f>
    </nc>
  </rcc>
  <rcc rId="1483" sId="1">
    <nc r="A292">
      <f>HYPERLINK("https://hsdes.intel.com/resource/14013177761","14013177761")</f>
    </nc>
  </rcc>
  <rcc rId="1484" sId="1">
    <nc r="A293">
      <f>HYPERLINK("https://hsdes.intel.com/resource/14013177801","14013177801")</f>
    </nc>
  </rcc>
  <rcc rId="1485" sId="1">
    <nc r="A294">
      <f>HYPERLINK("https://hsdes.intel.com/resource/14013177828","14013177828")</f>
    </nc>
  </rcc>
  <rcc rId="1486" sId="1">
    <nc r="A295">
      <f>HYPERLINK("https://hsdes.intel.com/resource/14013177835","14013177835")</f>
    </nc>
  </rcc>
  <rcc rId="1487" sId="1">
    <nc r="A296">
      <v>14013177851</v>
    </nc>
  </rcc>
  <rcc rId="1488" sId="1">
    <nc r="A297">
      <f>HYPERLINK("https://hsdes.intel.com/resource/14013177875","14013177875")</f>
    </nc>
  </rcc>
  <rcc rId="1489" sId="1">
    <nc r="A298">
      <f>HYPERLINK("https://hsdes.intel.com/resource/14013177881","14013177881")</f>
    </nc>
  </rcc>
  <rcc rId="1490" sId="1">
    <nc r="A299">
      <f>HYPERLINK("https://hsdes.intel.com/resource/14013177883","14013177883")</f>
    </nc>
  </rcc>
  <rcc rId="1491" sId="1">
    <nc r="A300">
      <f>HYPERLINK("https://hsdes.intel.com/resource/14013177900","14013177900")</f>
    </nc>
  </rcc>
  <rcc rId="1492" sId="1">
    <nc r="A301">
      <f>HYPERLINK("https://hsdes.intel.com/resource/14013177930","14013177930")</f>
    </nc>
  </rcc>
  <rcc rId="1493" sId="1">
    <nc r="A302">
      <f>HYPERLINK("https://hsdes.intel.com/resource/14013177940","14013177940")</f>
    </nc>
  </rcc>
  <rcc rId="1494" sId="1">
    <nc r="A303">
      <f>HYPERLINK("https://hsdes.intel.com/resource/14013177965","14013177965")</f>
    </nc>
  </rcc>
  <rcc rId="1495" sId="1">
    <nc r="A304">
      <f>HYPERLINK("https://hsdes.intel.com/resource/14013177968","14013177968")</f>
    </nc>
  </rcc>
  <rcc rId="1496" sId="1">
    <nc r="A305">
      <f>HYPERLINK("https://hsdes.intel.com/resource/14013177978","14013177978")</f>
    </nc>
  </rcc>
  <rcc rId="1497" sId="1">
    <nc r="A306">
      <f>HYPERLINK("https://hsdes.intel.com/resource/14013178068","14013178068")</f>
    </nc>
  </rcc>
  <rcc rId="1498" sId="1">
    <nc r="A307">
      <f>HYPERLINK("https://hsdes.intel.com/resource/14013178088","14013178088")</f>
    </nc>
  </rcc>
  <rcc rId="1499" sId="1">
    <nc r="A308">
      <f>HYPERLINK("https://hsdes.intel.com/resource/14013178092","14013178092")</f>
    </nc>
  </rcc>
  <rcc rId="1500" sId="1">
    <nc r="A309">
      <f>HYPERLINK("https://hsdes.intel.com/resource/14013178130","14013178130")</f>
    </nc>
  </rcc>
  <rcc rId="1501" sId="1">
    <nc r="A310">
      <f>HYPERLINK("https://hsdes.intel.com/resource/14013178166","14013178166")</f>
    </nc>
  </rcc>
  <rcc rId="1502" sId="1">
    <nc r="A311">
      <f>HYPERLINK("https://hsdes.intel.com/resource/14013178252","14013178252")</f>
    </nc>
  </rcc>
  <rcc rId="1503" sId="1">
    <nc r="A312">
      <f>HYPERLINK("https://hsdes.intel.com/resource/14013178259","14013178259")</f>
    </nc>
  </rcc>
  <rcc rId="1504" sId="1">
    <nc r="A313">
      <f>HYPERLINK("https://hsdes.intel.com/resource/14013178260","14013178260")</f>
    </nc>
  </rcc>
  <rcc rId="1505" sId="1">
    <nc r="A314">
      <f>HYPERLINK("https://hsdes.intel.com/resource/14013178263","14013178263")</f>
    </nc>
  </rcc>
  <rcc rId="1506" sId="1">
    <nc r="A315">
      <f>HYPERLINK("https://hsdes.intel.com/resource/14013178329","14013178329")</f>
    </nc>
  </rcc>
  <rcc rId="1507" sId="1">
    <nc r="A316">
      <f>HYPERLINK("https://hsdes.intel.com/resource/14013178330","14013178330")</f>
    </nc>
  </rcc>
  <rcc rId="1508" sId="1">
    <nc r="A317">
      <f>HYPERLINK("https://hsdes.intel.com/resource/14013178496","14013178496")</f>
    </nc>
  </rcc>
  <rcc rId="1509" sId="1">
    <nc r="A318">
      <f>HYPERLINK("https://hsdes.intel.com/resource/14013178499","14013178499")</f>
    </nc>
  </rcc>
  <rcc rId="1510" sId="1">
    <nc r="A319">
      <f>HYPERLINK("https://hsdes.intel.com/resource/14013178930","14013178930")</f>
    </nc>
  </rcc>
  <rcc rId="1511" sId="1">
    <nc r="A320">
      <f>HYPERLINK("https://hsdes.intel.com/resource/14013178947","14013178947")</f>
    </nc>
  </rcc>
  <rcc rId="1512" sId="1">
    <nc r="A321">
      <f>HYPERLINK("https://hsdes.intel.com/resource/14013178956","14013178956")</f>
    </nc>
  </rcc>
  <rcc rId="1513" sId="1">
    <nc r="A322">
      <f>HYPERLINK("https://hsdes.intel.com/resource/14013178967","14013178967")</f>
    </nc>
  </rcc>
  <rcc rId="1514" sId="1">
    <nc r="A323">
      <f>HYPERLINK("https://hsdes.intel.com/resource/14013179000","14013179000")</f>
    </nc>
  </rcc>
  <rcc rId="1515" sId="1">
    <nc r="A324">
      <f>HYPERLINK("https://hsdes.intel.com/resource/14013179024","14013179024")</f>
    </nc>
  </rcc>
  <rcc rId="1516" sId="1">
    <nc r="A325">
      <f>HYPERLINK("https://hsdes.intel.com/resource/14013179047","14013179047")</f>
    </nc>
  </rcc>
  <rcc rId="1517" sId="1">
    <nc r="A326">
      <f>HYPERLINK("https://hsdes.intel.com/resource/14013179108","14013179108")</f>
    </nc>
  </rcc>
  <rcc rId="1518" sId="1">
    <nc r="A327">
      <f>HYPERLINK("https://hsdes.intel.com/resource/14013179115","14013179115")</f>
    </nc>
  </rcc>
  <rcc rId="1519" sId="1">
    <nc r="A328">
      <f>HYPERLINK("https://hsdes.intel.com/resource/14013179118","14013179118")</f>
    </nc>
  </rcc>
  <rcc rId="1520" sId="1">
    <nc r="A329">
      <f>HYPERLINK("https://hsdes.intel.com/resource/14013179142","14013179142")</f>
    </nc>
  </rcc>
  <rcc rId="1521" sId="1">
    <nc r="A330">
      <f>HYPERLINK("https://hsdes.intel.com/resource/14013179157","14013179157")</f>
    </nc>
  </rcc>
  <rcc rId="1522" sId="1">
    <nc r="A331">
      <f>HYPERLINK("https://hsdes.intel.com/resource/14013179162","14013179162")</f>
    </nc>
  </rcc>
  <rcc rId="1523" sId="1">
    <nc r="A332">
      <f>HYPERLINK("https://hsdes.intel.com/resource/14013179166","14013179166")</f>
    </nc>
  </rcc>
  <rcc rId="1524" sId="1">
    <nc r="A333">
      <f>HYPERLINK("https://hsdes.intel.com/resource/14013179183","14013179183")</f>
    </nc>
  </rcc>
  <rcc rId="1525" sId="1">
    <nc r="A334">
      <f>HYPERLINK("https://hsdes.intel.com/resource/14013179255","14013179255")</f>
    </nc>
  </rcc>
  <rcc rId="1526" sId="1">
    <nc r="A335">
      <f>HYPERLINK("https://hsdes.intel.com/resource/14013179274","14013179274")</f>
    </nc>
  </rcc>
  <rcc rId="1527" sId="1">
    <nc r="A336">
      <f>HYPERLINK("https://hsdes.intel.com/resource/14013179310","14013179310")</f>
    </nc>
  </rcc>
  <rcc rId="1528" sId="1">
    <nc r="A337">
      <f>HYPERLINK("https://hsdes.intel.com/resource/14013179315","14013179315")</f>
    </nc>
  </rcc>
  <rcc rId="1529" sId="1">
    <nc r="A338">
      <f>HYPERLINK("https://hsdes.intel.com/resource/14013179329","14013179329")</f>
    </nc>
  </rcc>
  <rcc rId="1530" sId="1">
    <nc r="A339">
      <f>HYPERLINK("https://hsdes.intel.com/resource/14013179332","14013179332")</f>
    </nc>
  </rcc>
  <rcc rId="1531" sId="1">
    <nc r="A340">
      <f>HYPERLINK("https://hsdes.intel.com/resource/14013179437","14013179437")</f>
    </nc>
  </rcc>
  <rcc rId="1532" sId="1">
    <nc r="A341">
      <f>HYPERLINK("https://hsdes.intel.com/resource/14013179473","14013179473")</f>
    </nc>
  </rcc>
  <rcc rId="1533" sId="1">
    <nc r="A342">
      <f>HYPERLINK("https://hsdes.intel.com/resource/14013179479","14013179479")</f>
    </nc>
  </rcc>
  <rcc rId="1534" sId="1">
    <nc r="A343">
      <f>HYPERLINK("https://hsdes.intel.com/resource/14013179523","14013179523")</f>
    </nc>
  </rcc>
  <rcc rId="1535" sId="1">
    <nc r="A344">
      <f>HYPERLINK("https://hsdes.intel.com/resource/14013179540","14013179540")</f>
    </nc>
  </rcc>
  <rcc rId="1536" sId="1">
    <nc r="A345">
      <f>HYPERLINK("https://hsdes.intel.com/resource/14013179556","14013179556")</f>
    </nc>
  </rcc>
  <rcc rId="1537" sId="1">
    <nc r="A346">
      <f>HYPERLINK("https://hsdes.intel.com/resource/14013179573","14013179573")</f>
    </nc>
  </rcc>
  <rcc rId="1538" sId="1">
    <nc r="A347">
      <f>HYPERLINK("https://hsdes.intel.com/resource/14013179705","14013179705")</f>
    </nc>
  </rcc>
  <rcc rId="1539" sId="1">
    <nc r="A348">
      <f>HYPERLINK("https://hsdes.intel.com/resource/14013180203","14013180203")</f>
    </nc>
  </rcc>
  <rcc rId="1540" sId="1">
    <nc r="A349">
      <f>HYPERLINK("https://hsdes.intel.com/resource/14013180470","14013180470")</f>
    </nc>
  </rcc>
  <rcc rId="1541" sId="1">
    <nc r="A350">
      <f>HYPERLINK("https://hsdes.intel.com/resource/14013180508","14013180508")</f>
    </nc>
  </rcc>
  <rcc rId="1542" sId="1">
    <nc r="A351">
      <f>HYPERLINK("https://hsdes.intel.com/resource/14013180512","14013180512")</f>
    </nc>
  </rcc>
  <rcc rId="1543" sId="1">
    <nc r="A352">
      <f>HYPERLINK("https://hsdes.intel.com/resource/14013182314","14013182314")</f>
    </nc>
  </rcc>
  <rcc rId="1544" sId="1">
    <nc r="A353">
      <f>HYPERLINK("https://hsdes.intel.com/resource/14013182324","14013182324")</f>
    </nc>
  </rcc>
  <rcc rId="1545" sId="1">
    <nc r="A354">
      <f>HYPERLINK("https://hsdes.intel.com/resource/14013182348","14013182348")</f>
    </nc>
  </rcc>
  <rcc rId="1546" sId="1">
    <nc r="A355">
      <f>HYPERLINK("https://hsdes.intel.com/resource/14013182355","14013182355")</f>
    </nc>
  </rcc>
  <rcc rId="1547" sId="1">
    <nc r="A356">
      <f>HYPERLINK("https://hsdes.intel.com/resource/14013182365","14013182365")</f>
    </nc>
  </rcc>
  <rcc rId="1548" sId="1">
    <nc r="A357">
      <f>HYPERLINK("https://hsdes.intel.com/resource/14013182446","14013182446")</f>
    </nc>
  </rcc>
  <rcc rId="1549" sId="1">
    <nc r="A358">
      <f>HYPERLINK("https://hsdes.intel.com/resource/14013182624","14013182624")</f>
    </nc>
  </rcc>
  <rcc rId="1550" sId="1">
    <nc r="A359">
      <f>HYPERLINK("https://hsdes.intel.com/resource/14013182798","14013182798")</f>
    </nc>
  </rcc>
  <rcc rId="1551" sId="1">
    <nc r="A360">
      <f>HYPERLINK("https://hsdes.intel.com/resource/14013182806","14013182806")</f>
    </nc>
  </rcc>
  <rcc rId="1552" sId="1">
    <nc r="A361">
      <f>HYPERLINK("https://hsdes.intel.com/resource/14013183314","14013183314")</f>
    </nc>
  </rcc>
  <rcc rId="1553" sId="1">
    <nc r="A362">
      <f>HYPERLINK("https://hsdes.intel.com/resource/14013183384","14013183384")</f>
    </nc>
  </rcc>
  <rcc rId="1554" sId="1">
    <nc r="A363">
      <f>HYPERLINK("https://hsdes.intel.com/resource/14013183399","14013183399")</f>
    </nc>
  </rcc>
  <rcc rId="1555" sId="1">
    <nc r="A364">
      <f>HYPERLINK("https://hsdes.intel.com/resource/14013183460","14013183460")</f>
    </nc>
  </rcc>
  <rcc rId="1556" sId="1">
    <nc r="A365">
      <f>HYPERLINK("https://hsdes.intel.com/resource/14013183707","14013183707")</f>
    </nc>
  </rcc>
  <rcc rId="1557" sId="1">
    <nc r="A366">
      <f>HYPERLINK("https://hsdes.intel.com/resource/14013183750","14013183750")</f>
    </nc>
  </rcc>
  <rcc rId="1558" sId="1">
    <nc r="A367">
      <f>HYPERLINK("https://hsdes.intel.com/resource/14013183790","14013183790")</f>
    </nc>
  </rcc>
  <rcc rId="1559" sId="1">
    <nc r="A368">
      <f>HYPERLINK("https://hsdes.intel.com/resource/14013183796","14013183796")</f>
    </nc>
  </rcc>
  <rcc rId="1560" sId="1">
    <nc r="A369">
      <f>HYPERLINK("https://hsdes.intel.com/resource/14013183898","14013183898")</f>
    </nc>
  </rcc>
  <rcc rId="1561" sId="1">
    <nc r="A370">
      <f>HYPERLINK("https://hsdes.intel.com/resource/14013183947","14013183947")</f>
    </nc>
  </rcc>
  <rcc rId="1562" sId="1">
    <nc r="A371">
      <f>HYPERLINK("https://hsdes.intel.com/resource/14013184015","14013184015")</f>
    </nc>
  </rcc>
  <rcc rId="1563" sId="1">
    <nc r="A372">
      <f>HYPERLINK("https://hsdes.intel.com/resource/14013184016","14013184016")</f>
    </nc>
  </rcc>
  <rcc rId="1564" sId="1">
    <nc r="A373">
      <f>HYPERLINK("https://hsdes.intel.com/resource/14013184407","14013184407")</f>
    </nc>
  </rcc>
  <rcc rId="1565" sId="1">
    <nc r="A374">
      <f>HYPERLINK("https://hsdes.intel.com/resource/14013184477","14013184477")</f>
    </nc>
  </rcc>
  <rcc rId="1566" sId="1">
    <nc r="A375">
      <f>HYPERLINK("https://hsdes.intel.com/resource/14013184512","14013184512")</f>
    </nc>
  </rcc>
  <rcc rId="1567" sId="1">
    <nc r="A376">
      <f>HYPERLINK("https://hsdes.intel.com/resource/14013184742","14013184742")</f>
    </nc>
  </rcc>
  <rcc rId="1568" sId="1">
    <nc r="A377">
      <f>HYPERLINK("https://hsdes.intel.com/resource/14013184823","14013184823")</f>
    </nc>
  </rcc>
  <rcc rId="1569" sId="1">
    <nc r="A378">
      <f>HYPERLINK("https://hsdes.intel.com/resource/14013184835","14013184835")</f>
    </nc>
  </rcc>
  <rcc rId="1570" sId="1">
    <nc r="A379">
      <f>HYPERLINK("https://hsdes.intel.com/resource/14013185086","14013185086")</f>
    </nc>
  </rcc>
  <rcc rId="1571" sId="1">
    <nc r="A380">
      <f>HYPERLINK("https://hsdes.intel.com/resource/14013185209","14013185209")</f>
    </nc>
  </rcc>
  <rcc rId="1572" sId="1">
    <nc r="A381">
      <f>HYPERLINK("https://hsdes.intel.com/resource/14013185220","14013185220")</f>
    </nc>
  </rcc>
  <rcc rId="1573" sId="1">
    <nc r="A382">
      <f>HYPERLINK("https://hsdes.intel.com/resource/14013185224","14013185224")</f>
    </nc>
  </rcc>
  <rcc rId="1574" sId="1">
    <nc r="A383">
      <f>HYPERLINK("https://hsdes.intel.com/resource/14013185276","14013185276")</f>
    </nc>
  </rcc>
  <rcc rId="1575" sId="1">
    <nc r="A384">
      <f>HYPERLINK("https://hsdes.intel.com/resource/14013185336","14013185336")</f>
    </nc>
  </rcc>
  <rcc rId="1576" sId="1">
    <nc r="A385">
      <f>HYPERLINK("https://hsdes.intel.com/resource/14013185356","14013185356")</f>
    </nc>
  </rcc>
  <rcc rId="1577" sId="1">
    <nc r="A386">
      <f>HYPERLINK("https://hsdes.intel.com/resource/14013185363","14013185363")</f>
    </nc>
  </rcc>
  <rcc rId="1578" sId="1">
    <nc r="A387">
      <f>HYPERLINK("https://hsdes.intel.com/resource/14013185370","14013185370")</f>
    </nc>
  </rcc>
  <rcc rId="1579" sId="1">
    <nc r="A388">
      <f>HYPERLINK("https://hsdes.intel.com/resource/14013185376","14013185376")</f>
    </nc>
  </rcc>
  <rcc rId="1580" sId="1">
    <nc r="A389">
      <f>HYPERLINK("https://hsdes.intel.com/resource/14013185378","14013185378")</f>
    </nc>
  </rcc>
  <rcc rId="1581" sId="1">
    <nc r="A390">
      <f>HYPERLINK("https://hsdes.intel.com/resource/14013185388","14013185388")</f>
    </nc>
  </rcc>
  <rcc rId="1582" sId="1">
    <nc r="A391">
      <f>HYPERLINK("https://hsdes.intel.com/resource/14013185392","14013185392")</f>
    </nc>
  </rcc>
  <rcc rId="1583" sId="1">
    <nc r="A392">
      <f>HYPERLINK("https://hsdes.intel.com/resource/14013185476","14013185476")</f>
    </nc>
  </rcc>
  <rcc rId="1584" sId="1">
    <nc r="A393">
      <f>HYPERLINK("https://hsdes.intel.com/resource/14013185500","14013185500")</f>
    </nc>
  </rcc>
  <rcc rId="1585" sId="1">
    <nc r="A394">
      <f>HYPERLINK("https://hsdes.intel.com/resource/14013185678","14013185678")</f>
    </nc>
  </rcc>
  <rcc rId="1586" sId="1">
    <nc r="A395">
      <f>HYPERLINK("https://hsdes.intel.com/resource/14013185689","14013185689")</f>
    </nc>
  </rcc>
  <rcc rId="1587" sId="1">
    <nc r="A396">
      <f>HYPERLINK("https://hsdes.intel.com/resource/14013185694","14013185694")</f>
    </nc>
  </rcc>
  <rcc rId="1588" sId="1">
    <nc r="A397">
      <f>HYPERLINK("https://hsdes.intel.com/resource/14013185707","14013185707")</f>
    </nc>
  </rcc>
  <rcc rId="1589" sId="1">
    <nc r="A398">
      <f>HYPERLINK("https://hsdes.intel.com/resource/14013185710","14013185710")</f>
    </nc>
  </rcc>
  <rcc rId="1590" sId="1">
    <nc r="A399">
      <f>HYPERLINK("https://hsdes.intel.com/resource/14013185714","14013185714")</f>
    </nc>
  </rcc>
  <rcc rId="1591" sId="1">
    <nc r="A400">
      <f>HYPERLINK("https://hsdes.intel.com/resource/14013185728","14013185728")</f>
    </nc>
  </rcc>
  <rcc rId="1592" sId="1">
    <nc r="A401">
      <f>HYPERLINK("https://hsdes.intel.com/resource/14013185729","14013185729")</f>
    </nc>
  </rcc>
  <rcc rId="1593" sId="1">
    <nc r="A402">
      <f>HYPERLINK("https://hsdes.intel.com/resource/14013185732","14013185732")</f>
    </nc>
  </rcc>
  <rcc rId="1594" sId="1">
    <nc r="A403">
      <f>HYPERLINK("https://hsdes.intel.com/resource/14013185758","14013185758")</f>
    </nc>
  </rcc>
  <rcc rId="1595" sId="1">
    <nc r="A404">
      <f>HYPERLINK("https://hsdes.intel.com/resource/14013185807","14013185807")</f>
    </nc>
  </rcc>
  <rcc rId="1596" sId="1">
    <nc r="A405">
      <f>HYPERLINK("https://hsdes.intel.com/resource/14013185814","14013185814")</f>
    </nc>
  </rcc>
  <rcc rId="1597" sId="1">
    <nc r="A406">
      <f>HYPERLINK("https://hsdes.intel.com/resource/14013185815","14013185815")</f>
    </nc>
  </rcc>
  <rcc rId="1598" sId="1">
    <nc r="A407">
      <f>HYPERLINK("https://hsdes.intel.com/resource/14013185822","14013185822")</f>
    </nc>
  </rcc>
  <rcc rId="1599" sId="1">
    <nc r="A408">
      <f>HYPERLINK("https://hsdes.intel.com/resource/14013185824","14013185824")</f>
    </nc>
  </rcc>
  <rcc rId="1600" sId="1">
    <nc r="A409">
      <f>HYPERLINK("https://hsdes.intel.com/resource/14013185826","14013185826")</f>
    </nc>
  </rcc>
  <rcc rId="1601" sId="1">
    <nc r="A410">
      <f>HYPERLINK("https://hsdes.intel.com/resource/14013185827","14013185827")</f>
    </nc>
  </rcc>
  <rcc rId="1602" sId="1">
    <nc r="A411">
      <f>HYPERLINK("https://hsdes.intel.com/resource/14013185828","14013185828")</f>
    </nc>
  </rcc>
  <rcc rId="1603" sId="1">
    <nc r="A412">
      <f>HYPERLINK("https://hsdes.intel.com/resource/14013185831","14013185831")</f>
    </nc>
  </rcc>
  <rcc rId="1604" sId="1">
    <nc r="A413">
      <f>HYPERLINK("https://hsdes.intel.com/resource/14013185842","14013185842")</f>
    </nc>
  </rcc>
  <rcc rId="1605" sId="1">
    <nc r="A414">
      <f>HYPERLINK("https://hsdes.intel.com/resource/14013185864","14013185864")</f>
    </nc>
  </rcc>
  <rcc rId="1606" sId="1">
    <nc r="A415">
      <f>HYPERLINK("https://hsdes.intel.com/resource/16012332283","16012332283")</f>
    </nc>
  </rcc>
  <rcc rId="1607" sId="1">
    <nc r="A416">
      <f>HYPERLINK("https://hsdes.intel.com/resource/16012641932","16012641932")</f>
    </nc>
  </rcc>
  <rcc rId="1608" sId="1">
    <nc r="A417">
      <f>HYPERLINK("https://hsdes.intel.com/resource/16012848216","16012848216")</f>
    </nc>
  </rcc>
  <rcc rId="1609" sId="1">
    <nc r="A418">
      <f>HYPERLINK("https://hsdes.intel.com/resource/16013162130","16013162130")</f>
    </nc>
  </rcc>
  <rcc rId="1610" sId="1">
    <nc r="A419">
      <f>HYPERLINK("https://hsdes.intel.com/resource/16013676825","16013676825")</f>
    </nc>
  </rcc>
  <rcc rId="1611" sId="1">
    <nc r="A420">
      <f>HYPERLINK("https://hsdes.intel.com/resource/16013676942","16013676942")</f>
    </nc>
  </rcc>
  <rcc rId="1612" sId="1">
    <nc r="A421">
      <f>HYPERLINK("https://hsdes.intel.com/resource/16013677281","16013677281")</f>
    </nc>
  </rcc>
  <rcc rId="1613" sId="1">
    <nc r="A422">
      <f>HYPERLINK("https://hsdes.intel.com/resource/16013677643","16013677643")</f>
    </nc>
  </rcc>
  <rcc rId="1614" sId="1">
    <nc r="A423">
      <f>HYPERLINK("https://hsdes.intel.com/resource/16013681042","16013681042")</f>
    </nc>
  </rcc>
  <rcc rId="1615" sId="1">
    <nc r="A424">
      <f>HYPERLINK("https://hsdes.intel.com/resource/16013686490","16013686490")</f>
    </nc>
  </rcc>
  <rcc rId="1616" sId="1">
    <nc r="A425">
      <f>HYPERLINK("https://hsdes.intel.com/resource/16013697548","16013697548")</f>
    </nc>
  </rcc>
  <rcc rId="1617" sId="1">
    <nc r="A426">
      <f>HYPERLINK("https://hsdes.intel.com/resource/16013832714","16013832714")</f>
    </nc>
  </rcc>
  <rcc rId="1618" sId="1">
    <nc r="A427">
      <f>HYPERLINK("https://hsdes.intel.com/resource/16013894474","16013894474")</f>
    </nc>
  </rcc>
  <rcc rId="1619" sId="1">
    <nc r="A428">
      <f>HYPERLINK("https://hsdes.intel.com/resource/16013897116","16013897116")</f>
    </nc>
  </rcc>
  <rcc rId="1620" sId="1">
    <nc r="A429">
      <f>HYPERLINK("https://hsdes.intel.com/resource/16014422452","16014422452")</f>
    </nc>
  </rcc>
  <rcc rId="1621" sId="1">
    <nc r="A430">
      <f>HYPERLINK("https://hsdes.intel.com/resource/16015007753","16015007753")</f>
    </nc>
  </rcc>
  <rcc rId="1622" sId="1">
    <nc r="A431">
      <f>HYPERLINK("https://hsdes.intel.com/resource/22011834274","22011834274")</f>
    </nc>
  </rcc>
  <rcc rId="1623" sId="1">
    <nc r="A432">
      <f>HYPERLINK("https://hsdes.intel.com/resource/22011834375","22011834375")</f>
    </nc>
  </rcc>
  <rcc rId="1624" sId="1">
    <nc r="A433">
      <f>HYPERLINK("https://hsdes.intel.com/resource/22011834621","22011834621")</f>
    </nc>
  </rcc>
  <rcc rId="1625" sId="1">
    <nc r="A434">
      <f>HYPERLINK("https://hsdes.intel.com/resource/22011834676","22011834676")</f>
    </nc>
  </rcc>
  <rcc rId="1626" sId="1">
    <nc r="A435">
      <f>HYPERLINK("https://hsdes.intel.com/resource/22011834694","22011834694")</f>
    </nc>
  </rcc>
  <rcc rId="1627" sId="1">
    <nc r="A436">
      <f>HYPERLINK("https://hsdes.intel.com/resource/22011834699","22011834699")</f>
    </nc>
  </rcc>
  <rcc rId="1628" sId="1">
    <nc r="A437">
      <f>HYPERLINK("https://hsdes.intel.com/resource/22011843490","22011843490")</f>
    </nc>
  </rcc>
  <rcc rId="1629" sId="1">
    <nc r="A1" t="inlineStr">
      <is>
        <t>ID</t>
      </is>
    </nc>
  </rcc>
  <rcc rId="1630" sId="1">
    <oc r="B1" t="inlineStr">
      <is>
        <t>id</t>
      </is>
    </oc>
    <nc r="B1" t="inlineStr">
      <is>
        <t>TC_Link</t>
      </is>
    </nc>
  </rcc>
  <rcc rId="1631" sId="1">
    <oc r="C1" t="inlineStr">
      <is>
        <t>title</t>
      </is>
    </oc>
    <nc r="C1" t="inlineStr">
      <is>
        <t>TC_Name</t>
      </is>
    </nc>
  </rcc>
  <rcc rId="1632" sId="1">
    <oc r="D1" t="inlineStr">
      <is>
        <t>domain</t>
      </is>
    </oc>
    <nc r="D1" t="inlineStr">
      <is>
        <t>Domain</t>
      </is>
    </nc>
  </rcc>
  <rcc rId="1633" sId="1">
    <oc r="E1" t="inlineStr">
      <is>
        <t>automation_status</t>
      </is>
    </oc>
    <nc r="E1" t="inlineStr">
      <is>
        <t>Is_Auto</t>
      </is>
    </nc>
  </rcc>
  <rfmt sheetId="1" sqref="F1:H1">
    <dxf>
      <fill>
        <patternFill>
          <bgColor theme="4"/>
        </patternFill>
      </fill>
    </dxf>
  </rfmt>
  <rcc rId="1634" sId="1">
    <oc r="E3" t="inlineStr">
      <is>
        <t>Automatable</t>
      </is>
    </oc>
    <nc r="E3" t="inlineStr">
      <is>
        <t>Y</t>
      </is>
    </nc>
  </rcc>
  <rcc rId="1635" sId="1" odxf="1">
    <oc r="E4" t="inlineStr">
      <is>
        <t>Automatable</t>
      </is>
    </oc>
    <nc r="E4" t="inlineStr">
      <is>
        <t>Y</t>
      </is>
    </nc>
    <odxf/>
  </rcc>
  <rcc rId="1636" sId="1" odxf="1">
    <oc r="E5" t="inlineStr">
      <is>
        <t>Automatable</t>
      </is>
    </oc>
    <nc r="E5" t="inlineStr">
      <is>
        <t>Y</t>
      </is>
    </nc>
    <odxf/>
  </rcc>
  <rcc rId="1637" sId="1" odxf="1">
    <oc r="E6" t="inlineStr">
      <is>
        <t>Automatable</t>
      </is>
    </oc>
    <nc r="E6" t="inlineStr">
      <is>
        <t>Y</t>
      </is>
    </nc>
    <odxf/>
  </rcc>
  <rcc rId="1638" sId="1" odxf="1">
    <oc r="E7" t="inlineStr">
      <is>
        <t>Automatable</t>
      </is>
    </oc>
    <nc r="E7" t="inlineStr">
      <is>
        <t>Y</t>
      </is>
    </nc>
    <odxf/>
  </rcc>
  <rcc rId="1639" sId="1" odxf="1">
    <oc r="E8" t="inlineStr">
      <is>
        <t>Automatable</t>
      </is>
    </oc>
    <nc r="E8" t="inlineStr">
      <is>
        <t>Y</t>
      </is>
    </nc>
    <odxf/>
  </rcc>
  <rcc rId="1640" sId="1" odxf="1">
    <oc r="E9" t="inlineStr">
      <is>
        <t>Automatable</t>
      </is>
    </oc>
    <nc r="E9" t="inlineStr">
      <is>
        <t>Y</t>
      </is>
    </nc>
    <odxf/>
  </rcc>
  <rcc rId="1641" sId="1" odxf="1">
    <oc r="E10" t="inlineStr">
      <is>
        <t>Automatable</t>
      </is>
    </oc>
    <nc r="E10" t="inlineStr">
      <is>
        <t>Y</t>
      </is>
    </nc>
    <odxf/>
  </rcc>
  <rcc rId="1642" sId="1" odxf="1">
    <oc r="E11" t="inlineStr">
      <is>
        <t>Automatable</t>
      </is>
    </oc>
    <nc r="E11" t="inlineStr">
      <is>
        <t>Y</t>
      </is>
    </nc>
    <odxf/>
  </rcc>
  <rcc rId="1643" sId="1" odxf="1">
    <oc r="E12" t="inlineStr">
      <is>
        <t>Automatable</t>
      </is>
    </oc>
    <nc r="E12" t="inlineStr">
      <is>
        <t>Y</t>
      </is>
    </nc>
    <odxf/>
  </rcc>
  <rcc rId="1644" sId="1" odxf="1">
    <oc r="E13" t="inlineStr">
      <is>
        <t>Automatable</t>
      </is>
    </oc>
    <nc r="E13" t="inlineStr">
      <is>
        <t>Y</t>
      </is>
    </nc>
    <odxf/>
  </rcc>
  <rcc rId="1645" sId="1" odxf="1">
    <oc r="E14" t="inlineStr">
      <is>
        <t>Automatable</t>
      </is>
    </oc>
    <nc r="E14" t="inlineStr">
      <is>
        <t>Y</t>
      </is>
    </nc>
    <odxf/>
  </rcc>
  <rcc rId="1646" sId="1" odxf="1">
    <oc r="E15" t="inlineStr">
      <is>
        <t>Automatable</t>
      </is>
    </oc>
    <nc r="E15" t="inlineStr">
      <is>
        <t>Y</t>
      </is>
    </nc>
    <odxf/>
  </rcc>
  <rcc rId="1647" sId="1" odxf="1">
    <oc r="E16" t="inlineStr">
      <is>
        <t>Automatable</t>
      </is>
    </oc>
    <nc r="E16" t="inlineStr">
      <is>
        <t>Y</t>
      </is>
    </nc>
    <odxf/>
  </rcc>
  <rcc rId="1648" sId="1" odxf="1">
    <oc r="E17" t="inlineStr">
      <is>
        <t>Automatable</t>
      </is>
    </oc>
    <nc r="E17" t="inlineStr">
      <is>
        <t>Y</t>
      </is>
    </nc>
    <odxf/>
  </rcc>
  <rcc rId="1649" sId="1" odxf="1">
    <oc r="E18" t="inlineStr">
      <is>
        <t>Automatable</t>
      </is>
    </oc>
    <nc r="E18" t="inlineStr">
      <is>
        <t>Y</t>
      </is>
    </nc>
    <odxf/>
  </rcc>
  <rcc rId="1650" sId="1" odxf="1">
    <oc r="E19" t="inlineStr">
      <is>
        <t>Automatable</t>
      </is>
    </oc>
    <nc r="E19" t="inlineStr">
      <is>
        <t>Y</t>
      </is>
    </nc>
    <odxf/>
  </rcc>
  <rcc rId="1651" sId="1" odxf="1">
    <oc r="E20" t="inlineStr">
      <is>
        <t>Automatable</t>
      </is>
    </oc>
    <nc r="E20" t="inlineStr">
      <is>
        <t>Y</t>
      </is>
    </nc>
    <odxf/>
  </rcc>
  <rcc rId="1652" sId="1" odxf="1">
    <oc r="E21" t="inlineStr">
      <is>
        <t>Automatable</t>
      </is>
    </oc>
    <nc r="E21" t="inlineStr">
      <is>
        <t>Y</t>
      </is>
    </nc>
    <odxf/>
  </rcc>
  <rcc rId="1653" sId="1" odxf="1">
    <oc r="E22" t="inlineStr">
      <is>
        <t>Automatable</t>
      </is>
    </oc>
    <nc r="E22" t="inlineStr">
      <is>
        <t>Y</t>
      </is>
    </nc>
    <odxf/>
  </rcc>
  <rcc rId="1654" sId="1" odxf="1">
    <oc r="E23" t="inlineStr">
      <is>
        <t>Automatable</t>
      </is>
    </oc>
    <nc r="E23" t="inlineStr">
      <is>
        <t>Y</t>
      </is>
    </nc>
    <odxf/>
  </rcc>
  <rcc rId="1655" sId="1" odxf="1">
    <oc r="E24" t="inlineStr">
      <is>
        <t>Automatable</t>
      </is>
    </oc>
    <nc r="E24" t="inlineStr">
      <is>
        <t>Y</t>
      </is>
    </nc>
    <odxf/>
  </rcc>
  <rcc rId="1656" sId="1" odxf="1">
    <oc r="E25" t="inlineStr">
      <is>
        <t>Automatable</t>
      </is>
    </oc>
    <nc r="E25" t="inlineStr">
      <is>
        <t>Y</t>
      </is>
    </nc>
    <odxf/>
  </rcc>
  <rcc rId="1657" sId="1" odxf="1">
    <oc r="E26" t="inlineStr">
      <is>
        <t>Automatable</t>
      </is>
    </oc>
    <nc r="E26" t="inlineStr">
      <is>
        <t>Y</t>
      </is>
    </nc>
    <odxf/>
  </rcc>
  <rcc rId="1658" sId="1" odxf="1">
    <oc r="E27" t="inlineStr">
      <is>
        <t>Automatable</t>
      </is>
    </oc>
    <nc r="E27" t="inlineStr">
      <is>
        <t>Y</t>
      </is>
    </nc>
    <odxf/>
  </rcc>
  <rcc rId="1659" sId="1" odxf="1">
    <oc r="E28" t="inlineStr">
      <is>
        <t>Automatable</t>
      </is>
    </oc>
    <nc r="E28" t="inlineStr">
      <is>
        <t>Y</t>
      </is>
    </nc>
    <odxf/>
  </rcc>
  <rcc rId="1660" sId="1" odxf="1">
    <oc r="E29" t="inlineStr">
      <is>
        <t>Automatable</t>
      </is>
    </oc>
    <nc r="E29" t="inlineStr">
      <is>
        <t>Y</t>
      </is>
    </nc>
    <odxf/>
  </rcc>
  <rcc rId="1661" sId="1" odxf="1">
    <oc r="E30" t="inlineStr">
      <is>
        <t>Automatable</t>
      </is>
    </oc>
    <nc r="E30" t="inlineStr">
      <is>
        <t>Y</t>
      </is>
    </nc>
    <odxf/>
  </rcc>
  <rcc rId="1662" sId="1" odxf="1">
    <oc r="E31" t="inlineStr">
      <is>
        <t>Automatable</t>
      </is>
    </oc>
    <nc r="E31" t="inlineStr">
      <is>
        <t>Y</t>
      </is>
    </nc>
    <odxf/>
  </rcc>
  <rcc rId="1663" sId="1" odxf="1">
    <oc r="E32" t="inlineStr">
      <is>
        <t>Automatable</t>
      </is>
    </oc>
    <nc r="E32" t="inlineStr">
      <is>
        <t>Y</t>
      </is>
    </nc>
    <odxf/>
  </rcc>
  <rcc rId="1664" sId="1" odxf="1">
    <oc r="E33" t="inlineStr">
      <is>
        <t>Automatable</t>
      </is>
    </oc>
    <nc r="E33" t="inlineStr">
      <is>
        <t>Y</t>
      </is>
    </nc>
    <odxf/>
  </rcc>
  <rcc rId="1665" sId="1" odxf="1">
    <oc r="E34" t="inlineStr">
      <is>
        <t>Automatable</t>
      </is>
    </oc>
    <nc r="E34" t="inlineStr">
      <is>
        <t>Y</t>
      </is>
    </nc>
    <odxf/>
  </rcc>
  <rcc rId="1666" sId="1" odxf="1">
    <oc r="E35" t="inlineStr">
      <is>
        <t>Automatable</t>
      </is>
    </oc>
    <nc r="E35" t="inlineStr">
      <is>
        <t>Y</t>
      </is>
    </nc>
    <odxf/>
  </rcc>
  <rcc rId="1667" sId="1" odxf="1">
    <oc r="E36" t="inlineStr">
      <is>
        <t>Automatable</t>
      </is>
    </oc>
    <nc r="E36" t="inlineStr">
      <is>
        <t>Y</t>
      </is>
    </nc>
    <odxf/>
  </rcc>
  <rcc rId="1668" sId="1" odxf="1">
    <oc r="E37" t="inlineStr">
      <is>
        <t>Automatable</t>
      </is>
    </oc>
    <nc r="E37" t="inlineStr">
      <is>
        <t>Y</t>
      </is>
    </nc>
    <odxf/>
  </rcc>
  <rcc rId="1669" sId="1" odxf="1">
    <oc r="E38" t="inlineStr">
      <is>
        <t>Automatable</t>
      </is>
    </oc>
    <nc r="E38" t="inlineStr">
      <is>
        <t>Y</t>
      </is>
    </nc>
    <odxf/>
  </rcc>
  <rcc rId="1670" sId="1" odxf="1">
    <oc r="E39" t="inlineStr">
      <is>
        <t>Automatable</t>
      </is>
    </oc>
    <nc r="E39" t="inlineStr">
      <is>
        <t>Y</t>
      </is>
    </nc>
    <odxf/>
  </rcc>
  <rcc rId="1671" sId="1" odxf="1">
    <oc r="E40" t="inlineStr">
      <is>
        <t>Automatable</t>
      </is>
    </oc>
    <nc r="E40" t="inlineStr">
      <is>
        <t>Y</t>
      </is>
    </nc>
    <odxf/>
  </rcc>
  <rcc rId="1672" sId="1" odxf="1">
    <oc r="E41" t="inlineStr">
      <is>
        <t>Automatable</t>
      </is>
    </oc>
    <nc r="E41" t="inlineStr">
      <is>
        <t>Y</t>
      </is>
    </nc>
    <odxf/>
  </rcc>
  <rcc rId="1673" sId="1" odxf="1">
    <oc r="E42" t="inlineStr">
      <is>
        <t>Automatable</t>
      </is>
    </oc>
    <nc r="E42" t="inlineStr">
      <is>
        <t>Y</t>
      </is>
    </nc>
    <odxf/>
  </rcc>
  <rcc rId="1674" sId="1" odxf="1">
    <oc r="E43" t="inlineStr">
      <is>
        <t>Automatable</t>
      </is>
    </oc>
    <nc r="E43" t="inlineStr">
      <is>
        <t>Y</t>
      </is>
    </nc>
    <odxf/>
  </rcc>
  <rcc rId="1675" sId="1" odxf="1">
    <oc r="E44" t="inlineStr">
      <is>
        <t>Automatable</t>
      </is>
    </oc>
    <nc r="E44" t="inlineStr">
      <is>
        <t>Y</t>
      </is>
    </nc>
    <odxf/>
  </rcc>
  <rcc rId="1676" sId="1" odxf="1">
    <oc r="E45" t="inlineStr">
      <is>
        <t>Automatable</t>
      </is>
    </oc>
    <nc r="E45" t="inlineStr">
      <is>
        <t>Y</t>
      </is>
    </nc>
    <odxf/>
  </rcc>
  <rcc rId="1677" sId="1" odxf="1">
    <oc r="E46" t="inlineStr">
      <is>
        <t>Automatable</t>
      </is>
    </oc>
    <nc r="E46" t="inlineStr">
      <is>
        <t>Y</t>
      </is>
    </nc>
    <odxf/>
  </rcc>
  <rcc rId="1678" sId="1" odxf="1">
    <oc r="E47" t="inlineStr">
      <is>
        <t>Automatable</t>
      </is>
    </oc>
    <nc r="E47" t="inlineStr">
      <is>
        <t>Y</t>
      </is>
    </nc>
    <odxf/>
  </rcc>
  <rcc rId="1679" sId="1" odxf="1">
    <oc r="E48" t="inlineStr">
      <is>
        <t>Automatable</t>
      </is>
    </oc>
    <nc r="E48" t="inlineStr">
      <is>
        <t>Y</t>
      </is>
    </nc>
    <odxf/>
  </rcc>
  <rcc rId="1680" sId="1" odxf="1">
    <oc r="E49" t="inlineStr">
      <is>
        <t>Automatable</t>
      </is>
    </oc>
    <nc r="E49" t="inlineStr">
      <is>
        <t>Y</t>
      </is>
    </nc>
    <odxf/>
  </rcc>
  <rcc rId="1681" sId="1" odxf="1">
    <oc r="E50" t="inlineStr">
      <is>
        <t>Automatable</t>
      </is>
    </oc>
    <nc r="E50" t="inlineStr">
      <is>
        <t>Y</t>
      </is>
    </nc>
    <odxf/>
  </rcc>
  <rcc rId="1682" sId="1" odxf="1">
    <oc r="E51" t="inlineStr">
      <is>
        <t>Automatable</t>
      </is>
    </oc>
    <nc r="E51" t="inlineStr">
      <is>
        <t>Y</t>
      </is>
    </nc>
    <odxf/>
  </rcc>
  <rcc rId="1683" sId="1" odxf="1">
    <oc r="E52" t="inlineStr">
      <is>
        <t>Automatable</t>
      </is>
    </oc>
    <nc r="E52" t="inlineStr">
      <is>
        <t>Y</t>
      </is>
    </nc>
    <odxf/>
  </rcc>
  <rcc rId="1684" sId="1" odxf="1">
    <oc r="E53" t="inlineStr">
      <is>
        <t>Automatable</t>
      </is>
    </oc>
    <nc r="E53" t="inlineStr">
      <is>
        <t>Y</t>
      </is>
    </nc>
    <odxf/>
  </rcc>
  <rcc rId="1685" sId="1" odxf="1">
    <oc r="E54" t="inlineStr">
      <is>
        <t>Automatable</t>
      </is>
    </oc>
    <nc r="E54" t="inlineStr">
      <is>
        <t>Y</t>
      </is>
    </nc>
    <odxf/>
  </rcc>
  <rcc rId="1686" sId="1" odxf="1">
    <oc r="E55" t="inlineStr">
      <is>
        <t>Automatable</t>
      </is>
    </oc>
    <nc r="E55" t="inlineStr">
      <is>
        <t>Y</t>
      </is>
    </nc>
    <odxf/>
  </rcc>
  <rcc rId="1687" sId="1" odxf="1">
    <oc r="E56" t="inlineStr">
      <is>
        <t>Automatable</t>
      </is>
    </oc>
    <nc r="E56" t="inlineStr">
      <is>
        <t>Y</t>
      </is>
    </nc>
    <odxf/>
  </rcc>
  <rcc rId="1688" sId="1" odxf="1">
    <oc r="E57" t="inlineStr">
      <is>
        <t>Automatable</t>
      </is>
    </oc>
    <nc r="E57" t="inlineStr">
      <is>
        <t>Y</t>
      </is>
    </nc>
    <odxf/>
  </rcc>
  <rcc rId="1689" sId="1" odxf="1">
    <oc r="E58" t="inlineStr">
      <is>
        <t>Automatable</t>
      </is>
    </oc>
    <nc r="E58" t="inlineStr">
      <is>
        <t>Y</t>
      </is>
    </nc>
    <odxf/>
  </rcc>
  <rcc rId="1690" sId="1" odxf="1">
    <oc r="E59" t="inlineStr">
      <is>
        <t>Automatable</t>
      </is>
    </oc>
    <nc r="E59" t="inlineStr">
      <is>
        <t>Y</t>
      </is>
    </nc>
    <odxf/>
  </rcc>
  <rcc rId="1691" sId="1" odxf="1">
    <oc r="E61" t="inlineStr">
      <is>
        <t>Automatable</t>
      </is>
    </oc>
    <nc r="E61" t="inlineStr">
      <is>
        <t>Y</t>
      </is>
    </nc>
    <odxf/>
  </rcc>
  <rcc rId="1692" sId="1" odxf="1">
    <oc r="E64" t="inlineStr">
      <is>
        <t>Automatable</t>
      </is>
    </oc>
    <nc r="E64" t="inlineStr">
      <is>
        <t>Y</t>
      </is>
    </nc>
    <odxf/>
  </rcc>
  <rcc rId="1693" sId="1" odxf="1">
    <oc r="E65" t="inlineStr">
      <is>
        <t>Automatable</t>
      </is>
    </oc>
    <nc r="E65" t="inlineStr">
      <is>
        <t>Y</t>
      </is>
    </nc>
    <odxf/>
  </rcc>
  <rcc rId="1694" sId="1" odxf="1">
    <oc r="E66" t="inlineStr">
      <is>
        <t>Automatable</t>
      </is>
    </oc>
    <nc r="E66" t="inlineStr">
      <is>
        <t>Y</t>
      </is>
    </nc>
    <odxf/>
  </rcc>
  <rcc rId="1695" sId="1" odxf="1">
    <oc r="E67" t="inlineStr">
      <is>
        <t>Automatable</t>
      </is>
    </oc>
    <nc r="E67" t="inlineStr">
      <is>
        <t>Y</t>
      </is>
    </nc>
    <odxf/>
  </rcc>
  <rcc rId="1696" sId="1" odxf="1">
    <oc r="E68" t="inlineStr">
      <is>
        <t>Automatable</t>
      </is>
    </oc>
    <nc r="E68" t="inlineStr">
      <is>
        <t>Y</t>
      </is>
    </nc>
    <odxf/>
  </rcc>
  <rcc rId="1697" sId="1" odxf="1">
    <oc r="E69" t="inlineStr">
      <is>
        <t>Automatable</t>
      </is>
    </oc>
    <nc r="E69" t="inlineStr">
      <is>
        <t>Y</t>
      </is>
    </nc>
    <odxf/>
  </rcc>
  <rcc rId="1698" sId="1" odxf="1">
    <oc r="E70" t="inlineStr">
      <is>
        <t>Automatable</t>
      </is>
    </oc>
    <nc r="E70" t="inlineStr">
      <is>
        <t>Y</t>
      </is>
    </nc>
    <odxf/>
  </rcc>
  <rcc rId="1699" sId="1" odxf="1">
    <oc r="E71" t="inlineStr">
      <is>
        <t>Automatable</t>
      </is>
    </oc>
    <nc r="E71" t="inlineStr">
      <is>
        <t>Y</t>
      </is>
    </nc>
    <odxf/>
  </rcc>
  <rcc rId="1700" sId="1" odxf="1">
    <oc r="E72" t="inlineStr">
      <is>
        <t>Automatable</t>
      </is>
    </oc>
    <nc r="E72" t="inlineStr">
      <is>
        <t>Y</t>
      </is>
    </nc>
    <odxf/>
  </rcc>
  <rcc rId="1701" sId="1" odxf="1">
    <oc r="E73" t="inlineStr">
      <is>
        <t>Automatable</t>
      </is>
    </oc>
    <nc r="E73" t="inlineStr">
      <is>
        <t>Y</t>
      </is>
    </nc>
    <odxf/>
  </rcc>
  <rcc rId="1702" sId="1" odxf="1">
    <oc r="E74" t="inlineStr">
      <is>
        <t>Automatable</t>
      </is>
    </oc>
    <nc r="E74" t="inlineStr">
      <is>
        <t>Y</t>
      </is>
    </nc>
    <odxf/>
  </rcc>
  <rcc rId="1703" sId="1" odxf="1">
    <oc r="E75" t="inlineStr">
      <is>
        <t>Automatable</t>
      </is>
    </oc>
    <nc r="E75" t="inlineStr">
      <is>
        <t>Y</t>
      </is>
    </nc>
    <odxf/>
  </rcc>
  <rcc rId="1704" sId="1" odxf="1">
    <oc r="E76" t="inlineStr">
      <is>
        <t>Automatable</t>
      </is>
    </oc>
    <nc r="E76" t="inlineStr">
      <is>
        <t>Y</t>
      </is>
    </nc>
    <odxf/>
  </rcc>
  <rcc rId="1705" sId="1" odxf="1">
    <oc r="E77" t="inlineStr">
      <is>
        <t>Automatable</t>
      </is>
    </oc>
    <nc r="E77" t="inlineStr">
      <is>
        <t>Y</t>
      </is>
    </nc>
    <odxf/>
  </rcc>
  <rcc rId="1706" sId="1" odxf="1">
    <oc r="E78" t="inlineStr">
      <is>
        <t>Automatable</t>
      </is>
    </oc>
    <nc r="E78" t="inlineStr">
      <is>
        <t>Y</t>
      </is>
    </nc>
    <odxf/>
  </rcc>
  <rcc rId="1707" sId="1" odxf="1">
    <oc r="E79" t="inlineStr">
      <is>
        <t>Automatable</t>
      </is>
    </oc>
    <nc r="E79" t="inlineStr">
      <is>
        <t>Y</t>
      </is>
    </nc>
    <odxf/>
  </rcc>
  <rcc rId="1708" sId="1" odxf="1">
    <oc r="E80" t="inlineStr">
      <is>
        <t>Automatable</t>
      </is>
    </oc>
    <nc r="E80" t="inlineStr">
      <is>
        <t>Y</t>
      </is>
    </nc>
    <odxf/>
  </rcc>
  <rcc rId="1709" sId="1" odxf="1">
    <oc r="E81" t="inlineStr">
      <is>
        <t>Automatable</t>
      </is>
    </oc>
    <nc r="E81" t="inlineStr">
      <is>
        <t>Y</t>
      </is>
    </nc>
    <odxf/>
  </rcc>
  <rcc rId="1710" sId="1" odxf="1">
    <oc r="E82" t="inlineStr">
      <is>
        <t>Automatable</t>
      </is>
    </oc>
    <nc r="E82" t="inlineStr">
      <is>
        <t>Y</t>
      </is>
    </nc>
    <odxf/>
  </rcc>
  <rcc rId="1711" sId="1" odxf="1">
    <oc r="E83" t="inlineStr">
      <is>
        <t>Automatable</t>
      </is>
    </oc>
    <nc r="E83" t="inlineStr">
      <is>
        <t>Y</t>
      </is>
    </nc>
    <odxf/>
  </rcc>
  <rcc rId="1712" sId="1" odxf="1">
    <oc r="E84" t="inlineStr">
      <is>
        <t>Automatable</t>
      </is>
    </oc>
    <nc r="E84" t="inlineStr">
      <is>
        <t>Y</t>
      </is>
    </nc>
    <odxf/>
  </rcc>
  <rcc rId="1713" sId="1" odxf="1">
    <oc r="E85" t="inlineStr">
      <is>
        <t>Automatable</t>
      </is>
    </oc>
    <nc r="E85" t="inlineStr">
      <is>
        <t>Y</t>
      </is>
    </nc>
    <odxf/>
  </rcc>
  <rcc rId="1714" sId="1" odxf="1">
    <oc r="E86" t="inlineStr">
      <is>
        <t>Automatable</t>
      </is>
    </oc>
    <nc r="E86" t="inlineStr">
      <is>
        <t>Y</t>
      </is>
    </nc>
    <odxf/>
  </rcc>
  <rcc rId="1715" sId="1" odxf="1">
    <oc r="E87" t="inlineStr">
      <is>
        <t>Automatable</t>
      </is>
    </oc>
    <nc r="E87" t="inlineStr">
      <is>
        <t>Y</t>
      </is>
    </nc>
    <odxf/>
  </rcc>
  <rcc rId="1716" sId="1" odxf="1">
    <oc r="E88" t="inlineStr">
      <is>
        <t>Automatable</t>
      </is>
    </oc>
    <nc r="E88" t="inlineStr">
      <is>
        <t>Y</t>
      </is>
    </nc>
    <odxf/>
  </rcc>
  <rcc rId="1717" sId="1" odxf="1">
    <oc r="E89" t="inlineStr">
      <is>
        <t>Automatable</t>
      </is>
    </oc>
    <nc r="E89" t="inlineStr">
      <is>
        <t>Y</t>
      </is>
    </nc>
    <odxf/>
  </rcc>
  <rcc rId="1718" sId="1" odxf="1">
    <oc r="E90" t="inlineStr">
      <is>
        <t>Automatable</t>
      </is>
    </oc>
    <nc r="E90" t="inlineStr">
      <is>
        <t>Y</t>
      </is>
    </nc>
    <odxf/>
  </rcc>
  <rcc rId="1719" sId="1" odxf="1">
    <oc r="E91" t="inlineStr">
      <is>
        <t>Automatable</t>
      </is>
    </oc>
    <nc r="E91" t="inlineStr">
      <is>
        <t>Y</t>
      </is>
    </nc>
    <odxf/>
  </rcc>
  <rcc rId="1720" sId="1" odxf="1">
    <oc r="E92" t="inlineStr">
      <is>
        <t>Automatable</t>
      </is>
    </oc>
    <nc r="E92" t="inlineStr">
      <is>
        <t>Y</t>
      </is>
    </nc>
    <odxf/>
  </rcc>
  <rcc rId="1721" sId="1" odxf="1">
    <oc r="E93" t="inlineStr">
      <is>
        <t>Automatable</t>
      </is>
    </oc>
    <nc r="E93" t="inlineStr">
      <is>
        <t>Y</t>
      </is>
    </nc>
    <odxf/>
  </rcc>
  <rcc rId="1722" sId="1" odxf="1">
    <oc r="E94" t="inlineStr">
      <is>
        <t>Automatable</t>
      </is>
    </oc>
    <nc r="E94" t="inlineStr">
      <is>
        <t>Y</t>
      </is>
    </nc>
    <odxf/>
  </rcc>
  <rcc rId="1723" sId="1" odxf="1">
    <oc r="E95" t="inlineStr">
      <is>
        <t>Automatable</t>
      </is>
    </oc>
    <nc r="E95" t="inlineStr">
      <is>
        <t>Y</t>
      </is>
    </nc>
    <odxf/>
  </rcc>
  <rcc rId="1724" sId="1" odxf="1">
    <oc r="E96" t="inlineStr">
      <is>
        <t>Automatable</t>
      </is>
    </oc>
    <nc r="E96" t="inlineStr">
      <is>
        <t>Y</t>
      </is>
    </nc>
    <odxf/>
  </rcc>
  <rcc rId="1725" sId="1" odxf="1">
    <oc r="E97" t="inlineStr">
      <is>
        <t>Automatable</t>
      </is>
    </oc>
    <nc r="E97" t="inlineStr">
      <is>
        <t>Y</t>
      </is>
    </nc>
    <odxf/>
  </rcc>
  <rcc rId="1726" sId="1" odxf="1">
    <oc r="E98" t="inlineStr">
      <is>
        <t>Automatable</t>
      </is>
    </oc>
    <nc r="E98" t="inlineStr">
      <is>
        <t>Y</t>
      </is>
    </nc>
    <odxf/>
  </rcc>
  <rcc rId="1727" sId="1" odxf="1">
    <oc r="E99" t="inlineStr">
      <is>
        <t>Automatable</t>
      </is>
    </oc>
    <nc r="E99" t="inlineStr">
      <is>
        <t>Y</t>
      </is>
    </nc>
    <odxf/>
  </rcc>
  <rcc rId="1728" sId="1" odxf="1">
    <oc r="E100" t="inlineStr">
      <is>
        <t>Automatable</t>
      </is>
    </oc>
    <nc r="E100" t="inlineStr">
      <is>
        <t>Y</t>
      </is>
    </nc>
    <odxf/>
  </rcc>
  <rcc rId="1729" sId="1" odxf="1">
    <oc r="E101" t="inlineStr">
      <is>
        <t>Automatable</t>
      </is>
    </oc>
    <nc r="E101" t="inlineStr">
      <is>
        <t>Y</t>
      </is>
    </nc>
    <odxf/>
  </rcc>
  <rcc rId="1730" sId="1" odxf="1">
    <oc r="E102" t="inlineStr">
      <is>
        <t>Automatable</t>
      </is>
    </oc>
    <nc r="E102" t="inlineStr">
      <is>
        <t>Y</t>
      </is>
    </nc>
    <odxf/>
  </rcc>
  <rcc rId="1731" sId="1" odxf="1">
    <oc r="E103" t="inlineStr">
      <is>
        <t>Automatable</t>
      </is>
    </oc>
    <nc r="E103" t="inlineStr">
      <is>
        <t>Y</t>
      </is>
    </nc>
    <odxf/>
  </rcc>
  <rcc rId="1732" sId="1" odxf="1">
    <oc r="E104" t="inlineStr">
      <is>
        <t>Automatable</t>
      </is>
    </oc>
    <nc r="E104" t="inlineStr">
      <is>
        <t>Y</t>
      </is>
    </nc>
    <odxf/>
  </rcc>
  <rcc rId="1733" sId="1" odxf="1">
    <oc r="E105" t="inlineStr">
      <is>
        <t>Automatable</t>
      </is>
    </oc>
    <nc r="E105" t="inlineStr">
      <is>
        <t>Y</t>
      </is>
    </nc>
    <odxf/>
  </rcc>
  <rcc rId="1734" sId="1" odxf="1">
    <oc r="E106" t="inlineStr">
      <is>
        <t>Automatable</t>
      </is>
    </oc>
    <nc r="E106" t="inlineStr">
      <is>
        <t>Y</t>
      </is>
    </nc>
    <odxf/>
  </rcc>
  <rcc rId="1735" sId="1" odxf="1">
    <oc r="E107" t="inlineStr">
      <is>
        <t>Automatable</t>
      </is>
    </oc>
    <nc r="E107" t="inlineStr">
      <is>
        <t>Y</t>
      </is>
    </nc>
    <odxf/>
  </rcc>
  <rcc rId="1736" sId="1" odxf="1">
    <oc r="E108" t="inlineStr">
      <is>
        <t>Automatable</t>
      </is>
    </oc>
    <nc r="E108" t="inlineStr">
      <is>
        <t>Y</t>
      </is>
    </nc>
    <odxf/>
  </rcc>
  <rcc rId="1737" sId="1" odxf="1">
    <oc r="E109" t="inlineStr">
      <is>
        <t>Automatable</t>
      </is>
    </oc>
    <nc r="E109" t="inlineStr">
      <is>
        <t>Y</t>
      </is>
    </nc>
    <odxf/>
  </rcc>
  <rcc rId="1738" sId="1" odxf="1">
    <oc r="E110" t="inlineStr">
      <is>
        <t>Automatable</t>
      </is>
    </oc>
    <nc r="E110" t="inlineStr">
      <is>
        <t>Y</t>
      </is>
    </nc>
    <odxf/>
  </rcc>
  <rcc rId="1739" sId="1" odxf="1">
    <oc r="E111" t="inlineStr">
      <is>
        <t>Automatable</t>
      </is>
    </oc>
    <nc r="E111" t="inlineStr">
      <is>
        <t>Y</t>
      </is>
    </nc>
    <odxf/>
  </rcc>
  <rcc rId="1740" sId="1" odxf="1">
    <oc r="E112" t="inlineStr">
      <is>
        <t>Automatable</t>
      </is>
    </oc>
    <nc r="E112" t="inlineStr">
      <is>
        <t>Y</t>
      </is>
    </nc>
    <odxf/>
  </rcc>
  <rcc rId="1741" sId="1" odxf="1">
    <oc r="E113" t="inlineStr">
      <is>
        <t>Automatable</t>
      </is>
    </oc>
    <nc r="E113" t="inlineStr">
      <is>
        <t>Y</t>
      </is>
    </nc>
    <odxf/>
  </rcc>
  <rcc rId="1742" sId="1" odxf="1">
    <oc r="E114" t="inlineStr">
      <is>
        <t>Automatable</t>
      </is>
    </oc>
    <nc r="E114" t="inlineStr">
      <is>
        <t>Y</t>
      </is>
    </nc>
    <odxf/>
  </rcc>
  <rcc rId="1743" sId="1" odxf="1">
    <oc r="E115" t="inlineStr">
      <is>
        <t>Automatable</t>
      </is>
    </oc>
    <nc r="E115" t="inlineStr">
      <is>
        <t>Y</t>
      </is>
    </nc>
    <odxf/>
  </rcc>
  <rcc rId="1744" sId="1" odxf="1">
    <oc r="E116" t="inlineStr">
      <is>
        <t>Automatable</t>
      </is>
    </oc>
    <nc r="E116" t="inlineStr">
      <is>
        <t>Y</t>
      </is>
    </nc>
    <odxf/>
  </rcc>
  <rcc rId="1745" sId="1" odxf="1">
    <oc r="E117" t="inlineStr">
      <is>
        <t>Automatable</t>
      </is>
    </oc>
    <nc r="E117" t="inlineStr">
      <is>
        <t>Y</t>
      </is>
    </nc>
    <odxf/>
  </rcc>
  <rcc rId="1746" sId="1" odxf="1">
    <oc r="E118" t="inlineStr">
      <is>
        <t>Automatable</t>
      </is>
    </oc>
    <nc r="E118" t="inlineStr">
      <is>
        <t>Y</t>
      </is>
    </nc>
    <odxf/>
  </rcc>
  <rcc rId="1747" sId="1" odxf="1">
    <oc r="E119" t="inlineStr">
      <is>
        <t>Automatable</t>
      </is>
    </oc>
    <nc r="E119" t="inlineStr">
      <is>
        <t>Y</t>
      </is>
    </nc>
    <odxf/>
  </rcc>
  <rcc rId="1748" sId="1" odxf="1">
    <oc r="E120" t="inlineStr">
      <is>
        <t>Automatable</t>
      </is>
    </oc>
    <nc r="E120" t="inlineStr">
      <is>
        <t>Y</t>
      </is>
    </nc>
    <odxf/>
  </rcc>
  <rcc rId="1749" sId="1" odxf="1">
    <oc r="E121" t="inlineStr">
      <is>
        <t>Automatable</t>
      </is>
    </oc>
    <nc r="E121" t="inlineStr">
      <is>
        <t>Y</t>
      </is>
    </nc>
    <odxf/>
  </rcc>
  <rcc rId="1750" sId="1" odxf="1">
    <oc r="E122" t="inlineStr">
      <is>
        <t>Automatable</t>
      </is>
    </oc>
    <nc r="E122" t="inlineStr">
      <is>
        <t>Y</t>
      </is>
    </nc>
    <odxf/>
  </rcc>
  <rcc rId="1751" sId="1" odxf="1">
    <oc r="E123" t="inlineStr">
      <is>
        <t>Automatable</t>
      </is>
    </oc>
    <nc r="E123" t="inlineStr">
      <is>
        <t>Y</t>
      </is>
    </nc>
    <odxf/>
  </rcc>
  <rcc rId="1752" sId="1" odxf="1">
    <oc r="E124" t="inlineStr">
      <is>
        <t>Automatable</t>
      </is>
    </oc>
    <nc r="E124" t="inlineStr">
      <is>
        <t>Y</t>
      </is>
    </nc>
    <odxf/>
  </rcc>
  <rcc rId="1753" sId="1" odxf="1">
    <oc r="E125" t="inlineStr">
      <is>
        <t>Automatable</t>
      </is>
    </oc>
    <nc r="E125" t="inlineStr">
      <is>
        <t>Y</t>
      </is>
    </nc>
    <odxf/>
  </rcc>
  <rcc rId="1754" sId="1" odxf="1">
    <oc r="E126" t="inlineStr">
      <is>
        <t>Automatable</t>
      </is>
    </oc>
    <nc r="E126" t="inlineStr">
      <is>
        <t>Y</t>
      </is>
    </nc>
    <odxf/>
  </rcc>
  <rcc rId="1755" sId="1" odxf="1">
    <oc r="E127" t="inlineStr">
      <is>
        <t>Automatable</t>
      </is>
    </oc>
    <nc r="E127" t="inlineStr">
      <is>
        <t>Y</t>
      </is>
    </nc>
    <odxf/>
  </rcc>
  <rcc rId="1756" sId="1" odxf="1">
    <oc r="E128" t="inlineStr">
      <is>
        <t>Automatable</t>
      </is>
    </oc>
    <nc r="E128" t="inlineStr">
      <is>
        <t>Y</t>
      </is>
    </nc>
    <odxf/>
  </rcc>
  <rcc rId="1757" sId="1" odxf="1">
    <oc r="E129" t="inlineStr">
      <is>
        <t>Automatable</t>
      </is>
    </oc>
    <nc r="E129" t="inlineStr">
      <is>
        <t>Y</t>
      </is>
    </nc>
    <odxf/>
  </rcc>
  <rcc rId="1758" sId="1" odxf="1">
    <oc r="E130" t="inlineStr">
      <is>
        <t>Automatable</t>
      </is>
    </oc>
    <nc r="E130" t="inlineStr">
      <is>
        <t>Y</t>
      </is>
    </nc>
    <odxf/>
  </rcc>
  <rcc rId="1759" sId="1" odxf="1">
    <oc r="E131" t="inlineStr">
      <is>
        <t>Automatable</t>
      </is>
    </oc>
    <nc r="E131" t="inlineStr">
      <is>
        <t>Y</t>
      </is>
    </nc>
    <odxf/>
  </rcc>
  <rcc rId="1760" sId="1" odxf="1">
    <oc r="E132" t="inlineStr">
      <is>
        <t>Automatable</t>
      </is>
    </oc>
    <nc r="E132" t="inlineStr">
      <is>
        <t>Y</t>
      </is>
    </nc>
    <odxf/>
  </rcc>
  <rcc rId="1761" sId="1" odxf="1">
    <oc r="E133" t="inlineStr">
      <is>
        <t>Automatable</t>
      </is>
    </oc>
    <nc r="E133" t="inlineStr">
      <is>
        <t>Y</t>
      </is>
    </nc>
    <odxf/>
  </rcc>
  <rcc rId="1762" sId="1" odxf="1">
    <oc r="E134" t="inlineStr">
      <is>
        <t>Automatable</t>
      </is>
    </oc>
    <nc r="E134" t="inlineStr">
      <is>
        <t>Y</t>
      </is>
    </nc>
    <odxf/>
  </rcc>
  <rcc rId="1763" sId="1" odxf="1">
    <oc r="E135" t="inlineStr">
      <is>
        <t>Automatable</t>
      </is>
    </oc>
    <nc r="E135" t="inlineStr">
      <is>
        <t>Y</t>
      </is>
    </nc>
    <odxf/>
  </rcc>
  <rcc rId="1764" sId="1" odxf="1">
    <oc r="E136" t="inlineStr">
      <is>
        <t>Automatable</t>
      </is>
    </oc>
    <nc r="E136" t="inlineStr">
      <is>
        <t>Y</t>
      </is>
    </nc>
    <odxf/>
  </rcc>
  <rcc rId="1765" sId="1" odxf="1">
    <oc r="E137" t="inlineStr">
      <is>
        <t>Automatable</t>
      </is>
    </oc>
    <nc r="E137" t="inlineStr">
      <is>
        <t>Y</t>
      </is>
    </nc>
    <odxf/>
  </rcc>
  <rcc rId="1766" sId="1" odxf="1">
    <oc r="E138" t="inlineStr">
      <is>
        <t>Automatable</t>
      </is>
    </oc>
    <nc r="E138" t="inlineStr">
      <is>
        <t>Y</t>
      </is>
    </nc>
    <odxf/>
  </rcc>
  <rcc rId="1767" sId="1" odxf="1">
    <oc r="E139" t="inlineStr">
      <is>
        <t>Automatable</t>
      </is>
    </oc>
    <nc r="E139" t="inlineStr">
      <is>
        <t>Y</t>
      </is>
    </nc>
    <odxf/>
  </rcc>
  <rcc rId="1768" sId="1" odxf="1">
    <oc r="E140" t="inlineStr">
      <is>
        <t>Automatable</t>
      </is>
    </oc>
    <nc r="E140" t="inlineStr">
      <is>
        <t>Y</t>
      </is>
    </nc>
    <odxf/>
  </rcc>
  <rcc rId="1769" sId="1" odxf="1">
    <oc r="E141" t="inlineStr">
      <is>
        <t>Automatable</t>
      </is>
    </oc>
    <nc r="E141" t="inlineStr">
      <is>
        <t>Y</t>
      </is>
    </nc>
    <odxf/>
  </rcc>
  <rcc rId="1770" sId="1" odxf="1">
    <oc r="E142" t="inlineStr">
      <is>
        <t>Automatable</t>
      </is>
    </oc>
    <nc r="E142" t="inlineStr">
      <is>
        <t>Y</t>
      </is>
    </nc>
    <odxf/>
  </rcc>
  <rcc rId="1771" sId="1" odxf="1">
    <oc r="E143" t="inlineStr">
      <is>
        <t>Automatable</t>
      </is>
    </oc>
    <nc r="E143" t="inlineStr">
      <is>
        <t>Y</t>
      </is>
    </nc>
    <odxf/>
  </rcc>
  <rcc rId="1772" sId="1" odxf="1">
    <oc r="E144" t="inlineStr">
      <is>
        <t>Automatable</t>
      </is>
    </oc>
    <nc r="E144" t="inlineStr">
      <is>
        <t>Y</t>
      </is>
    </nc>
    <odxf/>
  </rcc>
  <rcc rId="1773" sId="1" odxf="1">
    <oc r="E145" t="inlineStr">
      <is>
        <t>Automatable</t>
      </is>
    </oc>
    <nc r="E145" t="inlineStr">
      <is>
        <t>Y</t>
      </is>
    </nc>
    <odxf/>
  </rcc>
  <rcc rId="1774" sId="1" odxf="1">
    <oc r="E146" t="inlineStr">
      <is>
        <t>Automatable</t>
      </is>
    </oc>
    <nc r="E146" t="inlineStr">
      <is>
        <t>Y</t>
      </is>
    </nc>
    <odxf/>
  </rcc>
  <rcc rId="1775" sId="1" odxf="1">
    <oc r="E147" t="inlineStr">
      <is>
        <t>Automatable</t>
      </is>
    </oc>
    <nc r="E147" t="inlineStr">
      <is>
        <t>Y</t>
      </is>
    </nc>
    <odxf/>
  </rcc>
  <rcc rId="1776" sId="1" odxf="1">
    <oc r="E148" t="inlineStr">
      <is>
        <t>Automatable</t>
      </is>
    </oc>
    <nc r="E148" t="inlineStr">
      <is>
        <t>Y</t>
      </is>
    </nc>
    <odxf/>
  </rcc>
  <rcc rId="1777" sId="1" odxf="1">
    <oc r="E149" t="inlineStr">
      <is>
        <t>Automatable</t>
      </is>
    </oc>
    <nc r="E149" t="inlineStr">
      <is>
        <t>Y</t>
      </is>
    </nc>
    <odxf/>
  </rcc>
  <rcc rId="1778" sId="1" odxf="1">
    <oc r="E150" t="inlineStr">
      <is>
        <t>Automatable</t>
      </is>
    </oc>
    <nc r="E150" t="inlineStr">
      <is>
        <t>Y</t>
      </is>
    </nc>
    <odxf/>
  </rcc>
  <rcc rId="1779" sId="1" odxf="1">
    <oc r="E152" t="inlineStr">
      <is>
        <t>Automatable</t>
      </is>
    </oc>
    <nc r="E152" t="inlineStr">
      <is>
        <t>Y</t>
      </is>
    </nc>
    <odxf/>
  </rcc>
  <rcc rId="1780" sId="1" odxf="1">
    <oc r="E153" t="inlineStr">
      <is>
        <t>Automatable</t>
      </is>
    </oc>
    <nc r="E153" t="inlineStr">
      <is>
        <t>Y</t>
      </is>
    </nc>
    <odxf/>
  </rcc>
  <rcc rId="1781" sId="1" odxf="1">
    <oc r="E155" t="inlineStr">
      <is>
        <t>Automatable</t>
      </is>
    </oc>
    <nc r="E155" t="inlineStr">
      <is>
        <t>Y</t>
      </is>
    </nc>
    <odxf/>
  </rcc>
  <rcc rId="1782" sId="1" odxf="1">
    <oc r="E156" t="inlineStr">
      <is>
        <t>Automatable</t>
      </is>
    </oc>
    <nc r="E156" t="inlineStr">
      <is>
        <t>Y</t>
      </is>
    </nc>
    <odxf/>
  </rcc>
  <rcc rId="1783" sId="1" odxf="1">
    <oc r="E158" t="inlineStr">
      <is>
        <t>Automatable</t>
      </is>
    </oc>
    <nc r="E158" t="inlineStr">
      <is>
        <t>Y</t>
      </is>
    </nc>
    <odxf/>
  </rcc>
  <rcc rId="1784" sId="1" odxf="1">
    <oc r="E159" t="inlineStr">
      <is>
        <t>Automatable</t>
      </is>
    </oc>
    <nc r="E159" t="inlineStr">
      <is>
        <t>Y</t>
      </is>
    </nc>
    <odxf/>
  </rcc>
  <rcc rId="1785" sId="1" odxf="1">
    <oc r="E160" t="inlineStr">
      <is>
        <t>Automatable</t>
      </is>
    </oc>
    <nc r="E160" t="inlineStr">
      <is>
        <t>Y</t>
      </is>
    </nc>
    <odxf/>
  </rcc>
  <rcc rId="1786" sId="1" odxf="1">
    <oc r="E161" t="inlineStr">
      <is>
        <t>Automatable</t>
      </is>
    </oc>
    <nc r="E161" t="inlineStr">
      <is>
        <t>Y</t>
      </is>
    </nc>
    <odxf/>
  </rcc>
  <rcc rId="1787" sId="1" odxf="1">
    <oc r="E162" t="inlineStr">
      <is>
        <t>Automatable</t>
      </is>
    </oc>
    <nc r="E162" t="inlineStr">
      <is>
        <t>Y</t>
      </is>
    </nc>
    <odxf/>
  </rcc>
  <rcc rId="1788" sId="1" odxf="1">
    <oc r="E163" t="inlineStr">
      <is>
        <t>Automatable</t>
      </is>
    </oc>
    <nc r="E163" t="inlineStr">
      <is>
        <t>Y</t>
      </is>
    </nc>
    <odxf/>
  </rcc>
  <rcc rId="1789" sId="1" odxf="1">
    <oc r="E164" t="inlineStr">
      <is>
        <t>Automatable</t>
      </is>
    </oc>
    <nc r="E164" t="inlineStr">
      <is>
        <t>Y</t>
      </is>
    </nc>
    <odxf/>
  </rcc>
  <rcc rId="1790" sId="1" odxf="1">
    <oc r="E165" t="inlineStr">
      <is>
        <t>Automatable</t>
      </is>
    </oc>
    <nc r="E165" t="inlineStr">
      <is>
        <t>Y</t>
      </is>
    </nc>
    <odxf/>
  </rcc>
  <rcc rId="1791" sId="1" odxf="1">
    <oc r="E166" t="inlineStr">
      <is>
        <t>Automatable</t>
      </is>
    </oc>
    <nc r="E166" t="inlineStr">
      <is>
        <t>Y</t>
      </is>
    </nc>
    <odxf/>
  </rcc>
  <rcc rId="1792" sId="1" odxf="1">
    <oc r="E167" t="inlineStr">
      <is>
        <t>Automatable</t>
      </is>
    </oc>
    <nc r="E167" t="inlineStr">
      <is>
        <t>Y</t>
      </is>
    </nc>
    <odxf/>
  </rcc>
  <rcc rId="1793" sId="1" odxf="1">
    <oc r="E168" t="inlineStr">
      <is>
        <t>Automatable</t>
      </is>
    </oc>
    <nc r="E168" t="inlineStr">
      <is>
        <t>Y</t>
      </is>
    </nc>
    <odxf/>
  </rcc>
  <rcc rId="1794" sId="1" odxf="1">
    <oc r="E169" t="inlineStr">
      <is>
        <t>Automatable</t>
      </is>
    </oc>
    <nc r="E169" t="inlineStr">
      <is>
        <t>Y</t>
      </is>
    </nc>
    <odxf/>
  </rcc>
  <rcc rId="1795" sId="1" odxf="1">
    <oc r="E170" t="inlineStr">
      <is>
        <t>Automatable</t>
      </is>
    </oc>
    <nc r="E170" t="inlineStr">
      <is>
        <t>Y</t>
      </is>
    </nc>
    <odxf/>
  </rcc>
  <rcc rId="1796" sId="1" odxf="1">
    <oc r="E171" t="inlineStr">
      <is>
        <t>Automatable</t>
      </is>
    </oc>
    <nc r="E171" t="inlineStr">
      <is>
        <t>Y</t>
      </is>
    </nc>
    <odxf/>
  </rcc>
  <rcc rId="1797" sId="1" odxf="1">
    <oc r="E172" t="inlineStr">
      <is>
        <t>Automatable</t>
      </is>
    </oc>
    <nc r="E172" t="inlineStr">
      <is>
        <t>Y</t>
      </is>
    </nc>
    <odxf/>
  </rcc>
  <rcc rId="1798" sId="1" odxf="1">
    <oc r="E173" t="inlineStr">
      <is>
        <t>Automatable</t>
      </is>
    </oc>
    <nc r="E173" t="inlineStr">
      <is>
        <t>Y</t>
      </is>
    </nc>
    <odxf/>
  </rcc>
  <rcc rId="1799" sId="1" odxf="1">
    <oc r="E174" t="inlineStr">
      <is>
        <t>Automatable</t>
      </is>
    </oc>
    <nc r="E174" t="inlineStr">
      <is>
        <t>Y</t>
      </is>
    </nc>
    <odxf/>
  </rcc>
  <rcc rId="1800" sId="1" odxf="1">
    <oc r="E175" t="inlineStr">
      <is>
        <t>Automatable</t>
      </is>
    </oc>
    <nc r="E175" t="inlineStr">
      <is>
        <t>Y</t>
      </is>
    </nc>
    <odxf/>
  </rcc>
  <rcc rId="1801" sId="1" odxf="1">
    <oc r="E176" t="inlineStr">
      <is>
        <t>Automatable</t>
      </is>
    </oc>
    <nc r="E176" t="inlineStr">
      <is>
        <t>Y</t>
      </is>
    </nc>
    <odxf/>
  </rcc>
  <rcc rId="1802" sId="1" odxf="1">
    <oc r="E177" t="inlineStr">
      <is>
        <t>Automatable</t>
      </is>
    </oc>
    <nc r="E177" t="inlineStr">
      <is>
        <t>Y</t>
      </is>
    </nc>
    <odxf/>
  </rcc>
  <rcc rId="1803" sId="1" odxf="1">
    <oc r="E178" t="inlineStr">
      <is>
        <t>Automatable</t>
      </is>
    </oc>
    <nc r="E178" t="inlineStr">
      <is>
        <t>Y</t>
      </is>
    </nc>
    <odxf/>
  </rcc>
  <rcc rId="1804" sId="1" odxf="1">
    <oc r="E179" t="inlineStr">
      <is>
        <t>Automatable</t>
      </is>
    </oc>
    <nc r="E179" t="inlineStr">
      <is>
        <t>Y</t>
      </is>
    </nc>
    <odxf/>
  </rcc>
  <rcc rId="1805" sId="1" odxf="1">
    <oc r="E180" t="inlineStr">
      <is>
        <t>Automatable</t>
      </is>
    </oc>
    <nc r="E180" t="inlineStr">
      <is>
        <t>Y</t>
      </is>
    </nc>
    <odxf/>
  </rcc>
  <rcc rId="1806" sId="1" odxf="1">
    <oc r="E182" t="inlineStr">
      <is>
        <t>Automatable</t>
      </is>
    </oc>
    <nc r="E182" t="inlineStr">
      <is>
        <t>Y</t>
      </is>
    </nc>
    <odxf/>
  </rcc>
  <rcc rId="1807" sId="1" odxf="1">
    <oc r="E184" t="inlineStr">
      <is>
        <t>Automatable</t>
      </is>
    </oc>
    <nc r="E184" t="inlineStr">
      <is>
        <t>Y</t>
      </is>
    </nc>
    <odxf/>
  </rcc>
  <rcc rId="1808" sId="1" odxf="1">
    <oc r="E185" t="inlineStr">
      <is>
        <t>Automatable</t>
      </is>
    </oc>
    <nc r="E185" t="inlineStr">
      <is>
        <t>Y</t>
      </is>
    </nc>
    <odxf/>
  </rcc>
  <rcc rId="1809" sId="1" odxf="1">
    <oc r="E186" t="inlineStr">
      <is>
        <t>Automatable</t>
      </is>
    </oc>
    <nc r="E186" t="inlineStr">
      <is>
        <t>Y</t>
      </is>
    </nc>
    <odxf/>
  </rcc>
  <rcc rId="1810" sId="1" odxf="1">
    <oc r="E187" t="inlineStr">
      <is>
        <t>Automatable</t>
      </is>
    </oc>
    <nc r="E187" t="inlineStr">
      <is>
        <t>Y</t>
      </is>
    </nc>
    <odxf/>
  </rcc>
  <rcc rId="1811" sId="1" odxf="1">
    <oc r="E188" t="inlineStr">
      <is>
        <t>Automatable</t>
      </is>
    </oc>
    <nc r="E188" t="inlineStr">
      <is>
        <t>Y</t>
      </is>
    </nc>
    <odxf/>
  </rcc>
  <rcc rId="1812" sId="1" odxf="1">
    <oc r="E189" t="inlineStr">
      <is>
        <t>Automatable</t>
      </is>
    </oc>
    <nc r="E189" t="inlineStr">
      <is>
        <t>Y</t>
      </is>
    </nc>
    <odxf/>
  </rcc>
  <rcc rId="1813" sId="1" odxf="1">
    <oc r="E190" t="inlineStr">
      <is>
        <t>Automatable</t>
      </is>
    </oc>
    <nc r="E190" t="inlineStr">
      <is>
        <t>Y</t>
      </is>
    </nc>
    <odxf/>
  </rcc>
  <rcc rId="1814" sId="1" odxf="1">
    <oc r="E192" t="inlineStr">
      <is>
        <t>Automatable</t>
      </is>
    </oc>
    <nc r="E192" t="inlineStr">
      <is>
        <t>Y</t>
      </is>
    </nc>
    <odxf/>
  </rcc>
  <rcc rId="1815" sId="1" odxf="1">
    <oc r="E193" t="inlineStr">
      <is>
        <t>Automatable</t>
      </is>
    </oc>
    <nc r="E193" t="inlineStr">
      <is>
        <t>Y</t>
      </is>
    </nc>
    <odxf/>
  </rcc>
  <rcc rId="1816" sId="1" odxf="1">
    <oc r="E194" t="inlineStr">
      <is>
        <t>Automatable</t>
      </is>
    </oc>
    <nc r="E194" t="inlineStr">
      <is>
        <t>Y</t>
      </is>
    </nc>
    <odxf/>
  </rcc>
  <rcc rId="1817" sId="1" odxf="1">
    <oc r="E195" t="inlineStr">
      <is>
        <t>Automatable</t>
      </is>
    </oc>
    <nc r="E195" t="inlineStr">
      <is>
        <t>Y</t>
      </is>
    </nc>
    <odxf/>
  </rcc>
  <rcc rId="1818" sId="1" odxf="1">
    <oc r="E196" t="inlineStr">
      <is>
        <t>Automatable</t>
      </is>
    </oc>
    <nc r="E196" t="inlineStr">
      <is>
        <t>Y</t>
      </is>
    </nc>
    <odxf/>
  </rcc>
  <rcc rId="1819" sId="1" odxf="1">
    <oc r="E197" t="inlineStr">
      <is>
        <t>Automatable</t>
      </is>
    </oc>
    <nc r="E197" t="inlineStr">
      <is>
        <t>Y</t>
      </is>
    </nc>
    <odxf/>
  </rcc>
  <rcc rId="1820" sId="1" odxf="1">
    <oc r="E198" t="inlineStr">
      <is>
        <t>Automatable</t>
      </is>
    </oc>
    <nc r="E198" t="inlineStr">
      <is>
        <t>Y</t>
      </is>
    </nc>
    <odxf/>
  </rcc>
  <rcc rId="1821" sId="1" odxf="1">
    <oc r="E199" t="inlineStr">
      <is>
        <t>Automatable</t>
      </is>
    </oc>
    <nc r="E199" t="inlineStr">
      <is>
        <t>Y</t>
      </is>
    </nc>
    <odxf/>
  </rcc>
  <rcc rId="1822" sId="1" odxf="1">
    <oc r="E200" t="inlineStr">
      <is>
        <t>Automatable</t>
      </is>
    </oc>
    <nc r="E200" t="inlineStr">
      <is>
        <t>Y</t>
      </is>
    </nc>
    <odxf/>
  </rcc>
  <rcc rId="1823" sId="1" odxf="1">
    <oc r="E201" t="inlineStr">
      <is>
        <t>Automatable</t>
      </is>
    </oc>
    <nc r="E201" t="inlineStr">
      <is>
        <t>Y</t>
      </is>
    </nc>
    <odxf/>
  </rcc>
  <rcc rId="1824" sId="1" odxf="1">
    <oc r="E202" t="inlineStr">
      <is>
        <t>Automatable</t>
      </is>
    </oc>
    <nc r="E202" t="inlineStr">
      <is>
        <t>Y</t>
      </is>
    </nc>
    <odxf/>
  </rcc>
  <rcc rId="1825" sId="1" odxf="1">
    <oc r="E203" t="inlineStr">
      <is>
        <t>Automatable</t>
      </is>
    </oc>
    <nc r="E203" t="inlineStr">
      <is>
        <t>Y</t>
      </is>
    </nc>
    <odxf/>
  </rcc>
  <rcc rId="1826" sId="1" odxf="1">
    <oc r="E204" t="inlineStr">
      <is>
        <t>Automatable</t>
      </is>
    </oc>
    <nc r="E204" t="inlineStr">
      <is>
        <t>Y</t>
      </is>
    </nc>
    <odxf/>
  </rcc>
  <rcc rId="1827" sId="1" odxf="1">
    <oc r="E205" t="inlineStr">
      <is>
        <t>Automatable</t>
      </is>
    </oc>
    <nc r="E205" t="inlineStr">
      <is>
        <t>Y</t>
      </is>
    </nc>
    <odxf/>
  </rcc>
  <rcc rId="1828" sId="1" odxf="1">
    <oc r="E206" t="inlineStr">
      <is>
        <t>Automatable</t>
      </is>
    </oc>
    <nc r="E206" t="inlineStr">
      <is>
        <t>Y</t>
      </is>
    </nc>
    <odxf/>
  </rcc>
  <rcc rId="1829" sId="1" odxf="1">
    <oc r="E207" t="inlineStr">
      <is>
        <t>Automatable</t>
      </is>
    </oc>
    <nc r="E207" t="inlineStr">
      <is>
        <t>Y</t>
      </is>
    </nc>
    <odxf/>
  </rcc>
  <rcc rId="1830" sId="1" odxf="1">
    <oc r="E208" t="inlineStr">
      <is>
        <t>Automatable</t>
      </is>
    </oc>
    <nc r="E208" t="inlineStr">
      <is>
        <t>Y</t>
      </is>
    </nc>
    <odxf/>
  </rcc>
  <rcc rId="1831" sId="1" odxf="1">
    <oc r="E209" t="inlineStr">
      <is>
        <t>Automatable</t>
      </is>
    </oc>
    <nc r="E209" t="inlineStr">
      <is>
        <t>Y</t>
      </is>
    </nc>
    <odxf/>
  </rcc>
  <rcc rId="1832" sId="1" odxf="1">
    <oc r="E210" t="inlineStr">
      <is>
        <t>Automatable</t>
      </is>
    </oc>
    <nc r="E210" t="inlineStr">
      <is>
        <t>Y</t>
      </is>
    </nc>
    <odxf/>
  </rcc>
  <rcc rId="1833" sId="1" odxf="1">
    <oc r="E211" t="inlineStr">
      <is>
        <t>Automatable</t>
      </is>
    </oc>
    <nc r="E211" t="inlineStr">
      <is>
        <t>Y</t>
      </is>
    </nc>
    <odxf/>
  </rcc>
  <rcc rId="1834" sId="1" odxf="1">
    <oc r="E212" t="inlineStr">
      <is>
        <t>Automatable</t>
      </is>
    </oc>
    <nc r="E212" t="inlineStr">
      <is>
        <t>Y</t>
      </is>
    </nc>
    <odxf/>
  </rcc>
  <rcc rId="1835" sId="1" odxf="1">
    <oc r="E213" t="inlineStr">
      <is>
        <t>Automatable</t>
      </is>
    </oc>
    <nc r="E213" t="inlineStr">
      <is>
        <t>Y</t>
      </is>
    </nc>
    <odxf/>
  </rcc>
  <rcc rId="1836" sId="1" odxf="1">
    <oc r="E214" t="inlineStr">
      <is>
        <t>Automatable</t>
      </is>
    </oc>
    <nc r="E214" t="inlineStr">
      <is>
        <t>Y</t>
      </is>
    </nc>
    <odxf/>
  </rcc>
  <rcc rId="1837" sId="1" odxf="1">
    <oc r="E215" t="inlineStr">
      <is>
        <t>Automatable</t>
      </is>
    </oc>
    <nc r="E215" t="inlineStr">
      <is>
        <t>Y</t>
      </is>
    </nc>
    <odxf/>
  </rcc>
  <rcc rId="1838" sId="1" odxf="1">
    <oc r="E216" t="inlineStr">
      <is>
        <t>Automatable</t>
      </is>
    </oc>
    <nc r="E216" t="inlineStr">
      <is>
        <t>Y</t>
      </is>
    </nc>
    <odxf/>
  </rcc>
  <rcc rId="1839" sId="1" odxf="1">
    <oc r="E217" t="inlineStr">
      <is>
        <t>Automatable</t>
      </is>
    </oc>
    <nc r="E217" t="inlineStr">
      <is>
        <t>Y</t>
      </is>
    </nc>
    <odxf/>
  </rcc>
  <rcc rId="1840" sId="1" odxf="1">
    <oc r="E218" t="inlineStr">
      <is>
        <t>Automatable</t>
      </is>
    </oc>
    <nc r="E218" t="inlineStr">
      <is>
        <t>Y</t>
      </is>
    </nc>
    <odxf/>
  </rcc>
  <rcc rId="1841" sId="1" odxf="1">
    <oc r="E219" t="inlineStr">
      <is>
        <t>Automatable</t>
      </is>
    </oc>
    <nc r="E219" t="inlineStr">
      <is>
        <t>Y</t>
      </is>
    </nc>
    <odxf/>
  </rcc>
  <rcc rId="1842" sId="1" odxf="1">
    <oc r="E221" t="inlineStr">
      <is>
        <t>Automatable</t>
      </is>
    </oc>
    <nc r="E221" t="inlineStr">
      <is>
        <t>Y</t>
      </is>
    </nc>
    <odxf/>
  </rcc>
  <rcc rId="1843" sId="1" odxf="1">
    <oc r="E222" t="inlineStr">
      <is>
        <t>Automatable</t>
      </is>
    </oc>
    <nc r="E222" t="inlineStr">
      <is>
        <t>Y</t>
      </is>
    </nc>
    <odxf/>
  </rcc>
  <rcc rId="1844" sId="1" odxf="1">
    <oc r="E223" t="inlineStr">
      <is>
        <t>Automatable</t>
      </is>
    </oc>
    <nc r="E223" t="inlineStr">
      <is>
        <t>Y</t>
      </is>
    </nc>
    <odxf/>
  </rcc>
  <rcc rId="1845" sId="1" odxf="1">
    <oc r="E224" t="inlineStr">
      <is>
        <t>Automatable</t>
      </is>
    </oc>
    <nc r="E224" t="inlineStr">
      <is>
        <t>Y</t>
      </is>
    </nc>
    <odxf/>
  </rcc>
  <rcc rId="1846" sId="1" odxf="1">
    <oc r="E225" t="inlineStr">
      <is>
        <t>Automatable</t>
      </is>
    </oc>
    <nc r="E225" t="inlineStr">
      <is>
        <t>Y</t>
      </is>
    </nc>
    <odxf/>
  </rcc>
  <rcc rId="1847" sId="1" odxf="1">
    <oc r="E226" t="inlineStr">
      <is>
        <t>Automatable</t>
      </is>
    </oc>
    <nc r="E226" t="inlineStr">
      <is>
        <t>Y</t>
      </is>
    </nc>
    <odxf/>
  </rcc>
  <rcc rId="1848" sId="1" odxf="1">
    <oc r="E227" t="inlineStr">
      <is>
        <t>Automatable</t>
      </is>
    </oc>
    <nc r="E227" t="inlineStr">
      <is>
        <t>Y</t>
      </is>
    </nc>
    <odxf/>
  </rcc>
  <rcc rId="1849" sId="1" odxf="1">
    <oc r="E228" t="inlineStr">
      <is>
        <t>Automatable</t>
      </is>
    </oc>
    <nc r="E228" t="inlineStr">
      <is>
        <t>Y</t>
      </is>
    </nc>
    <odxf/>
  </rcc>
  <rcc rId="1850" sId="1" odxf="1">
    <oc r="E229" t="inlineStr">
      <is>
        <t>Automatable</t>
      </is>
    </oc>
    <nc r="E229" t="inlineStr">
      <is>
        <t>Y</t>
      </is>
    </nc>
    <odxf/>
  </rcc>
  <rcc rId="1851" sId="1" odxf="1">
    <oc r="E230" t="inlineStr">
      <is>
        <t>Automatable</t>
      </is>
    </oc>
    <nc r="E230" t="inlineStr">
      <is>
        <t>Y</t>
      </is>
    </nc>
    <odxf/>
  </rcc>
  <rcc rId="1852" sId="1" odxf="1">
    <oc r="E231" t="inlineStr">
      <is>
        <t>Automatable</t>
      </is>
    </oc>
    <nc r="E231" t="inlineStr">
      <is>
        <t>Y</t>
      </is>
    </nc>
    <odxf/>
  </rcc>
  <rcc rId="1853" sId="1" odxf="1">
    <oc r="E232" t="inlineStr">
      <is>
        <t>Automatable</t>
      </is>
    </oc>
    <nc r="E232" t="inlineStr">
      <is>
        <t>Y</t>
      </is>
    </nc>
    <odxf/>
  </rcc>
  <rcc rId="1854" sId="1" odxf="1">
    <oc r="E233" t="inlineStr">
      <is>
        <t>Automatable</t>
      </is>
    </oc>
    <nc r="E233" t="inlineStr">
      <is>
        <t>Y</t>
      </is>
    </nc>
    <odxf/>
  </rcc>
  <rcc rId="1855" sId="1" odxf="1">
    <oc r="E234" t="inlineStr">
      <is>
        <t>Automatable</t>
      </is>
    </oc>
    <nc r="E234" t="inlineStr">
      <is>
        <t>Y</t>
      </is>
    </nc>
    <odxf/>
  </rcc>
  <rcc rId="1856" sId="1" odxf="1">
    <oc r="E235" t="inlineStr">
      <is>
        <t>Automatable</t>
      </is>
    </oc>
    <nc r="E235" t="inlineStr">
      <is>
        <t>Y</t>
      </is>
    </nc>
    <odxf/>
  </rcc>
  <rcc rId="1857" sId="1" odxf="1">
    <oc r="E236" t="inlineStr">
      <is>
        <t>Automatable</t>
      </is>
    </oc>
    <nc r="E236" t="inlineStr">
      <is>
        <t>Y</t>
      </is>
    </nc>
    <odxf/>
  </rcc>
  <rcc rId="1858" sId="1" odxf="1">
    <oc r="E237" t="inlineStr">
      <is>
        <t>Automatable</t>
      </is>
    </oc>
    <nc r="E237" t="inlineStr">
      <is>
        <t>Y</t>
      </is>
    </nc>
    <odxf/>
  </rcc>
  <rcc rId="1859" sId="1" odxf="1">
    <oc r="E238" t="inlineStr">
      <is>
        <t>Automatable</t>
      </is>
    </oc>
    <nc r="E238" t="inlineStr">
      <is>
        <t>Y</t>
      </is>
    </nc>
    <odxf/>
  </rcc>
  <rcc rId="1860" sId="1" odxf="1">
    <oc r="E239" t="inlineStr">
      <is>
        <t>Automatable</t>
      </is>
    </oc>
    <nc r="E239" t="inlineStr">
      <is>
        <t>Y</t>
      </is>
    </nc>
    <odxf/>
  </rcc>
  <rcc rId="1861" sId="1" odxf="1">
    <oc r="E240" t="inlineStr">
      <is>
        <t>Automatable</t>
      </is>
    </oc>
    <nc r="E240" t="inlineStr">
      <is>
        <t>Y</t>
      </is>
    </nc>
    <odxf/>
  </rcc>
  <rcc rId="1862" sId="1" odxf="1">
    <oc r="E241" t="inlineStr">
      <is>
        <t>Automatable</t>
      </is>
    </oc>
    <nc r="E241" t="inlineStr">
      <is>
        <t>Y</t>
      </is>
    </nc>
    <odxf/>
  </rcc>
  <rcc rId="1863" sId="1" odxf="1">
    <oc r="E243" t="inlineStr">
      <is>
        <t>Automatable</t>
      </is>
    </oc>
    <nc r="E243" t="inlineStr">
      <is>
        <t>Y</t>
      </is>
    </nc>
    <odxf/>
  </rcc>
  <rcc rId="1864" sId="1" odxf="1">
    <oc r="E244" t="inlineStr">
      <is>
        <t>Automatable</t>
      </is>
    </oc>
    <nc r="E244" t="inlineStr">
      <is>
        <t>Y</t>
      </is>
    </nc>
    <odxf/>
  </rcc>
  <rcc rId="1865" sId="1" odxf="1">
    <oc r="E245" t="inlineStr">
      <is>
        <t>Automatable</t>
      </is>
    </oc>
    <nc r="E245" t="inlineStr">
      <is>
        <t>Y</t>
      </is>
    </nc>
    <odxf/>
  </rcc>
  <rcc rId="1866" sId="1" odxf="1">
    <oc r="E246" t="inlineStr">
      <is>
        <t>Automatable</t>
      </is>
    </oc>
    <nc r="E246" t="inlineStr">
      <is>
        <t>Y</t>
      </is>
    </nc>
    <odxf/>
  </rcc>
  <rcc rId="1867" sId="1" odxf="1">
    <oc r="E247" t="inlineStr">
      <is>
        <t>Automatable</t>
      </is>
    </oc>
    <nc r="E247" t="inlineStr">
      <is>
        <t>Y</t>
      </is>
    </nc>
    <odxf/>
  </rcc>
  <rcc rId="1868" sId="1" odxf="1">
    <oc r="E248" t="inlineStr">
      <is>
        <t>Automatable</t>
      </is>
    </oc>
    <nc r="E248" t="inlineStr">
      <is>
        <t>Y</t>
      </is>
    </nc>
    <odxf/>
  </rcc>
  <rcc rId="1869" sId="1" odxf="1">
    <oc r="E249" t="inlineStr">
      <is>
        <t>Automatable</t>
      </is>
    </oc>
    <nc r="E249" t="inlineStr">
      <is>
        <t>Y</t>
      </is>
    </nc>
    <odxf/>
  </rcc>
  <rcc rId="1870" sId="1" odxf="1">
    <oc r="E250" t="inlineStr">
      <is>
        <t>Automatable</t>
      </is>
    </oc>
    <nc r="E250" t="inlineStr">
      <is>
        <t>Y</t>
      </is>
    </nc>
    <odxf/>
  </rcc>
  <rcc rId="1871" sId="1" odxf="1">
    <oc r="E251" t="inlineStr">
      <is>
        <t>Automatable</t>
      </is>
    </oc>
    <nc r="E251" t="inlineStr">
      <is>
        <t>Y</t>
      </is>
    </nc>
    <odxf/>
  </rcc>
  <rcc rId="1872" sId="1" odxf="1">
    <oc r="E252" t="inlineStr">
      <is>
        <t>Automatable</t>
      </is>
    </oc>
    <nc r="E252" t="inlineStr">
      <is>
        <t>Y</t>
      </is>
    </nc>
    <odxf/>
  </rcc>
  <rcc rId="1873" sId="1" odxf="1">
    <oc r="E253" t="inlineStr">
      <is>
        <t>Automatable</t>
      </is>
    </oc>
    <nc r="E253" t="inlineStr">
      <is>
        <t>Y</t>
      </is>
    </nc>
    <odxf/>
  </rcc>
  <rcc rId="1874" sId="1" odxf="1">
    <oc r="E254" t="inlineStr">
      <is>
        <t>Automatable</t>
      </is>
    </oc>
    <nc r="E254" t="inlineStr">
      <is>
        <t>Y</t>
      </is>
    </nc>
    <odxf/>
  </rcc>
  <rcc rId="1875" sId="1" odxf="1">
    <oc r="E255" t="inlineStr">
      <is>
        <t>Automatable</t>
      </is>
    </oc>
    <nc r="E255" t="inlineStr">
      <is>
        <t>Y</t>
      </is>
    </nc>
    <odxf/>
  </rcc>
  <rcc rId="1876" sId="1" odxf="1">
    <oc r="E256" t="inlineStr">
      <is>
        <t>Automatable</t>
      </is>
    </oc>
    <nc r="E256" t="inlineStr">
      <is>
        <t>Y</t>
      </is>
    </nc>
    <odxf/>
  </rcc>
  <rcc rId="1877" sId="1" odxf="1">
    <oc r="E257" t="inlineStr">
      <is>
        <t>Automatable</t>
      </is>
    </oc>
    <nc r="E257" t="inlineStr">
      <is>
        <t>Y</t>
      </is>
    </nc>
    <odxf/>
  </rcc>
  <rcc rId="1878" sId="1" odxf="1">
    <oc r="E259" t="inlineStr">
      <is>
        <t>Automatable</t>
      </is>
    </oc>
    <nc r="E259" t="inlineStr">
      <is>
        <t>Y</t>
      </is>
    </nc>
    <odxf/>
  </rcc>
  <rcc rId="1879" sId="1" odxf="1">
    <oc r="E260" t="inlineStr">
      <is>
        <t>Automatable</t>
      </is>
    </oc>
    <nc r="E260" t="inlineStr">
      <is>
        <t>Y</t>
      </is>
    </nc>
    <odxf/>
  </rcc>
  <rcc rId="1880" sId="1" odxf="1">
    <oc r="E262" t="inlineStr">
      <is>
        <t>Automatable</t>
      </is>
    </oc>
    <nc r="E262" t="inlineStr">
      <is>
        <t>Y</t>
      </is>
    </nc>
    <odxf/>
  </rcc>
  <rcc rId="1881" sId="1" odxf="1">
    <oc r="E263" t="inlineStr">
      <is>
        <t>Automatable</t>
      </is>
    </oc>
    <nc r="E263" t="inlineStr">
      <is>
        <t>Y</t>
      </is>
    </nc>
    <odxf/>
  </rcc>
  <rcc rId="1882" sId="1" odxf="1">
    <oc r="E264" t="inlineStr">
      <is>
        <t>Automatable</t>
      </is>
    </oc>
    <nc r="E264" t="inlineStr">
      <is>
        <t>Y</t>
      </is>
    </nc>
    <odxf/>
  </rcc>
  <rcc rId="1883" sId="1" odxf="1">
    <oc r="E265" t="inlineStr">
      <is>
        <t>Automatable</t>
      </is>
    </oc>
    <nc r="E265" t="inlineStr">
      <is>
        <t>Y</t>
      </is>
    </nc>
    <odxf/>
  </rcc>
  <rcc rId="1884" sId="1" odxf="1">
    <oc r="E266" t="inlineStr">
      <is>
        <t>Automatable</t>
      </is>
    </oc>
    <nc r="E266" t="inlineStr">
      <is>
        <t>Y</t>
      </is>
    </nc>
    <odxf/>
  </rcc>
  <rcc rId="1885" sId="1" odxf="1">
    <oc r="E267" t="inlineStr">
      <is>
        <t>Automatable</t>
      </is>
    </oc>
    <nc r="E267" t="inlineStr">
      <is>
        <t>Y</t>
      </is>
    </nc>
    <odxf/>
  </rcc>
  <rcc rId="1886" sId="1" odxf="1">
    <oc r="E271" t="inlineStr">
      <is>
        <t>Automatable</t>
      </is>
    </oc>
    <nc r="E271" t="inlineStr">
      <is>
        <t>Y</t>
      </is>
    </nc>
    <odxf/>
  </rcc>
  <rcc rId="1887" sId="1" odxf="1">
    <oc r="E272" t="inlineStr">
      <is>
        <t>Automatable</t>
      </is>
    </oc>
    <nc r="E272" t="inlineStr">
      <is>
        <t>Y</t>
      </is>
    </nc>
    <odxf/>
  </rcc>
  <rcc rId="1888" sId="1" odxf="1">
    <oc r="E273" t="inlineStr">
      <is>
        <t>Automatable</t>
      </is>
    </oc>
    <nc r="E273" t="inlineStr">
      <is>
        <t>Y</t>
      </is>
    </nc>
    <odxf/>
  </rcc>
  <rcc rId="1889" sId="1" odxf="1">
    <oc r="E275" t="inlineStr">
      <is>
        <t>Automatable</t>
      </is>
    </oc>
    <nc r="E275" t="inlineStr">
      <is>
        <t>Y</t>
      </is>
    </nc>
    <odxf/>
  </rcc>
  <rcc rId="1890" sId="1" odxf="1">
    <oc r="E283" t="inlineStr">
      <is>
        <t>Automatable</t>
      </is>
    </oc>
    <nc r="E283" t="inlineStr">
      <is>
        <t>Y</t>
      </is>
    </nc>
    <odxf/>
  </rcc>
  <rcc rId="1891" sId="1" odxf="1">
    <oc r="E284" t="inlineStr">
      <is>
        <t>Automatable</t>
      </is>
    </oc>
    <nc r="E284" t="inlineStr">
      <is>
        <t>Y</t>
      </is>
    </nc>
    <odxf/>
  </rcc>
  <rcc rId="1892" sId="1" odxf="1">
    <oc r="E286" t="inlineStr">
      <is>
        <t>Automatable</t>
      </is>
    </oc>
    <nc r="E286" t="inlineStr">
      <is>
        <t>Y</t>
      </is>
    </nc>
    <odxf/>
  </rcc>
  <rcc rId="1893" sId="1" odxf="1">
    <oc r="E287" t="inlineStr">
      <is>
        <t>Automatable</t>
      </is>
    </oc>
    <nc r="E287" t="inlineStr">
      <is>
        <t>Y</t>
      </is>
    </nc>
    <odxf/>
  </rcc>
  <rcc rId="1894" sId="1" odxf="1">
    <oc r="E288" t="inlineStr">
      <is>
        <t>Automatable</t>
      </is>
    </oc>
    <nc r="E288" t="inlineStr">
      <is>
        <t>Y</t>
      </is>
    </nc>
    <odxf/>
  </rcc>
  <rcc rId="1895" sId="1" odxf="1">
    <oc r="E289" t="inlineStr">
      <is>
        <t>Automatable</t>
      </is>
    </oc>
    <nc r="E289" t="inlineStr">
      <is>
        <t>Y</t>
      </is>
    </nc>
    <odxf/>
  </rcc>
  <rcc rId="1896" sId="1" odxf="1">
    <oc r="E290" t="inlineStr">
      <is>
        <t>Automatable</t>
      </is>
    </oc>
    <nc r="E290" t="inlineStr">
      <is>
        <t>Y</t>
      </is>
    </nc>
    <odxf/>
  </rcc>
  <rcc rId="1897" sId="1" odxf="1">
    <oc r="E291" t="inlineStr">
      <is>
        <t>Automatable</t>
      </is>
    </oc>
    <nc r="E291" t="inlineStr">
      <is>
        <t>Y</t>
      </is>
    </nc>
    <odxf/>
  </rcc>
  <rcc rId="1898" sId="1" odxf="1">
    <oc r="E292" t="inlineStr">
      <is>
        <t>Automatable</t>
      </is>
    </oc>
    <nc r="E292" t="inlineStr">
      <is>
        <t>Y</t>
      </is>
    </nc>
    <odxf/>
  </rcc>
  <rcc rId="1899" sId="1" odxf="1">
    <oc r="E293" t="inlineStr">
      <is>
        <t>Automatable</t>
      </is>
    </oc>
    <nc r="E293" t="inlineStr">
      <is>
        <t>Y</t>
      </is>
    </nc>
    <odxf/>
  </rcc>
  <rcc rId="1900" sId="1" odxf="1">
    <oc r="E294" t="inlineStr">
      <is>
        <t>Automatable</t>
      </is>
    </oc>
    <nc r="E294" t="inlineStr">
      <is>
        <t>Y</t>
      </is>
    </nc>
    <odxf/>
  </rcc>
  <rcc rId="1901" sId="1" odxf="1">
    <oc r="E295" t="inlineStr">
      <is>
        <t>Automatable</t>
      </is>
    </oc>
    <nc r="E295" t="inlineStr">
      <is>
        <t>Y</t>
      </is>
    </nc>
    <odxf/>
  </rcc>
  <rcc rId="1902" sId="1" odxf="1">
    <oc r="E296" t="inlineStr">
      <is>
        <t>Automatable</t>
      </is>
    </oc>
    <nc r="E296" t="inlineStr">
      <is>
        <t>Y</t>
      </is>
    </nc>
    <odxf/>
  </rcc>
  <rcc rId="1903" sId="1" odxf="1">
    <oc r="E297" t="inlineStr">
      <is>
        <t>Automatable</t>
      </is>
    </oc>
    <nc r="E297" t="inlineStr">
      <is>
        <t>Y</t>
      </is>
    </nc>
    <odxf/>
  </rcc>
  <rcc rId="1904" sId="1" odxf="1">
    <oc r="E298" t="inlineStr">
      <is>
        <t>Automatable</t>
      </is>
    </oc>
    <nc r="E298" t="inlineStr">
      <is>
        <t>Y</t>
      </is>
    </nc>
    <odxf/>
  </rcc>
  <rcc rId="1905" sId="1" odxf="1">
    <oc r="E299" t="inlineStr">
      <is>
        <t>Automatable</t>
      </is>
    </oc>
    <nc r="E299" t="inlineStr">
      <is>
        <t>Y</t>
      </is>
    </nc>
    <odxf/>
  </rcc>
  <rcc rId="1906" sId="1" odxf="1">
    <oc r="E300" t="inlineStr">
      <is>
        <t>Automatable</t>
      </is>
    </oc>
    <nc r="E300" t="inlineStr">
      <is>
        <t>Y</t>
      </is>
    </nc>
    <odxf/>
  </rcc>
  <rcc rId="1907" sId="1" odxf="1">
    <oc r="E301" t="inlineStr">
      <is>
        <t>Automatable</t>
      </is>
    </oc>
    <nc r="E301" t="inlineStr">
      <is>
        <t>Y</t>
      </is>
    </nc>
    <odxf/>
  </rcc>
  <rcc rId="1908" sId="1" odxf="1">
    <oc r="E302" t="inlineStr">
      <is>
        <t>Automatable</t>
      </is>
    </oc>
    <nc r="E302" t="inlineStr">
      <is>
        <t>Y</t>
      </is>
    </nc>
    <odxf/>
  </rcc>
  <rcc rId="1909" sId="1" odxf="1">
    <oc r="E303" t="inlineStr">
      <is>
        <t>Automatable</t>
      </is>
    </oc>
    <nc r="E303" t="inlineStr">
      <is>
        <t>Y</t>
      </is>
    </nc>
    <odxf/>
  </rcc>
  <rcc rId="1910" sId="1" odxf="1">
    <oc r="E304" t="inlineStr">
      <is>
        <t>Automatable</t>
      </is>
    </oc>
    <nc r="E304" t="inlineStr">
      <is>
        <t>Y</t>
      </is>
    </nc>
    <odxf/>
  </rcc>
  <rcc rId="1911" sId="1" odxf="1">
    <oc r="E305" t="inlineStr">
      <is>
        <t>Automatable</t>
      </is>
    </oc>
    <nc r="E305" t="inlineStr">
      <is>
        <t>Y</t>
      </is>
    </nc>
    <odxf/>
  </rcc>
  <rcc rId="1912" sId="1" odxf="1">
    <oc r="E306" t="inlineStr">
      <is>
        <t>Automatable</t>
      </is>
    </oc>
    <nc r="E306" t="inlineStr">
      <is>
        <t>Y</t>
      </is>
    </nc>
    <odxf/>
  </rcc>
  <rcc rId="1913" sId="1" odxf="1">
    <oc r="E307" t="inlineStr">
      <is>
        <t>Automatable</t>
      </is>
    </oc>
    <nc r="E307" t="inlineStr">
      <is>
        <t>Y</t>
      </is>
    </nc>
    <odxf/>
  </rcc>
  <rcc rId="1914" sId="1" odxf="1">
    <oc r="E308" t="inlineStr">
      <is>
        <t>Automatable</t>
      </is>
    </oc>
    <nc r="E308" t="inlineStr">
      <is>
        <t>Y</t>
      </is>
    </nc>
    <odxf/>
  </rcc>
  <rcc rId="1915" sId="1" odxf="1">
    <oc r="E309" t="inlineStr">
      <is>
        <t>Automatable</t>
      </is>
    </oc>
    <nc r="E309" t="inlineStr">
      <is>
        <t>Y</t>
      </is>
    </nc>
    <odxf/>
  </rcc>
  <rcc rId="1916" sId="1" odxf="1">
    <oc r="E310" t="inlineStr">
      <is>
        <t>Automatable</t>
      </is>
    </oc>
    <nc r="E310" t="inlineStr">
      <is>
        <t>Y</t>
      </is>
    </nc>
    <odxf/>
  </rcc>
  <rcc rId="1917" sId="1" odxf="1">
    <oc r="E311" t="inlineStr">
      <is>
        <t>Automatable</t>
      </is>
    </oc>
    <nc r="E311" t="inlineStr">
      <is>
        <t>Y</t>
      </is>
    </nc>
    <odxf/>
  </rcc>
  <rcc rId="1918" sId="1" odxf="1">
    <oc r="E312" t="inlineStr">
      <is>
        <t>Automatable</t>
      </is>
    </oc>
    <nc r="E312" t="inlineStr">
      <is>
        <t>Y</t>
      </is>
    </nc>
    <odxf/>
  </rcc>
  <rcc rId="1919" sId="1" odxf="1">
    <oc r="E313" t="inlineStr">
      <is>
        <t>Automatable</t>
      </is>
    </oc>
    <nc r="E313" t="inlineStr">
      <is>
        <t>Y</t>
      </is>
    </nc>
    <odxf/>
  </rcc>
  <rcc rId="1920" sId="1" odxf="1">
    <oc r="E314" t="inlineStr">
      <is>
        <t>Automatable</t>
      </is>
    </oc>
    <nc r="E314" t="inlineStr">
      <is>
        <t>Y</t>
      </is>
    </nc>
    <odxf/>
  </rcc>
  <rcc rId="1921" sId="1" odxf="1">
    <oc r="E315" t="inlineStr">
      <is>
        <t>Automatable</t>
      </is>
    </oc>
    <nc r="E315" t="inlineStr">
      <is>
        <t>Y</t>
      </is>
    </nc>
    <odxf/>
  </rcc>
  <rcc rId="1922" sId="1" odxf="1">
    <oc r="E316" t="inlineStr">
      <is>
        <t>Automatable</t>
      </is>
    </oc>
    <nc r="E316" t="inlineStr">
      <is>
        <t>Y</t>
      </is>
    </nc>
    <odxf/>
  </rcc>
  <rcc rId="1923" sId="1" odxf="1">
    <oc r="E317" t="inlineStr">
      <is>
        <t>Automatable</t>
      </is>
    </oc>
    <nc r="E317" t="inlineStr">
      <is>
        <t>Y</t>
      </is>
    </nc>
    <odxf/>
  </rcc>
  <rcc rId="1924" sId="1" odxf="1">
    <oc r="E319" t="inlineStr">
      <is>
        <t>Automatable</t>
      </is>
    </oc>
    <nc r="E319" t="inlineStr">
      <is>
        <t>Y</t>
      </is>
    </nc>
    <odxf/>
  </rcc>
  <rcc rId="1925" sId="1" odxf="1">
    <oc r="E320" t="inlineStr">
      <is>
        <t>Automatable</t>
      </is>
    </oc>
    <nc r="E320" t="inlineStr">
      <is>
        <t>Y</t>
      </is>
    </nc>
    <odxf/>
  </rcc>
  <rcc rId="1926" sId="1" odxf="1">
    <oc r="E321" t="inlineStr">
      <is>
        <t>Automatable</t>
      </is>
    </oc>
    <nc r="E321" t="inlineStr">
      <is>
        <t>Y</t>
      </is>
    </nc>
    <odxf/>
  </rcc>
  <rcc rId="1927" sId="1" odxf="1">
    <oc r="E322" t="inlineStr">
      <is>
        <t>Automatable</t>
      </is>
    </oc>
    <nc r="E322" t="inlineStr">
      <is>
        <t>Y</t>
      </is>
    </nc>
    <odxf/>
  </rcc>
  <rcc rId="1928" sId="1" odxf="1">
    <oc r="E323" t="inlineStr">
      <is>
        <t>Automatable</t>
      </is>
    </oc>
    <nc r="E323" t="inlineStr">
      <is>
        <t>Y</t>
      </is>
    </nc>
    <odxf/>
  </rcc>
  <rcc rId="1929" sId="1" odxf="1">
    <oc r="E324" t="inlineStr">
      <is>
        <t>Automatable</t>
      </is>
    </oc>
    <nc r="E324" t="inlineStr">
      <is>
        <t>Y</t>
      </is>
    </nc>
    <odxf/>
  </rcc>
  <rcc rId="1930" sId="1" odxf="1">
    <oc r="E325" t="inlineStr">
      <is>
        <t>Automatable</t>
      </is>
    </oc>
    <nc r="E325" t="inlineStr">
      <is>
        <t>Y</t>
      </is>
    </nc>
    <odxf/>
  </rcc>
  <rcc rId="1931" sId="1" odxf="1">
    <oc r="E326" t="inlineStr">
      <is>
        <t>Automatable</t>
      </is>
    </oc>
    <nc r="E326" t="inlineStr">
      <is>
        <t>Y</t>
      </is>
    </nc>
    <odxf/>
  </rcc>
  <rcc rId="1932" sId="1" odxf="1">
    <oc r="E327" t="inlineStr">
      <is>
        <t>Automatable</t>
      </is>
    </oc>
    <nc r="E327" t="inlineStr">
      <is>
        <t>Y</t>
      </is>
    </nc>
    <odxf/>
  </rcc>
  <rcc rId="1933" sId="1" odxf="1">
    <oc r="E328" t="inlineStr">
      <is>
        <t>Automatable</t>
      </is>
    </oc>
    <nc r="E328" t="inlineStr">
      <is>
        <t>Y</t>
      </is>
    </nc>
    <odxf/>
  </rcc>
  <rcc rId="1934" sId="1" odxf="1">
    <oc r="E329" t="inlineStr">
      <is>
        <t>Automatable</t>
      </is>
    </oc>
    <nc r="E329" t="inlineStr">
      <is>
        <t>Y</t>
      </is>
    </nc>
    <odxf/>
  </rcc>
  <rcc rId="1935" sId="1" odxf="1">
    <oc r="E330" t="inlineStr">
      <is>
        <t>Automatable</t>
      </is>
    </oc>
    <nc r="E330" t="inlineStr">
      <is>
        <t>Y</t>
      </is>
    </nc>
    <odxf/>
  </rcc>
  <rcc rId="1936" sId="1" odxf="1">
    <oc r="E331" t="inlineStr">
      <is>
        <t>Automatable</t>
      </is>
    </oc>
    <nc r="E331" t="inlineStr">
      <is>
        <t>Y</t>
      </is>
    </nc>
    <odxf/>
  </rcc>
  <rcc rId="1937" sId="1" odxf="1">
    <oc r="E332" t="inlineStr">
      <is>
        <t>Automatable</t>
      </is>
    </oc>
    <nc r="E332" t="inlineStr">
      <is>
        <t>Y</t>
      </is>
    </nc>
    <odxf/>
  </rcc>
  <rcc rId="1938" sId="1" odxf="1">
    <oc r="E333" t="inlineStr">
      <is>
        <t>Automatable</t>
      </is>
    </oc>
    <nc r="E333" t="inlineStr">
      <is>
        <t>Y</t>
      </is>
    </nc>
    <odxf/>
  </rcc>
  <rcc rId="1939" sId="1" odxf="1">
    <oc r="E334" t="inlineStr">
      <is>
        <t>Automatable</t>
      </is>
    </oc>
    <nc r="E334" t="inlineStr">
      <is>
        <t>Y</t>
      </is>
    </nc>
    <odxf/>
  </rcc>
  <rcc rId="1940" sId="1" odxf="1">
    <oc r="E335" t="inlineStr">
      <is>
        <t>Automatable</t>
      </is>
    </oc>
    <nc r="E335" t="inlineStr">
      <is>
        <t>Y</t>
      </is>
    </nc>
    <odxf/>
  </rcc>
  <rcc rId="1941" sId="1" odxf="1">
    <oc r="E336" t="inlineStr">
      <is>
        <t>Automatable</t>
      </is>
    </oc>
    <nc r="E336" t="inlineStr">
      <is>
        <t>Y</t>
      </is>
    </nc>
    <odxf/>
  </rcc>
  <rcc rId="1942" sId="1" odxf="1">
    <oc r="E337" t="inlineStr">
      <is>
        <t>Automatable</t>
      </is>
    </oc>
    <nc r="E337" t="inlineStr">
      <is>
        <t>Y</t>
      </is>
    </nc>
    <odxf/>
  </rcc>
  <rcc rId="1943" sId="1" odxf="1">
    <oc r="E338" t="inlineStr">
      <is>
        <t>Automatable</t>
      </is>
    </oc>
    <nc r="E338" t="inlineStr">
      <is>
        <t>Y</t>
      </is>
    </nc>
    <odxf/>
  </rcc>
  <rcc rId="1944" sId="1" odxf="1">
    <oc r="E340" t="inlineStr">
      <is>
        <t>Automatable</t>
      </is>
    </oc>
    <nc r="E340" t="inlineStr">
      <is>
        <t>Y</t>
      </is>
    </nc>
    <odxf/>
  </rcc>
  <rcc rId="1945" sId="1" odxf="1">
    <oc r="E341" t="inlineStr">
      <is>
        <t>Automatable</t>
      </is>
    </oc>
    <nc r="E341" t="inlineStr">
      <is>
        <t>Y</t>
      </is>
    </nc>
    <odxf/>
  </rcc>
  <rcc rId="1946" sId="1" odxf="1">
    <oc r="E342" t="inlineStr">
      <is>
        <t>Automatable</t>
      </is>
    </oc>
    <nc r="E342" t="inlineStr">
      <is>
        <t>Y</t>
      </is>
    </nc>
    <odxf/>
  </rcc>
  <rcc rId="1947" sId="1" odxf="1">
    <oc r="E343" t="inlineStr">
      <is>
        <t>Automatable</t>
      </is>
    </oc>
    <nc r="E343" t="inlineStr">
      <is>
        <t>Y</t>
      </is>
    </nc>
    <odxf/>
  </rcc>
  <rcc rId="1948" sId="1" odxf="1">
    <oc r="E344" t="inlineStr">
      <is>
        <t>Automatable</t>
      </is>
    </oc>
    <nc r="E344" t="inlineStr">
      <is>
        <t>Y</t>
      </is>
    </nc>
    <odxf/>
  </rcc>
  <rcc rId="1949" sId="1" odxf="1">
    <oc r="E345" t="inlineStr">
      <is>
        <t>Automatable</t>
      </is>
    </oc>
    <nc r="E345" t="inlineStr">
      <is>
        <t>Y</t>
      </is>
    </nc>
    <odxf/>
  </rcc>
  <rcc rId="1950" sId="1" odxf="1">
    <oc r="E346" t="inlineStr">
      <is>
        <t>Automatable</t>
      </is>
    </oc>
    <nc r="E346" t="inlineStr">
      <is>
        <t>Y</t>
      </is>
    </nc>
    <odxf/>
  </rcc>
  <rcc rId="1951" sId="1" odxf="1">
    <oc r="E347" t="inlineStr">
      <is>
        <t>Automatable</t>
      </is>
    </oc>
    <nc r="E347" t="inlineStr">
      <is>
        <t>Y</t>
      </is>
    </nc>
    <odxf/>
  </rcc>
  <rcc rId="1952" sId="1" odxf="1">
    <oc r="E348" t="inlineStr">
      <is>
        <t>Automatable</t>
      </is>
    </oc>
    <nc r="E348" t="inlineStr">
      <is>
        <t>Y</t>
      </is>
    </nc>
    <odxf/>
  </rcc>
  <rcc rId="1953" sId="1" odxf="1">
    <oc r="E349" t="inlineStr">
      <is>
        <t>Automatable</t>
      </is>
    </oc>
    <nc r="E349" t="inlineStr">
      <is>
        <t>Y</t>
      </is>
    </nc>
    <odxf/>
  </rcc>
  <rcc rId="1954" sId="1" odxf="1">
    <oc r="E350" t="inlineStr">
      <is>
        <t>Automatable</t>
      </is>
    </oc>
    <nc r="E350" t="inlineStr">
      <is>
        <t>Y</t>
      </is>
    </nc>
    <odxf/>
  </rcc>
  <rcc rId="1955" sId="1" odxf="1">
    <oc r="E351" t="inlineStr">
      <is>
        <t>Automatable</t>
      </is>
    </oc>
    <nc r="E351" t="inlineStr">
      <is>
        <t>Y</t>
      </is>
    </nc>
    <odxf/>
  </rcc>
  <rcc rId="1956" sId="1" odxf="1">
    <oc r="E352" t="inlineStr">
      <is>
        <t>Automatable</t>
      </is>
    </oc>
    <nc r="E352" t="inlineStr">
      <is>
        <t>Y</t>
      </is>
    </nc>
    <odxf/>
  </rcc>
  <rcc rId="1957" sId="1" odxf="1">
    <oc r="E353" t="inlineStr">
      <is>
        <t>Automatable</t>
      </is>
    </oc>
    <nc r="E353" t="inlineStr">
      <is>
        <t>Y</t>
      </is>
    </nc>
    <odxf/>
  </rcc>
  <rcc rId="1958" sId="1" odxf="1">
    <oc r="E354" t="inlineStr">
      <is>
        <t>Automatable</t>
      </is>
    </oc>
    <nc r="E354" t="inlineStr">
      <is>
        <t>Y</t>
      </is>
    </nc>
    <odxf/>
  </rcc>
  <rcc rId="1959" sId="1" odxf="1">
    <oc r="E355" t="inlineStr">
      <is>
        <t>Automatable</t>
      </is>
    </oc>
    <nc r="E355" t="inlineStr">
      <is>
        <t>Y</t>
      </is>
    </nc>
    <odxf/>
  </rcc>
  <rcc rId="1960" sId="1" odxf="1">
    <oc r="E356" t="inlineStr">
      <is>
        <t>Automatable</t>
      </is>
    </oc>
    <nc r="E356" t="inlineStr">
      <is>
        <t>Y</t>
      </is>
    </nc>
    <odxf/>
  </rcc>
  <rcc rId="1961" sId="1" odxf="1">
    <oc r="E357" t="inlineStr">
      <is>
        <t>Automatable</t>
      </is>
    </oc>
    <nc r="E357" t="inlineStr">
      <is>
        <t>Y</t>
      </is>
    </nc>
    <odxf/>
  </rcc>
  <rcc rId="1962" sId="1" odxf="1">
    <oc r="E358" t="inlineStr">
      <is>
        <t>Automatable</t>
      </is>
    </oc>
    <nc r="E358" t="inlineStr">
      <is>
        <t>Y</t>
      </is>
    </nc>
    <odxf/>
  </rcc>
  <rcc rId="1963" sId="1" odxf="1">
    <oc r="E359" t="inlineStr">
      <is>
        <t>Automatable</t>
      </is>
    </oc>
    <nc r="E359" t="inlineStr">
      <is>
        <t>Y</t>
      </is>
    </nc>
    <odxf/>
  </rcc>
  <rcc rId="1964" sId="1" odxf="1">
    <oc r="E360" t="inlineStr">
      <is>
        <t>Automatable</t>
      </is>
    </oc>
    <nc r="E360" t="inlineStr">
      <is>
        <t>Y</t>
      </is>
    </nc>
    <odxf/>
  </rcc>
  <rcc rId="1965" sId="1" odxf="1">
    <oc r="E361" t="inlineStr">
      <is>
        <t>Automatable</t>
      </is>
    </oc>
    <nc r="E361" t="inlineStr">
      <is>
        <t>Y</t>
      </is>
    </nc>
    <odxf/>
  </rcc>
  <rcc rId="1966" sId="1" odxf="1">
    <oc r="E362" t="inlineStr">
      <is>
        <t>Automatable</t>
      </is>
    </oc>
    <nc r="E362" t="inlineStr">
      <is>
        <t>Y</t>
      </is>
    </nc>
    <odxf/>
  </rcc>
  <rcc rId="1967" sId="1" odxf="1">
    <oc r="E363" t="inlineStr">
      <is>
        <t>Automatable</t>
      </is>
    </oc>
    <nc r="E363" t="inlineStr">
      <is>
        <t>Y</t>
      </is>
    </nc>
    <odxf/>
  </rcc>
  <rcc rId="1968" sId="1" odxf="1">
    <oc r="E364" t="inlineStr">
      <is>
        <t>Automatable</t>
      </is>
    </oc>
    <nc r="E364" t="inlineStr">
      <is>
        <t>Y</t>
      </is>
    </nc>
    <odxf/>
  </rcc>
  <rcc rId="1969" sId="1" odxf="1">
    <oc r="E365" t="inlineStr">
      <is>
        <t>Automatable</t>
      </is>
    </oc>
    <nc r="E365" t="inlineStr">
      <is>
        <t>Y</t>
      </is>
    </nc>
    <odxf/>
  </rcc>
  <rcc rId="1970" sId="1" odxf="1">
    <oc r="E366" t="inlineStr">
      <is>
        <t>Automatable</t>
      </is>
    </oc>
    <nc r="E366" t="inlineStr">
      <is>
        <t>Y</t>
      </is>
    </nc>
    <odxf/>
  </rcc>
  <rcc rId="1971" sId="1" odxf="1">
    <oc r="E367" t="inlineStr">
      <is>
        <t>Automatable</t>
      </is>
    </oc>
    <nc r="E367" t="inlineStr">
      <is>
        <t>Y</t>
      </is>
    </nc>
    <odxf/>
  </rcc>
  <rcc rId="1972" sId="1" odxf="1">
    <oc r="E368" t="inlineStr">
      <is>
        <t>Automatable</t>
      </is>
    </oc>
    <nc r="E368" t="inlineStr">
      <is>
        <t>Y</t>
      </is>
    </nc>
    <odxf/>
  </rcc>
  <rcc rId="1973" sId="1" odxf="1">
    <oc r="E369" t="inlineStr">
      <is>
        <t>Automatable</t>
      </is>
    </oc>
    <nc r="E369" t="inlineStr">
      <is>
        <t>Y</t>
      </is>
    </nc>
    <odxf/>
  </rcc>
  <rcc rId="1974" sId="1" odxf="1">
    <oc r="E370" t="inlineStr">
      <is>
        <t>Automatable</t>
      </is>
    </oc>
    <nc r="E370" t="inlineStr">
      <is>
        <t>Y</t>
      </is>
    </nc>
    <odxf/>
  </rcc>
  <rcc rId="1975" sId="1" odxf="1">
    <oc r="E371" t="inlineStr">
      <is>
        <t>Automatable</t>
      </is>
    </oc>
    <nc r="E371" t="inlineStr">
      <is>
        <t>Y</t>
      </is>
    </nc>
    <odxf/>
  </rcc>
  <rcc rId="1976" sId="1" odxf="1">
    <oc r="E372" t="inlineStr">
      <is>
        <t>Automatable</t>
      </is>
    </oc>
    <nc r="E372" t="inlineStr">
      <is>
        <t>Y</t>
      </is>
    </nc>
    <odxf/>
  </rcc>
  <rcc rId="1977" sId="1" odxf="1">
    <oc r="E373" t="inlineStr">
      <is>
        <t>Automatable</t>
      </is>
    </oc>
    <nc r="E373" t="inlineStr">
      <is>
        <t>Y</t>
      </is>
    </nc>
    <odxf/>
  </rcc>
  <rcc rId="1978" sId="1" odxf="1">
    <oc r="E376" t="inlineStr">
      <is>
        <t>Automatable</t>
      </is>
    </oc>
    <nc r="E376" t="inlineStr">
      <is>
        <t>Y</t>
      </is>
    </nc>
    <odxf/>
  </rcc>
  <rcc rId="1979" sId="1" odxf="1">
    <oc r="E377" t="inlineStr">
      <is>
        <t>Automatable</t>
      </is>
    </oc>
    <nc r="E377" t="inlineStr">
      <is>
        <t>Y</t>
      </is>
    </nc>
    <odxf/>
  </rcc>
  <rcc rId="1980" sId="1" odxf="1">
    <oc r="E378" t="inlineStr">
      <is>
        <t>Automatable</t>
      </is>
    </oc>
    <nc r="E378" t="inlineStr">
      <is>
        <t>Y</t>
      </is>
    </nc>
    <odxf/>
  </rcc>
  <rcc rId="1981" sId="1" odxf="1">
    <oc r="E379" t="inlineStr">
      <is>
        <t>Automatable</t>
      </is>
    </oc>
    <nc r="E379" t="inlineStr">
      <is>
        <t>Y</t>
      </is>
    </nc>
    <odxf/>
  </rcc>
  <rcc rId="1982" sId="1" odxf="1">
    <oc r="E380" t="inlineStr">
      <is>
        <t>Automatable</t>
      </is>
    </oc>
    <nc r="E380" t="inlineStr">
      <is>
        <t>Y</t>
      </is>
    </nc>
    <odxf/>
  </rcc>
  <rcc rId="1983" sId="1" odxf="1">
    <oc r="E381" t="inlineStr">
      <is>
        <t>Automatable</t>
      </is>
    </oc>
    <nc r="E381" t="inlineStr">
      <is>
        <t>Y</t>
      </is>
    </nc>
    <odxf/>
  </rcc>
  <rcc rId="1984" sId="1" odxf="1">
    <oc r="E382" t="inlineStr">
      <is>
        <t>Automatable</t>
      </is>
    </oc>
    <nc r="E382" t="inlineStr">
      <is>
        <t>Y</t>
      </is>
    </nc>
    <odxf/>
  </rcc>
  <rcc rId="1985" sId="1" odxf="1">
    <oc r="E383" t="inlineStr">
      <is>
        <t>Automatable</t>
      </is>
    </oc>
    <nc r="E383" t="inlineStr">
      <is>
        <t>Y</t>
      </is>
    </nc>
    <odxf/>
  </rcc>
  <rcc rId="1986" sId="1" odxf="1">
    <oc r="E384" t="inlineStr">
      <is>
        <t>Automatable</t>
      </is>
    </oc>
    <nc r="E384" t="inlineStr">
      <is>
        <t>Y</t>
      </is>
    </nc>
    <odxf/>
  </rcc>
  <rcc rId="1987" sId="1" odxf="1">
    <oc r="E385" t="inlineStr">
      <is>
        <t>Automatable</t>
      </is>
    </oc>
    <nc r="E385" t="inlineStr">
      <is>
        <t>Y</t>
      </is>
    </nc>
    <odxf/>
  </rcc>
  <rcc rId="1988" sId="1" odxf="1">
    <oc r="E386" t="inlineStr">
      <is>
        <t>Automatable</t>
      </is>
    </oc>
    <nc r="E386" t="inlineStr">
      <is>
        <t>Y</t>
      </is>
    </nc>
    <odxf/>
  </rcc>
  <rcc rId="1989" sId="1" odxf="1">
    <oc r="E387" t="inlineStr">
      <is>
        <t>Automatable</t>
      </is>
    </oc>
    <nc r="E387" t="inlineStr">
      <is>
        <t>Y</t>
      </is>
    </nc>
    <odxf/>
  </rcc>
  <rcc rId="1990" sId="1" odxf="1">
    <oc r="E388" t="inlineStr">
      <is>
        <t>Automatable</t>
      </is>
    </oc>
    <nc r="E388" t="inlineStr">
      <is>
        <t>Y</t>
      </is>
    </nc>
    <odxf/>
  </rcc>
  <rcc rId="1991" sId="1" odxf="1">
    <oc r="E389" t="inlineStr">
      <is>
        <t>Automatable</t>
      </is>
    </oc>
    <nc r="E389" t="inlineStr">
      <is>
        <t>Y</t>
      </is>
    </nc>
    <odxf/>
  </rcc>
  <rcc rId="1992" sId="1" odxf="1">
    <oc r="E390" t="inlineStr">
      <is>
        <t>Automatable</t>
      </is>
    </oc>
    <nc r="E390" t="inlineStr">
      <is>
        <t>Y</t>
      </is>
    </nc>
    <odxf/>
  </rcc>
  <rcc rId="1993" sId="1" odxf="1">
    <oc r="E391" t="inlineStr">
      <is>
        <t>Automatable</t>
      </is>
    </oc>
    <nc r="E391" t="inlineStr">
      <is>
        <t>Y</t>
      </is>
    </nc>
    <odxf/>
  </rcc>
  <rcc rId="1994" sId="1" odxf="1">
    <oc r="E392" t="inlineStr">
      <is>
        <t>Automatable</t>
      </is>
    </oc>
    <nc r="E392" t="inlineStr">
      <is>
        <t>Y</t>
      </is>
    </nc>
    <odxf/>
  </rcc>
  <rcc rId="1995" sId="1" odxf="1">
    <oc r="E393" t="inlineStr">
      <is>
        <t>Automatable</t>
      </is>
    </oc>
    <nc r="E393" t="inlineStr">
      <is>
        <t>Y</t>
      </is>
    </nc>
    <odxf/>
  </rcc>
  <rcc rId="1996" sId="1" odxf="1">
    <oc r="E394" t="inlineStr">
      <is>
        <t>Automatable</t>
      </is>
    </oc>
    <nc r="E394" t="inlineStr">
      <is>
        <t>Y</t>
      </is>
    </nc>
    <odxf/>
  </rcc>
  <rcc rId="1997" sId="1" odxf="1">
    <oc r="E395" t="inlineStr">
      <is>
        <t>Automatable</t>
      </is>
    </oc>
    <nc r="E395" t="inlineStr">
      <is>
        <t>Y</t>
      </is>
    </nc>
    <odxf/>
  </rcc>
  <rcc rId="1998" sId="1" odxf="1">
    <oc r="E396" t="inlineStr">
      <is>
        <t>Automatable</t>
      </is>
    </oc>
    <nc r="E396" t="inlineStr">
      <is>
        <t>Y</t>
      </is>
    </nc>
    <odxf/>
  </rcc>
  <rcc rId="1999" sId="1" odxf="1">
    <oc r="E397" t="inlineStr">
      <is>
        <t>Automatable</t>
      </is>
    </oc>
    <nc r="E397" t="inlineStr">
      <is>
        <t>Y</t>
      </is>
    </nc>
    <odxf/>
  </rcc>
  <rcc rId="2000" sId="1" odxf="1">
    <oc r="E398" t="inlineStr">
      <is>
        <t>Automatable</t>
      </is>
    </oc>
    <nc r="E398" t="inlineStr">
      <is>
        <t>Y</t>
      </is>
    </nc>
    <odxf/>
  </rcc>
  <rcc rId="2001" sId="1" odxf="1">
    <oc r="E399" t="inlineStr">
      <is>
        <t>Automatable</t>
      </is>
    </oc>
    <nc r="E399" t="inlineStr">
      <is>
        <t>Y</t>
      </is>
    </nc>
    <odxf/>
  </rcc>
  <rcc rId="2002" sId="1" odxf="1">
    <oc r="E400" t="inlineStr">
      <is>
        <t>Automatable</t>
      </is>
    </oc>
    <nc r="E400" t="inlineStr">
      <is>
        <t>Y</t>
      </is>
    </nc>
    <odxf/>
  </rcc>
  <rcc rId="2003" sId="1" odxf="1">
    <oc r="E401" t="inlineStr">
      <is>
        <t>Automatable</t>
      </is>
    </oc>
    <nc r="E401" t="inlineStr">
      <is>
        <t>Y</t>
      </is>
    </nc>
    <odxf/>
  </rcc>
  <rcc rId="2004" sId="1" odxf="1">
    <oc r="E402" t="inlineStr">
      <is>
        <t>Automatable</t>
      </is>
    </oc>
    <nc r="E402" t="inlineStr">
      <is>
        <t>Y</t>
      </is>
    </nc>
    <odxf/>
  </rcc>
  <rcc rId="2005" sId="1" odxf="1">
    <oc r="E403" t="inlineStr">
      <is>
        <t>Automatable</t>
      </is>
    </oc>
    <nc r="E403" t="inlineStr">
      <is>
        <t>Y</t>
      </is>
    </nc>
    <odxf/>
  </rcc>
  <rcc rId="2006" sId="1" odxf="1">
    <oc r="E404" t="inlineStr">
      <is>
        <t>Automatable</t>
      </is>
    </oc>
    <nc r="E404" t="inlineStr">
      <is>
        <t>Y</t>
      </is>
    </nc>
    <odxf/>
  </rcc>
  <rcc rId="2007" sId="1" odxf="1">
    <oc r="E405" t="inlineStr">
      <is>
        <t>Automatable</t>
      </is>
    </oc>
    <nc r="E405" t="inlineStr">
      <is>
        <t>Y</t>
      </is>
    </nc>
    <odxf/>
  </rcc>
  <rcc rId="2008" sId="1" odxf="1">
    <oc r="E406" t="inlineStr">
      <is>
        <t>Automatable</t>
      </is>
    </oc>
    <nc r="E406" t="inlineStr">
      <is>
        <t>Y</t>
      </is>
    </nc>
    <odxf/>
  </rcc>
  <rcc rId="2009" sId="1" odxf="1">
    <oc r="E407" t="inlineStr">
      <is>
        <t>Automatable</t>
      </is>
    </oc>
    <nc r="E407" t="inlineStr">
      <is>
        <t>Y</t>
      </is>
    </nc>
    <odxf/>
  </rcc>
  <rcc rId="2010" sId="1" odxf="1">
    <oc r="E408" t="inlineStr">
      <is>
        <t>Automatable</t>
      </is>
    </oc>
    <nc r="E408" t="inlineStr">
      <is>
        <t>Y</t>
      </is>
    </nc>
    <odxf/>
  </rcc>
  <rcc rId="2011" sId="1" odxf="1">
    <oc r="E409" t="inlineStr">
      <is>
        <t>Automatable</t>
      </is>
    </oc>
    <nc r="E409" t="inlineStr">
      <is>
        <t>Y</t>
      </is>
    </nc>
    <odxf/>
  </rcc>
  <rcc rId="2012" sId="1" odxf="1">
    <oc r="E410" t="inlineStr">
      <is>
        <t>Automatable</t>
      </is>
    </oc>
    <nc r="E410" t="inlineStr">
      <is>
        <t>Y</t>
      </is>
    </nc>
    <odxf/>
  </rcc>
  <rcc rId="2013" sId="1" odxf="1">
    <oc r="E411" t="inlineStr">
      <is>
        <t>Automatable</t>
      </is>
    </oc>
    <nc r="E411" t="inlineStr">
      <is>
        <t>Y</t>
      </is>
    </nc>
    <odxf/>
  </rcc>
  <rcc rId="2014" sId="1" odxf="1">
    <oc r="E412" t="inlineStr">
      <is>
        <t>Automatable</t>
      </is>
    </oc>
    <nc r="E412" t="inlineStr">
      <is>
        <t>Y</t>
      </is>
    </nc>
    <odxf/>
  </rcc>
  <rcc rId="2015" sId="1" odxf="1">
    <oc r="E413" t="inlineStr">
      <is>
        <t>Automatable</t>
      </is>
    </oc>
    <nc r="E413" t="inlineStr">
      <is>
        <t>Y</t>
      </is>
    </nc>
    <odxf/>
  </rcc>
  <rcc rId="2016" sId="1" odxf="1">
    <oc r="E414" t="inlineStr">
      <is>
        <t>Automatable</t>
      </is>
    </oc>
    <nc r="E414" t="inlineStr">
      <is>
        <t>Y</t>
      </is>
    </nc>
    <odxf/>
  </rcc>
  <rcc rId="2017" sId="1" odxf="1">
    <oc r="E415" t="inlineStr">
      <is>
        <t>Automatable</t>
      </is>
    </oc>
    <nc r="E415" t="inlineStr">
      <is>
        <t>Y</t>
      </is>
    </nc>
    <odxf/>
  </rcc>
  <rcc rId="2018" sId="1" odxf="1">
    <oc r="E416" t="inlineStr">
      <is>
        <t>Automatable</t>
      </is>
    </oc>
    <nc r="E416" t="inlineStr">
      <is>
        <t>Y</t>
      </is>
    </nc>
    <odxf/>
  </rcc>
  <rcc rId="2019" sId="1" odxf="1">
    <oc r="E417" t="inlineStr">
      <is>
        <t>Automatable</t>
      </is>
    </oc>
    <nc r="E417" t="inlineStr">
      <is>
        <t>Y</t>
      </is>
    </nc>
    <odxf/>
  </rcc>
  <rcc rId="2020" sId="1" odxf="1">
    <oc r="E421" t="inlineStr">
      <is>
        <t>Automatable</t>
      </is>
    </oc>
    <nc r="E421" t="inlineStr">
      <is>
        <t>Y</t>
      </is>
    </nc>
    <odxf/>
  </rcc>
  <rcc rId="2021" sId="1" odxf="1">
    <oc r="E430" t="inlineStr">
      <is>
        <t>Automatable</t>
      </is>
    </oc>
    <nc r="E430" t="inlineStr">
      <is>
        <t>Y</t>
      </is>
    </nc>
    <odxf/>
  </rcc>
  <rcc rId="2022" sId="1" odxf="1">
    <oc r="E431" t="inlineStr">
      <is>
        <t>Automatable</t>
      </is>
    </oc>
    <nc r="E431" t="inlineStr">
      <is>
        <t>Y</t>
      </is>
    </nc>
    <odxf/>
  </rcc>
  <rcc rId="2023" sId="1" odxf="1">
    <oc r="E433" t="inlineStr">
      <is>
        <t>Automatable</t>
      </is>
    </oc>
    <nc r="E433" t="inlineStr">
      <is>
        <t>Y</t>
      </is>
    </nc>
    <odxf/>
  </rcc>
  <rcc rId="2024" sId="1" odxf="1">
    <oc r="E434" t="inlineStr">
      <is>
        <t>Automatable</t>
      </is>
    </oc>
    <nc r="E434" t="inlineStr">
      <is>
        <t>Y</t>
      </is>
    </nc>
    <odxf/>
  </rcc>
  <rcc rId="2025" sId="1" odxf="1">
    <oc r="E435" t="inlineStr">
      <is>
        <t>Automatable</t>
      </is>
    </oc>
    <nc r="E435" t="inlineStr">
      <is>
        <t>Y</t>
      </is>
    </nc>
    <odxf/>
  </rcc>
  <rcc rId="2026" sId="1" odxf="1">
    <oc r="E436" t="inlineStr">
      <is>
        <t>Automatable</t>
      </is>
    </oc>
    <nc r="E436" t="inlineStr">
      <is>
        <t>Y</t>
      </is>
    </nc>
    <odxf/>
  </rcc>
  <rcc rId="2027" sId="1" odxf="1">
    <oc r="E437" t="inlineStr">
      <is>
        <t>Automatable</t>
      </is>
    </oc>
    <nc r="E437" t="inlineStr">
      <is>
        <t>Y</t>
      </is>
    </nc>
    <odxf/>
  </rcc>
  <rcc rId="2028" sId="1">
    <oc r="E2" t="inlineStr">
      <is>
        <t>Automation Not Possible</t>
      </is>
    </oc>
    <nc r="E2" t="inlineStr">
      <is>
        <t>N</t>
      </is>
    </nc>
  </rcc>
  <rcc rId="2029" sId="1" odxf="1">
    <oc r="E60" t="inlineStr">
      <is>
        <t>Automation Not Possible</t>
      </is>
    </oc>
    <nc r="E60" t="inlineStr">
      <is>
        <t>N</t>
      </is>
    </nc>
    <odxf/>
  </rcc>
  <rcc rId="2030" sId="1" odxf="1">
    <oc r="E62" t="inlineStr">
      <is>
        <t>Jama_Not_Evaluated</t>
      </is>
    </oc>
    <nc r="E62" t="inlineStr">
      <is>
        <t>N</t>
      </is>
    </nc>
    <odxf/>
  </rcc>
  <rcc rId="2031" sId="1" odxf="1">
    <oc r="E63" t="inlineStr">
      <is>
        <t>Jama_Not_Evaluated</t>
      </is>
    </oc>
    <nc r="E63" t="inlineStr">
      <is>
        <t>N</t>
      </is>
    </nc>
    <odxf/>
  </rcc>
  <rcc rId="2032" sId="1" odxf="1">
    <oc r="E151" t="inlineStr">
      <is>
        <t>Jama_Not_Evaluated</t>
      </is>
    </oc>
    <nc r="E151" t="inlineStr">
      <is>
        <t>N</t>
      </is>
    </nc>
    <odxf/>
  </rcc>
  <rcc rId="2033" sId="1" odxf="1">
    <oc r="E154" t="inlineStr">
      <is>
        <t>Jama_Not_Evaluated</t>
      </is>
    </oc>
    <nc r="E154" t="inlineStr">
      <is>
        <t>N</t>
      </is>
    </nc>
    <odxf/>
  </rcc>
  <rcc rId="2034" sId="1" odxf="1">
    <oc r="E157" t="inlineStr">
      <is>
        <t>Jama_Not_Evaluated</t>
      </is>
    </oc>
    <nc r="E157" t="inlineStr">
      <is>
        <t>N</t>
      </is>
    </nc>
    <odxf/>
  </rcc>
  <rcc rId="2035" sId="1" odxf="1">
    <oc r="E181" t="inlineStr">
      <is>
        <t>Jama_Not_Evaluated</t>
      </is>
    </oc>
    <nc r="E181" t="inlineStr">
      <is>
        <t>N</t>
      </is>
    </nc>
    <odxf/>
  </rcc>
  <rcc rId="2036" sId="1" odxf="1">
    <oc r="E183" t="inlineStr">
      <is>
        <t>Jama_Not_Evaluated</t>
      </is>
    </oc>
    <nc r="E183" t="inlineStr">
      <is>
        <t>N</t>
      </is>
    </nc>
    <odxf/>
  </rcc>
  <rcc rId="2037" sId="1" odxf="1">
    <oc r="E191" t="inlineStr">
      <is>
        <t>Jama_Not_Evaluated</t>
      </is>
    </oc>
    <nc r="E191" t="inlineStr">
      <is>
        <t>N</t>
      </is>
    </nc>
    <odxf/>
  </rcc>
  <rcc rId="2038" sId="1" odxf="1">
    <oc r="E220" t="inlineStr">
      <is>
        <t>Automation Not Possible</t>
      </is>
    </oc>
    <nc r="E220" t="inlineStr">
      <is>
        <t>N</t>
      </is>
    </nc>
    <odxf/>
  </rcc>
  <rcc rId="2039" sId="1" odxf="1">
    <oc r="E242" t="inlineStr">
      <is>
        <t>Jama_Not_Evaluated</t>
      </is>
    </oc>
    <nc r="E242" t="inlineStr">
      <is>
        <t>N</t>
      </is>
    </nc>
    <odxf/>
  </rcc>
  <rcc rId="2040" sId="1" odxf="1">
    <oc r="E258" t="inlineStr">
      <is>
        <t>Jama_Not_Evaluated</t>
      </is>
    </oc>
    <nc r="E258" t="inlineStr">
      <is>
        <t>N</t>
      </is>
    </nc>
    <odxf/>
  </rcc>
  <rcc rId="2041" sId="1" odxf="1">
    <oc r="E261" t="inlineStr">
      <is>
        <t>Jama_Not_Evaluated</t>
      </is>
    </oc>
    <nc r="E261" t="inlineStr">
      <is>
        <t>N</t>
      </is>
    </nc>
    <odxf/>
  </rcc>
  <rcc rId="2042" sId="1" odxf="1">
    <oc r="E268" t="inlineStr">
      <is>
        <t>Jama_Not_Evaluated</t>
      </is>
    </oc>
    <nc r="E268" t="inlineStr">
      <is>
        <t>N</t>
      </is>
    </nc>
    <odxf/>
  </rcc>
  <rcc rId="2043" sId="1" odxf="1">
    <oc r="E269" t="inlineStr">
      <is>
        <t>Jama_Not_Evaluated</t>
      </is>
    </oc>
    <nc r="E269" t="inlineStr">
      <is>
        <t>N</t>
      </is>
    </nc>
    <odxf/>
  </rcc>
  <rcc rId="2044" sId="1" odxf="1">
    <oc r="E270" t="inlineStr">
      <is>
        <t>Jama_Not_Evaluated</t>
      </is>
    </oc>
    <nc r="E270" t="inlineStr">
      <is>
        <t>N</t>
      </is>
    </nc>
    <odxf/>
  </rcc>
  <rcc rId="2045" sId="1" odxf="1">
    <oc r="E274" t="inlineStr">
      <is>
        <t>Jama_Not_Evaluated</t>
      </is>
    </oc>
    <nc r="E274" t="inlineStr">
      <is>
        <t>N</t>
      </is>
    </nc>
    <odxf/>
  </rcc>
  <rcc rId="2046" sId="1" odxf="1">
    <oc r="E276" t="inlineStr">
      <is>
        <t>Jama_Not_Evaluated</t>
      </is>
    </oc>
    <nc r="E276" t="inlineStr">
      <is>
        <t>N</t>
      </is>
    </nc>
    <odxf/>
  </rcc>
  <rcc rId="2047" sId="1" odxf="1">
    <oc r="E277" t="inlineStr">
      <is>
        <t>Jama_Not_Evaluated</t>
      </is>
    </oc>
    <nc r="E277" t="inlineStr">
      <is>
        <t>N</t>
      </is>
    </nc>
    <odxf/>
  </rcc>
  <rcc rId="2048" sId="1" odxf="1">
    <oc r="E278" t="inlineStr">
      <is>
        <t>Jama_Not_Evaluated</t>
      </is>
    </oc>
    <nc r="E278" t="inlineStr">
      <is>
        <t>N</t>
      </is>
    </nc>
    <odxf/>
  </rcc>
  <rcc rId="2049" sId="1" odxf="1">
    <oc r="E279" t="inlineStr">
      <is>
        <t>Jama_Not_Evaluated</t>
      </is>
    </oc>
    <nc r="E279" t="inlineStr">
      <is>
        <t>N</t>
      </is>
    </nc>
    <odxf/>
  </rcc>
  <rcc rId="2050" sId="1" odxf="1">
    <oc r="E280" t="inlineStr">
      <is>
        <t>Jama_Not_Evaluated</t>
      </is>
    </oc>
    <nc r="E280" t="inlineStr">
      <is>
        <t>N</t>
      </is>
    </nc>
    <odxf/>
  </rcc>
  <rcc rId="2051" sId="1" odxf="1">
    <oc r="E281" t="inlineStr">
      <is>
        <t>Jama_Not_Evaluated</t>
      </is>
    </oc>
    <nc r="E281" t="inlineStr">
      <is>
        <t>N</t>
      </is>
    </nc>
    <odxf/>
  </rcc>
  <rcc rId="2052" sId="1" odxf="1">
    <oc r="E282" t="inlineStr">
      <is>
        <t>Jama_Not_Evaluated</t>
      </is>
    </oc>
    <nc r="E282" t="inlineStr">
      <is>
        <t>N</t>
      </is>
    </nc>
    <odxf/>
  </rcc>
  <rcc rId="2053" sId="1" odxf="1">
    <oc r="E285" t="inlineStr">
      <is>
        <t>Jama_Not_Evaluated</t>
      </is>
    </oc>
    <nc r="E285" t="inlineStr">
      <is>
        <t>N</t>
      </is>
    </nc>
    <odxf/>
  </rcc>
  <rcc rId="2054" sId="1" odxf="1">
    <oc r="E318" t="inlineStr">
      <is>
        <t>Jama_Not_Evaluated</t>
      </is>
    </oc>
    <nc r="E318" t="inlineStr">
      <is>
        <t>N</t>
      </is>
    </nc>
    <odxf/>
  </rcc>
  <rcc rId="2055" sId="1" odxf="1">
    <oc r="E339" t="inlineStr">
      <is>
        <t>Jama_Not_Evaluated</t>
      </is>
    </oc>
    <nc r="E339" t="inlineStr">
      <is>
        <t>N</t>
      </is>
    </nc>
    <odxf/>
  </rcc>
  <rcc rId="2056" sId="1" odxf="1">
    <oc r="E374" t="inlineStr">
      <is>
        <t>Jama_Not_Evaluated</t>
      </is>
    </oc>
    <nc r="E374" t="inlineStr">
      <is>
        <t>N</t>
      </is>
    </nc>
    <odxf/>
  </rcc>
  <rcc rId="2057" sId="1" odxf="1">
    <oc r="E375" t="inlineStr">
      <is>
        <t>Jama_Not_Evaluated</t>
      </is>
    </oc>
    <nc r="E375" t="inlineStr">
      <is>
        <t>N</t>
      </is>
    </nc>
    <odxf/>
  </rcc>
  <rcc rId="2058" sId="1" odxf="1">
    <oc r="E418" t="inlineStr">
      <is>
        <t>Not Evaluated</t>
      </is>
    </oc>
    <nc r="E418" t="inlineStr">
      <is>
        <t>N</t>
      </is>
    </nc>
    <odxf/>
  </rcc>
  <rcc rId="2059" sId="1" odxf="1">
    <oc r="E419" t="inlineStr">
      <is>
        <t>Not Evaluated</t>
      </is>
    </oc>
    <nc r="E419" t="inlineStr">
      <is>
        <t>N</t>
      </is>
    </nc>
    <odxf/>
  </rcc>
  <rcc rId="2060" sId="1" odxf="1">
    <oc r="E420" t="inlineStr">
      <is>
        <t>Not Evaluated</t>
      </is>
    </oc>
    <nc r="E420" t="inlineStr">
      <is>
        <t>N</t>
      </is>
    </nc>
    <odxf/>
  </rcc>
  <rcc rId="2061" sId="1" odxf="1">
    <oc r="E422" t="inlineStr">
      <is>
        <t>Not Evaluated</t>
      </is>
    </oc>
    <nc r="E422" t="inlineStr">
      <is>
        <t>N</t>
      </is>
    </nc>
    <odxf/>
  </rcc>
  <rcc rId="2062" sId="1" odxf="1">
    <oc r="E423" t="inlineStr">
      <is>
        <t>Not Evaluated</t>
      </is>
    </oc>
    <nc r="E423" t="inlineStr">
      <is>
        <t>N</t>
      </is>
    </nc>
    <odxf/>
  </rcc>
  <rcc rId="2063" sId="1" odxf="1">
    <oc r="E424" t="inlineStr">
      <is>
        <t>Not Evaluated</t>
      </is>
    </oc>
    <nc r="E424" t="inlineStr">
      <is>
        <t>N</t>
      </is>
    </nc>
    <odxf/>
  </rcc>
  <rcc rId="2064" sId="1" odxf="1">
    <oc r="E425" t="inlineStr">
      <is>
        <t>Not Evaluated</t>
      </is>
    </oc>
    <nc r="E425" t="inlineStr">
      <is>
        <t>N</t>
      </is>
    </nc>
    <odxf/>
  </rcc>
  <rcc rId="2065" sId="1" odxf="1">
    <oc r="E426" t="inlineStr">
      <is>
        <t>Not Evaluated</t>
      </is>
    </oc>
    <nc r="E426" t="inlineStr">
      <is>
        <t>N</t>
      </is>
    </nc>
    <odxf/>
  </rcc>
  <rcc rId="2066" sId="1" odxf="1">
    <oc r="E427" t="inlineStr">
      <is>
        <t>Not Evaluated</t>
      </is>
    </oc>
    <nc r="E427" t="inlineStr">
      <is>
        <t>N</t>
      </is>
    </nc>
    <odxf/>
  </rcc>
  <rcc rId="2067" sId="1" odxf="1">
    <oc r="E428" t="inlineStr">
      <is>
        <t>Not Evaluated</t>
      </is>
    </oc>
    <nc r="E428" t="inlineStr">
      <is>
        <t>N</t>
      </is>
    </nc>
    <odxf/>
  </rcc>
  <rcc rId="2068" sId="1" odxf="1">
    <oc r="E429" t="inlineStr">
      <is>
        <t>Not Evaluated</t>
      </is>
    </oc>
    <nc r="E429" t="inlineStr">
      <is>
        <t>N</t>
      </is>
    </nc>
    <odxf/>
  </rcc>
  <rcc rId="2069" sId="1" odxf="1">
    <oc r="E432" t="inlineStr">
      <is>
        <t>Jama_Not_Evaluated</t>
      </is>
    </oc>
    <nc r="E432" t="inlineStr">
      <is>
        <t>N</t>
      </is>
    </nc>
    <odxf/>
  </rcc>
  <rcc rId="2070" sId="2" odxf="1" dxf="1">
    <nc r="B6" t="inlineStr">
      <is>
        <t>ADL-S-ADP-S-COBALT-CONS-22.09.7.33A</t>
      </is>
    </nc>
    <ndxf>
      <font>
        <u/>
        <sz val="9"/>
        <color rgb="FF0000FF"/>
        <name val="Intel Clear"/>
        <scheme val="none"/>
      </font>
    </ndxf>
  </rcc>
  <rcc rId="2071" sId="1" odxf="1" dxf="1">
    <nc r="F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rgb="FF000000"/>
        <name val="Calibri"/>
        <family val="2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" odxf="1" dxf="1">
    <nc r="G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fmt sheetId="1" sqref="F2" start="0" length="0">
    <dxf>
      <border>
        <left/>
        <right/>
        <top/>
        <bottom/>
      </border>
    </dxf>
  </rfmt>
  <rcc rId="2073" sId="1" odxf="1" dxf="1">
    <nc r="F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4" sId="1" odxf="1" dxf="1">
    <nc r="G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5" sId="1" odxf="1" dxf="1">
    <nc r="F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6" sId="1" odxf="1" dxf="1">
    <nc r="G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7" sId="1" odxf="1" dxf="1">
    <nc r="F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8" sId="1" odxf="1" dxf="1">
    <nc r="G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9" sId="1" odxf="1" dxf="1">
    <nc r="F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0" sId="1" odxf="1" dxf="1">
    <nc r="G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1" sId="1" odxf="1" dxf="1">
    <nc r="F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2" sId="1" odxf="1" dxf="1">
    <nc r="G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3" sId="1" odxf="1" dxf="1">
    <nc r="F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4" sId="1" odxf="1" dxf="1">
    <nc r="G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5" sId="1" odxf="1" dxf="1">
    <nc r="F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6" sId="1" odxf="1" dxf="1">
    <nc r="G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7" sId="1" odxf="1" dxf="1">
    <nc r="F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8" sId="1" odxf="1" dxf="1">
    <nc r="G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9" sId="1" odxf="1" dxf="1">
    <nc r="F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0" sId="1" odxf="1" dxf="1">
    <nc r="G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1" sId="1" odxf="1" dxf="1">
    <nc r="F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2" sId="1" odxf="1" dxf="1">
    <nc r="G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3" sId="1" odxf="1" dxf="1">
    <nc r="F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4" sId="1" odxf="1" dxf="1">
    <nc r="G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5" sId="1" odxf="1" dxf="1">
    <nc r="F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6" sId="1" odxf="1" dxf="1">
    <nc r="G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7" sId="1" odxf="1" dxf="1">
    <nc r="F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8" sId="1" odxf="1" dxf="1">
    <nc r="G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9" sId="1" odxf="1" dxf="1">
    <nc r="F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0" sId="1" odxf="1" dxf="1">
    <nc r="G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1" sId="1" odxf="1" dxf="1">
    <nc r="F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2" sId="1" odxf="1" dxf="1">
    <nc r="G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3" sId="1" odxf="1" dxf="1">
    <nc r="F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4" sId="1" odxf="1" dxf="1">
    <nc r="G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5" sId="1" odxf="1" dxf="1">
    <nc r="F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6" sId="1" odxf="1" dxf="1">
    <nc r="G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7" sId="1" odxf="1" dxf="1">
    <nc r="F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8" sId="1" odxf="1" dxf="1">
    <nc r="G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9" sId="1" odxf="1" dxf="1">
    <nc r="F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0" sId="1" odxf="1" dxf="1">
    <nc r="G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1" sId="1" odxf="1" dxf="1">
    <nc r="F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2" sId="1" odxf="1" dxf="1">
    <nc r="G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3" sId="1" odxf="1" dxf="1">
    <nc r="F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4" sId="1" odxf="1" dxf="1">
    <nc r="G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5" sId="1" odxf="1" dxf="1">
    <nc r="F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6" sId="1" odxf="1" dxf="1">
    <nc r="G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7" sId="1" odxf="1" dxf="1">
    <nc r="F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8" sId="1" odxf="1" dxf="1">
    <nc r="G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9" sId="1" odxf="1" dxf="1">
    <nc r="F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0" sId="1" odxf="1" dxf="1">
    <nc r="G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1" sId="1" odxf="1" dxf="1">
    <nc r="F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2" sId="1" odxf="1" dxf="1">
    <nc r="G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3" sId="1" odxf="1" dxf="1">
    <nc r="F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4" sId="1" odxf="1" dxf="1">
    <nc r="G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5" sId="1" odxf="1" dxf="1">
    <nc r="F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6" sId="1" odxf="1" dxf="1">
    <nc r="G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7" sId="1" odxf="1" dxf="1">
    <nc r="F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8" sId="1" odxf="1" dxf="1">
    <nc r="G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9" sId="1" odxf="1" dxf="1">
    <nc r="F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0" sId="1" odxf="1" dxf="1">
    <nc r="G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1" sId="1" odxf="1" dxf="1">
    <nc r="F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2" sId="1" odxf="1" dxf="1">
    <nc r="G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3" sId="1" odxf="1" dxf="1">
    <nc r="F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4" sId="1" odxf="1" dxf="1">
    <nc r="G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5" sId="1" odxf="1" dxf="1">
    <nc r="F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6" sId="1" odxf="1" dxf="1">
    <nc r="G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7" sId="1" odxf="1" dxf="1">
    <nc r="F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8" sId="1" odxf="1" dxf="1">
    <nc r="G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9" sId="1" odxf="1" dxf="1">
    <nc r="F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0" sId="1" odxf="1" dxf="1">
    <nc r="G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1" sId="1" odxf="1" dxf="1">
    <nc r="F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2" sId="1" odxf="1" dxf="1">
    <nc r="G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3" sId="1" odxf="1" dxf="1">
    <nc r="F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4" sId="1" odxf="1" dxf="1">
    <nc r="G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5" sId="1" odxf="1" dxf="1">
    <nc r="F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6" sId="1" odxf="1" dxf="1">
    <nc r="G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7" sId="1" odxf="1" dxf="1">
    <nc r="F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8" sId="1" odxf="1" dxf="1">
    <nc r="G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9" sId="1" odxf="1" dxf="1">
    <nc r="F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0" sId="1" odxf="1" dxf="1">
    <nc r="G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1" sId="1" odxf="1" dxf="1">
    <nc r="F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2" sId="1" odxf="1" dxf="1">
    <nc r="G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3" sId="1" odxf="1" dxf="1">
    <nc r="F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4" sId="1" odxf="1" dxf="1">
    <nc r="G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5" sId="1" odxf="1" dxf="1">
    <nc r="F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6" sId="1" odxf="1" dxf="1">
    <nc r="G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7" sId="1" odxf="1" dxf="1">
    <nc r="F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8" sId="1" odxf="1" dxf="1">
    <nc r="G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9" sId="1" odxf="1" dxf="1">
    <nc r="F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0" sId="1" odxf="1" dxf="1">
    <nc r="G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1" sId="1" odxf="1" dxf="1">
    <nc r="F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2" sId="1" odxf="1" dxf="1">
    <nc r="G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3" sId="1" odxf="1" dxf="1">
    <nc r="F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4" sId="1" odxf="1" dxf="1">
    <nc r="G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5" sId="1" odxf="1" dxf="1">
    <nc r="F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6" sId="1" odxf="1" dxf="1">
    <nc r="G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7" sId="1" odxf="1" dxf="1">
    <nc r="F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8" sId="1" odxf="1" dxf="1">
    <nc r="G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9" sId="1" odxf="1" dxf="1">
    <nc r="F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0" sId="1" odxf="1" dxf="1">
    <nc r="G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1" sId="1" odxf="1" dxf="1">
    <nc r="F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2" sId="1" odxf="1" dxf="1">
    <nc r="G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3" sId="1" odxf="1" dxf="1">
    <nc r="F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4" sId="1" odxf="1" dxf="1">
    <nc r="G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5" sId="1" odxf="1" dxf="1">
    <nc r="F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6" sId="1" odxf="1" dxf="1">
    <nc r="G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7" sId="1" odxf="1" dxf="1">
    <nc r="F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8" sId="1" odxf="1" dxf="1">
    <nc r="G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9" sId="1" odxf="1" dxf="1">
    <nc r="F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0" sId="1" odxf="1" dxf="1">
    <nc r="G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1" sId="1" odxf="1" dxf="1">
    <nc r="F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2" sId="1" odxf="1" dxf="1">
    <nc r="G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3" sId="1" odxf="1" dxf="1">
    <nc r="F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4" sId="1" odxf="1" dxf="1">
    <nc r="G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5" sId="1" odxf="1" dxf="1">
    <nc r="F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6" sId="1" odxf="1" dxf="1">
    <nc r="G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7" sId="1" odxf="1" dxf="1">
    <nc r="F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8" sId="1" odxf="1" dxf="1">
    <nc r="G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9" sId="1" odxf="1" dxf="1">
    <nc r="F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0" sId="1" odxf="1" dxf="1">
    <nc r="G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1" sId="1" odxf="1" dxf="1">
    <nc r="F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2" sId="1" odxf="1" dxf="1">
    <nc r="G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3" sId="1" odxf="1" dxf="1">
    <nc r="F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4" sId="1" odxf="1" dxf="1">
    <nc r="G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5" sId="1" odxf="1" dxf="1">
    <nc r="F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6" sId="1" odxf="1" dxf="1">
    <nc r="G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7" sId="1" odxf="1" dxf="1">
    <nc r="F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8" sId="1" odxf="1" dxf="1">
    <nc r="G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9" sId="1" odxf="1" dxf="1">
    <nc r="F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0" sId="1" odxf="1" dxf="1">
    <nc r="G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1" sId="1" odxf="1" dxf="1">
    <nc r="F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2" sId="1" odxf="1" dxf="1">
    <nc r="G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3" sId="1" odxf="1" dxf="1">
    <nc r="F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4" sId="1" odxf="1" dxf="1">
    <nc r="G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5" sId="1" odxf="1" dxf="1">
    <nc r="F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6" sId="1" odxf="1" dxf="1">
    <nc r="G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7" sId="1" odxf="1" dxf="1">
    <nc r="F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8" sId="1" odxf="1" dxf="1">
    <nc r="G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9" sId="1" odxf="1" dxf="1">
    <nc r="F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0" sId="1" odxf="1" dxf="1">
    <nc r="G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1" sId="1" odxf="1" dxf="1">
    <nc r="F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2" sId="1" odxf="1" dxf="1">
    <nc r="G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3" sId="1" odxf="1" dxf="1">
    <nc r="F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4" sId="1" odxf="1" dxf="1">
    <nc r="G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5" sId="1" odxf="1" dxf="1">
    <nc r="F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6" sId="1" odxf="1" dxf="1">
    <nc r="G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7" sId="1" odxf="1" dxf="1">
    <nc r="F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8" sId="1" odxf="1" dxf="1">
    <nc r="G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9" sId="1" odxf="1" dxf="1">
    <nc r="F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0" sId="1" odxf="1" dxf="1">
    <nc r="G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1" sId="1" odxf="1" dxf="1">
    <nc r="F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2" sId="1" odxf="1" dxf="1">
    <nc r="G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3" sId="1" odxf="1" dxf="1">
    <nc r="F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4" sId="1" odxf="1" dxf="1">
    <nc r="G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5" sId="1" odxf="1" dxf="1">
    <nc r="F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6" sId="1" odxf="1" dxf="1">
    <nc r="G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7" sId="1" odxf="1" dxf="1">
    <nc r="F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8" sId="1" odxf="1" dxf="1">
    <nc r="G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9" sId="1" odxf="1" dxf="1">
    <nc r="F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0" sId="1" odxf="1" dxf="1">
    <nc r="G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1" sId="1" odxf="1" dxf="1">
    <nc r="F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2" sId="1" odxf="1" dxf="1">
    <nc r="G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3" sId="1" odxf="1" dxf="1">
    <nc r="F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4" sId="1" odxf="1" dxf="1">
    <nc r="G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5" sId="1" odxf="1" dxf="1">
    <nc r="F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6" sId="1" odxf="1" dxf="1">
    <nc r="G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7" sId="1" odxf="1" dxf="1">
    <nc r="F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8" sId="1" odxf="1" dxf="1">
    <nc r="G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9" sId="1" odxf="1" dxf="1">
    <nc r="F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0" sId="1" odxf="1" dxf="1">
    <nc r="G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1" sId="1" odxf="1" dxf="1">
    <nc r="F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2" sId="1" odxf="1" dxf="1">
    <nc r="G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3" sId="1" odxf="1" dxf="1">
    <nc r="F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4" sId="1" odxf="1" dxf="1">
    <nc r="G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5" sId="1" odxf="1" dxf="1">
    <nc r="F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6" sId="1" odxf="1" dxf="1">
    <nc r="G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7" sId="1" odxf="1" dxf="1">
    <nc r="F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8" sId="1" odxf="1" dxf="1">
    <nc r="G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9" sId="1" odxf="1" dxf="1">
    <nc r="F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0" sId="1" odxf="1" dxf="1">
    <nc r="G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1" sId="1" odxf="1" dxf="1">
    <nc r="F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2" sId="1" odxf="1" dxf="1">
    <nc r="G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3" sId="1" odxf="1" dxf="1">
    <nc r="F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4" sId="1" odxf="1" dxf="1">
    <nc r="G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5" sId="1" odxf="1" dxf="1">
    <nc r="F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6" sId="1" odxf="1" dxf="1">
    <nc r="G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7" sId="1" odxf="1" dxf="1">
    <nc r="F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8" sId="1" odxf="1" dxf="1">
    <nc r="G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9" sId="1" odxf="1" dxf="1">
    <nc r="F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0" sId="1" odxf="1" dxf="1">
    <nc r="G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1" sId="1" odxf="1" dxf="1">
    <nc r="F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2" sId="1" odxf="1" dxf="1">
    <nc r="G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3" sId="1" odxf="1" dxf="1">
    <nc r="F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4" sId="1" odxf="1" dxf="1">
    <nc r="G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5" sId="1" odxf="1" dxf="1">
    <nc r="F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6" sId="1" odxf="1" dxf="1">
    <nc r="G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7" sId="1" odxf="1" dxf="1">
    <nc r="F1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8" sId="1" odxf="1" dxf="1">
    <nc r="G1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9" sId="1" odxf="1" dxf="1">
    <nc r="F1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0" sId="1" odxf="1" dxf="1">
    <nc r="G1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1" sId="1" odxf="1" dxf="1">
    <nc r="F1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2" sId="1" odxf="1" dxf="1">
    <nc r="G1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3" sId="1" odxf="1" dxf="1">
    <nc r="F1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4" sId="1" odxf="1" dxf="1">
    <nc r="G1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5" sId="1" odxf="1" dxf="1">
    <nc r="F1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6" sId="1" odxf="1" dxf="1">
    <nc r="G1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7" sId="1" odxf="1" dxf="1">
    <nc r="F1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8" sId="1" odxf="1" dxf="1">
    <nc r="G1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9" sId="1" odxf="1" dxf="1">
    <nc r="F1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0" sId="1" odxf="1" dxf="1">
    <nc r="G1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1" sId="1" odxf="1" dxf="1">
    <nc r="F1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2" sId="1" odxf="1" dxf="1">
    <nc r="G1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3" sId="1" odxf="1" dxf="1">
    <nc r="F1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4" sId="1" odxf="1" dxf="1">
    <nc r="G1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5" sId="1" odxf="1" dxf="1">
    <nc r="F1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6" sId="1" odxf="1" dxf="1">
    <nc r="G1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7" sId="1" odxf="1" dxf="1">
    <nc r="F1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8" sId="1" odxf="1" dxf="1">
    <nc r="G1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9" sId="1" odxf="1" dxf="1">
    <nc r="F1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0" sId="1" odxf="1" dxf="1">
    <nc r="G1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1" sId="1" odxf="1" dxf="1">
    <nc r="F1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2" sId="1" odxf="1" dxf="1">
    <nc r="G1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3" sId="1" odxf="1" dxf="1">
    <nc r="F1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4" sId="1" odxf="1" dxf="1">
    <nc r="G1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5" sId="1" odxf="1" dxf="1">
    <nc r="F1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6" sId="1" odxf="1" dxf="1">
    <nc r="G1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7" sId="1" odxf="1" dxf="1">
    <nc r="F1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8" sId="1" odxf="1" dxf="1">
    <nc r="G1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9" sId="1" odxf="1" dxf="1">
    <nc r="F1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0" sId="1" odxf="1" dxf="1">
    <nc r="G1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1" sId="1" odxf="1" dxf="1">
    <nc r="F1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2" sId="1" odxf="1" dxf="1">
    <nc r="G1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3" sId="1" odxf="1" dxf="1">
    <nc r="F1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4" sId="1" odxf="1" dxf="1">
    <nc r="G1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5" sId="1" odxf="1" dxf="1">
    <nc r="F1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6" sId="1" odxf="1" dxf="1">
    <nc r="G1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7" sId="1" odxf="1" dxf="1">
    <nc r="F1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8" sId="1" odxf="1" dxf="1">
    <nc r="G1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9" sId="1" odxf="1" dxf="1">
    <nc r="F1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0" sId="1" odxf="1" dxf="1">
    <nc r="G1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1" sId="1" odxf="1" dxf="1">
    <nc r="F1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2" sId="1" odxf="1" dxf="1">
    <nc r="G1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3" sId="1" odxf="1" dxf="1">
    <nc r="F1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4" sId="1" odxf="1" dxf="1">
    <nc r="G1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5" sId="1" odxf="1" dxf="1">
    <nc r="F1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6" sId="1" odxf="1" dxf="1">
    <nc r="G1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7" sId="1" odxf="1" dxf="1">
    <nc r="F1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8" sId="1" odxf="1" dxf="1">
    <nc r="G1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9" sId="1" odxf="1" dxf="1">
    <nc r="F1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0" sId="1" odxf="1" dxf="1">
    <nc r="G1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1" sId="1" odxf="1" dxf="1">
    <nc r="F1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2" sId="1" odxf="1" dxf="1">
    <nc r="G1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3" sId="1" odxf="1" dxf="1">
    <nc r="F1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4" sId="1" odxf="1" dxf="1">
    <nc r="G1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5" sId="1" odxf="1" dxf="1">
    <nc r="F1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6" sId="1" odxf="1" dxf="1">
    <nc r="G1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7" sId="1" odxf="1" dxf="1">
    <nc r="F1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8" sId="1" odxf="1" dxf="1">
    <nc r="G1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9" sId="1" odxf="1" dxf="1">
    <nc r="F1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0" sId="1" odxf="1" dxf="1">
    <nc r="G1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1" sId="1" odxf="1" dxf="1">
    <nc r="F1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2" sId="1" odxf="1" dxf="1">
    <nc r="G1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3" sId="1" odxf="1" dxf="1">
    <nc r="F1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4" sId="1" odxf="1" dxf="1">
    <nc r="G1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5" sId="1" odxf="1" dxf="1">
    <nc r="F1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6" sId="1" odxf="1" dxf="1">
    <nc r="G1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7" sId="1" odxf="1" dxf="1">
    <nc r="F1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8" sId="1" odxf="1" dxf="1">
    <nc r="G1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9" sId="1" odxf="1" dxf="1">
    <nc r="F1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0" sId="1" odxf="1" dxf="1">
    <nc r="G1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1" sId="1" odxf="1" dxf="1">
    <nc r="F1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2" sId="1" odxf="1" dxf="1">
    <nc r="G1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3" sId="1" odxf="1" dxf="1">
    <nc r="F1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4" sId="1" odxf="1" dxf="1">
    <nc r="G1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5" sId="1" odxf="1" dxf="1">
    <nc r="F1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6" sId="1" odxf="1" dxf="1">
    <nc r="G1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7" sId="1" odxf="1" dxf="1">
    <nc r="F1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8" sId="1" odxf="1" dxf="1">
    <nc r="G1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9" sId="1" odxf="1" dxf="1">
    <nc r="F1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0" sId="1" odxf="1" dxf="1">
    <nc r="G1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1" sId="1" odxf="1" dxf="1">
    <nc r="F1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2" sId="1" odxf="1" dxf="1">
    <nc r="G1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3" sId="1" odxf="1" dxf="1">
    <nc r="F1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4" sId="1" odxf="1" dxf="1">
    <nc r="G1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5" sId="1" odxf="1" dxf="1">
    <nc r="F1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6" sId="1" odxf="1" dxf="1">
    <nc r="G1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7" sId="1" odxf="1" dxf="1">
    <nc r="F1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8" sId="1" odxf="1" dxf="1">
    <nc r="G1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9" sId="1" odxf="1" dxf="1">
    <nc r="F1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0" sId="1" odxf="1" dxf="1">
    <nc r="G1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1" sId="1" odxf="1" dxf="1">
    <nc r="F1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2" sId="1" odxf="1" dxf="1">
    <nc r="G1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3" sId="1" odxf="1" dxf="1">
    <nc r="F1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4" sId="1" odxf="1" dxf="1">
    <nc r="G1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5" sId="1" odxf="1" dxf="1">
    <nc r="F1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6" sId="1" odxf="1" dxf="1">
    <nc r="G1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7" sId="1" odxf="1" dxf="1">
    <nc r="F1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8" sId="1" odxf="1" dxf="1">
    <nc r="G1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9" sId="1" odxf="1" dxf="1">
    <nc r="F1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0" sId="1" odxf="1" dxf="1">
    <nc r="G1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1" sId="1" odxf="1" dxf="1">
    <nc r="F1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2" sId="1" odxf="1" dxf="1">
    <nc r="G1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3" sId="1" odxf="1" dxf="1">
    <nc r="F1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4" sId="1" odxf="1" dxf="1">
    <nc r="G1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5" sId="1" odxf="1" dxf="1">
    <nc r="F1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6" sId="1" odxf="1" dxf="1">
    <nc r="G1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7" sId="1" odxf="1" dxf="1">
    <nc r="F1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8" sId="1" odxf="1" dxf="1">
    <nc r="G1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9" sId="1" odxf="1" dxf="1">
    <nc r="F1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0" sId="1" odxf="1" dxf="1">
    <nc r="G1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1" sId="1" odxf="1" dxf="1">
    <nc r="F1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2" sId="1" odxf="1" dxf="1">
    <nc r="G1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3" sId="1" odxf="1" dxf="1">
    <nc r="F1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4" sId="1" odxf="1" dxf="1">
    <nc r="G1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5" sId="1" odxf="1" dxf="1">
    <nc r="F1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6" sId="1" odxf="1" dxf="1">
    <nc r="G1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7" sId="1" odxf="1" dxf="1">
    <nc r="F1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8" sId="1" odxf="1" dxf="1">
    <nc r="G1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9" sId="1" odxf="1" dxf="1">
    <nc r="F1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0" sId="1" odxf="1" dxf="1">
    <nc r="G1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1" sId="1" odxf="1" dxf="1">
    <nc r="F1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2" sId="1" odxf="1" dxf="1">
    <nc r="G1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3" sId="1" odxf="1" dxf="1">
    <nc r="F1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4" sId="1" odxf="1" dxf="1">
    <nc r="G1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5" sId="1" odxf="1" dxf="1">
    <nc r="F1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6" sId="1" odxf="1" dxf="1">
    <nc r="G1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7" sId="1" odxf="1" dxf="1">
    <nc r="F1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8" sId="1" odxf="1" dxf="1">
    <nc r="G1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9" sId="1" odxf="1" dxf="1">
    <nc r="F1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0" sId="1" odxf="1" dxf="1">
    <nc r="G1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1" sId="1" odxf="1" dxf="1">
    <nc r="F1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2" sId="1" odxf="1" dxf="1">
    <nc r="G1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3" sId="1" odxf="1" dxf="1">
    <nc r="F1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4" sId="1" odxf="1" dxf="1">
    <nc r="G1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5" sId="1" odxf="1" dxf="1">
    <nc r="F1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6" sId="1" odxf="1" dxf="1">
    <nc r="G1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7" sId="1" odxf="1" dxf="1">
    <nc r="F1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8" sId="1" odxf="1" dxf="1">
    <nc r="G1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9" sId="1" odxf="1" dxf="1">
    <nc r="F1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0" sId="1" odxf="1" dxf="1">
    <nc r="G1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1" sId="1" odxf="1" dxf="1">
    <nc r="F1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2" sId="1" odxf="1" dxf="1">
    <nc r="G1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3" sId="1" odxf="1" dxf="1">
    <nc r="F1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4" sId="1" odxf="1" dxf="1">
    <nc r="G1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5" sId="1" odxf="1" dxf="1">
    <nc r="F1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6" sId="1" odxf="1" dxf="1">
    <nc r="G1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7" sId="1" odxf="1" dxf="1">
    <nc r="F1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8" sId="1" odxf="1" dxf="1">
    <nc r="G1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9" sId="1" odxf="1" dxf="1">
    <nc r="F1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0" sId="1" odxf="1" dxf="1">
    <nc r="G1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1" sId="1" odxf="1" dxf="1">
    <nc r="F1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2" sId="1" odxf="1" dxf="1">
    <nc r="G1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3" sId="1" odxf="1" dxf="1">
    <nc r="F1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4" sId="1" odxf="1" dxf="1">
    <nc r="G1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5" sId="1" odxf="1" dxf="1">
    <nc r="F1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6" sId="1" odxf="1" dxf="1">
    <nc r="G1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7" sId="1" odxf="1" dxf="1">
    <nc r="F1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8" sId="1" odxf="1" dxf="1">
    <nc r="G1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9" sId="1" odxf="1" dxf="1">
    <nc r="F1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0" sId="1" odxf="1" dxf="1">
    <nc r="G1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1" sId="1" odxf="1" dxf="1">
    <nc r="F1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2" sId="1" odxf="1" dxf="1">
    <nc r="G1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3" sId="1" odxf="1" dxf="1">
    <nc r="F1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4" sId="1" odxf="1" dxf="1">
    <nc r="G1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5" sId="1" odxf="1" dxf="1">
    <nc r="F1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6" sId="1" odxf="1" dxf="1">
    <nc r="G1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7" sId="1" odxf="1" dxf="1">
    <nc r="F1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8" sId="1" odxf="1" dxf="1">
    <nc r="G1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9" sId="1" odxf="1" dxf="1">
    <nc r="F1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0" sId="1" odxf="1" dxf="1">
    <nc r="G1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1" sId="1" odxf="1" dxf="1">
    <nc r="F1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2" sId="1" odxf="1" dxf="1">
    <nc r="G1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3" sId="1" odxf="1" dxf="1">
    <nc r="F1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4" sId="1" odxf="1" dxf="1">
    <nc r="G1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5" sId="1" odxf="1" dxf="1">
    <nc r="F1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6" sId="1" odxf="1" dxf="1">
    <nc r="G1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7" sId="1" odxf="1" dxf="1">
    <nc r="F1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8" sId="1" odxf="1" dxf="1">
    <nc r="G1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9" sId="1" odxf="1" dxf="1">
    <nc r="F1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0" sId="1" odxf="1" dxf="1">
    <nc r="G1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1" sId="1" odxf="1" dxf="1">
    <nc r="F1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2" sId="1" odxf="1" dxf="1">
    <nc r="G1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3" sId="1" odxf="1" dxf="1">
    <nc r="F1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4" sId="1" odxf="1" dxf="1">
    <nc r="G1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5" sId="1" odxf="1" dxf="1">
    <nc r="F1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6" sId="1" odxf="1" dxf="1">
    <nc r="G1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7" sId="1" odxf="1" dxf="1">
    <nc r="F1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8" sId="1" odxf="1" dxf="1">
    <nc r="G1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9" sId="1" odxf="1" dxf="1">
    <nc r="F1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0" sId="1" odxf="1" dxf="1">
    <nc r="G1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1" sId="1" odxf="1" dxf="1">
    <nc r="F1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2" sId="1" odxf="1" dxf="1">
    <nc r="G1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3" sId="1" odxf="1" dxf="1">
    <nc r="F1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4" sId="1" odxf="1" dxf="1">
    <nc r="G1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5" sId="1" odxf="1" dxf="1">
    <nc r="F1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6" sId="1" odxf="1" dxf="1">
    <nc r="G1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7" sId="1" odxf="1" dxf="1">
    <nc r="F2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8" sId="1" odxf="1" dxf="1">
    <nc r="G2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9" sId="1" odxf="1" dxf="1">
    <nc r="F2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0" sId="1" odxf="1" dxf="1">
    <nc r="G2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1" sId="1" odxf="1" dxf="1">
    <nc r="F2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2" sId="1" odxf="1" dxf="1">
    <nc r="G2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3" sId="1" odxf="1" dxf="1">
    <nc r="F2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4" sId="1" odxf="1" dxf="1">
    <nc r="G2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5" sId="1" odxf="1" dxf="1">
    <nc r="F2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6" sId="1" odxf="1" dxf="1">
    <nc r="G2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7" sId="1" odxf="1" dxf="1">
    <nc r="F2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8" sId="1" odxf="1" dxf="1">
    <nc r="G2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9" sId="1" odxf="1" dxf="1">
    <nc r="F2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0" sId="1" odxf="1" dxf="1">
    <nc r="G2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1" sId="1" odxf="1" dxf="1">
    <nc r="F2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2" sId="1" odxf="1" dxf="1">
    <nc r="G2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3" sId="1" odxf="1" dxf="1">
    <nc r="F2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4" sId="1" odxf="1" dxf="1">
    <nc r="G2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5" sId="1" odxf="1" dxf="1">
    <nc r="F2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6" sId="1" odxf="1" dxf="1">
    <nc r="G2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7" sId="1" odxf="1" dxf="1">
    <nc r="F2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8" sId="1" odxf="1" dxf="1">
    <nc r="G2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9" sId="1" odxf="1" dxf="1">
    <nc r="F2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0" sId="1" odxf="1" dxf="1">
    <nc r="G2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1" sId="1" odxf="1" dxf="1">
    <nc r="F2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2" sId="1" odxf="1" dxf="1">
    <nc r="G2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3" sId="1" odxf="1" dxf="1">
    <nc r="F2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4" sId="1" odxf="1" dxf="1">
    <nc r="G2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5" sId="1" odxf="1" dxf="1">
    <nc r="F2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6" sId="1" odxf="1" dxf="1">
    <nc r="G2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7" sId="1" odxf="1" dxf="1">
    <nc r="F2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8" sId="1" odxf="1" dxf="1">
    <nc r="G2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9" sId="1" odxf="1" dxf="1">
    <nc r="F2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0" sId="1" odxf="1" dxf="1">
    <nc r="G2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1" sId="1" odxf="1" dxf="1">
    <nc r="F2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2" sId="1" odxf="1" dxf="1">
    <nc r="G2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3" sId="1" odxf="1" dxf="1">
    <nc r="F2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4" sId="1" odxf="1" dxf="1">
    <nc r="G2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5" sId="1" odxf="1" dxf="1">
    <nc r="F2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6" sId="1" odxf="1" dxf="1">
    <nc r="G2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7" sId="1" odxf="1" dxf="1">
    <nc r="F2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8" sId="1" odxf="1" dxf="1">
    <nc r="G2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9" sId="1" odxf="1" dxf="1">
    <nc r="F2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0" sId="1" odxf="1" dxf="1">
    <nc r="G2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1" sId="1" odxf="1" dxf="1">
    <nc r="F2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2" sId="1" odxf="1" dxf="1">
    <nc r="G2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3" sId="1" odxf="1" dxf="1">
    <nc r="F2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4" sId="1" odxf="1" dxf="1">
    <nc r="G2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5" sId="1" odxf="1" dxf="1">
    <nc r="F2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6" sId="1" odxf="1" dxf="1">
    <nc r="G2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7" sId="1" odxf="1" dxf="1">
    <nc r="F2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8" sId="1" odxf="1" dxf="1">
    <nc r="G2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9" sId="1" odxf="1" dxf="1">
    <nc r="F2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0" sId="1" odxf="1" dxf="1">
    <nc r="G2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1" sId="1" odxf="1" dxf="1">
    <nc r="F2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2" sId="1" odxf="1" dxf="1">
    <nc r="G2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3" sId="1" odxf="1" dxf="1">
    <nc r="F2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4" sId="1" odxf="1" dxf="1">
    <nc r="G2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5" sId="1" odxf="1" dxf="1">
    <nc r="F2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6" sId="1" odxf="1" dxf="1">
    <nc r="G2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7" sId="1" odxf="1" dxf="1">
    <nc r="F2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8" sId="1" odxf="1" dxf="1">
    <nc r="G2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9" sId="1" odxf="1" dxf="1">
    <nc r="F2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0" sId="1" odxf="1" dxf="1">
    <nc r="G2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1" sId="1" odxf="1" dxf="1">
    <nc r="F2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2" sId="1" odxf="1" dxf="1">
    <nc r="G2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3" sId="1" odxf="1" dxf="1">
    <nc r="F2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4" sId="1" odxf="1" dxf="1">
    <nc r="G2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5" sId="1" odxf="1" dxf="1">
    <nc r="F2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6" sId="1" odxf="1" dxf="1">
    <nc r="G2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7" sId="1" odxf="1" dxf="1">
    <nc r="F2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8" sId="1" odxf="1" dxf="1">
    <nc r="G2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9" sId="1" odxf="1" dxf="1">
    <nc r="F2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0" sId="1" odxf="1" dxf="1">
    <nc r="G2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1" sId="1" odxf="1" dxf="1">
    <nc r="F2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2" sId="1" odxf="1" dxf="1">
    <nc r="G2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3" sId="1" odxf="1" dxf="1">
    <nc r="F2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4" sId="1" odxf="1" dxf="1">
    <nc r="G2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5" sId="1" odxf="1" dxf="1">
    <nc r="F2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6" sId="1" odxf="1" dxf="1">
    <nc r="G2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7" sId="1" odxf="1" dxf="1">
    <nc r="F2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8" sId="1" odxf="1" dxf="1">
    <nc r="G2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9" sId="1" odxf="1" dxf="1">
    <nc r="F2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0" sId="1" odxf="1" dxf="1">
    <nc r="G2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1" sId="1" odxf="1" dxf="1">
    <nc r="F2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2" sId="1" odxf="1" dxf="1">
    <nc r="G2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3" sId="1" odxf="1" dxf="1">
    <nc r="F2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4" sId="1" odxf="1" dxf="1">
    <nc r="G2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5" sId="1" odxf="1" dxf="1">
    <nc r="F2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6" sId="1" odxf="1" dxf="1">
    <nc r="G2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7" sId="1" odxf="1" dxf="1">
    <nc r="F2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8" sId="1" odxf="1" dxf="1">
    <nc r="G2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9" sId="1" odxf="1" dxf="1">
    <nc r="F2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0" sId="1" odxf="1" dxf="1">
    <nc r="G2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1" sId="1" odxf="1" dxf="1">
    <nc r="F2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2" sId="1" odxf="1" dxf="1">
    <nc r="G2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3" sId="1" odxf="1" dxf="1">
    <nc r="F2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4" sId="1" odxf="1" dxf="1">
    <nc r="G2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5" sId="1" odxf="1" dxf="1">
    <nc r="F2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6" sId="1" odxf="1" dxf="1">
    <nc r="G2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7" sId="1" odxf="1" dxf="1">
    <nc r="F2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8" sId="1" odxf="1" dxf="1">
    <nc r="G2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9" sId="1" odxf="1" dxf="1">
    <nc r="F2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0" sId="1" odxf="1" dxf="1">
    <nc r="G2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1" sId="1" odxf="1" dxf="1">
    <nc r="F2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2" sId="1" odxf="1" dxf="1">
    <nc r="G2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3" sId="1" odxf="1" dxf="1">
    <nc r="F2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4" sId="1" odxf="1" dxf="1">
    <nc r="G2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5" sId="1" odxf="1" dxf="1">
    <nc r="F2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6" sId="1" odxf="1" dxf="1">
    <nc r="G2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7" sId="1" odxf="1" dxf="1">
    <nc r="F2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8" sId="1" odxf="1" dxf="1">
    <nc r="G2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9" sId="1" odxf="1" dxf="1">
    <nc r="F2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0" sId="1" odxf="1" dxf="1">
    <nc r="G2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1" sId="1" odxf="1" dxf="1">
    <nc r="F2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2" sId="1" odxf="1" dxf="1">
    <nc r="G2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3" sId="1" odxf="1" dxf="1">
    <nc r="F2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4" sId="1" odxf="1" dxf="1">
    <nc r="G2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5" sId="1" odxf="1" dxf="1">
    <nc r="F2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6" sId="1" odxf="1" dxf="1">
    <nc r="G2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7" sId="1" odxf="1" dxf="1">
    <nc r="F2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8" sId="1" odxf="1" dxf="1">
    <nc r="G2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9" sId="1" odxf="1" dxf="1">
    <nc r="F2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0" sId="1" odxf="1" dxf="1">
    <nc r="G2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1" sId="1" odxf="1" dxf="1">
    <nc r="F2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2" sId="1" odxf="1" dxf="1">
    <nc r="G2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3" sId="1" odxf="1" dxf="1">
    <nc r="F2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4" sId="1" odxf="1" dxf="1">
    <nc r="G2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5" sId="1" odxf="1" dxf="1">
    <nc r="F2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6" sId="1" odxf="1" dxf="1">
    <nc r="G2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7" sId="1" odxf="1" dxf="1">
    <nc r="F2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8" sId="1" odxf="1" dxf="1">
    <nc r="G2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9" sId="1" odxf="1" dxf="1">
    <nc r="F2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0" sId="1" odxf="1" dxf="1">
    <nc r="G2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1" sId="1" odxf="1" dxf="1">
    <nc r="F2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2" sId="1" odxf="1" dxf="1">
    <nc r="G2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3" sId="1" odxf="1" dxf="1">
    <nc r="F2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4" sId="1" odxf="1" dxf="1">
    <nc r="G2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5" sId="1" odxf="1" dxf="1">
    <nc r="F2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6" sId="1" odxf="1" dxf="1">
    <nc r="G2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7" sId="1" odxf="1" dxf="1">
    <nc r="F2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8" sId="1" odxf="1" dxf="1">
    <nc r="G2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9" sId="1" odxf="1" dxf="1">
    <nc r="F2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0" sId="1" odxf="1" dxf="1">
    <nc r="G2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1" sId="1" odxf="1" dxf="1">
    <nc r="F2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2" sId="1" odxf="1" dxf="1">
    <nc r="G2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3" sId="1" odxf="1" dxf="1">
    <nc r="F2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4" sId="1" odxf="1" dxf="1">
    <nc r="G2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5" sId="1" odxf="1" dxf="1">
    <nc r="F2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6" sId="1" odxf="1" dxf="1">
    <nc r="G2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7" sId="1" odxf="1" dxf="1">
    <nc r="F2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8" sId="1" odxf="1" dxf="1">
    <nc r="G2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9" sId="1" odxf="1" dxf="1">
    <nc r="F2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0" sId="1" odxf="1" dxf="1">
    <nc r="G2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1" sId="1" odxf="1" dxf="1">
    <nc r="F2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2" sId="1" odxf="1" dxf="1">
    <nc r="G2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3" sId="1" odxf="1" dxf="1">
    <nc r="F2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4" sId="1" odxf="1" dxf="1">
    <nc r="G2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5" sId="1" odxf="1" dxf="1">
    <nc r="F2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6" sId="1" odxf="1" dxf="1">
    <nc r="G2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7" sId="1" odxf="1" dxf="1">
    <nc r="F2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8" sId="1" odxf="1" dxf="1">
    <nc r="G2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9" sId="1" odxf="1" dxf="1">
    <nc r="F2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0" sId="1" odxf="1" dxf="1">
    <nc r="G2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1" sId="1" odxf="1" dxf="1">
    <nc r="F2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2" sId="1" odxf="1" dxf="1">
    <nc r="G2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3" sId="1" odxf="1" dxf="1">
    <nc r="F2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4" sId="1" odxf="1" dxf="1">
    <nc r="G2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5" sId="1" odxf="1" dxf="1">
    <nc r="F2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6" sId="1" odxf="1" dxf="1">
    <nc r="G2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7" sId="1" odxf="1" dxf="1">
    <nc r="F2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8" sId="1" odxf="1" dxf="1">
    <nc r="G2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9" sId="1" odxf="1" dxf="1">
    <nc r="F2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0" sId="1" odxf="1" dxf="1">
    <nc r="G2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1" sId="1" odxf="1" dxf="1">
    <nc r="F2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2" sId="1" odxf="1" dxf="1">
    <nc r="G2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3" sId="1" odxf="1" dxf="1">
    <nc r="F2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4" sId="1" odxf="1" dxf="1">
    <nc r="G2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5" sId="1" odxf="1" dxf="1">
    <nc r="F2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6" sId="1" odxf="1" dxf="1">
    <nc r="G2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7" sId="1" odxf="1" dxf="1">
    <nc r="F2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8" sId="1" odxf="1" dxf="1">
    <nc r="G2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9" sId="1" odxf="1" dxf="1">
    <nc r="F2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0" sId="1" odxf="1" dxf="1">
    <nc r="G2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1" sId="1" odxf="1" dxf="1">
    <nc r="F2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2" sId="1" odxf="1" dxf="1">
    <nc r="G2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3" sId="1" odxf="1" dxf="1">
    <nc r="F2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4" sId="1" odxf="1" dxf="1">
    <nc r="G2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5" sId="1" odxf="1" dxf="1">
    <nc r="F2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6" sId="1" odxf="1" dxf="1">
    <nc r="G2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7" sId="1" odxf="1" dxf="1">
    <nc r="F2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8" sId="1" odxf="1" dxf="1">
    <nc r="G2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9" sId="1" odxf="1" dxf="1">
    <nc r="F2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0" sId="1" odxf="1" dxf="1">
    <nc r="G2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1" sId="1" odxf="1" dxf="1">
    <nc r="F2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2" sId="1" odxf="1" dxf="1">
    <nc r="G2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3" sId="1" odxf="1" dxf="1">
    <nc r="F2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4" sId="1" odxf="1" dxf="1">
    <nc r="G2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5" sId="1" odxf="1" dxf="1">
    <nc r="F2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6" sId="1" odxf="1" dxf="1">
    <nc r="G2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7" sId="1" odxf="1" dxf="1">
    <nc r="F3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8" sId="1" odxf="1" dxf="1">
    <nc r="G3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9" sId="1" odxf="1" dxf="1">
    <nc r="F3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0" sId="1" odxf="1" dxf="1">
    <nc r="G3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1" sId="1" odxf="1" dxf="1">
    <nc r="F3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2" sId="1" odxf="1" dxf="1">
    <nc r="G3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3" sId="1" odxf="1" dxf="1">
    <nc r="F3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4" sId="1" odxf="1" dxf="1">
    <nc r="G3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5" sId="1" odxf="1" dxf="1">
    <nc r="F3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6" sId="1" odxf="1" dxf="1">
    <nc r="G3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7" sId="1" odxf="1" dxf="1">
    <nc r="F3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8" sId="1" odxf="1" dxf="1">
    <nc r="G3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9" sId="1" odxf="1" dxf="1">
    <nc r="F3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0" sId="1" odxf="1" dxf="1">
    <nc r="G3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1" sId="1" odxf="1" dxf="1">
    <nc r="F3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2" sId="1" odxf="1" dxf="1">
    <nc r="G3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3" sId="1" odxf="1" dxf="1">
    <nc r="F3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4" sId="1" odxf="1" dxf="1">
    <nc r="G3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5" sId="1" odxf="1" dxf="1">
    <nc r="F3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6" sId="1" odxf="1" dxf="1">
    <nc r="G3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7" sId="1" odxf="1" dxf="1">
    <nc r="F3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8" sId="1" odxf="1" dxf="1">
    <nc r="G3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9" sId="1" odxf="1" dxf="1">
    <nc r="F3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0" sId="1" odxf="1" dxf="1">
    <nc r="G3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1" sId="1" odxf="1" dxf="1">
    <nc r="F3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2" sId="1" odxf="1" dxf="1">
    <nc r="G3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3" sId="1" odxf="1" dxf="1">
    <nc r="F3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4" sId="1" odxf="1" dxf="1">
    <nc r="G3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5" sId="1" odxf="1" dxf="1">
    <nc r="F3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6" sId="1" odxf="1" dxf="1">
    <nc r="G3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7" sId="1" odxf="1" dxf="1">
    <nc r="F3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8" sId="1" odxf="1" dxf="1">
    <nc r="G3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9" sId="1" odxf="1" dxf="1">
    <nc r="F3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0" sId="1" odxf="1" dxf="1">
    <nc r="G3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1" sId="1" odxf="1" dxf="1">
    <nc r="F3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2" sId="1" odxf="1" dxf="1">
    <nc r="G3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3" sId="1" odxf="1" dxf="1">
    <nc r="F3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4" sId="1" odxf="1" dxf="1">
    <nc r="G3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5" sId="1" odxf="1" dxf="1">
    <nc r="F3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6" sId="1" odxf="1" dxf="1">
    <nc r="G3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7" sId="1" odxf="1" dxf="1">
    <nc r="F3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8" sId="1" odxf="1" dxf="1">
    <nc r="G3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9" sId="1" odxf="1" dxf="1">
    <nc r="F3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0" sId="1" odxf="1" dxf="1">
    <nc r="G3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1" sId="1" odxf="1" dxf="1">
    <nc r="F3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2" sId="1" odxf="1" dxf="1">
    <nc r="G3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3" sId="1" odxf="1" dxf="1">
    <nc r="F3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4" sId="1" odxf="1" dxf="1">
    <nc r="G3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5" sId="1" odxf="1" dxf="1">
    <nc r="F3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6" sId="1" odxf="1" dxf="1">
    <nc r="G3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7" sId="1" odxf="1" dxf="1">
    <nc r="F3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8" sId="1" odxf="1" dxf="1">
    <nc r="G3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9" sId="1" odxf="1" dxf="1">
    <nc r="F3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0" sId="1" odxf="1" dxf="1">
    <nc r="G3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1" sId="1" odxf="1" dxf="1">
    <nc r="F3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2" sId="1" odxf="1" dxf="1">
    <nc r="G3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3" sId="1" odxf="1" dxf="1">
    <nc r="F3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4" sId="1" odxf="1" dxf="1">
    <nc r="G3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5" sId="1" odxf="1" dxf="1">
    <nc r="F3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6" sId="1" odxf="1" dxf="1">
    <nc r="G3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7" sId="1" odxf="1" dxf="1">
    <nc r="F3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8" sId="1" odxf="1" dxf="1">
    <nc r="G3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9" sId="1" odxf="1" dxf="1">
    <nc r="F3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0" sId="1" odxf="1" dxf="1">
    <nc r="G3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1" sId="1" odxf="1" dxf="1">
    <nc r="F3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2" sId="1" odxf="1" dxf="1">
    <nc r="G3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3" sId="1" odxf="1" dxf="1">
    <nc r="F3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4" sId="1" odxf="1" dxf="1">
    <nc r="G3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5" sId="1" odxf="1" dxf="1">
    <nc r="F3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6" sId="1" odxf="1" dxf="1">
    <nc r="G3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7" sId="1" odxf="1" dxf="1">
    <nc r="F3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8" sId="1" odxf="1" dxf="1">
    <nc r="G3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9" sId="1" odxf="1" dxf="1">
    <nc r="F3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0" sId="1" odxf="1" dxf="1">
    <nc r="G3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1" sId="1" odxf="1" dxf="1">
    <nc r="F3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2" sId="1" odxf="1" dxf="1">
    <nc r="G3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3" sId="1" odxf="1" dxf="1">
    <nc r="F3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4" sId="1" odxf="1" dxf="1">
    <nc r="G3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5" sId="1" odxf="1" dxf="1">
    <nc r="F3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6" sId="1" odxf="1" dxf="1">
    <nc r="G3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7" sId="1" odxf="1" dxf="1">
    <nc r="F3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8" sId="1" odxf="1" dxf="1">
    <nc r="G3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9" sId="1" odxf="1" dxf="1">
    <nc r="F3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0" sId="1" odxf="1" dxf="1">
    <nc r="G3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1" sId="1" odxf="1" dxf="1">
    <nc r="F3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2" sId="1" odxf="1" dxf="1">
    <nc r="G3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3" sId="1" odxf="1" dxf="1">
    <nc r="F3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4" sId="1" odxf="1" dxf="1">
    <nc r="G3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5" sId="1" odxf="1" dxf="1">
    <nc r="F3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6" sId="1" odxf="1" dxf="1">
    <nc r="G3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7" sId="1" odxf="1" dxf="1">
    <nc r="F3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8" sId="1" odxf="1" dxf="1">
    <nc r="G3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9" sId="1" odxf="1" dxf="1">
    <nc r="F3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0" sId="1" odxf="1" dxf="1">
    <nc r="G3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1" sId="1" odxf="1" dxf="1">
    <nc r="F3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2" sId="1" odxf="1" dxf="1">
    <nc r="G3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3" sId="1" odxf="1" dxf="1">
    <nc r="F3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4" sId="1" odxf="1" dxf="1">
    <nc r="G3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5" sId="1" odxf="1" dxf="1">
    <nc r="F3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6" sId="1" odxf="1" dxf="1">
    <nc r="G3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7" sId="1" odxf="1" dxf="1">
    <nc r="F3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8" sId="1" odxf="1" dxf="1">
    <nc r="G3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9" sId="1" odxf="1" dxf="1">
    <nc r="F3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0" sId="1" odxf="1" dxf="1">
    <nc r="G3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1" sId="1" odxf="1" dxf="1">
    <nc r="F3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2" sId="1" odxf="1" dxf="1">
    <nc r="G3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3" sId="1" odxf="1" dxf="1">
    <nc r="F3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4" sId="1" odxf="1" dxf="1">
    <nc r="G3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5" sId="1" odxf="1" dxf="1">
    <nc r="F3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6" sId="1" odxf="1" dxf="1">
    <nc r="G3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7" sId="1" odxf="1" dxf="1">
    <nc r="F3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8" sId="1" odxf="1" dxf="1">
    <nc r="G3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9" sId="1" odxf="1" dxf="1">
    <nc r="F3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0" sId="1" odxf="1" dxf="1">
    <nc r="G3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1" sId="1" odxf="1" dxf="1">
    <nc r="F3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2" sId="1" odxf="1" dxf="1">
    <nc r="G3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3" sId="1" odxf="1" dxf="1">
    <nc r="F3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4" sId="1" odxf="1" dxf="1">
    <nc r="G3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5" sId="1" odxf="1" dxf="1">
    <nc r="F3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6" sId="1" odxf="1" dxf="1">
    <nc r="G3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7" sId="1" odxf="1" dxf="1">
    <nc r="F3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8" sId="1" odxf="1" dxf="1">
    <nc r="G3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9" sId="1" odxf="1" dxf="1">
    <nc r="F3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0" sId="1" odxf="1" dxf="1">
    <nc r="G3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1" sId="1" odxf="1" dxf="1">
    <nc r="F3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2" sId="1" odxf="1" dxf="1">
    <nc r="G3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3" sId="1" odxf="1" dxf="1">
    <nc r="F3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4" sId="1" odxf="1" dxf="1">
    <nc r="G3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5" sId="1" odxf="1" dxf="1">
    <nc r="F3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6" sId="1" odxf="1" dxf="1">
    <nc r="G3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7" sId="1" odxf="1" dxf="1">
    <nc r="F3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8" sId="1" odxf="1" dxf="1">
    <nc r="G3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9" sId="1" odxf="1" dxf="1">
    <nc r="F3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0" sId="1" odxf="1" dxf="1">
    <nc r="G3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1" sId="1" odxf="1" dxf="1">
    <nc r="F3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2" sId="1" odxf="1" dxf="1">
    <nc r="G3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3" sId="1" odxf="1" dxf="1">
    <nc r="F3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4" sId="1" odxf="1" dxf="1">
    <nc r="G3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5" sId="1" odxf="1" dxf="1">
    <nc r="F3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6" sId="1" odxf="1" dxf="1">
    <nc r="G3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7" sId="1" odxf="1" dxf="1">
    <nc r="F3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8" sId="1" odxf="1" dxf="1">
    <nc r="G3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9" sId="1" odxf="1" dxf="1">
    <nc r="F3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0" sId="1" odxf="1" dxf="1">
    <nc r="G3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1" sId="1" odxf="1" dxf="1">
    <nc r="F3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2" sId="1" odxf="1" dxf="1">
    <nc r="G3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3" sId="1" odxf="1" dxf="1">
    <nc r="F3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4" sId="1" odxf="1" dxf="1">
    <nc r="G3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5" sId="1" odxf="1" dxf="1">
    <nc r="F3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6" sId="1" odxf="1" dxf="1">
    <nc r="G3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7" sId="1" odxf="1" dxf="1">
    <nc r="F3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8" sId="1" odxf="1" dxf="1">
    <nc r="G3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9" sId="1" odxf="1" dxf="1">
    <nc r="F3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0" sId="1" odxf="1" dxf="1">
    <nc r="G3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1" sId="1" odxf="1" dxf="1">
    <nc r="F3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2" sId="1" odxf="1" dxf="1">
    <nc r="G3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3" sId="1" odxf="1" dxf="1">
    <nc r="F3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4" sId="1" odxf="1" dxf="1">
    <nc r="G3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5" sId="1" odxf="1" dxf="1">
    <nc r="F3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6" sId="1" odxf="1" dxf="1">
    <nc r="G3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7" sId="1" odxf="1" dxf="1">
    <nc r="F3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8" sId="1" odxf="1" dxf="1">
    <nc r="G3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9" sId="1" odxf="1" dxf="1">
    <nc r="F3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0" sId="1" odxf="1" dxf="1">
    <nc r="G3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1" sId="1" odxf="1" dxf="1">
    <nc r="F3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2" sId="1" odxf="1" dxf="1">
    <nc r="G3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3" sId="1" odxf="1" dxf="1">
    <nc r="F3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4" sId="1" odxf="1" dxf="1">
    <nc r="G3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5" sId="1" odxf="1" dxf="1">
    <nc r="F3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6" sId="1" odxf="1" dxf="1">
    <nc r="G3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7" sId="1" odxf="1" dxf="1">
    <nc r="F3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8" sId="1" odxf="1" dxf="1">
    <nc r="G3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9" sId="1" odxf="1" dxf="1">
    <nc r="F3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0" sId="1" odxf="1" dxf="1">
    <nc r="G3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1" sId="1" odxf="1" dxf="1">
    <nc r="F3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2" sId="1" odxf="1" dxf="1">
    <nc r="G3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3" sId="1" odxf="1" dxf="1">
    <nc r="F3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4" sId="1" odxf="1" dxf="1">
    <nc r="G3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5" sId="1" odxf="1" dxf="1">
    <nc r="F3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6" sId="1" odxf="1" dxf="1">
    <nc r="G3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7" sId="1" odxf="1" dxf="1">
    <nc r="F3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8" sId="1" odxf="1" dxf="1">
    <nc r="G3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9" sId="1" odxf="1" dxf="1">
    <nc r="F3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0" sId="1" odxf="1" dxf="1">
    <nc r="G3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1" sId="1" odxf="1" dxf="1">
    <nc r="F3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2" sId="1" odxf="1" dxf="1">
    <nc r="G3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3" sId="1" odxf="1" dxf="1">
    <nc r="F3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4" sId="1" odxf="1" dxf="1">
    <nc r="G3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5" sId="1" odxf="1" dxf="1">
    <nc r="F3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6" sId="1" odxf="1" dxf="1">
    <nc r="G3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7" sId="1" odxf="1" dxf="1">
    <nc r="F3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8" sId="1" odxf="1" dxf="1">
    <nc r="G3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9" sId="1" odxf="1" dxf="1">
    <nc r="F3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0" sId="1" odxf="1" dxf="1">
    <nc r="G3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1" sId="1" odxf="1" dxf="1">
    <nc r="F3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2" sId="1" odxf="1" dxf="1">
    <nc r="G3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3" sId="1" odxf="1" dxf="1">
    <nc r="F3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4" sId="1" odxf="1" dxf="1">
    <nc r="G3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5" sId="1" odxf="1" dxf="1">
    <nc r="F3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6" sId="1" odxf="1" dxf="1">
    <nc r="G3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7" sId="1" odxf="1" dxf="1">
    <nc r="F4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8" sId="1" odxf="1" dxf="1">
    <nc r="G4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9" sId="1" odxf="1" dxf="1">
    <nc r="F4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0" sId="1" odxf="1" dxf="1">
    <nc r="G4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1" sId="1" odxf="1" dxf="1">
    <nc r="F4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2" sId="1" odxf="1" dxf="1">
    <nc r="G4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3" sId="1" odxf="1" dxf="1">
    <nc r="F4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4" sId="1" odxf="1" dxf="1">
    <nc r="G4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5" sId="1" odxf="1" dxf="1">
    <nc r="F4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6" sId="1" odxf="1" dxf="1">
    <nc r="G4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7" sId="1" odxf="1" dxf="1">
    <nc r="F4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8" sId="1" odxf="1" dxf="1">
    <nc r="G4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9" sId="1" odxf="1" dxf="1">
    <nc r="F4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0" sId="1" odxf="1" dxf="1">
    <nc r="G4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1" sId="1" odxf="1" dxf="1">
    <nc r="F4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2" sId="1" odxf="1" dxf="1">
    <nc r="G4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3" sId="1" odxf="1" dxf="1">
    <nc r="F4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4" sId="1" odxf="1" dxf="1">
    <nc r="G4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5" sId="1" odxf="1" dxf="1">
    <nc r="F4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6" sId="1" odxf="1" dxf="1">
    <nc r="G4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7" sId="1" odxf="1" dxf="1">
    <nc r="F4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8" sId="1" odxf="1" dxf="1">
    <nc r="G4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9" sId="1" odxf="1" dxf="1">
    <nc r="F4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0" sId="1" odxf="1" dxf="1">
    <nc r="G4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1" sId="1" odxf="1" dxf="1">
    <nc r="F4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2" sId="1" odxf="1" dxf="1">
    <nc r="G4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3" sId="1" odxf="1" dxf="1">
    <nc r="F4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4" sId="1" odxf="1" dxf="1">
    <nc r="G4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5" sId="1" odxf="1" dxf="1">
    <nc r="F4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6" sId="1" odxf="1" dxf="1">
    <nc r="G4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7" sId="1" odxf="1" dxf="1">
    <nc r="F4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8" sId="1" odxf="1" dxf="1">
    <nc r="G4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9" sId="1" odxf="1" dxf="1">
    <nc r="F4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0" sId="1" odxf="1" dxf="1">
    <nc r="G4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1" sId="1" odxf="1" dxf="1">
    <nc r="F4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2" sId="1" odxf="1" dxf="1">
    <nc r="G4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3" sId="1" odxf="1" dxf="1">
    <nc r="F4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4" sId="1" odxf="1" dxf="1">
    <nc r="G4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5" sId="1" odxf="1" dxf="1">
    <nc r="F4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6" sId="1" odxf="1" dxf="1">
    <nc r="G4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7" sId="1" odxf="1" dxf="1">
    <nc r="F4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8" sId="1" odxf="1" dxf="1">
    <nc r="G4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9" sId="1" odxf="1" dxf="1">
    <nc r="F4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0" sId="1" odxf="1" dxf="1">
    <nc r="G4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1" sId="1" odxf="1" dxf="1">
    <nc r="F4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2" sId="1" odxf="1" dxf="1">
    <nc r="G4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3" sId="1" odxf="1" dxf="1">
    <nc r="F4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4" sId="1" odxf="1" dxf="1">
    <nc r="G4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5" sId="1" odxf="1" dxf="1">
    <nc r="F4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6" sId="1" odxf="1" dxf="1">
    <nc r="G4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7" sId="1" odxf="1" dxf="1">
    <nc r="F4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8" sId="1" odxf="1" dxf="1">
    <nc r="G4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9" sId="1" odxf="1" dxf="1">
    <nc r="F4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0" sId="1" odxf="1" dxf="1">
    <nc r="G4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1" sId="1" odxf="1" dxf="1">
    <nc r="F4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2" sId="1" odxf="1" dxf="1">
    <nc r="G4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3" sId="1" odxf="1" dxf="1">
    <nc r="F4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4" sId="1" odxf="1" dxf="1">
    <nc r="G4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5" sId="1" odxf="1" dxf="1">
    <nc r="F4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6" sId="1" odxf="1" dxf="1">
    <nc r="G4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7" sId="1" odxf="1" dxf="1">
    <nc r="F4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8" sId="1" odxf="1" dxf="1">
    <nc r="G4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9" sId="1" odxf="1" dxf="1">
    <nc r="F4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0" sId="1" odxf="1" dxf="1">
    <nc r="G4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1" sId="1" odxf="1" dxf="1">
    <nc r="F4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2" sId="1" odxf="1" dxf="1">
    <nc r="G4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3" sId="1" odxf="1" dxf="1">
    <nc r="F4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4" sId="1" odxf="1" dxf="1">
    <nc r="G4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5" sId="1" odxf="1" dxf="1">
    <nc r="F4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6" sId="1" odxf="1" dxf="1">
    <nc r="G4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7" sId="1" odxf="1" dxf="1">
    <nc r="F4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8" sId="1" odxf="1" dxf="1">
    <nc r="G4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9" sId="1" odxf="1" dxf="1">
    <nc r="F4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0" sId="1" odxf="1" dxf="1">
    <nc r="G4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41" sId="1" odxf="1" dxf="1">
    <nc r="F4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2" sId="1" odxf="1" dxf="1">
    <nc r="G4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v guid="{B6E2381C-A942-4DD7-896B-98DA956ABE3A}" action="delete"/>
  <rdn rId="0" localSheetId="2" customView="1" name="Z_B6E2381C_A942_4DD7_896B_98DA956ABE3A_.wvu.FilterData" hidden="1" oldHidden="1">
    <formula>Test_Config!$A$1</formula>
  </rdn>
  <rdn rId="0" localSheetId="1" customView="1" name="Z_B6E2381C_A942_4DD7_896B_98DA956ABE3A_.wvu.FilterData" hidden="1" oldHidden="1">
    <formula>Test_Data!$A$1:$T$1</formula>
    <oldFormula>Test_Data!$B$1:$R$437</oldFormula>
  </rdn>
  <rcv guid="{B6E2381C-A942-4DD7-896B-98DA956ABE3A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5" sId="2">
    <oc r="B4" t="inlineStr">
      <is>
        <t>V3087_01_97_COBALT</t>
      </is>
    </oc>
    <nc r="B4" t="inlineStr">
      <is>
        <t>RPL_V3087_01_97_COBALT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6" sId="1">
    <oc r="I2" t="inlineStr">
      <is>
        <t>Passed</t>
      </is>
    </oc>
    <nc r="I2" t="inlineStr">
      <is>
        <t>Not_Run</t>
      </is>
    </nc>
  </rcc>
  <rcc rId="2947" sId="1" odxf="1">
    <oc r="I3" t="inlineStr">
      <is>
        <t>Passed</t>
      </is>
    </oc>
    <nc r="I3" t="inlineStr">
      <is>
        <t>Not_Run</t>
      </is>
    </nc>
    <odxf/>
  </rcc>
  <rcc rId="2948" sId="1" odxf="1">
    <oc r="I4" t="inlineStr">
      <is>
        <t>Passed</t>
      </is>
    </oc>
    <nc r="I4" t="inlineStr">
      <is>
        <t>Not_Run</t>
      </is>
    </nc>
    <odxf/>
  </rcc>
  <rcc rId="2949" sId="1" odxf="1">
    <oc r="I5" t="inlineStr">
      <is>
        <t>Passed</t>
      </is>
    </oc>
    <nc r="I5" t="inlineStr">
      <is>
        <t>Not_Run</t>
      </is>
    </nc>
    <odxf/>
  </rcc>
  <rcc rId="2950" sId="1" odxf="1">
    <oc r="I6" t="inlineStr">
      <is>
        <t>Passed</t>
      </is>
    </oc>
    <nc r="I6" t="inlineStr">
      <is>
        <t>Not_Run</t>
      </is>
    </nc>
    <odxf/>
  </rcc>
  <rcc rId="2951" sId="1" odxf="1">
    <oc r="I7" t="inlineStr">
      <is>
        <t>Passed</t>
      </is>
    </oc>
    <nc r="I7" t="inlineStr">
      <is>
        <t>Not_Run</t>
      </is>
    </nc>
    <odxf/>
  </rcc>
  <rcc rId="2952" sId="1" odxf="1">
    <oc r="I8" t="inlineStr">
      <is>
        <t>Passed</t>
      </is>
    </oc>
    <nc r="I8" t="inlineStr">
      <is>
        <t>Not_Run</t>
      </is>
    </nc>
    <odxf/>
  </rcc>
  <rcc rId="2953" sId="1" odxf="1">
    <oc r="I9" t="inlineStr">
      <is>
        <t>Passed</t>
      </is>
    </oc>
    <nc r="I9" t="inlineStr">
      <is>
        <t>Not_Run</t>
      </is>
    </nc>
    <odxf/>
  </rcc>
  <rcc rId="2954" sId="1" odxf="1">
    <oc r="I10" t="inlineStr">
      <is>
        <t>Passed</t>
      </is>
    </oc>
    <nc r="I10" t="inlineStr">
      <is>
        <t>Not_Run</t>
      </is>
    </nc>
    <odxf/>
  </rcc>
  <rcc rId="2955" sId="1" odxf="1">
    <oc r="I11" t="inlineStr">
      <is>
        <t>Passed</t>
      </is>
    </oc>
    <nc r="I11" t="inlineStr">
      <is>
        <t>Not_Run</t>
      </is>
    </nc>
    <odxf/>
  </rcc>
  <rcc rId="2956" sId="1" odxf="1">
    <oc r="I12" t="inlineStr">
      <is>
        <t>Passed</t>
      </is>
    </oc>
    <nc r="I12" t="inlineStr">
      <is>
        <t>Not_Run</t>
      </is>
    </nc>
    <odxf/>
  </rcc>
  <rcc rId="2957" sId="1" odxf="1">
    <oc r="I13" t="inlineStr">
      <is>
        <t>Passed</t>
      </is>
    </oc>
    <nc r="I13" t="inlineStr">
      <is>
        <t>Not_Run</t>
      </is>
    </nc>
    <odxf/>
  </rcc>
  <rcc rId="2958" sId="1" odxf="1">
    <oc r="I14" t="inlineStr">
      <is>
        <t>Passed</t>
      </is>
    </oc>
    <nc r="I14" t="inlineStr">
      <is>
        <t>Not_Run</t>
      </is>
    </nc>
    <odxf/>
  </rcc>
  <rcc rId="2959" sId="1" odxf="1">
    <oc r="I15" t="inlineStr">
      <is>
        <t>Passed</t>
      </is>
    </oc>
    <nc r="I15" t="inlineStr">
      <is>
        <t>Not_Run</t>
      </is>
    </nc>
    <odxf/>
  </rcc>
  <rcc rId="2960" sId="1" odxf="1">
    <oc r="I16" t="inlineStr">
      <is>
        <t>NA</t>
      </is>
    </oc>
    <nc r="I16" t="inlineStr">
      <is>
        <t>Not_Run</t>
      </is>
    </nc>
    <odxf/>
  </rcc>
  <rcc rId="2961" sId="1" odxf="1">
    <oc r="I17" t="inlineStr">
      <is>
        <t>Passed</t>
      </is>
    </oc>
    <nc r="I17" t="inlineStr">
      <is>
        <t>Not_Run</t>
      </is>
    </nc>
    <odxf/>
  </rcc>
  <rcc rId="2962" sId="1" odxf="1">
    <oc r="I18" t="inlineStr">
      <is>
        <t>Passed</t>
      </is>
    </oc>
    <nc r="I18" t="inlineStr">
      <is>
        <t>Not_Run</t>
      </is>
    </nc>
    <odxf/>
  </rcc>
  <rcc rId="2963" sId="1" odxf="1">
    <oc r="I19" t="inlineStr">
      <is>
        <t>Passed</t>
      </is>
    </oc>
    <nc r="I19" t="inlineStr">
      <is>
        <t>Not_Run</t>
      </is>
    </nc>
    <odxf/>
  </rcc>
  <rcc rId="2964" sId="1" odxf="1">
    <oc r="I20" t="inlineStr">
      <is>
        <t>Passed</t>
      </is>
    </oc>
    <nc r="I20" t="inlineStr">
      <is>
        <t>Not_Run</t>
      </is>
    </nc>
    <odxf/>
  </rcc>
  <rcc rId="2965" sId="1" odxf="1">
    <oc r="I21" t="inlineStr">
      <is>
        <t>Passed</t>
      </is>
    </oc>
    <nc r="I21" t="inlineStr">
      <is>
        <t>Not_Run</t>
      </is>
    </nc>
    <odxf/>
  </rcc>
  <rcc rId="2966" sId="1" odxf="1">
    <oc r="I22" t="inlineStr">
      <is>
        <t>Passed</t>
      </is>
    </oc>
    <nc r="I22" t="inlineStr">
      <is>
        <t>Not_Run</t>
      </is>
    </nc>
    <odxf/>
  </rcc>
  <rcc rId="2967" sId="1" odxf="1">
    <oc r="I23" t="inlineStr">
      <is>
        <t>Passed</t>
      </is>
    </oc>
    <nc r="I23" t="inlineStr">
      <is>
        <t>Not_Run</t>
      </is>
    </nc>
    <odxf/>
  </rcc>
  <rcc rId="2968" sId="1" odxf="1">
    <oc r="I24" t="inlineStr">
      <is>
        <t>Passed</t>
      </is>
    </oc>
    <nc r="I24" t="inlineStr">
      <is>
        <t>Not_Run</t>
      </is>
    </nc>
    <odxf/>
  </rcc>
  <rcc rId="2969" sId="1" odxf="1">
    <oc r="I25" t="inlineStr">
      <is>
        <t>Passed</t>
      </is>
    </oc>
    <nc r="I25" t="inlineStr">
      <is>
        <t>Not_Run</t>
      </is>
    </nc>
    <odxf/>
  </rcc>
  <rcc rId="2970" sId="1" odxf="1">
    <oc r="I26" t="inlineStr">
      <is>
        <t>Passed</t>
      </is>
    </oc>
    <nc r="I26" t="inlineStr">
      <is>
        <t>Not_Run</t>
      </is>
    </nc>
    <odxf/>
  </rcc>
  <rcc rId="2971" sId="1" odxf="1">
    <oc r="I27" t="inlineStr">
      <is>
        <t>Passed</t>
      </is>
    </oc>
    <nc r="I27" t="inlineStr">
      <is>
        <t>Not_Run</t>
      </is>
    </nc>
    <odxf/>
  </rcc>
  <rcc rId="2972" sId="1" odxf="1">
    <oc r="I28" t="inlineStr">
      <is>
        <t>Passed</t>
      </is>
    </oc>
    <nc r="I28" t="inlineStr">
      <is>
        <t>Not_Run</t>
      </is>
    </nc>
    <odxf/>
  </rcc>
  <rcc rId="2973" sId="1" odxf="1">
    <oc r="I29" t="inlineStr">
      <is>
        <t>Passed</t>
      </is>
    </oc>
    <nc r="I29" t="inlineStr">
      <is>
        <t>Not_Run</t>
      </is>
    </nc>
    <odxf/>
  </rcc>
  <rcc rId="2974" sId="1" odxf="1">
    <oc r="I30" t="inlineStr">
      <is>
        <t>Passed</t>
      </is>
    </oc>
    <nc r="I30" t="inlineStr">
      <is>
        <t>Not_Run</t>
      </is>
    </nc>
    <odxf/>
  </rcc>
  <rcc rId="2975" sId="1" odxf="1">
    <oc r="I31" t="inlineStr">
      <is>
        <t>Passed</t>
      </is>
    </oc>
    <nc r="I31" t="inlineStr">
      <is>
        <t>Not_Run</t>
      </is>
    </nc>
    <odxf/>
  </rcc>
  <rcc rId="2976" sId="1" odxf="1">
    <oc r="I32" t="inlineStr">
      <is>
        <t>Passed</t>
      </is>
    </oc>
    <nc r="I32" t="inlineStr">
      <is>
        <t>Not_Run</t>
      </is>
    </nc>
    <odxf/>
  </rcc>
  <rcc rId="2977" sId="1" odxf="1">
    <oc r="I33" t="inlineStr">
      <is>
        <t>Passed</t>
      </is>
    </oc>
    <nc r="I33" t="inlineStr">
      <is>
        <t>Not_Run</t>
      </is>
    </nc>
    <odxf/>
  </rcc>
  <rcc rId="2978" sId="1" odxf="1">
    <oc r="I34" t="inlineStr">
      <is>
        <t>Passed</t>
      </is>
    </oc>
    <nc r="I34" t="inlineStr">
      <is>
        <t>Not_Run</t>
      </is>
    </nc>
    <odxf/>
  </rcc>
  <rcc rId="2979" sId="1" odxf="1">
    <oc r="I35" t="inlineStr">
      <is>
        <t>Passed</t>
      </is>
    </oc>
    <nc r="I35" t="inlineStr">
      <is>
        <t>Not_Run</t>
      </is>
    </nc>
    <odxf/>
  </rcc>
  <rcc rId="2980" sId="1" odxf="1">
    <oc r="I36" t="inlineStr">
      <is>
        <t>NA</t>
      </is>
    </oc>
    <nc r="I36" t="inlineStr">
      <is>
        <t>Not_Run</t>
      </is>
    </nc>
    <odxf/>
  </rcc>
  <rcc rId="2981" sId="1" odxf="1">
    <oc r="I37" t="inlineStr">
      <is>
        <t>NA</t>
      </is>
    </oc>
    <nc r="I37" t="inlineStr">
      <is>
        <t>Not_Run</t>
      </is>
    </nc>
    <odxf/>
  </rcc>
  <rcc rId="2982" sId="1" odxf="1">
    <oc r="I38" t="inlineStr">
      <is>
        <t>NA</t>
      </is>
    </oc>
    <nc r="I38" t="inlineStr">
      <is>
        <t>Not_Run</t>
      </is>
    </nc>
    <odxf/>
  </rcc>
  <rcc rId="2983" sId="1" odxf="1">
    <oc r="I39" t="inlineStr">
      <is>
        <t>Passed</t>
      </is>
    </oc>
    <nc r="I39" t="inlineStr">
      <is>
        <t>Not_Run</t>
      </is>
    </nc>
    <odxf/>
  </rcc>
  <rcc rId="2984" sId="1" odxf="1">
    <oc r="I40" t="inlineStr">
      <is>
        <t>Passed</t>
      </is>
    </oc>
    <nc r="I40" t="inlineStr">
      <is>
        <t>Not_Run</t>
      </is>
    </nc>
    <odxf/>
  </rcc>
  <rcc rId="2985" sId="1" odxf="1">
    <oc r="I41" t="inlineStr">
      <is>
        <t>NA</t>
      </is>
    </oc>
    <nc r="I41" t="inlineStr">
      <is>
        <t>Not_Run</t>
      </is>
    </nc>
    <odxf/>
  </rcc>
  <rcc rId="2986" sId="1" odxf="1">
    <oc r="I42" t="inlineStr">
      <is>
        <t>Passed</t>
      </is>
    </oc>
    <nc r="I42" t="inlineStr">
      <is>
        <t>Not_Run</t>
      </is>
    </nc>
    <odxf/>
  </rcc>
  <rcc rId="2987" sId="1" odxf="1">
    <oc r="I43" t="inlineStr">
      <is>
        <t>Passed</t>
      </is>
    </oc>
    <nc r="I43" t="inlineStr">
      <is>
        <t>Not_Run</t>
      </is>
    </nc>
    <odxf/>
  </rcc>
  <rcc rId="2988" sId="1" odxf="1">
    <oc r="I44" t="inlineStr">
      <is>
        <t>Passed</t>
      </is>
    </oc>
    <nc r="I44" t="inlineStr">
      <is>
        <t>Not_Run</t>
      </is>
    </nc>
    <odxf/>
  </rcc>
  <rcc rId="2989" sId="1" odxf="1">
    <oc r="I45" t="inlineStr">
      <is>
        <t>Passed</t>
      </is>
    </oc>
    <nc r="I45" t="inlineStr">
      <is>
        <t>Not_Run</t>
      </is>
    </nc>
    <odxf/>
  </rcc>
  <rcc rId="2990" sId="1" odxf="1">
    <oc r="I46" t="inlineStr">
      <is>
        <t>Passed</t>
      </is>
    </oc>
    <nc r="I46" t="inlineStr">
      <is>
        <t>Not_Run</t>
      </is>
    </nc>
    <odxf/>
  </rcc>
  <rcc rId="2991" sId="1" odxf="1">
    <oc r="I47" t="inlineStr">
      <is>
        <t>Passed</t>
      </is>
    </oc>
    <nc r="I47" t="inlineStr">
      <is>
        <t>Not_Run</t>
      </is>
    </nc>
    <odxf/>
  </rcc>
  <rcc rId="2992" sId="1" odxf="1">
    <oc r="I48" t="inlineStr">
      <is>
        <t>Passed</t>
      </is>
    </oc>
    <nc r="I48" t="inlineStr">
      <is>
        <t>Not_Run</t>
      </is>
    </nc>
    <odxf/>
  </rcc>
  <rcc rId="2993" sId="1" odxf="1">
    <oc r="I49" t="inlineStr">
      <is>
        <t>Passed</t>
      </is>
    </oc>
    <nc r="I49" t="inlineStr">
      <is>
        <t>Not_Run</t>
      </is>
    </nc>
    <odxf/>
  </rcc>
  <rcc rId="2994" sId="1" odxf="1">
    <oc r="I50" t="inlineStr">
      <is>
        <t>Passed</t>
      </is>
    </oc>
    <nc r="I50" t="inlineStr">
      <is>
        <t>Not_Run</t>
      </is>
    </nc>
    <odxf/>
  </rcc>
  <rcc rId="2995" sId="1" odxf="1">
    <oc r="I51" t="inlineStr">
      <is>
        <t>Passed</t>
      </is>
    </oc>
    <nc r="I51" t="inlineStr">
      <is>
        <t>Not_Run</t>
      </is>
    </nc>
    <odxf/>
  </rcc>
  <rcc rId="2996" sId="1" odxf="1">
    <oc r="I52" t="inlineStr">
      <is>
        <t>Passed</t>
      </is>
    </oc>
    <nc r="I52" t="inlineStr">
      <is>
        <t>Not_Run</t>
      </is>
    </nc>
    <odxf/>
  </rcc>
  <rcc rId="2997" sId="1" odxf="1">
    <oc r="I53" t="inlineStr">
      <is>
        <t>Passed</t>
      </is>
    </oc>
    <nc r="I53" t="inlineStr">
      <is>
        <t>Not_Run</t>
      </is>
    </nc>
    <odxf/>
  </rcc>
  <rcc rId="2998" sId="1" odxf="1">
    <oc r="I54" t="inlineStr">
      <is>
        <t>Passed</t>
      </is>
    </oc>
    <nc r="I54" t="inlineStr">
      <is>
        <t>Not_Run</t>
      </is>
    </nc>
    <odxf/>
  </rcc>
  <rcc rId="2999" sId="1" odxf="1">
    <oc r="I55" t="inlineStr">
      <is>
        <t>Passed</t>
      </is>
    </oc>
    <nc r="I55" t="inlineStr">
      <is>
        <t>Not_Run</t>
      </is>
    </nc>
    <odxf/>
  </rcc>
  <rcc rId="3000" sId="1" odxf="1">
    <oc r="I56" t="inlineStr">
      <is>
        <t>Passed</t>
      </is>
    </oc>
    <nc r="I56" t="inlineStr">
      <is>
        <t>Not_Run</t>
      </is>
    </nc>
    <odxf/>
  </rcc>
  <rcc rId="3001" sId="1" odxf="1">
    <oc r="I57" t="inlineStr">
      <is>
        <t>Passed</t>
      </is>
    </oc>
    <nc r="I57" t="inlineStr">
      <is>
        <t>Not_Run</t>
      </is>
    </nc>
    <odxf/>
  </rcc>
  <rcc rId="3002" sId="1" odxf="1">
    <oc r="I58" t="inlineStr">
      <is>
        <t>Passed</t>
      </is>
    </oc>
    <nc r="I58" t="inlineStr">
      <is>
        <t>Not_Run</t>
      </is>
    </nc>
    <odxf/>
  </rcc>
  <rcc rId="3003" sId="1" odxf="1">
    <oc r="I59" t="inlineStr">
      <is>
        <t>Passed</t>
      </is>
    </oc>
    <nc r="I59" t="inlineStr">
      <is>
        <t>Not_Run</t>
      </is>
    </nc>
    <odxf/>
  </rcc>
  <rcc rId="3004" sId="1" odxf="1">
    <oc r="I60" t="inlineStr">
      <is>
        <t>Passed</t>
      </is>
    </oc>
    <nc r="I60" t="inlineStr">
      <is>
        <t>Not_Run</t>
      </is>
    </nc>
    <odxf/>
  </rcc>
  <rcc rId="3005" sId="1" odxf="1">
    <oc r="I61" t="inlineStr">
      <is>
        <t>Passed</t>
      </is>
    </oc>
    <nc r="I61" t="inlineStr">
      <is>
        <t>Not_Run</t>
      </is>
    </nc>
    <odxf/>
  </rcc>
  <rcc rId="3006" sId="1" odxf="1">
    <oc r="I62" t="inlineStr">
      <is>
        <t>Passed</t>
      </is>
    </oc>
    <nc r="I62" t="inlineStr">
      <is>
        <t>Not_Run</t>
      </is>
    </nc>
    <odxf/>
  </rcc>
  <rcc rId="3007" sId="1" odxf="1">
    <oc r="I63" t="inlineStr">
      <is>
        <t>Passed</t>
      </is>
    </oc>
    <nc r="I63" t="inlineStr">
      <is>
        <t>Not_Run</t>
      </is>
    </nc>
    <odxf/>
  </rcc>
  <rcc rId="3008" sId="1" odxf="1">
    <oc r="I64" t="inlineStr">
      <is>
        <t>Passed</t>
      </is>
    </oc>
    <nc r="I64" t="inlineStr">
      <is>
        <t>Not_Run</t>
      </is>
    </nc>
    <odxf/>
  </rcc>
  <rcc rId="3009" sId="1" odxf="1">
    <oc r="I65" t="inlineStr">
      <is>
        <t>Passed</t>
      </is>
    </oc>
    <nc r="I65" t="inlineStr">
      <is>
        <t>Not_Run</t>
      </is>
    </nc>
    <odxf/>
  </rcc>
  <rcc rId="3010" sId="1" odxf="1">
    <oc r="I66" t="inlineStr">
      <is>
        <t>Passed</t>
      </is>
    </oc>
    <nc r="I66" t="inlineStr">
      <is>
        <t>Not_Run</t>
      </is>
    </nc>
    <odxf/>
  </rcc>
  <rcc rId="3011" sId="1" odxf="1">
    <oc r="I67" t="inlineStr">
      <is>
        <t>Passed</t>
      </is>
    </oc>
    <nc r="I67" t="inlineStr">
      <is>
        <t>Not_Run</t>
      </is>
    </nc>
    <odxf/>
  </rcc>
  <rcc rId="3012" sId="1" odxf="1">
    <oc r="I68" t="inlineStr">
      <is>
        <t>Passed</t>
      </is>
    </oc>
    <nc r="I68" t="inlineStr">
      <is>
        <t>Not_Run</t>
      </is>
    </nc>
    <odxf/>
  </rcc>
  <rcc rId="3013" sId="1" odxf="1">
    <oc r="I69" t="inlineStr">
      <is>
        <t>Passed</t>
      </is>
    </oc>
    <nc r="I69" t="inlineStr">
      <is>
        <t>Not_Run</t>
      </is>
    </nc>
    <odxf/>
  </rcc>
  <rcc rId="3014" sId="1" odxf="1">
    <oc r="I70" t="inlineStr">
      <is>
        <t>Passed</t>
      </is>
    </oc>
    <nc r="I70" t="inlineStr">
      <is>
        <t>Not_Run</t>
      </is>
    </nc>
    <odxf/>
  </rcc>
  <rcc rId="3015" sId="1" odxf="1">
    <oc r="I71" t="inlineStr">
      <is>
        <t>Passed</t>
      </is>
    </oc>
    <nc r="I71" t="inlineStr">
      <is>
        <t>Not_Run</t>
      </is>
    </nc>
    <odxf/>
  </rcc>
  <rcc rId="3016" sId="1" odxf="1">
    <oc r="I72" t="inlineStr">
      <is>
        <t>Passed</t>
      </is>
    </oc>
    <nc r="I72" t="inlineStr">
      <is>
        <t>Not_Run</t>
      </is>
    </nc>
    <odxf/>
  </rcc>
  <rcc rId="3017" sId="1" odxf="1">
    <oc r="I73" t="inlineStr">
      <is>
        <t>Passed</t>
      </is>
    </oc>
    <nc r="I73" t="inlineStr">
      <is>
        <t>Not_Run</t>
      </is>
    </nc>
    <odxf/>
  </rcc>
  <rcc rId="3018" sId="1" odxf="1">
    <oc r="I74" t="inlineStr">
      <is>
        <t>Passed</t>
      </is>
    </oc>
    <nc r="I74" t="inlineStr">
      <is>
        <t>Not_Run</t>
      </is>
    </nc>
    <odxf/>
  </rcc>
  <rcc rId="3019" sId="1" odxf="1">
    <oc r="I75" t="inlineStr">
      <is>
        <t>Passed</t>
      </is>
    </oc>
    <nc r="I75" t="inlineStr">
      <is>
        <t>Not_Run</t>
      </is>
    </nc>
    <odxf/>
  </rcc>
  <rcc rId="3020" sId="1" odxf="1">
    <oc r="I76" t="inlineStr">
      <is>
        <t>Passed</t>
      </is>
    </oc>
    <nc r="I76" t="inlineStr">
      <is>
        <t>Not_Run</t>
      </is>
    </nc>
    <odxf/>
  </rcc>
  <rcc rId="3021" sId="1" odxf="1">
    <oc r="I77" t="inlineStr">
      <is>
        <t>Passed</t>
      </is>
    </oc>
    <nc r="I77" t="inlineStr">
      <is>
        <t>Not_Run</t>
      </is>
    </nc>
    <odxf/>
  </rcc>
  <rcc rId="3022" sId="1" odxf="1">
    <oc r="I78" t="inlineStr">
      <is>
        <t>Passed</t>
      </is>
    </oc>
    <nc r="I78" t="inlineStr">
      <is>
        <t>Not_Run</t>
      </is>
    </nc>
    <odxf/>
  </rcc>
  <rcc rId="3023" sId="1" odxf="1">
    <oc r="I79" t="inlineStr">
      <is>
        <t>Passed</t>
      </is>
    </oc>
    <nc r="I79" t="inlineStr">
      <is>
        <t>Not_Run</t>
      </is>
    </nc>
    <odxf/>
  </rcc>
  <rcc rId="3024" sId="1" odxf="1">
    <oc r="I80" t="inlineStr">
      <is>
        <t>Passed</t>
      </is>
    </oc>
    <nc r="I80" t="inlineStr">
      <is>
        <t>Not_Run</t>
      </is>
    </nc>
    <odxf/>
  </rcc>
  <rcc rId="3025" sId="1" odxf="1">
    <oc r="I81" t="inlineStr">
      <is>
        <t>Passed</t>
      </is>
    </oc>
    <nc r="I81" t="inlineStr">
      <is>
        <t>Not_Run</t>
      </is>
    </nc>
    <odxf/>
  </rcc>
  <rcc rId="3026" sId="1" odxf="1">
    <oc r="I82" t="inlineStr">
      <is>
        <t>Passed</t>
      </is>
    </oc>
    <nc r="I82" t="inlineStr">
      <is>
        <t>Not_Run</t>
      </is>
    </nc>
    <odxf/>
  </rcc>
  <rcc rId="3027" sId="1" odxf="1">
    <oc r="I83" t="inlineStr">
      <is>
        <t>Passed</t>
      </is>
    </oc>
    <nc r="I83" t="inlineStr">
      <is>
        <t>Not_Run</t>
      </is>
    </nc>
    <odxf/>
  </rcc>
  <rcc rId="3028" sId="1" odxf="1">
    <oc r="I84" t="inlineStr">
      <is>
        <t>Passed</t>
      </is>
    </oc>
    <nc r="I84" t="inlineStr">
      <is>
        <t>Not_Run</t>
      </is>
    </nc>
    <odxf/>
  </rcc>
  <rcc rId="3029" sId="1" odxf="1">
    <oc r="I85" t="inlineStr">
      <is>
        <t>Passed</t>
      </is>
    </oc>
    <nc r="I85" t="inlineStr">
      <is>
        <t>Not_Run</t>
      </is>
    </nc>
    <odxf/>
  </rcc>
  <rcc rId="3030" sId="1" odxf="1">
    <oc r="I86" t="inlineStr">
      <is>
        <t>Passed</t>
      </is>
    </oc>
    <nc r="I86" t="inlineStr">
      <is>
        <t>Not_Run</t>
      </is>
    </nc>
    <odxf/>
  </rcc>
  <rcc rId="3031" sId="1" odxf="1">
    <oc r="I87" t="inlineStr">
      <is>
        <t>Passed</t>
      </is>
    </oc>
    <nc r="I87" t="inlineStr">
      <is>
        <t>Not_Run</t>
      </is>
    </nc>
    <odxf/>
  </rcc>
  <rcc rId="3032" sId="1" odxf="1">
    <oc r="I88" t="inlineStr">
      <is>
        <t>Passed</t>
      </is>
    </oc>
    <nc r="I88" t="inlineStr">
      <is>
        <t>Not_Run</t>
      </is>
    </nc>
    <odxf/>
  </rcc>
  <rcc rId="3033" sId="1" odxf="1">
    <oc r="I89" t="inlineStr">
      <is>
        <t>Passed</t>
      </is>
    </oc>
    <nc r="I89" t="inlineStr">
      <is>
        <t>Not_Run</t>
      </is>
    </nc>
    <odxf/>
  </rcc>
  <rcc rId="3034" sId="1" odxf="1">
    <oc r="I90" t="inlineStr">
      <is>
        <t>Passed</t>
      </is>
    </oc>
    <nc r="I90" t="inlineStr">
      <is>
        <t>Not_Run</t>
      </is>
    </nc>
    <odxf/>
  </rcc>
  <rcc rId="3035" sId="1" odxf="1">
    <oc r="I91" t="inlineStr">
      <is>
        <t>Passed</t>
      </is>
    </oc>
    <nc r="I91" t="inlineStr">
      <is>
        <t>Not_Run</t>
      </is>
    </nc>
    <odxf/>
  </rcc>
  <rcc rId="3036" sId="1" odxf="1">
    <oc r="I92" t="inlineStr">
      <is>
        <t>Passed</t>
      </is>
    </oc>
    <nc r="I92" t="inlineStr">
      <is>
        <t>Not_Run</t>
      </is>
    </nc>
    <odxf/>
  </rcc>
  <rcc rId="3037" sId="1" odxf="1">
    <oc r="I93" t="inlineStr">
      <is>
        <t>Passed</t>
      </is>
    </oc>
    <nc r="I93" t="inlineStr">
      <is>
        <t>Not_Run</t>
      </is>
    </nc>
    <odxf/>
  </rcc>
  <rcc rId="3038" sId="1" odxf="1">
    <oc r="I94" t="inlineStr">
      <is>
        <t>Passed</t>
      </is>
    </oc>
    <nc r="I94" t="inlineStr">
      <is>
        <t>Not_Run</t>
      </is>
    </nc>
    <odxf/>
  </rcc>
  <rcc rId="3039" sId="1" odxf="1">
    <oc r="I95" t="inlineStr">
      <is>
        <t>Passed</t>
      </is>
    </oc>
    <nc r="I95" t="inlineStr">
      <is>
        <t>Not_Run</t>
      </is>
    </nc>
    <odxf/>
  </rcc>
  <rcc rId="3040" sId="1" odxf="1">
    <oc r="I96" t="inlineStr">
      <is>
        <t>Passed</t>
      </is>
    </oc>
    <nc r="I96" t="inlineStr">
      <is>
        <t>Not_Run</t>
      </is>
    </nc>
    <odxf/>
  </rcc>
  <rcc rId="3041" sId="1" odxf="1">
    <oc r="I97" t="inlineStr">
      <is>
        <t>Passed</t>
      </is>
    </oc>
    <nc r="I97" t="inlineStr">
      <is>
        <t>Not_Run</t>
      </is>
    </nc>
    <odxf/>
  </rcc>
  <rcc rId="3042" sId="1" odxf="1">
    <oc r="I98" t="inlineStr">
      <is>
        <t>Passed</t>
      </is>
    </oc>
    <nc r="I98" t="inlineStr">
      <is>
        <t>Not_Run</t>
      </is>
    </nc>
    <odxf/>
  </rcc>
  <rcc rId="3043" sId="1" odxf="1">
    <oc r="I99" t="inlineStr">
      <is>
        <t>Passed</t>
      </is>
    </oc>
    <nc r="I99" t="inlineStr">
      <is>
        <t>Not_Run</t>
      </is>
    </nc>
    <odxf/>
  </rcc>
  <rcc rId="3044" sId="1" odxf="1">
    <oc r="I100" t="inlineStr">
      <is>
        <t>Passed</t>
      </is>
    </oc>
    <nc r="I100" t="inlineStr">
      <is>
        <t>Not_Run</t>
      </is>
    </nc>
    <odxf/>
  </rcc>
  <rcc rId="3045" sId="1" odxf="1">
    <oc r="I101" t="inlineStr">
      <is>
        <t>Passed</t>
      </is>
    </oc>
    <nc r="I101" t="inlineStr">
      <is>
        <t>Not_Run</t>
      </is>
    </nc>
    <odxf/>
  </rcc>
  <rcc rId="3046" sId="1" odxf="1">
    <oc r="I102" t="inlineStr">
      <is>
        <t>Passed</t>
      </is>
    </oc>
    <nc r="I102" t="inlineStr">
      <is>
        <t>Not_Run</t>
      </is>
    </nc>
    <odxf/>
  </rcc>
  <rcc rId="3047" sId="1" odxf="1">
    <oc r="I103" t="inlineStr">
      <is>
        <t>Passed</t>
      </is>
    </oc>
    <nc r="I103" t="inlineStr">
      <is>
        <t>Not_Run</t>
      </is>
    </nc>
    <odxf/>
  </rcc>
  <rcc rId="3048" sId="1" odxf="1">
    <oc r="I104" t="inlineStr">
      <is>
        <t>Passed</t>
      </is>
    </oc>
    <nc r="I104" t="inlineStr">
      <is>
        <t>Not_Run</t>
      </is>
    </nc>
    <odxf/>
  </rcc>
  <rcc rId="3049" sId="1" odxf="1">
    <oc r="I105" t="inlineStr">
      <is>
        <t>Passed</t>
      </is>
    </oc>
    <nc r="I105" t="inlineStr">
      <is>
        <t>Not_Run</t>
      </is>
    </nc>
    <odxf/>
  </rcc>
  <rcc rId="3050" sId="1" odxf="1">
    <oc r="I106" t="inlineStr">
      <is>
        <t>NA</t>
      </is>
    </oc>
    <nc r="I106" t="inlineStr">
      <is>
        <t>Not_Run</t>
      </is>
    </nc>
    <odxf/>
  </rcc>
  <rcc rId="3051" sId="1" odxf="1">
    <oc r="I107" t="inlineStr">
      <is>
        <t>Passed</t>
      </is>
    </oc>
    <nc r="I107" t="inlineStr">
      <is>
        <t>Not_Run</t>
      </is>
    </nc>
    <odxf/>
  </rcc>
  <rcc rId="3052" sId="1" odxf="1">
    <oc r="I108" t="inlineStr">
      <is>
        <t>Passed</t>
      </is>
    </oc>
    <nc r="I108" t="inlineStr">
      <is>
        <t>Not_Run</t>
      </is>
    </nc>
    <odxf/>
  </rcc>
  <rcc rId="3053" sId="1" odxf="1">
    <oc r="I109" t="inlineStr">
      <is>
        <t>Passed</t>
      </is>
    </oc>
    <nc r="I109" t="inlineStr">
      <is>
        <t>Not_Run</t>
      </is>
    </nc>
    <odxf/>
  </rcc>
  <rcc rId="3054" sId="1" odxf="1">
    <oc r="I110" t="inlineStr">
      <is>
        <t>Passed</t>
      </is>
    </oc>
    <nc r="I110" t="inlineStr">
      <is>
        <t>Not_Run</t>
      </is>
    </nc>
    <odxf/>
  </rcc>
  <rcc rId="3055" sId="1" odxf="1">
    <oc r="I111" t="inlineStr">
      <is>
        <t>Passed</t>
      </is>
    </oc>
    <nc r="I111" t="inlineStr">
      <is>
        <t>Not_Run</t>
      </is>
    </nc>
    <odxf/>
  </rcc>
  <rcc rId="3056" sId="1" odxf="1">
    <oc r="I112" t="inlineStr">
      <is>
        <t>Passed</t>
      </is>
    </oc>
    <nc r="I112" t="inlineStr">
      <is>
        <t>Not_Run</t>
      </is>
    </nc>
    <odxf/>
  </rcc>
  <rcc rId="3057" sId="1" odxf="1">
    <oc r="I113" t="inlineStr">
      <is>
        <t>Passed</t>
      </is>
    </oc>
    <nc r="I113" t="inlineStr">
      <is>
        <t>Not_Run</t>
      </is>
    </nc>
    <odxf/>
  </rcc>
  <rcc rId="3058" sId="1" odxf="1">
    <oc r="I114" t="inlineStr">
      <is>
        <t>Passed</t>
      </is>
    </oc>
    <nc r="I114" t="inlineStr">
      <is>
        <t>Not_Run</t>
      </is>
    </nc>
    <odxf/>
  </rcc>
  <rcc rId="3059" sId="1" odxf="1">
    <oc r="I115" t="inlineStr">
      <is>
        <t>Passed</t>
      </is>
    </oc>
    <nc r="I115" t="inlineStr">
      <is>
        <t>Not_Run</t>
      </is>
    </nc>
    <odxf/>
  </rcc>
  <rcc rId="3060" sId="1" odxf="1">
    <oc r="I116" t="inlineStr">
      <is>
        <t>Passed</t>
      </is>
    </oc>
    <nc r="I116" t="inlineStr">
      <is>
        <t>Not_Run</t>
      </is>
    </nc>
    <odxf/>
  </rcc>
  <rcc rId="3061" sId="1" odxf="1">
    <oc r="I117" t="inlineStr">
      <is>
        <t>Passed</t>
      </is>
    </oc>
    <nc r="I117" t="inlineStr">
      <is>
        <t>Not_Run</t>
      </is>
    </nc>
    <odxf/>
  </rcc>
  <rcc rId="3062" sId="1" odxf="1">
    <oc r="I118" t="inlineStr">
      <is>
        <t>Passed</t>
      </is>
    </oc>
    <nc r="I118" t="inlineStr">
      <is>
        <t>Not_Run</t>
      </is>
    </nc>
    <odxf/>
  </rcc>
  <rcc rId="3063" sId="1" odxf="1">
    <oc r="I119" t="inlineStr">
      <is>
        <t>Passed</t>
      </is>
    </oc>
    <nc r="I119" t="inlineStr">
      <is>
        <t>Not_Run</t>
      </is>
    </nc>
    <odxf/>
  </rcc>
  <rcc rId="3064" sId="1" odxf="1">
    <oc r="I120" t="inlineStr">
      <is>
        <t>Passed</t>
      </is>
    </oc>
    <nc r="I120" t="inlineStr">
      <is>
        <t>Not_Run</t>
      </is>
    </nc>
    <odxf/>
  </rcc>
  <rcc rId="3065" sId="1" odxf="1">
    <oc r="I121" t="inlineStr">
      <is>
        <t>Passed</t>
      </is>
    </oc>
    <nc r="I121" t="inlineStr">
      <is>
        <t>Not_Run</t>
      </is>
    </nc>
    <odxf/>
  </rcc>
  <rcc rId="3066" sId="1" odxf="1">
    <oc r="I122" t="inlineStr">
      <is>
        <t>Passed</t>
      </is>
    </oc>
    <nc r="I122" t="inlineStr">
      <is>
        <t>Not_Run</t>
      </is>
    </nc>
    <odxf/>
  </rcc>
  <rcc rId="3067" sId="1" odxf="1">
    <oc r="I123" t="inlineStr">
      <is>
        <t>Passed</t>
      </is>
    </oc>
    <nc r="I123" t="inlineStr">
      <is>
        <t>Not_Run</t>
      </is>
    </nc>
    <odxf/>
  </rcc>
  <rcc rId="3068" sId="1" odxf="1">
    <oc r="I124" t="inlineStr">
      <is>
        <t>Passed</t>
      </is>
    </oc>
    <nc r="I124" t="inlineStr">
      <is>
        <t>Not_Run</t>
      </is>
    </nc>
    <odxf/>
  </rcc>
  <rcc rId="3069" sId="1" odxf="1">
    <oc r="I125" t="inlineStr">
      <is>
        <t>Passed</t>
      </is>
    </oc>
    <nc r="I125" t="inlineStr">
      <is>
        <t>Not_Run</t>
      </is>
    </nc>
    <odxf/>
  </rcc>
  <rcc rId="3070" sId="1" odxf="1">
    <oc r="I126" t="inlineStr">
      <is>
        <t>Passed</t>
      </is>
    </oc>
    <nc r="I126" t="inlineStr">
      <is>
        <t>Not_Run</t>
      </is>
    </nc>
    <odxf/>
  </rcc>
  <rcc rId="3071" sId="1" odxf="1">
    <oc r="I127" t="inlineStr">
      <is>
        <t>Passed</t>
      </is>
    </oc>
    <nc r="I127" t="inlineStr">
      <is>
        <t>Not_Run</t>
      </is>
    </nc>
    <odxf/>
  </rcc>
  <rcc rId="3072" sId="1" odxf="1">
    <oc r="I128" t="inlineStr">
      <is>
        <t>Passed</t>
      </is>
    </oc>
    <nc r="I128" t="inlineStr">
      <is>
        <t>Not_Run</t>
      </is>
    </nc>
    <odxf/>
  </rcc>
  <rcc rId="3073" sId="1" odxf="1">
    <oc r="I129" t="inlineStr">
      <is>
        <t>Passed</t>
      </is>
    </oc>
    <nc r="I129" t="inlineStr">
      <is>
        <t>Not_Run</t>
      </is>
    </nc>
    <odxf/>
  </rcc>
  <rcc rId="3074" sId="1" odxf="1">
    <oc r="I130" t="inlineStr">
      <is>
        <t>Passed</t>
      </is>
    </oc>
    <nc r="I130" t="inlineStr">
      <is>
        <t>Not_Run</t>
      </is>
    </nc>
    <odxf/>
  </rcc>
  <rcc rId="3075" sId="1" odxf="1">
    <oc r="I131" t="inlineStr">
      <is>
        <t>Passed</t>
      </is>
    </oc>
    <nc r="I131" t="inlineStr">
      <is>
        <t>Not_Run</t>
      </is>
    </nc>
    <odxf/>
  </rcc>
  <rcc rId="3076" sId="1" odxf="1">
    <oc r="I132" t="inlineStr">
      <is>
        <t>Passed</t>
      </is>
    </oc>
    <nc r="I132" t="inlineStr">
      <is>
        <t>Not_Run</t>
      </is>
    </nc>
    <odxf/>
  </rcc>
  <rcc rId="3077" sId="1" odxf="1">
    <oc r="I133" t="inlineStr">
      <is>
        <t>Passed</t>
      </is>
    </oc>
    <nc r="I133" t="inlineStr">
      <is>
        <t>Not_Run</t>
      </is>
    </nc>
    <odxf/>
  </rcc>
  <rcc rId="3078" sId="1" odxf="1">
    <oc r="I134" t="inlineStr">
      <is>
        <t>Passed</t>
      </is>
    </oc>
    <nc r="I134" t="inlineStr">
      <is>
        <t>Not_Run</t>
      </is>
    </nc>
    <odxf/>
  </rcc>
  <rcc rId="3079" sId="1" odxf="1">
    <oc r="I135" t="inlineStr">
      <is>
        <t>Passed</t>
      </is>
    </oc>
    <nc r="I135" t="inlineStr">
      <is>
        <t>Not_Run</t>
      </is>
    </nc>
    <odxf/>
  </rcc>
  <rcc rId="3080" sId="1" odxf="1">
    <oc r="I136" t="inlineStr">
      <is>
        <t>Passed</t>
      </is>
    </oc>
    <nc r="I136" t="inlineStr">
      <is>
        <t>Not_Run</t>
      </is>
    </nc>
    <odxf/>
  </rcc>
  <rcc rId="3081" sId="1" odxf="1">
    <oc r="I137" t="inlineStr">
      <is>
        <t>Passed</t>
      </is>
    </oc>
    <nc r="I137" t="inlineStr">
      <is>
        <t>Not_Run</t>
      </is>
    </nc>
    <odxf/>
  </rcc>
  <rcc rId="3082" sId="1" odxf="1">
    <oc r="I138" t="inlineStr">
      <is>
        <t>Passed</t>
      </is>
    </oc>
    <nc r="I138" t="inlineStr">
      <is>
        <t>Not_Run</t>
      </is>
    </nc>
    <odxf/>
  </rcc>
  <rcc rId="3083" sId="1" odxf="1">
    <oc r="I139" t="inlineStr">
      <is>
        <t>Passed</t>
      </is>
    </oc>
    <nc r="I139" t="inlineStr">
      <is>
        <t>Not_Run</t>
      </is>
    </nc>
    <odxf/>
  </rcc>
  <rcc rId="3084" sId="1" odxf="1">
    <oc r="I140" t="inlineStr">
      <is>
        <t>Passed</t>
      </is>
    </oc>
    <nc r="I140" t="inlineStr">
      <is>
        <t>Not_Run</t>
      </is>
    </nc>
    <odxf/>
  </rcc>
  <rcc rId="3085" sId="1" odxf="1">
    <oc r="I141" t="inlineStr">
      <is>
        <t>Passed</t>
      </is>
    </oc>
    <nc r="I141" t="inlineStr">
      <is>
        <t>Not_Run</t>
      </is>
    </nc>
    <odxf/>
  </rcc>
  <rcc rId="3086" sId="1" odxf="1">
    <oc r="I142" t="inlineStr">
      <is>
        <t>Passed</t>
      </is>
    </oc>
    <nc r="I142" t="inlineStr">
      <is>
        <t>Not_Run</t>
      </is>
    </nc>
    <odxf/>
  </rcc>
  <rcc rId="3087" sId="1" odxf="1">
    <oc r="I143" t="inlineStr">
      <is>
        <t>Passed</t>
      </is>
    </oc>
    <nc r="I143" t="inlineStr">
      <is>
        <t>Not_Run</t>
      </is>
    </nc>
    <odxf/>
  </rcc>
  <rcc rId="3088" sId="1" odxf="1">
    <oc r="I144" t="inlineStr">
      <is>
        <t>Passed</t>
      </is>
    </oc>
    <nc r="I144" t="inlineStr">
      <is>
        <t>Not_Run</t>
      </is>
    </nc>
    <odxf/>
  </rcc>
  <rcc rId="3089" sId="1" odxf="1">
    <oc r="I145" t="inlineStr">
      <is>
        <t>Passed</t>
      </is>
    </oc>
    <nc r="I145" t="inlineStr">
      <is>
        <t>Not_Run</t>
      </is>
    </nc>
    <odxf/>
  </rcc>
  <rcc rId="3090" sId="1" odxf="1">
    <oc r="I146" t="inlineStr">
      <is>
        <t>Passed</t>
      </is>
    </oc>
    <nc r="I146" t="inlineStr">
      <is>
        <t>Not_Run</t>
      </is>
    </nc>
    <odxf/>
  </rcc>
  <rcc rId="3091" sId="1" odxf="1">
    <oc r="I147" t="inlineStr">
      <is>
        <t>Passed</t>
      </is>
    </oc>
    <nc r="I147" t="inlineStr">
      <is>
        <t>Not_Run</t>
      </is>
    </nc>
    <odxf/>
  </rcc>
  <rcc rId="3092" sId="1" odxf="1">
    <oc r="I148" t="inlineStr">
      <is>
        <t>Passed</t>
      </is>
    </oc>
    <nc r="I148" t="inlineStr">
      <is>
        <t>Not_Run</t>
      </is>
    </nc>
    <odxf/>
  </rcc>
  <rcc rId="3093" sId="1" odxf="1">
    <oc r="I149" t="inlineStr">
      <is>
        <t>Passed</t>
      </is>
    </oc>
    <nc r="I149" t="inlineStr">
      <is>
        <t>Not_Run</t>
      </is>
    </nc>
    <odxf/>
  </rcc>
  <rcc rId="3094" sId="1" odxf="1">
    <oc r="I150" t="inlineStr">
      <is>
        <t>Passed</t>
      </is>
    </oc>
    <nc r="I150" t="inlineStr">
      <is>
        <t>Not_Run</t>
      </is>
    </nc>
    <odxf/>
  </rcc>
  <rcc rId="3095" sId="1" odxf="1">
    <oc r="I151" t="inlineStr">
      <is>
        <t>Passed</t>
      </is>
    </oc>
    <nc r="I151" t="inlineStr">
      <is>
        <t>Not_Run</t>
      </is>
    </nc>
    <odxf/>
  </rcc>
  <rcc rId="3096" sId="1" odxf="1">
    <oc r="I152" t="inlineStr">
      <is>
        <t>Passed</t>
      </is>
    </oc>
    <nc r="I152" t="inlineStr">
      <is>
        <t>Not_Run</t>
      </is>
    </nc>
    <odxf/>
  </rcc>
  <rcc rId="3097" sId="1" odxf="1">
    <oc r="I153" t="inlineStr">
      <is>
        <t>Passed</t>
      </is>
    </oc>
    <nc r="I153" t="inlineStr">
      <is>
        <t>Not_Run</t>
      </is>
    </nc>
    <odxf/>
  </rcc>
  <rcc rId="3098" sId="1" odxf="1">
    <oc r="I154" t="inlineStr">
      <is>
        <t>Passed</t>
      </is>
    </oc>
    <nc r="I154" t="inlineStr">
      <is>
        <t>Not_Run</t>
      </is>
    </nc>
    <odxf/>
  </rcc>
  <rcc rId="3099" sId="1" odxf="1">
    <oc r="I155" t="inlineStr">
      <is>
        <t>Passed</t>
      </is>
    </oc>
    <nc r="I155" t="inlineStr">
      <is>
        <t>Not_Run</t>
      </is>
    </nc>
    <odxf/>
  </rcc>
  <rcc rId="3100" sId="1" odxf="1">
    <oc r="I156" t="inlineStr">
      <is>
        <t>Passed</t>
      </is>
    </oc>
    <nc r="I156" t="inlineStr">
      <is>
        <t>Not_Run</t>
      </is>
    </nc>
    <odxf/>
  </rcc>
  <rcc rId="3101" sId="1" odxf="1">
    <oc r="I157" t="inlineStr">
      <is>
        <t>Passed</t>
      </is>
    </oc>
    <nc r="I157" t="inlineStr">
      <is>
        <t>Not_Run</t>
      </is>
    </nc>
    <odxf/>
  </rcc>
  <rcc rId="3102" sId="1" odxf="1">
    <oc r="I158" t="inlineStr">
      <is>
        <t>Passed</t>
      </is>
    </oc>
    <nc r="I158" t="inlineStr">
      <is>
        <t>Not_Run</t>
      </is>
    </nc>
    <odxf/>
  </rcc>
  <rcc rId="3103" sId="1" odxf="1">
    <oc r="I159" t="inlineStr">
      <is>
        <t>Passed</t>
      </is>
    </oc>
    <nc r="I159" t="inlineStr">
      <is>
        <t>Not_Run</t>
      </is>
    </nc>
    <odxf/>
  </rcc>
  <rcc rId="3104" sId="1" odxf="1">
    <oc r="I160" t="inlineStr">
      <is>
        <t>NA</t>
      </is>
    </oc>
    <nc r="I160" t="inlineStr">
      <is>
        <t>Not_Run</t>
      </is>
    </nc>
    <odxf/>
  </rcc>
  <rcc rId="3105" sId="1" odxf="1">
    <oc r="I161" t="inlineStr">
      <is>
        <t>Passed</t>
      </is>
    </oc>
    <nc r="I161" t="inlineStr">
      <is>
        <t>Not_Run</t>
      </is>
    </nc>
    <odxf/>
  </rcc>
  <rcc rId="3106" sId="1" odxf="1">
    <oc r="I162" t="inlineStr">
      <is>
        <t>Passed</t>
      </is>
    </oc>
    <nc r="I162" t="inlineStr">
      <is>
        <t>Not_Run</t>
      </is>
    </nc>
    <odxf/>
  </rcc>
  <rcc rId="3107" sId="1" odxf="1">
    <oc r="I163" t="inlineStr">
      <is>
        <t>Passed</t>
      </is>
    </oc>
    <nc r="I163" t="inlineStr">
      <is>
        <t>Not_Run</t>
      </is>
    </nc>
    <odxf/>
  </rcc>
  <rcc rId="3108" sId="1" odxf="1">
    <oc r="I164" t="inlineStr">
      <is>
        <t>Passed</t>
      </is>
    </oc>
    <nc r="I164" t="inlineStr">
      <is>
        <t>Not_Run</t>
      </is>
    </nc>
    <odxf/>
  </rcc>
  <rcc rId="3109" sId="1" odxf="1">
    <oc r="I165" t="inlineStr">
      <is>
        <t>Passed</t>
      </is>
    </oc>
    <nc r="I165" t="inlineStr">
      <is>
        <t>Not_Run</t>
      </is>
    </nc>
    <odxf/>
  </rcc>
  <rcc rId="3110" sId="1" odxf="1">
    <oc r="I166" t="inlineStr">
      <is>
        <t>Passed</t>
      </is>
    </oc>
    <nc r="I166" t="inlineStr">
      <is>
        <t>Not_Run</t>
      </is>
    </nc>
    <odxf/>
  </rcc>
  <rcc rId="3111" sId="1" odxf="1">
    <oc r="I167" t="inlineStr">
      <is>
        <t>Passed</t>
      </is>
    </oc>
    <nc r="I167" t="inlineStr">
      <is>
        <t>Not_Run</t>
      </is>
    </nc>
    <odxf/>
  </rcc>
  <rcc rId="3112" sId="1" odxf="1">
    <oc r="I168" t="inlineStr">
      <is>
        <t>Passed</t>
      </is>
    </oc>
    <nc r="I168" t="inlineStr">
      <is>
        <t>Not_Run</t>
      </is>
    </nc>
    <odxf/>
  </rcc>
  <rcc rId="3113" sId="1" odxf="1">
    <oc r="I169" t="inlineStr">
      <is>
        <t>Passed</t>
      </is>
    </oc>
    <nc r="I169" t="inlineStr">
      <is>
        <t>Not_Run</t>
      </is>
    </nc>
    <odxf/>
  </rcc>
  <rcc rId="3114" sId="1" odxf="1">
    <oc r="I170" t="inlineStr">
      <is>
        <t>Passed</t>
      </is>
    </oc>
    <nc r="I170" t="inlineStr">
      <is>
        <t>Not_Run</t>
      </is>
    </nc>
    <odxf/>
  </rcc>
  <rcc rId="3115" sId="1" odxf="1">
    <oc r="I171" t="inlineStr">
      <is>
        <t>Passed</t>
      </is>
    </oc>
    <nc r="I171" t="inlineStr">
      <is>
        <t>Not_Run</t>
      </is>
    </nc>
    <odxf/>
  </rcc>
  <rcc rId="3116" sId="1" odxf="1">
    <oc r="I172" t="inlineStr">
      <is>
        <t>Passed</t>
      </is>
    </oc>
    <nc r="I172" t="inlineStr">
      <is>
        <t>Not_Run</t>
      </is>
    </nc>
    <odxf/>
  </rcc>
  <rcc rId="3117" sId="1" odxf="1">
    <oc r="I173" t="inlineStr">
      <is>
        <t>Passed</t>
      </is>
    </oc>
    <nc r="I173" t="inlineStr">
      <is>
        <t>Not_Run</t>
      </is>
    </nc>
    <odxf/>
  </rcc>
  <rcc rId="3118" sId="1" odxf="1">
    <oc r="I174" t="inlineStr">
      <is>
        <t>Passed</t>
      </is>
    </oc>
    <nc r="I174" t="inlineStr">
      <is>
        <t>Not_Run</t>
      </is>
    </nc>
    <odxf/>
  </rcc>
  <rcc rId="3119" sId="1" odxf="1">
    <oc r="I175" t="inlineStr">
      <is>
        <t>Passed</t>
      </is>
    </oc>
    <nc r="I175" t="inlineStr">
      <is>
        <t>Not_Run</t>
      </is>
    </nc>
    <odxf/>
  </rcc>
  <rcc rId="3120" sId="1" odxf="1">
    <oc r="I176" t="inlineStr">
      <is>
        <t>Passed</t>
      </is>
    </oc>
    <nc r="I176" t="inlineStr">
      <is>
        <t>Not_Run</t>
      </is>
    </nc>
    <odxf/>
  </rcc>
  <rcc rId="3121" sId="1" odxf="1">
    <oc r="I177" t="inlineStr">
      <is>
        <t>Passed</t>
      </is>
    </oc>
    <nc r="I177" t="inlineStr">
      <is>
        <t>Not_Run</t>
      </is>
    </nc>
    <odxf/>
  </rcc>
  <rcc rId="3122" sId="1" odxf="1">
    <oc r="I178" t="inlineStr">
      <is>
        <t>Passed</t>
      </is>
    </oc>
    <nc r="I178" t="inlineStr">
      <is>
        <t>Not_Run</t>
      </is>
    </nc>
    <odxf/>
  </rcc>
  <rcc rId="3123" sId="1" odxf="1">
    <oc r="I179" t="inlineStr">
      <is>
        <t>Passed</t>
      </is>
    </oc>
    <nc r="I179" t="inlineStr">
      <is>
        <t>Not_Run</t>
      </is>
    </nc>
    <odxf/>
  </rcc>
  <rcc rId="3124" sId="1" odxf="1">
    <oc r="I180" t="inlineStr">
      <is>
        <t>NA</t>
      </is>
    </oc>
    <nc r="I180" t="inlineStr">
      <is>
        <t>Not_Run</t>
      </is>
    </nc>
    <odxf/>
  </rcc>
  <rcc rId="3125" sId="1" odxf="1">
    <oc r="I181" t="inlineStr">
      <is>
        <t>Passed</t>
      </is>
    </oc>
    <nc r="I181" t="inlineStr">
      <is>
        <t>Not_Run</t>
      </is>
    </nc>
    <odxf/>
  </rcc>
  <rcc rId="3126" sId="1" odxf="1">
    <oc r="I182" t="inlineStr">
      <is>
        <t>Passed</t>
      </is>
    </oc>
    <nc r="I182" t="inlineStr">
      <is>
        <t>Not_Run</t>
      </is>
    </nc>
    <odxf/>
  </rcc>
  <rcc rId="3127" sId="1" odxf="1">
    <oc r="I183" t="inlineStr">
      <is>
        <t>Passed</t>
      </is>
    </oc>
    <nc r="I183" t="inlineStr">
      <is>
        <t>Not_Run</t>
      </is>
    </nc>
    <odxf/>
  </rcc>
  <rcc rId="3128" sId="1" odxf="1">
    <oc r="I184" t="inlineStr">
      <is>
        <t>Passed</t>
      </is>
    </oc>
    <nc r="I184" t="inlineStr">
      <is>
        <t>Not_Run</t>
      </is>
    </nc>
    <odxf/>
  </rcc>
  <rcc rId="3129" sId="1" odxf="1">
    <oc r="I185" t="inlineStr">
      <is>
        <t>Passed</t>
      </is>
    </oc>
    <nc r="I185" t="inlineStr">
      <is>
        <t>Not_Run</t>
      </is>
    </nc>
    <odxf/>
  </rcc>
  <rcc rId="3130" sId="1" odxf="1">
    <oc r="I186" t="inlineStr">
      <is>
        <t>Passed</t>
      </is>
    </oc>
    <nc r="I186" t="inlineStr">
      <is>
        <t>Not_Run</t>
      </is>
    </nc>
    <odxf/>
  </rcc>
  <rcc rId="3131" sId="1" odxf="1">
    <oc r="I187" t="inlineStr">
      <is>
        <t>Passed</t>
      </is>
    </oc>
    <nc r="I187" t="inlineStr">
      <is>
        <t>Not_Run</t>
      </is>
    </nc>
    <odxf/>
  </rcc>
  <rcc rId="3132" sId="1" odxf="1">
    <oc r="I188" t="inlineStr">
      <is>
        <t>Passed</t>
      </is>
    </oc>
    <nc r="I188" t="inlineStr">
      <is>
        <t>Not_Run</t>
      </is>
    </nc>
    <odxf/>
  </rcc>
  <rcc rId="3133" sId="1" odxf="1">
    <oc r="I189" t="inlineStr">
      <is>
        <t>Passed</t>
      </is>
    </oc>
    <nc r="I189" t="inlineStr">
      <is>
        <t>Not_Run</t>
      </is>
    </nc>
    <odxf/>
  </rcc>
  <rcc rId="3134" sId="1" odxf="1">
    <oc r="I190" t="inlineStr">
      <is>
        <t>Passed</t>
      </is>
    </oc>
    <nc r="I190" t="inlineStr">
      <is>
        <t>Not_Run</t>
      </is>
    </nc>
    <odxf/>
  </rcc>
  <rcc rId="3135" sId="1" odxf="1">
    <oc r="I191" t="inlineStr">
      <is>
        <t>Passed</t>
      </is>
    </oc>
    <nc r="I191" t="inlineStr">
      <is>
        <t>Not_Run</t>
      </is>
    </nc>
    <odxf/>
  </rcc>
  <rcc rId="3136" sId="1" odxf="1">
    <oc r="I192" t="inlineStr">
      <is>
        <t>Passed</t>
      </is>
    </oc>
    <nc r="I192" t="inlineStr">
      <is>
        <t>Not_Run</t>
      </is>
    </nc>
    <odxf/>
  </rcc>
  <rcc rId="3137" sId="1" odxf="1">
    <oc r="I193" t="inlineStr">
      <is>
        <t>Passed</t>
      </is>
    </oc>
    <nc r="I193" t="inlineStr">
      <is>
        <t>Not_Run</t>
      </is>
    </nc>
    <odxf/>
  </rcc>
  <rcc rId="3138" sId="1" odxf="1">
    <oc r="I194" t="inlineStr">
      <is>
        <t>Passed</t>
      </is>
    </oc>
    <nc r="I194" t="inlineStr">
      <is>
        <t>Not_Run</t>
      </is>
    </nc>
    <odxf/>
  </rcc>
  <rcc rId="3139" sId="1" odxf="1">
    <oc r="I195" t="inlineStr">
      <is>
        <t>Passed</t>
      </is>
    </oc>
    <nc r="I195" t="inlineStr">
      <is>
        <t>Not_Run</t>
      </is>
    </nc>
    <odxf/>
  </rcc>
  <rcc rId="3140" sId="1" odxf="1">
    <oc r="I196" t="inlineStr">
      <is>
        <t>Passed</t>
      </is>
    </oc>
    <nc r="I196" t="inlineStr">
      <is>
        <t>Not_Run</t>
      </is>
    </nc>
    <odxf/>
  </rcc>
  <rcc rId="3141" sId="1" odxf="1">
    <oc r="I197" t="inlineStr">
      <is>
        <t>Passed</t>
      </is>
    </oc>
    <nc r="I197" t="inlineStr">
      <is>
        <t>Not_Run</t>
      </is>
    </nc>
    <odxf/>
  </rcc>
  <rcc rId="3142" sId="1" odxf="1">
    <oc r="I198" t="inlineStr">
      <is>
        <t>Passed</t>
      </is>
    </oc>
    <nc r="I198" t="inlineStr">
      <is>
        <t>Not_Run</t>
      </is>
    </nc>
    <odxf/>
  </rcc>
  <rcc rId="3143" sId="1" odxf="1">
    <oc r="I199" t="inlineStr">
      <is>
        <t>Passed</t>
      </is>
    </oc>
    <nc r="I199" t="inlineStr">
      <is>
        <t>Not_Run</t>
      </is>
    </nc>
    <odxf/>
  </rcc>
  <rcc rId="3144" sId="1" odxf="1">
    <oc r="I200" t="inlineStr">
      <is>
        <t>Passed</t>
      </is>
    </oc>
    <nc r="I200" t="inlineStr">
      <is>
        <t>Not_Run</t>
      </is>
    </nc>
    <odxf/>
  </rcc>
  <rcc rId="3145" sId="1" odxf="1">
    <oc r="I201" t="inlineStr">
      <is>
        <t>Passed</t>
      </is>
    </oc>
    <nc r="I201" t="inlineStr">
      <is>
        <t>Not_Run</t>
      </is>
    </nc>
    <odxf/>
  </rcc>
  <rcc rId="3146" sId="1" odxf="1">
    <oc r="I202" t="inlineStr">
      <is>
        <t>Passed</t>
      </is>
    </oc>
    <nc r="I202" t="inlineStr">
      <is>
        <t>Not_Run</t>
      </is>
    </nc>
    <odxf/>
  </rcc>
  <rcc rId="3147" sId="1" odxf="1">
    <oc r="I203" t="inlineStr">
      <is>
        <t>Passed</t>
      </is>
    </oc>
    <nc r="I203" t="inlineStr">
      <is>
        <t>Not_Run</t>
      </is>
    </nc>
    <odxf/>
  </rcc>
  <rcc rId="3148" sId="1" odxf="1">
    <oc r="I204" t="inlineStr">
      <is>
        <t>Passed</t>
      </is>
    </oc>
    <nc r="I204" t="inlineStr">
      <is>
        <t>Not_Run</t>
      </is>
    </nc>
    <odxf/>
  </rcc>
  <rcc rId="3149" sId="1" odxf="1">
    <oc r="I205" t="inlineStr">
      <is>
        <t>Passed</t>
      </is>
    </oc>
    <nc r="I205" t="inlineStr">
      <is>
        <t>Not_Run</t>
      </is>
    </nc>
    <odxf/>
  </rcc>
  <rcc rId="3150" sId="1" odxf="1">
    <oc r="I206" t="inlineStr">
      <is>
        <t>Passed</t>
      </is>
    </oc>
    <nc r="I206" t="inlineStr">
      <is>
        <t>Not_Run</t>
      </is>
    </nc>
    <odxf/>
  </rcc>
  <rcc rId="3151" sId="1" odxf="1">
    <oc r="I207" t="inlineStr">
      <is>
        <t>Passed</t>
      </is>
    </oc>
    <nc r="I207" t="inlineStr">
      <is>
        <t>Not_Run</t>
      </is>
    </nc>
    <odxf/>
  </rcc>
  <rcc rId="3152" sId="1" odxf="1">
    <oc r="I208" t="inlineStr">
      <is>
        <t>Passed</t>
      </is>
    </oc>
    <nc r="I208" t="inlineStr">
      <is>
        <t>Not_Run</t>
      </is>
    </nc>
    <odxf/>
  </rcc>
  <rcc rId="3153" sId="1" odxf="1">
    <oc r="I209" t="inlineStr">
      <is>
        <t>Passed</t>
      </is>
    </oc>
    <nc r="I209" t="inlineStr">
      <is>
        <t>Not_Run</t>
      </is>
    </nc>
    <odxf/>
  </rcc>
  <rcc rId="3154" sId="1" odxf="1">
    <oc r="I210" t="inlineStr">
      <is>
        <t>NA</t>
      </is>
    </oc>
    <nc r="I210" t="inlineStr">
      <is>
        <t>Not_Run</t>
      </is>
    </nc>
    <odxf/>
  </rcc>
  <rcc rId="3155" sId="1" odxf="1">
    <oc r="I211" t="inlineStr">
      <is>
        <t>Passed</t>
      </is>
    </oc>
    <nc r="I211" t="inlineStr">
      <is>
        <t>Not_Run</t>
      </is>
    </nc>
    <odxf/>
  </rcc>
  <rcc rId="3156" sId="1" odxf="1">
    <oc r="I212" t="inlineStr">
      <is>
        <t>NA</t>
      </is>
    </oc>
    <nc r="I212" t="inlineStr">
      <is>
        <t>Not_Run</t>
      </is>
    </nc>
    <odxf/>
  </rcc>
  <rcc rId="3157" sId="1" odxf="1">
    <oc r="I213" t="inlineStr">
      <is>
        <t>Passed</t>
      </is>
    </oc>
    <nc r="I213" t="inlineStr">
      <is>
        <t>Not_Run</t>
      </is>
    </nc>
    <odxf/>
  </rcc>
  <rcc rId="3158" sId="1" odxf="1">
    <oc r="I214" t="inlineStr">
      <is>
        <t>Passed</t>
      </is>
    </oc>
    <nc r="I214" t="inlineStr">
      <is>
        <t>Not_Run</t>
      </is>
    </nc>
    <odxf/>
  </rcc>
  <rcc rId="3159" sId="1" odxf="1">
    <oc r="I215" t="inlineStr">
      <is>
        <t>Passed</t>
      </is>
    </oc>
    <nc r="I215" t="inlineStr">
      <is>
        <t>Not_Run</t>
      </is>
    </nc>
    <odxf/>
  </rcc>
  <rcc rId="3160" sId="1" odxf="1">
    <oc r="I216" t="inlineStr">
      <is>
        <t>Passed</t>
      </is>
    </oc>
    <nc r="I216" t="inlineStr">
      <is>
        <t>Not_Run</t>
      </is>
    </nc>
    <odxf/>
  </rcc>
  <rcc rId="3161" sId="1" odxf="1">
    <oc r="I217" t="inlineStr">
      <is>
        <t>Passed</t>
      </is>
    </oc>
    <nc r="I217" t="inlineStr">
      <is>
        <t>Not_Run</t>
      </is>
    </nc>
    <odxf/>
  </rcc>
  <rcc rId="3162" sId="1" odxf="1">
    <oc r="I218" t="inlineStr">
      <is>
        <t>Passed</t>
      </is>
    </oc>
    <nc r="I218" t="inlineStr">
      <is>
        <t>Not_Run</t>
      </is>
    </nc>
    <odxf/>
  </rcc>
  <rcc rId="3163" sId="1" odxf="1">
    <oc r="I219" t="inlineStr">
      <is>
        <t>Passed</t>
      </is>
    </oc>
    <nc r="I219" t="inlineStr">
      <is>
        <t>Not_Run</t>
      </is>
    </nc>
    <odxf/>
  </rcc>
  <rcc rId="3164" sId="1" odxf="1">
    <oc r="I220" t="inlineStr">
      <is>
        <t>Passed</t>
      </is>
    </oc>
    <nc r="I220" t="inlineStr">
      <is>
        <t>Not_Run</t>
      </is>
    </nc>
    <odxf/>
  </rcc>
  <rcc rId="3165" sId="1" odxf="1">
    <oc r="I221" t="inlineStr">
      <is>
        <t>Passed</t>
      </is>
    </oc>
    <nc r="I221" t="inlineStr">
      <is>
        <t>Not_Run</t>
      </is>
    </nc>
    <odxf/>
  </rcc>
  <rcc rId="3166" sId="1" odxf="1">
    <oc r="I222" t="inlineStr">
      <is>
        <t>Passed</t>
      </is>
    </oc>
    <nc r="I222" t="inlineStr">
      <is>
        <t>Not_Run</t>
      </is>
    </nc>
    <odxf/>
  </rcc>
  <rcc rId="3167" sId="1" odxf="1">
    <oc r="I223" t="inlineStr">
      <is>
        <t>Passed</t>
      </is>
    </oc>
    <nc r="I223" t="inlineStr">
      <is>
        <t>Not_Run</t>
      </is>
    </nc>
    <odxf/>
  </rcc>
  <rcc rId="3168" sId="1" odxf="1">
    <oc r="I224" t="inlineStr">
      <is>
        <t>Passed</t>
      </is>
    </oc>
    <nc r="I224" t="inlineStr">
      <is>
        <t>Not_Run</t>
      </is>
    </nc>
    <odxf/>
  </rcc>
  <rcc rId="3169" sId="1" odxf="1">
    <oc r="I225" t="inlineStr">
      <is>
        <t>Passed</t>
      </is>
    </oc>
    <nc r="I225" t="inlineStr">
      <is>
        <t>Not_Run</t>
      </is>
    </nc>
    <odxf/>
  </rcc>
  <rcc rId="3170" sId="1" odxf="1">
    <oc r="I226" t="inlineStr">
      <is>
        <t>Passed</t>
      </is>
    </oc>
    <nc r="I226" t="inlineStr">
      <is>
        <t>Not_Run</t>
      </is>
    </nc>
    <odxf/>
  </rcc>
  <rcc rId="3171" sId="1" odxf="1">
    <oc r="I227" t="inlineStr">
      <is>
        <t>Passed</t>
      </is>
    </oc>
    <nc r="I227" t="inlineStr">
      <is>
        <t>Not_Run</t>
      </is>
    </nc>
    <odxf/>
  </rcc>
  <rcc rId="3172" sId="1" odxf="1">
    <oc r="I228" t="inlineStr">
      <is>
        <t>Passed</t>
      </is>
    </oc>
    <nc r="I228" t="inlineStr">
      <is>
        <t>Not_Run</t>
      </is>
    </nc>
    <odxf/>
  </rcc>
  <rcc rId="3173" sId="1" odxf="1">
    <oc r="I229" t="inlineStr">
      <is>
        <t>Passed</t>
      </is>
    </oc>
    <nc r="I229" t="inlineStr">
      <is>
        <t>Not_Run</t>
      </is>
    </nc>
    <odxf/>
  </rcc>
  <rcc rId="3174" sId="1" odxf="1">
    <oc r="I230" t="inlineStr">
      <is>
        <t>Passed</t>
      </is>
    </oc>
    <nc r="I230" t="inlineStr">
      <is>
        <t>Not_Run</t>
      </is>
    </nc>
    <odxf/>
  </rcc>
  <rcc rId="3175" sId="1" odxf="1">
    <oc r="I231" t="inlineStr">
      <is>
        <t>Passed</t>
      </is>
    </oc>
    <nc r="I231" t="inlineStr">
      <is>
        <t>Not_Run</t>
      </is>
    </nc>
    <odxf/>
  </rcc>
  <rcc rId="3176" sId="1" odxf="1">
    <oc r="I232" t="inlineStr">
      <is>
        <t>Passed</t>
      </is>
    </oc>
    <nc r="I232" t="inlineStr">
      <is>
        <t>Not_Run</t>
      </is>
    </nc>
    <odxf/>
  </rcc>
  <rcc rId="3177" sId="1" odxf="1">
    <oc r="I233" t="inlineStr">
      <is>
        <t>Passed</t>
      </is>
    </oc>
    <nc r="I233" t="inlineStr">
      <is>
        <t>Not_Run</t>
      </is>
    </nc>
    <odxf/>
  </rcc>
  <rcc rId="3178" sId="1" odxf="1">
    <oc r="I234" t="inlineStr">
      <is>
        <t>Passed</t>
      </is>
    </oc>
    <nc r="I234" t="inlineStr">
      <is>
        <t>Not_Run</t>
      </is>
    </nc>
    <odxf/>
  </rcc>
  <rcc rId="3179" sId="1" odxf="1">
    <oc r="I235" t="inlineStr">
      <is>
        <t>Passed</t>
      </is>
    </oc>
    <nc r="I235" t="inlineStr">
      <is>
        <t>Not_Run</t>
      </is>
    </nc>
    <odxf/>
  </rcc>
  <rcc rId="3180" sId="1" odxf="1">
    <oc r="I236" t="inlineStr">
      <is>
        <t>Passed</t>
      </is>
    </oc>
    <nc r="I236" t="inlineStr">
      <is>
        <t>Not_Run</t>
      </is>
    </nc>
    <odxf/>
  </rcc>
  <rcc rId="3181" sId="1" odxf="1">
    <oc r="I237" t="inlineStr">
      <is>
        <t>Passed</t>
      </is>
    </oc>
    <nc r="I237" t="inlineStr">
      <is>
        <t>Not_Run</t>
      </is>
    </nc>
    <odxf/>
  </rcc>
  <rcc rId="3182" sId="1" odxf="1">
    <oc r="I238" t="inlineStr">
      <is>
        <t>Passed</t>
      </is>
    </oc>
    <nc r="I238" t="inlineStr">
      <is>
        <t>Not_Run</t>
      </is>
    </nc>
    <odxf/>
  </rcc>
  <rcc rId="3183" sId="1" odxf="1">
    <oc r="I239" t="inlineStr">
      <is>
        <t>Passed</t>
      </is>
    </oc>
    <nc r="I239" t="inlineStr">
      <is>
        <t>Not_Run</t>
      </is>
    </nc>
    <odxf/>
  </rcc>
  <rcc rId="3184" sId="1" odxf="1">
    <oc r="I240" t="inlineStr">
      <is>
        <t>Passed</t>
      </is>
    </oc>
    <nc r="I240" t="inlineStr">
      <is>
        <t>Not_Run</t>
      </is>
    </nc>
    <odxf/>
  </rcc>
  <rcc rId="3185" sId="1" odxf="1">
    <oc r="I241" t="inlineStr">
      <is>
        <t>Passed</t>
      </is>
    </oc>
    <nc r="I241" t="inlineStr">
      <is>
        <t>Not_Run</t>
      </is>
    </nc>
    <odxf/>
  </rcc>
  <rcc rId="3186" sId="1" odxf="1">
    <oc r="I242" t="inlineStr">
      <is>
        <t>Passed</t>
      </is>
    </oc>
    <nc r="I242" t="inlineStr">
      <is>
        <t>Not_Run</t>
      </is>
    </nc>
    <odxf/>
  </rcc>
  <rcc rId="3187" sId="1" odxf="1">
    <oc r="I243" t="inlineStr">
      <is>
        <t>Passed</t>
      </is>
    </oc>
    <nc r="I243" t="inlineStr">
      <is>
        <t>Not_Run</t>
      </is>
    </nc>
    <odxf/>
  </rcc>
  <rcc rId="3188" sId="1" odxf="1">
    <oc r="I244" t="inlineStr">
      <is>
        <t>Passed</t>
      </is>
    </oc>
    <nc r="I244" t="inlineStr">
      <is>
        <t>Not_Run</t>
      </is>
    </nc>
    <odxf/>
  </rcc>
  <rcc rId="3189" sId="1" odxf="1">
    <oc r="I245" t="inlineStr">
      <is>
        <t>Passed</t>
      </is>
    </oc>
    <nc r="I245" t="inlineStr">
      <is>
        <t>Not_Run</t>
      </is>
    </nc>
    <odxf/>
  </rcc>
  <rcc rId="3190" sId="1" odxf="1">
    <oc r="I246" t="inlineStr">
      <is>
        <t>Passed</t>
      </is>
    </oc>
    <nc r="I246" t="inlineStr">
      <is>
        <t>Not_Run</t>
      </is>
    </nc>
    <odxf/>
  </rcc>
  <rcc rId="3191" sId="1" odxf="1">
    <oc r="I247" t="inlineStr">
      <is>
        <t>Passed</t>
      </is>
    </oc>
    <nc r="I247" t="inlineStr">
      <is>
        <t>Not_Run</t>
      </is>
    </nc>
    <odxf/>
  </rcc>
  <rcc rId="3192" sId="1" odxf="1">
    <oc r="I248" t="inlineStr">
      <is>
        <t>Passed</t>
      </is>
    </oc>
    <nc r="I248" t="inlineStr">
      <is>
        <t>Not_Run</t>
      </is>
    </nc>
    <odxf/>
  </rcc>
  <rcc rId="3193" sId="1" odxf="1">
    <oc r="I249" t="inlineStr">
      <is>
        <t>Passed</t>
      </is>
    </oc>
    <nc r="I249" t="inlineStr">
      <is>
        <t>Not_Run</t>
      </is>
    </nc>
    <odxf/>
  </rcc>
  <rcc rId="3194" sId="1" odxf="1">
    <oc r="I250" t="inlineStr">
      <is>
        <t>Passed</t>
      </is>
    </oc>
    <nc r="I250" t="inlineStr">
      <is>
        <t>Not_Run</t>
      </is>
    </nc>
    <odxf/>
  </rcc>
  <rcc rId="3195" sId="1" odxf="1">
    <oc r="I251" t="inlineStr">
      <is>
        <t>Passed</t>
      </is>
    </oc>
    <nc r="I251" t="inlineStr">
      <is>
        <t>Not_Run</t>
      </is>
    </nc>
    <odxf/>
  </rcc>
  <rcc rId="3196" sId="1" odxf="1">
    <oc r="I252" t="inlineStr">
      <is>
        <t>Passed</t>
      </is>
    </oc>
    <nc r="I252" t="inlineStr">
      <is>
        <t>Not_Run</t>
      </is>
    </nc>
    <odxf/>
  </rcc>
  <rcc rId="3197" sId="1" odxf="1">
    <oc r="I253" t="inlineStr">
      <is>
        <t>Passed</t>
      </is>
    </oc>
    <nc r="I253" t="inlineStr">
      <is>
        <t>Not_Run</t>
      </is>
    </nc>
    <odxf/>
  </rcc>
  <rcc rId="3198" sId="1" odxf="1">
    <oc r="I254" t="inlineStr">
      <is>
        <t>Passed</t>
      </is>
    </oc>
    <nc r="I254" t="inlineStr">
      <is>
        <t>Not_Run</t>
      </is>
    </nc>
    <odxf/>
  </rcc>
  <rcc rId="3199" sId="1" odxf="1">
    <oc r="I255" t="inlineStr">
      <is>
        <t>Passed</t>
      </is>
    </oc>
    <nc r="I255" t="inlineStr">
      <is>
        <t>Not_Run</t>
      </is>
    </nc>
    <odxf/>
  </rcc>
  <rcc rId="3200" sId="1" odxf="1">
    <oc r="I256" t="inlineStr">
      <is>
        <t>Passed</t>
      </is>
    </oc>
    <nc r="I256" t="inlineStr">
      <is>
        <t>Not_Run</t>
      </is>
    </nc>
    <odxf/>
  </rcc>
  <rcc rId="3201" sId="1" odxf="1">
    <oc r="I257" t="inlineStr">
      <is>
        <t>Passed</t>
      </is>
    </oc>
    <nc r="I257" t="inlineStr">
      <is>
        <t>Not_Run</t>
      </is>
    </nc>
    <odxf/>
  </rcc>
  <rcc rId="3202" sId="1" odxf="1">
    <oc r="I258" t="inlineStr">
      <is>
        <t>Passed</t>
      </is>
    </oc>
    <nc r="I258" t="inlineStr">
      <is>
        <t>Not_Run</t>
      </is>
    </nc>
    <odxf/>
  </rcc>
  <rcc rId="3203" sId="1" odxf="1">
    <oc r="I259" t="inlineStr">
      <is>
        <t>Passed</t>
      </is>
    </oc>
    <nc r="I259" t="inlineStr">
      <is>
        <t>Not_Run</t>
      </is>
    </nc>
    <odxf/>
  </rcc>
  <rcc rId="3204" sId="1" odxf="1">
    <oc r="I260" t="inlineStr">
      <is>
        <t>Passed</t>
      </is>
    </oc>
    <nc r="I260" t="inlineStr">
      <is>
        <t>Not_Run</t>
      </is>
    </nc>
    <odxf/>
  </rcc>
  <rcc rId="3205" sId="1" odxf="1">
    <oc r="I261" t="inlineStr">
      <is>
        <t>Passed</t>
      </is>
    </oc>
    <nc r="I261" t="inlineStr">
      <is>
        <t>Not_Run</t>
      </is>
    </nc>
    <odxf/>
  </rcc>
  <rcc rId="3206" sId="1" odxf="1">
    <oc r="I262" t="inlineStr">
      <is>
        <t>Passed</t>
      </is>
    </oc>
    <nc r="I262" t="inlineStr">
      <is>
        <t>Not_Run</t>
      </is>
    </nc>
    <odxf/>
  </rcc>
  <rcc rId="3207" sId="1" odxf="1">
    <oc r="I263" t="inlineStr">
      <is>
        <t>Passed</t>
      </is>
    </oc>
    <nc r="I263" t="inlineStr">
      <is>
        <t>Not_Run</t>
      </is>
    </nc>
    <odxf/>
  </rcc>
  <rcc rId="3208" sId="1" odxf="1">
    <oc r="I264" t="inlineStr">
      <is>
        <t>Passed</t>
      </is>
    </oc>
    <nc r="I264" t="inlineStr">
      <is>
        <t>Not_Run</t>
      </is>
    </nc>
    <odxf/>
  </rcc>
  <rcc rId="3209" sId="1" odxf="1">
    <oc r="I265" t="inlineStr">
      <is>
        <t>Passed</t>
      </is>
    </oc>
    <nc r="I265" t="inlineStr">
      <is>
        <t>Not_Run</t>
      </is>
    </nc>
    <odxf/>
  </rcc>
  <rcc rId="3210" sId="1" odxf="1">
    <oc r="I266" t="inlineStr">
      <is>
        <t>Passed</t>
      </is>
    </oc>
    <nc r="I266" t="inlineStr">
      <is>
        <t>Not_Run</t>
      </is>
    </nc>
    <odxf/>
  </rcc>
  <rcc rId="3211" sId="1" odxf="1">
    <oc r="I267" t="inlineStr">
      <is>
        <t>Passed</t>
      </is>
    </oc>
    <nc r="I267" t="inlineStr">
      <is>
        <t>Not_Run</t>
      </is>
    </nc>
    <odxf/>
  </rcc>
  <rcc rId="3212" sId="1" odxf="1">
    <oc r="I268" t="inlineStr">
      <is>
        <t>Passed</t>
      </is>
    </oc>
    <nc r="I268" t="inlineStr">
      <is>
        <t>Not_Run</t>
      </is>
    </nc>
    <odxf/>
  </rcc>
  <rcc rId="3213" sId="1" odxf="1">
    <oc r="I269" t="inlineStr">
      <is>
        <t>Failed</t>
      </is>
    </oc>
    <nc r="I269" t="inlineStr">
      <is>
        <t>Not_Run</t>
      </is>
    </nc>
    <odxf/>
  </rcc>
  <rcc rId="3214" sId="1" odxf="1">
    <oc r="I270" t="inlineStr">
      <is>
        <t>Passed</t>
      </is>
    </oc>
    <nc r="I270" t="inlineStr">
      <is>
        <t>Not_Run</t>
      </is>
    </nc>
    <odxf/>
  </rcc>
  <rcc rId="3215" sId="1" odxf="1">
    <oc r="I271" t="inlineStr">
      <is>
        <t>Passed</t>
      </is>
    </oc>
    <nc r="I271" t="inlineStr">
      <is>
        <t>Not_Run</t>
      </is>
    </nc>
    <odxf/>
  </rcc>
  <rcc rId="3216" sId="1" odxf="1">
    <oc r="I272" t="inlineStr">
      <is>
        <t>Passed</t>
      </is>
    </oc>
    <nc r="I272" t="inlineStr">
      <is>
        <t>Not_Run</t>
      </is>
    </nc>
    <odxf/>
  </rcc>
  <rcc rId="3217" sId="1" odxf="1">
    <oc r="I273" t="inlineStr">
      <is>
        <t>Passed</t>
      </is>
    </oc>
    <nc r="I273" t="inlineStr">
      <is>
        <t>Not_Run</t>
      </is>
    </nc>
    <odxf/>
  </rcc>
  <rcc rId="3218" sId="1" odxf="1">
    <oc r="I274" t="inlineStr">
      <is>
        <t>Passed</t>
      </is>
    </oc>
    <nc r="I274" t="inlineStr">
      <is>
        <t>Not_Run</t>
      </is>
    </nc>
    <odxf/>
  </rcc>
  <rcc rId="3219" sId="1" odxf="1">
    <oc r="I275" t="inlineStr">
      <is>
        <t>Passed</t>
      </is>
    </oc>
    <nc r="I275" t="inlineStr">
      <is>
        <t>Not_Run</t>
      </is>
    </nc>
    <odxf/>
  </rcc>
  <rcc rId="3220" sId="1" odxf="1">
    <oc r="I276" t="inlineStr">
      <is>
        <t>Passed</t>
      </is>
    </oc>
    <nc r="I276" t="inlineStr">
      <is>
        <t>Not_Run</t>
      </is>
    </nc>
    <odxf/>
  </rcc>
  <rcc rId="3221" sId="1" odxf="1">
    <oc r="I277" t="inlineStr">
      <is>
        <t>Passed</t>
      </is>
    </oc>
    <nc r="I277" t="inlineStr">
      <is>
        <t>Not_Run</t>
      </is>
    </nc>
    <odxf/>
  </rcc>
  <rcc rId="3222" sId="1" odxf="1">
    <oc r="I278" t="inlineStr">
      <is>
        <t>Passed</t>
      </is>
    </oc>
    <nc r="I278" t="inlineStr">
      <is>
        <t>Not_Run</t>
      </is>
    </nc>
    <odxf/>
  </rcc>
  <rcc rId="3223" sId="1" odxf="1">
    <oc r="I279" t="inlineStr">
      <is>
        <t>Passed</t>
      </is>
    </oc>
    <nc r="I279" t="inlineStr">
      <is>
        <t>Not_Run</t>
      </is>
    </nc>
    <odxf/>
  </rcc>
  <rcc rId="3224" sId="1" odxf="1">
    <oc r="I280" t="inlineStr">
      <is>
        <t>Passed</t>
      </is>
    </oc>
    <nc r="I280" t="inlineStr">
      <is>
        <t>Not_Run</t>
      </is>
    </nc>
    <odxf/>
  </rcc>
  <rcc rId="3225" sId="1" odxf="1">
    <oc r="I281" t="inlineStr">
      <is>
        <t>Passed</t>
      </is>
    </oc>
    <nc r="I281" t="inlineStr">
      <is>
        <t>Not_Run</t>
      </is>
    </nc>
    <odxf/>
  </rcc>
  <rcc rId="3226" sId="1" odxf="1">
    <oc r="I282" t="inlineStr">
      <is>
        <t>Passed</t>
      </is>
    </oc>
    <nc r="I282" t="inlineStr">
      <is>
        <t>Not_Run</t>
      </is>
    </nc>
    <odxf/>
  </rcc>
  <rcc rId="3227" sId="1" odxf="1">
    <oc r="I283" t="inlineStr">
      <is>
        <t>Passed</t>
      </is>
    </oc>
    <nc r="I283" t="inlineStr">
      <is>
        <t>Not_Run</t>
      </is>
    </nc>
    <odxf/>
  </rcc>
  <rcc rId="3228" sId="1" odxf="1">
    <oc r="I284" t="inlineStr">
      <is>
        <t>Passed</t>
      </is>
    </oc>
    <nc r="I284" t="inlineStr">
      <is>
        <t>Not_Run</t>
      </is>
    </nc>
    <odxf/>
  </rcc>
  <rcc rId="3229" sId="1" odxf="1">
    <oc r="I285" t="inlineStr">
      <is>
        <t>Failed</t>
      </is>
    </oc>
    <nc r="I285" t="inlineStr">
      <is>
        <t>Not_Run</t>
      </is>
    </nc>
    <odxf/>
  </rcc>
  <rcc rId="3230" sId="1" odxf="1">
    <oc r="I286" t="inlineStr">
      <is>
        <t>Passed</t>
      </is>
    </oc>
    <nc r="I286" t="inlineStr">
      <is>
        <t>Not_Run</t>
      </is>
    </nc>
    <odxf/>
  </rcc>
  <rcc rId="3231" sId="1" odxf="1">
    <oc r="I287" t="inlineStr">
      <is>
        <t>Passed</t>
      </is>
    </oc>
    <nc r="I287" t="inlineStr">
      <is>
        <t>Not_Run</t>
      </is>
    </nc>
    <odxf/>
  </rcc>
  <rcc rId="3232" sId="1" odxf="1">
    <oc r="I288" t="inlineStr">
      <is>
        <t>Passed</t>
      </is>
    </oc>
    <nc r="I288" t="inlineStr">
      <is>
        <t>Not_Run</t>
      </is>
    </nc>
    <odxf/>
  </rcc>
  <rcc rId="3233" sId="1" odxf="1">
    <oc r="I289" t="inlineStr">
      <is>
        <t>Passed</t>
      </is>
    </oc>
    <nc r="I289" t="inlineStr">
      <is>
        <t>Not_Run</t>
      </is>
    </nc>
    <odxf/>
  </rcc>
  <rcc rId="3234" sId="1" odxf="1">
    <oc r="I290" t="inlineStr">
      <is>
        <t>Passed</t>
      </is>
    </oc>
    <nc r="I290" t="inlineStr">
      <is>
        <t>Not_Run</t>
      </is>
    </nc>
    <odxf/>
  </rcc>
  <rcc rId="3235" sId="1" odxf="1">
    <oc r="I291" t="inlineStr">
      <is>
        <t>Passed</t>
      </is>
    </oc>
    <nc r="I291" t="inlineStr">
      <is>
        <t>Not_Run</t>
      </is>
    </nc>
    <odxf/>
  </rcc>
  <rcc rId="3236" sId="1" odxf="1">
    <oc r="I292" t="inlineStr">
      <is>
        <t>Passed</t>
      </is>
    </oc>
    <nc r="I292" t="inlineStr">
      <is>
        <t>Not_Run</t>
      </is>
    </nc>
    <odxf/>
  </rcc>
  <rcc rId="3237" sId="1" odxf="1">
    <oc r="I293" t="inlineStr">
      <is>
        <t>Passed</t>
      </is>
    </oc>
    <nc r="I293" t="inlineStr">
      <is>
        <t>Not_Run</t>
      </is>
    </nc>
    <odxf/>
  </rcc>
  <rcc rId="3238" sId="1" odxf="1">
    <oc r="I294" t="inlineStr">
      <is>
        <t>Passed</t>
      </is>
    </oc>
    <nc r="I294" t="inlineStr">
      <is>
        <t>Not_Run</t>
      </is>
    </nc>
    <odxf/>
  </rcc>
  <rcc rId="3239" sId="1" odxf="1">
    <oc r="I295" t="inlineStr">
      <is>
        <t>Passed</t>
      </is>
    </oc>
    <nc r="I295" t="inlineStr">
      <is>
        <t>Not_Run</t>
      </is>
    </nc>
    <odxf/>
  </rcc>
  <rcc rId="3240" sId="1" odxf="1">
    <oc r="I296" t="inlineStr">
      <is>
        <t>Passed</t>
      </is>
    </oc>
    <nc r="I296" t="inlineStr">
      <is>
        <t>Not_Run</t>
      </is>
    </nc>
    <odxf/>
  </rcc>
  <rcc rId="3241" sId="1" odxf="1">
    <oc r="I297" t="inlineStr">
      <is>
        <t>Passed</t>
      </is>
    </oc>
    <nc r="I297" t="inlineStr">
      <is>
        <t>Not_Run</t>
      </is>
    </nc>
    <odxf/>
  </rcc>
  <rcc rId="3242" sId="1" odxf="1">
    <oc r="I298" t="inlineStr">
      <is>
        <t>Passed</t>
      </is>
    </oc>
    <nc r="I298" t="inlineStr">
      <is>
        <t>Not_Run</t>
      </is>
    </nc>
    <odxf/>
  </rcc>
  <rcc rId="3243" sId="1" odxf="1">
    <oc r="I299" t="inlineStr">
      <is>
        <t>Passed</t>
      </is>
    </oc>
    <nc r="I299" t="inlineStr">
      <is>
        <t>Not_Run</t>
      </is>
    </nc>
    <odxf/>
  </rcc>
  <rcc rId="3244" sId="1" odxf="1">
    <oc r="I300" t="inlineStr">
      <is>
        <t>Passed</t>
      </is>
    </oc>
    <nc r="I300" t="inlineStr">
      <is>
        <t>Not_Run</t>
      </is>
    </nc>
    <odxf/>
  </rcc>
  <rcc rId="3245" sId="1" odxf="1">
    <oc r="I301" t="inlineStr">
      <is>
        <t>Passed</t>
      </is>
    </oc>
    <nc r="I301" t="inlineStr">
      <is>
        <t>Not_Run</t>
      </is>
    </nc>
    <odxf/>
  </rcc>
  <rcc rId="3246" sId="1" odxf="1">
    <oc r="I302" t="inlineStr">
      <is>
        <t>Passed</t>
      </is>
    </oc>
    <nc r="I302" t="inlineStr">
      <is>
        <t>Not_Run</t>
      </is>
    </nc>
    <odxf/>
  </rcc>
  <rcc rId="3247" sId="1" odxf="1">
    <oc r="I303" t="inlineStr">
      <is>
        <t>Passed</t>
      </is>
    </oc>
    <nc r="I303" t="inlineStr">
      <is>
        <t>Not_Run</t>
      </is>
    </nc>
    <odxf/>
  </rcc>
  <rcc rId="3248" sId="1" odxf="1">
    <oc r="I304" t="inlineStr">
      <is>
        <t>Passed</t>
      </is>
    </oc>
    <nc r="I304" t="inlineStr">
      <is>
        <t>Not_Run</t>
      </is>
    </nc>
    <odxf/>
  </rcc>
  <rcc rId="3249" sId="1" odxf="1">
    <oc r="I305" t="inlineStr">
      <is>
        <t>Passed</t>
      </is>
    </oc>
    <nc r="I305" t="inlineStr">
      <is>
        <t>Not_Run</t>
      </is>
    </nc>
    <odxf/>
  </rcc>
  <rcc rId="3250" sId="1" odxf="1">
    <oc r="I306" t="inlineStr">
      <is>
        <t>Passed</t>
      </is>
    </oc>
    <nc r="I306" t="inlineStr">
      <is>
        <t>Not_Run</t>
      </is>
    </nc>
    <odxf/>
  </rcc>
  <rcc rId="3251" sId="1" odxf="1">
    <oc r="I307" t="inlineStr">
      <is>
        <t>Passed</t>
      </is>
    </oc>
    <nc r="I307" t="inlineStr">
      <is>
        <t>Not_Run</t>
      </is>
    </nc>
    <odxf/>
  </rcc>
  <rcc rId="3252" sId="1" odxf="1">
    <oc r="I308" t="inlineStr">
      <is>
        <t>Passed</t>
      </is>
    </oc>
    <nc r="I308" t="inlineStr">
      <is>
        <t>Not_Run</t>
      </is>
    </nc>
    <odxf/>
  </rcc>
  <rcc rId="3253" sId="1" odxf="1">
    <oc r="I309" t="inlineStr">
      <is>
        <t>NA</t>
      </is>
    </oc>
    <nc r="I309" t="inlineStr">
      <is>
        <t>Not_Run</t>
      </is>
    </nc>
    <odxf/>
  </rcc>
  <rcc rId="3254" sId="1" odxf="1">
    <oc r="I310" t="inlineStr">
      <is>
        <t>Passed</t>
      </is>
    </oc>
    <nc r="I310" t="inlineStr">
      <is>
        <t>Not_Run</t>
      </is>
    </nc>
    <odxf/>
  </rcc>
  <rcc rId="3255" sId="1" odxf="1">
    <oc r="I311" t="inlineStr">
      <is>
        <t>Passed</t>
      </is>
    </oc>
    <nc r="I311" t="inlineStr">
      <is>
        <t>Not_Run</t>
      </is>
    </nc>
    <odxf/>
  </rcc>
  <rcc rId="3256" sId="1" odxf="1">
    <oc r="I312" t="inlineStr">
      <is>
        <t>Passed</t>
      </is>
    </oc>
    <nc r="I312" t="inlineStr">
      <is>
        <t>Not_Run</t>
      </is>
    </nc>
    <odxf/>
  </rcc>
  <rcc rId="3257" sId="1" odxf="1">
    <oc r="I313" t="inlineStr">
      <is>
        <t>Passed</t>
      </is>
    </oc>
    <nc r="I313" t="inlineStr">
      <is>
        <t>Not_Run</t>
      </is>
    </nc>
    <odxf/>
  </rcc>
  <rcc rId="3258" sId="1" odxf="1">
    <oc r="I314" t="inlineStr">
      <is>
        <t>Passed</t>
      </is>
    </oc>
    <nc r="I314" t="inlineStr">
      <is>
        <t>Not_Run</t>
      </is>
    </nc>
    <odxf/>
  </rcc>
  <rcc rId="3259" sId="1" odxf="1">
    <oc r="I315" t="inlineStr">
      <is>
        <t>Passed</t>
      </is>
    </oc>
    <nc r="I315" t="inlineStr">
      <is>
        <t>Not_Run</t>
      </is>
    </nc>
    <odxf/>
  </rcc>
  <rcc rId="3260" sId="1" odxf="1">
    <oc r="I316" t="inlineStr">
      <is>
        <t>Passed</t>
      </is>
    </oc>
    <nc r="I316" t="inlineStr">
      <is>
        <t>Not_Run</t>
      </is>
    </nc>
    <odxf/>
  </rcc>
  <rcc rId="3261" sId="1" odxf="1">
    <oc r="I317" t="inlineStr">
      <is>
        <t>Passed</t>
      </is>
    </oc>
    <nc r="I317" t="inlineStr">
      <is>
        <t>Not_Run</t>
      </is>
    </nc>
    <odxf/>
  </rcc>
  <rcc rId="3262" sId="1" odxf="1">
    <oc r="I318" t="inlineStr">
      <is>
        <t>Passed</t>
      </is>
    </oc>
    <nc r="I318" t="inlineStr">
      <is>
        <t>Not_Run</t>
      </is>
    </nc>
    <odxf/>
  </rcc>
  <rcc rId="3263" sId="1" odxf="1">
    <oc r="I319" t="inlineStr">
      <is>
        <t>Passed</t>
      </is>
    </oc>
    <nc r="I319" t="inlineStr">
      <is>
        <t>Not_Run</t>
      </is>
    </nc>
    <odxf/>
  </rcc>
  <rcc rId="3264" sId="1" odxf="1">
    <oc r="I320" t="inlineStr">
      <is>
        <t>Passed</t>
      </is>
    </oc>
    <nc r="I320" t="inlineStr">
      <is>
        <t>Not_Run</t>
      </is>
    </nc>
    <odxf/>
  </rcc>
  <rcc rId="3265" sId="1" odxf="1">
    <oc r="I321" t="inlineStr">
      <is>
        <t>Passed</t>
      </is>
    </oc>
    <nc r="I321" t="inlineStr">
      <is>
        <t>Not_Run</t>
      </is>
    </nc>
    <odxf/>
  </rcc>
  <rcc rId="3266" sId="1" odxf="1">
    <oc r="I322" t="inlineStr">
      <is>
        <t>Passed</t>
      </is>
    </oc>
    <nc r="I322" t="inlineStr">
      <is>
        <t>Not_Run</t>
      </is>
    </nc>
    <odxf/>
  </rcc>
  <rcc rId="3267" sId="1" odxf="1">
    <oc r="I323" t="inlineStr">
      <is>
        <t>Passed</t>
      </is>
    </oc>
    <nc r="I323" t="inlineStr">
      <is>
        <t>Not_Run</t>
      </is>
    </nc>
    <odxf/>
  </rcc>
  <rcc rId="3268" sId="1" odxf="1">
    <oc r="I324" t="inlineStr">
      <is>
        <t>Passed</t>
      </is>
    </oc>
    <nc r="I324" t="inlineStr">
      <is>
        <t>Not_Run</t>
      </is>
    </nc>
    <odxf/>
  </rcc>
  <rcc rId="3269" sId="1" odxf="1">
    <oc r="I325" t="inlineStr">
      <is>
        <t>Passed</t>
      </is>
    </oc>
    <nc r="I325" t="inlineStr">
      <is>
        <t>Not_Run</t>
      </is>
    </nc>
    <odxf/>
  </rcc>
  <rcc rId="3270" sId="1" odxf="1">
    <oc r="I326" t="inlineStr">
      <is>
        <t>Passed</t>
      </is>
    </oc>
    <nc r="I326" t="inlineStr">
      <is>
        <t>Not_Run</t>
      </is>
    </nc>
    <odxf/>
  </rcc>
  <rcc rId="3271" sId="1" odxf="1">
    <oc r="I327" t="inlineStr">
      <is>
        <t>Passed</t>
      </is>
    </oc>
    <nc r="I327" t="inlineStr">
      <is>
        <t>Not_Run</t>
      </is>
    </nc>
    <odxf/>
  </rcc>
  <rcc rId="3272" sId="1" odxf="1">
    <oc r="I328" t="inlineStr">
      <is>
        <t>Passed</t>
      </is>
    </oc>
    <nc r="I328" t="inlineStr">
      <is>
        <t>Not_Run</t>
      </is>
    </nc>
    <odxf/>
  </rcc>
  <rcc rId="3273" sId="1" odxf="1">
    <oc r="I329" t="inlineStr">
      <is>
        <t>Passed</t>
      </is>
    </oc>
    <nc r="I329" t="inlineStr">
      <is>
        <t>Not_Run</t>
      </is>
    </nc>
    <odxf/>
  </rcc>
  <rcc rId="3274" sId="1" odxf="1">
    <oc r="I330" t="inlineStr">
      <is>
        <t>Passed</t>
      </is>
    </oc>
    <nc r="I330" t="inlineStr">
      <is>
        <t>Not_Run</t>
      </is>
    </nc>
    <odxf/>
  </rcc>
  <rcc rId="3275" sId="1" odxf="1">
    <oc r="I331" t="inlineStr">
      <is>
        <t>Passed</t>
      </is>
    </oc>
    <nc r="I331" t="inlineStr">
      <is>
        <t>Not_Run</t>
      </is>
    </nc>
    <odxf/>
  </rcc>
  <rcc rId="3276" sId="1" odxf="1">
    <oc r="I332" t="inlineStr">
      <is>
        <t>Passed</t>
      </is>
    </oc>
    <nc r="I332" t="inlineStr">
      <is>
        <t>Not_Run</t>
      </is>
    </nc>
    <odxf/>
  </rcc>
  <rcc rId="3277" sId="1" odxf="1">
    <oc r="I333" t="inlineStr">
      <is>
        <t>Passed</t>
      </is>
    </oc>
    <nc r="I333" t="inlineStr">
      <is>
        <t>Not_Run</t>
      </is>
    </nc>
    <odxf/>
  </rcc>
  <rcc rId="3278" sId="1" odxf="1">
    <oc r="I334" t="inlineStr">
      <is>
        <t>Passed</t>
      </is>
    </oc>
    <nc r="I334" t="inlineStr">
      <is>
        <t>Not_Run</t>
      </is>
    </nc>
    <odxf/>
  </rcc>
  <rcc rId="3279" sId="1" odxf="1">
    <oc r="I335" t="inlineStr">
      <is>
        <t>Passed</t>
      </is>
    </oc>
    <nc r="I335" t="inlineStr">
      <is>
        <t>Not_Run</t>
      </is>
    </nc>
    <odxf/>
  </rcc>
  <rcc rId="3280" sId="1" odxf="1">
    <oc r="I336" t="inlineStr">
      <is>
        <t>Passed</t>
      </is>
    </oc>
    <nc r="I336" t="inlineStr">
      <is>
        <t>Not_Run</t>
      </is>
    </nc>
    <odxf/>
  </rcc>
  <rcc rId="3281" sId="1" odxf="1">
    <oc r="I337" t="inlineStr">
      <is>
        <t>Passed</t>
      </is>
    </oc>
    <nc r="I337" t="inlineStr">
      <is>
        <t>Not_Run</t>
      </is>
    </nc>
    <odxf/>
  </rcc>
  <rcc rId="3282" sId="1" odxf="1">
    <oc r="I338" t="inlineStr">
      <is>
        <t>Passed</t>
      </is>
    </oc>
    <nc r="I338" t="inlineStr">
      <is>
        <t>Not_Run</t>
      </is>
    </nc>
    <odxf/>
  </rcc>
  <rcc rId="3283" sId="1" odxf="1">
    <oc r="I339" t="inlineStr">
      <is>
        <t>Passed</t>
      </is>
    </oc>
    <nc r="I339" t="inlineStr">
      <is>
        <t>Not_Run</t>
      </is>
    </nc>
    <odxf/>
  </rcc>
  <rcc rId="3284" sId="1" odxf="1">
    <oc r="I340" t="inlineStr">
      <is>
        <t>Passed</t>
      </is>
    </oc>
    <nc r="I340" t="inlineStr">
      <is>
        <t>Not_Run</t>
      </is>
    </nc>
    <odxf/>
  </rcc>
  <rcc rId="3285" sId="1" odxf="1">
    <oc r="I341" t="inlineStr">
      <is>
        <t>Passed</t>
      </is>
    </oc>
    <nc r="I341" t="inlineStr">
      <is>
        <t>Not_Run</t>
      </is>
    </nc>
    <odxf/>
  </rcc>
  <rcc rId="3286" sId="1" odxf="1">
    <oc r="I342" t="inlineStr">
      <is>
        <t>NA</t>
      </is>
    </oc>
    <nc r="I342" t="inlineStr">
      <is>
        <t>Not_Run</t>
      </is>
    </nc>
    <odxf/>
  </rcc>
  <rcc rId="3287" sId="1" odxf="1">
    <oc r="I343" t="inlineStr">
      <is>
        <t>Passed</t>
      </is>
    </oc>
    <nc r="I343" t="inlineStr">
      <is>
        <t>Not_Run</t>
      </is>
    </nc>
    <odxf/>
  </rcc>
  <rcc rId="3288" sId="1" odxf="1">
    <oc r="I344" t="inlineStr">
      <is>
        <t>Passed</t>
      </is>
    </oc>
    <nc r="I344" t="inlineStr">
      <is>
        <t>Not_Run</t>
      </is>
    </nc>
    <odxf/>
  </rcc>
  <rcc rId="3289" sId="1" odxf="1">
    <oc r="I345" t="inlineStr">
      <is>
        <t>Passed</t>
      </is>
    </oc>
    <nc r="I345" t="inlineStr">
      <is>
        <t>Not_Run</t>
      </is>
    </nc>
    <odxf/>
  </rcc>
  <rcc rId="3290" sId="1" odxf="1">
    <oc r="I346" t="inlineStr">
      <is>
        <t>Passed</t>
      </is>
    </oc>
    <nc r="I346" t="inlineStr">
      <is>
        <t>Not_Run</t>
      </is>
    </nc>
    <odxf/>
  </rcc>
  <rcc rId="3291" sId="1" odxf="1">
    <oc r="I347" t="inlineStr">
      <is>
        <t>Passed</t>
      </is>
    </oc>
    <nc r="I347" t="inlineStr">
      <is>
        <t>Not_Run</t>
      </is>
    </nc>
    <odxf/>
  </rcc>
  <rcc rId="3292" sId="1" odxf="1">
    <oc r="I348" t="inlineStr">
      <is>
        <t>Passed</t>
      </is>
    </oc>
    <nc r="I348" t="inlineStr">
      <is>
        <t>Not_Run</t>
      </is>
    </nc>
    <odxf/>
  </rcc>
  <rcc rId="3293" sId="1" odxf="1">
    <oc r="I349" t="inlineStr">
      <is>
        <t>Passed</t>
      </is>
    </oc>
    <nc r="I349" t="inlineStr">
      <is>
        <t>Not_Run</t>
      </is>
    </nc>
    <odxf/>
  </rcc>
  <rcc rId="3294" sId="1" odxf="1">
    <oc r="I350" t="inlineStr">
      <is>
        <t>Passed</t>
      </is>
    </oc>
    <nc r="I350" t="inlineStr">
      <is>
        <t>Not_Run</t>
      </is>
    </nc>
    <odxf/>
  </rcc>
  <rcc rId="3295" sId="1" odxf="1">
    <oc r="I351" t="inlineStr">
      <is>
        <t>Passed</t>
      </is>
    </oc>
    <nc r="I351" t="inlineStr">
      <is>
        <t>Not_Run</t>
      </is>
    </nc>
    <odxf/>
  </rcc>
  <rcc rId="3296" sId="1" odxf="1">
    <oc r="I352" t="inlineStr">
      <is>
        <t>Passed</t>
      </is>
    </oc>
    <nc r="I352" t="inlineStr">
      <is>
        <t>Not_Run</t>
      </is>
    </nc>
    <odxf/>
  </rcc>
  <rcc rId="3297" sId="1" odxf="1">
    <oc r="I353" t="inlineStr">
      <is>
        <t>Passed</t>
      </is>
    </oc>
    <nc r="I353" t="inlineStr">
      <is>
        <t>Not_Run</t>
      </is>
    </nc>
    <odxf/>
  </rcc>
  <rcc rId="3298" sId="1" odxf="1">
    <oc r="I354" t="inlineStr">
      <is>
        <t>Passed</t>
      </is>
    </oc>
    <nc r="I354" t="inlineStr">
      <is>
        <t>Not_Run</t>
      </is>
    </nc>
    <odxf/>
  </rcc>
  <rcc rId="3299" sId="1" odxf="1">
    <oc r="I355" t="inlineStr">
      <is>
        <t>Passed</t>
      </is>
    </oc>
    <nc r="I355" t="inlineStr">
      <is>
        <t>Not_Run</t>
      </is>
    </nc>
    <odxf/>
  </rcc>
  <rcc rId="3300" sId="1" odxf="1">
    <oc r="I356" t="inlineStr">
      <is>
        <t>Passed</t>
      </is>
    </oc>
    <nc r="I356" t="inlineStr">
      <is>
        <t>Not_Run</t>
      </is>
    </nc>
    <odxf/>
  </rcc>
  <rcc rId="3301" sId="1" odxf="1">
    <oc r="I357" t="inlineStr">
      <is>
        <t>Passed</t>
      </is>
    </oc>
    <nc r="I357" t="inlineStr">
      <is>
        <t>Not_Run</t>
      </is>
    </nc>
    <odxf/>
  </rcc>
  <rcc rId="3302" sId="1" odxf="1">
    <oc r="I358" t="inlineStr">
      <is>
        <t>Passed</t>
      </is>
    </oc>
    <nc r="I358" t="inlineStr">
      <is>
        <t>Not_Run</t>
      </is>
    </nc>
    <odxf/>
  </rcc>
  <rcc rId="3303" sId="1" odxf="1">
    <oc r="I359" t="inlineStr">
      <is>
        <t>Passed</t>
      </is>
    </oc>
    <nc r="I359" t="inlineStr">
      <is>
        <t>Not_Run</t>
      </is>
    </nc>
    <odxf/>
  </rcc>
  <rcc rId="3304" sId="1" odxf="1">
    <oc r="I360" t="inlineStr">
      <is>
        <t>Passed</t>
      </is>
    </oc>
    <nc r="I360" t="inlineStr">
      <is>
        <t>Not_Run</t>
      </is>
    </nc>
    <odxf/>
  </rcc>
  <rcc rId="3305" sId="1" odxf="1">
    <oc r="I361" t="inlineStr">
      <is>
        <t>Passed</t>
      </is>
    </oc>
    <nc r="I361" t="inlineStr">
      <is>
        <t>Not_Run</t>
      </is>
    </nc>
    <odxf/>
  </rcc>
  <rcc rId="3306" sId="1" odxf="1">
    <oc r="I362" t="inlineStr">
      <is>
        <t>Passed</t>
      </is>
    </oc>
    <nc r="I362" t="inlineStr">
      <is>
        <t>Not_Run</t>
      </is>
    </nc>
    <odxf/>
  </rcc>
  <rcc rId="3307" sId="1" odxf="1">
    <oc r="I363" t="inlineStr">
      <is>
        <t>Passed</t>
      </is>
    </oc>
    <nc r="I363" t="inlineStr">
      <is>
        <t>Not_Run</t>
      </is>
    </nc>
    <odxf/>
  </rcc>
  <rcc rId="3308" sId="1" odxf="1">
    <oc r="I364" t="inlineStr">
      <is>
        <t>Passed</t>
      </is>
    </oc>
    <nc r="I364" t="inlineStr">
      <is>
        <t>Not_Run</t>
      </is>
    </nc>
    <odxf/>
  </rcc>
  <rcc rId="3309" sId="1" odxf="1">
    <oc r="I365" t="inlineStr">
      <is>
        <t>Passed</t>
      </is>
    </oc>
    <nc r="I365" t="inlineStr">
      <is>
        <t>Not_Run</t>
      </is>
    </nc>
    <odxf/>
  </rcc>
  <rcc rId="3310" sId="1" odxf="1">
    <oc r="I366" t="inlineStr">
      <is>
        <t>Passed</t>
      </is>
    </oc>
    <nc r="I366" t="inlineStr">
      <is>
        <t>Not_Run</t>
      </is>
    </nc>
    <odxf/>
  </rcc>
  <rcc rId="3311" sId="1" odxf="1">
    <oc r="I367" t="inlineStr">
      <is>
        <t>Passed</t>
      </is>
    </oc>
    <nc r="I367" t="inlineStr">
      <is>
        <t>Not_Run</t>
      </is>
    </nc>
    <odxf/>
  </rcc>
  <rcc rId="3312" sId="1" odxf="1">
    <oc r="I368" t="inlineStr">
      <is>
        <t>Passed</t>
      </is>
    </oc>
    <nc r="I368" t="inlineStr">
      <is>
        <t>Not_Run</t>
      </is>
    </nc>
    <odxf/>
  </rcc>
  <rcc rId="3313" sId="1" odxf="1">
    <oc r="I369" t="inlineStr">
      <is>
        <t>Passed</t>
      </is>
    </oc>
    <nc r="I369" t="inlineStr">
      <is>
        <t>Not_Run</t>
      </is>
    </nc>
    <odxf/>
  </rcc>
  <rcc rId="3314" sId="1" odxf="1">
    <oc r="I370" t="inlineStr">
      <is>
        <t>Passed</t>
      </is>
    </oc>
    <nc r="I370" t="inlineStr">
      <is>
        <t>Not_Run</t>
      </is>
    </nc>
    <odxf/>
  </rcc>
  <rcc rId="3315" sId="1" odxf="1">
    <oc r="I371" t="inlineStr">
      <is>
        <t>Passed</t>
      </is>
    </oc>
    <nc r="I371" t="inlineStr">
      <is>
        <t>Not_Run</t>
      </is>
    </nc>
    <odxf/>
  </rcc>
  <rcc rId="3316" sId="1" odxf="1">
    <oc r="I372" t="inlineStr">
      <is>
        <t>Passed</t>
      </is>
    </oc>
    <nc r="I372" t="inlineStr">
      <is>
        <t>Not_Run</t>
      </is>
    </nc>
    <odxf/>
  </rcc>
  <rcc rId="3317" sId="1" odxf="1">
    <oc r="I373" t="inlineStr">
      <is>
        <t>Passed</t>
      </is>
    </oc>
    <nc r="I373" t="inlineStr">
      <is>
        <t>Not_Run</t>
      </is>
    </nc>
    <odxf/>
  </rcc>
  <rcc rId="3318" sId="1" odxf="1">
    <oc r="I374" t="inlineStr">
      <is>
        <t>Passed</t>
      </is>
    </oc>
    <nc r="I374" t="inlineStr">
      <is>
        <t>Not_Run</t>
      </is>
    </nc>
    <odxf/>
  </rcc>
  <rcc rId="3319" sId="1" odxf="1">
    <oc r="I375" t="inlineStr">
      <is>
        <t>Passed</t>
      </is>
    </oc>
    <nc r="I375" t="inlineStr">
      <is>
        <t>Not_Run</t>
      </is>
    </nc>
    <odxf/>
  </rcc>
  <rcc rId="3320" sId="1" odxf="1">
    <oc r="I376" t="inlineStr">
      <is>
        <t>Passed</t>
      </is>
    </oc>
    <nc r="I376" t="inlineStr">
      <is>
        <t>Not_Run</t>
      </is>
    </nc>
    <odxf/>
  </rcc>
  <rcc rId="3321" sId="1" odxf="1">
    <oc r="I377" t="inlineStr">
      <is>
        <t>Passed</t>
      </is>
    </oc>
    <nc r="I377" t="inlineStr">
      <is>
        <t>Not_Run</t>
      </is>
    </nc>
    <odxf/>
  </rcc>
  <rcc rId="3322" sId="1" odxf="1">
    <oc r="I378" t="inlineStr">
      <is>
        <t>Passed</t>
      </is>
    </oc>
    <nc r="I378" t="inlineStr">
      <is>
        <t>Not_Run</t>
      </is>
    </nc>
    <odxf/>
  </rcc>
  <rcc rId="3323" sId="1" odxf="1">
    <oc r="I379" t="inlineStr">
      <is>
        <t>Passed</t>
      </is>
    </oc>
    <nc r="I379" t="inlineStr">
      <is>
        <t>Not_Run</t>
      </is>
    </nc>
    <odxf/>
  </rcc>
  <rcc rId="3324" sId="1" odxf="1">
    <oc r="I380" t="inlineStr">
      <is>
        <t>Passed</t>
      </is>
    </oc>
    <nc r="I380" t="inlineStr">
      <is>
        <t>Not_Run</t>
      </is>
    </nc>
    <odxf/>
  </rcc>
  <rcc rId="3325" sId="1" odxf="1">
    <oc r="I381" t="inlineStr">
      <is>
        <t>Passed</t>
      </is>
    </oc>
    <nc r="I381" t="inlineStr">
      <is>
        <t>Not_Run</t>
      </is>
    </nc>
    <odxf/>
  </rcc>
  <rcc rId="3326" sId="1" odxf="1">
    <oc r="I382" t="inlineStr">
      <is>
        <t>Passed</t>
      </is>
    </oc>
    <nc r="I382" t="inlineStr">
      <is>
        <t>Not_Run</t>
      </is>
    </nc>
    <odxf/>
  </rcc>
  <rcc rId="3327" sId="1" odxf="1">
    <oc r="I383" t="inlineStr">
      <is>
        <t>Passed</t>
      </is>
    </oc>
    <nc r="I383" t="inlineStr">
      <is>
        <t>Not_Run</t>
      </is>
    </nc>
    <odxf/>
  </rcc>
  <rcc rId="3328" sId="1" odxf="1">
    <oc r="I384" t="inlineStr">
      <is>
        <t>Passed</t>
      </is>
    </oc>
    <nc r="I384" t="inlineStr">
      <is>
        <t>Not_Run</t>
      </is>
    </nc>
    <odxf/>
  </rcc>
  <rcc rId="3329" sId="1" odxf="1">
    <oc r="I385" t="inlineStr">
      <is>
        <t>Passed</t>
      </is>
    </oc>
    <nc r="I385" t="inlineStr">
      <is>
        <t>Not_Run</t>
      </is>
    </nc>
    <odxf/>
  </rcc>
  <rcc rId="3330" sId="1" odxf="1">
    <oc r="I386" t="inlineStr">
      <is>
        <t>Passed</t>
      </is>
    </oc>
    <nc r="I386" t="inlineStr">
      <is>
        <t>Not_Run</t>
      </is>
    </nc>
    <odxf/>
  </rcc>
  <rcc rId="3331" sId="1" odxf="1">
    <oc r="I387" t="inlineStr">
      <is>
        <t>Passed</t>
      </is>
    </oc>
    <nc r="I387" t="inlineStr">
      <is>
        <t>Not_Run</t>
      </is>
    </nc>
    <odxf/>
  </rcc>
  <rcc rId="3332" sId="1" odxf="1">
    <oc r="I388" t="inlineStr">
      <is>
        <t>Passed</t>
      </is>
    </oc>
    <nc r="I388" t="inlineStr">
      <is>
        <t>Not_Run</t>
      </is>
    </nc>
    <odxf/>
  </rcc>
  <rcc rId="3333" sId="1" odxf="1">
    <oc r="I389" t="inlineStr">
      <is>
        <t>Passed</t>
      </is>
    </oc>
    <nc r="I389" t="inlineStr">
      <is>
        <t>Not_Run</t>
      </is>
    </nc>
    <odxf/>
  </rcc>
  <rcc rId="3334" sId="1" odxf="1">
    <oc r="I390" t="inlineStr">
      <is>
        <t>Passed</t>
      </is>
    </oc>
    <nc r="I390" t="inlineStr">
      <is>
        <t>Not_Run</t>
      </is>
    </nc>
    <odxf/>
  </rcc>
  <rcc rId="3335" sId="1" odxf="1">
    <oc r="I391" t="inlineStr">
      <is>
        <t>Passed</t>
      </is>
    </oc>
    <nc r="I391" t="inlineStr">
      <is>
        <t>Not_Run</t>
      </is>
    </nc>
    <odxf/>
  </rcc>
  <rcc rId="3336" sId="1" odxf="1">
    <oc r="I392" t="inlineStr">
      <is>
        <t>Passed</t>
      </is>
    </oc>
    <nc r="I392" t="inlineStr">
      <is>
        <t>Not_Run</t>
      </is>
    </nc>
    <odxf/>
  </rcc>
  <rcc rId="3337" sId="1" odxf="1">
    <oc r="I393" t="inlineStr">
      <is>
        <t>Passed</t>
      </is>
    </oc>
    <nc r="I393" t="inlineStr">
      <is>
        <t>Not_Run</t>
      </is>
    </nc>
    <odxf/>
  </rcc>
  <rcc rId="3338" sId="1" odxf="1">
    <oc r="I394" t="inlineStr">
      <is>
        <t>Passed</t>
      </is>
    </oc>
    <nc r="I394" t="inlineStr">
      <is>
        <t>Not_Run</t>
      </is>
    </nc>
    <odxf/>
  </rcc>
  <rcc rId="3339" sId="1" odxf="1">
    <oc r="I395" t="inlineStr">
      <is>
        <t>Passed</t>
      </is>
    </oc>
    <nc r="I395" t="inlineStr">
      <is>
        <t>Not_Run</t>
      </is>
    </nc>
    <odxf/>
  </rcc>
  <rcc rId="3340" sId="1" odxf="1">
    <oc r="I396" t="inlineStr">
      <is>
        <t>Passed</t>
      </is>
    </oc>
    <nc r="I396" t="inlineStr">
      <is>
        <t>Not_Run</t>
      </is>
    </nc>
    <odxf/>
  </rcc>
  <rcc rId="3341" sId="1" odxf="1">
    <oc r="I397" t="inlineStr">
      <is>
        <t>Passed</t>
      </is>
    </oc>
    <nc r="I397" t="inlineStr">
      <is>
        <t>Not_Run</t>
      </is>
    </nc>
    <odxf/>
  </rcc>
  <rcc rId="3342" sId="1" odxf="1">
    <oc r="I398" t="inlineStr">
      <is>
        <t>Passed</t>
      </is>
    </oc>
    <nc r="I398" t="inlineStr">
      <is>
        <t>Not_Run</t>
      </is>
    </nc>
    <odxf/>
  </rcc>
  <rcc rId="3343" sId="1" odxf="1">
    <oc r="I399" t="inlineStr">
      <is>
        <t>Passed</t>
      </is>
    </oc>
    <nc r="I399" t="inlineStr">
      <is>
        <t>Not_Run</t>
      </is>
    </nc>
    <odxf/>
  </rcc>
  <rcc rId="3344" sId="1" odxf="1">
    <oc r="I400" t="inlineStr">
      <is>
        <t>Passed</t>
      </is>
    </oc>
    <nc r="I400" t="inlineStr">
      <is>
        <t>Not_Run</t>
      </is>
    </nc>
    <odxf/>
  </rcc>
  <rcc rId="3345" sId="1" odxf="1">
    <oc r="I401" t="inlineStr">
      <is>
        <t>Passed</t>
      </is>
    </oc>
    <nc r="I401" t="inlineStr">
      <is>
        <t>Not_Run</t>
      </is>
    </nc>
    <odxf/>
  </rcc>
  <rcc rId="3346" sId="1" odxf="1">
    <oc r="I402" t="inlineStr">
      <is>
        <t>Passed</t>
      </is>
    </oc>
    <nc r="I402" t="inlineStr">
      <is>
        <t>Not_Run</t>
      </is>
    </nc>
    <odxf/>
  </rcc>
  <rcc rId="3347" sId="1" odxf="1">
    <oc r="I403" t="inlineStr">
      <is>
        <t>Passed</t>
      </is>
    </oc>
    <nc r="I403" t="inlineStr">
      <is>
        <t>Not_Run</t>
      </is>
    </nc>
    <odxf/>
  </rcc>
  <rcc rId="3348" sId="1" odxf="1">
    <oc r="I404" t="inlineStr">
      <is>
        <t>Passed</t>
      </is>
    </oc>
    <nc r="I404" t="inlineStr">
      <is>
        <t>Not_Run</t>
      </is>
    </nc>
    <odxf/>
  </rcc>
  <rcc rId="3349" sId="1" odxf="1">
    <oc r="I405" t="inlineStr">
      <is>
        <t>Passed</t>
      </is>
    </oc>
    <nc r="I405" t="inlineStr">
      <is>
        <t>Not_Run</t>
      </is>
    </nc>
    <odxf/>
  </rcc>
  <rcc rId="3350" sId="1" odxf="1">
    <oc r="I406" t="inlineStr">
      <is>
        <t>Passed</t>
      </is>
    </oc>
    <nc r="I406" t="inlineStr">
      <is>
        <t>Not_Run</t>
      </is>
    </nc>
    <odxf/>
  </rcc>
  <rcc rId="3351" sId="1" odxf="1">
    <oc r="I407" t="inlineStr">
      <is>
        <t>Passed</t>
      </is>
    </oc>
    <nc r="I407" t="inlineStr">
      <is>
        <t>Not_Run</t>
      </is>
    </nc>
    <odxf/>
  </rcc>
  <rcc rId="3352" sId="1" odxf="1">
    <oc r="I408" t="inlineStr">
      <is>
        <t>Passed</t>
      </is>
    </oc>
    <nc r="I408" t="inlineStr">
      <is>
        <t>Not_Run</t>
      </is>
    </nc>
    <odxf/>
  </rcc>
  <rcc rId="3353" sId="1" odxf="1">
    <oc r="I409" t="inlineStr">
      <is>
        <t>Passed</t>
      </is>
    </oc>
    <nc r="I409" t="inlineStr">
      <is>
        <t>Not_Run</t>
      </is>
    </nc>
    <odxf/>
  </rcc>
  <rcc rId="3354" sId="1" odxf="1">
    <oc r="I410" t="inlineStr">
      <is>
        <t>Passed</t>
      </is>
    </oc>
    <nc r="I410" t="inlineStr">
      <is>
        <t>Not_Run</t>
      </is>
    </nc>
    <odxf/>
  </rcc>
  <rcc rId="3355" sId="1" odxf="1">
    <oc r="I411" t="inlineStr">
      <is>
        <t>Passed</t>
      </is>
    </oc>
    <nc r="I411" t="inlineStr">
      <is>
        <t>Not_Run</t>
      </is>
    </nc>
    <odxf/>
  </rcc>
  <rcc rId="3356" sId="1" odxf="1">
    <oc r="I412" t="inlineStr">
      <is>
        <t>Passed</t>
      </is>
    </oc>
    <nc r="I412" t="inlineStr">
      <is>
        <t>Not_Run</t>
      </is>
    </nc>
    <odxf/>
  </rcc>
  <rcc rId="3357" sId="1" odxf="1">
    <oc r="I413" t="inlineStr">
      <is>
        <t>Passed</t>
      </is>
    </oc>
    <nc r="I413" t="inlineStr">
      <is>
        <t>Not_Run</t>
      </is>
    </nc>
    <odxf/>
  </rcc>
  <rcc rId="3358" sId="1" odxf="1">
    <oc r="I414" t="inlineStr">
      <is>
        <t>NA</t>
      </is>
    </oc>
    <nc r="I414" t="inlineStr">
      <is>
        <t>Not_Run</t>
      </is>
    </nc>
    <odxf/>
  </rcc>
  <rcc rId="3359" sId="1" odxf="1">
    <oc r="I415" t="inlineStr">
      <is>
        <t>Passed</t>
      </is>
    </oc>
    <nc r="I415" t="inlineStr">
      <is>
        <t>Not_Run</t>
      </is>
    </nc>
    <odxf/>
  </rcc>
  <rcc rId="3360" sId="1" odxf="1">
    <oc r="I416" t="inlineStr">
      <is>
        <t>Passed</t>
      </is>
    </oc>
    <nc r="I416" t="inlineStr">
      <is>
        <t>Not_Run</t>
      </is>
    </nc>
    <odxf/>
  </rcc>
  <rcc rId="3361" sId="1" odxf="1">
    <oc r="I417" t="inlineStr">
      <is>
        <t>Passed</t>
      </is>
    </oc>
    <nc r="I417" t="inlineStr">
      <is>
        <t>Not_Run</t>
      </is>
    </nc>
    <odxf/>
  </rcc>
  <rcc rId="3362" sId="1" odxf="1">
    <oc r="I418" t="inlineStr">
      <is>
        <t>Passed</t>
      </is>
    </oc>
    <nc r="I418" t="inlineStr">
      <is>
        <t>Not_Run</t>
      </is>
    </nc>
    <odxf/>
  </rcc>
  <rcc rId="3363" sId="1" odxf="1">
    <oc r="I419" t="inlineStr">
      <is>
        <t>Passed</t>
      </is>
    </oc>
    <nc r="I419" t="inlineStr">
      <is>
        <t>Not_Run</t>
      </is>
    </nc>
    <odxf/>
  </rcc>
  <rcc rId="3364" sId="1" odxf="1">
    <oc r="I420" t="inlineStr">
      <is>
        <t>Passed</t>
      </is>
    </oc>
    <nc r="I420" t="inlineStr">
      <is>
        <t>Not_Run</t>
      </is>
    </nc>
    <odxf/>
  </rcc>
  <rcc rId="3365" sId="1" odxf="1">
    <oc r="I421" t="inlineStr">
      <is>
        <t>Passed</t>
      </is>
    </oc>
    <nc r="I421" t="inlineStr">
      <is>
        <t>Not_Run</t>
      </is>
    </nc>
    <odxf/>
  </rcc>
  <rcc rId="3366" sId="1" odxf="1">
    <oc r="I422" t="inlineStr">
      <is>
        <t>Passed</t>
      </is>
    </oc>
    <nc r="I422" t="inlineStr">
      <is>
        <t>Not_Run</t>
      </is>
    </nc>
    <odxf/>
  </rcc>
  <rcc rId="3367" sId="1" odxf="1">
    <oc r="I423" t="inlineStr">
      <is>
        <t>Passed</t>
      </is>
    </oc>
    <nc r="I423" t="inlineStr">
      <is>
        <t>Not_Run</t>
      </is>
    </nc>
    <odxf/>
  </rcc>
  <rcc rId="3368" sId="1" odxf="1">
    <oc r="I424" t="inlineStr">
      <is>
        <t>Passed</t>
      </is>
    </oc>
    <nc r="I424" t="inlineStr">
      <is>
        <t>Not_Run</t>
      </is>
    </nc>
    <odxf/>
  </rcc>
  <rcc rId="3369" sId="1" odxf="1">
    <oc r="I425" t="inlineStr">
      <is>
        <t>Passed</t>
      </is>
    </oc>
    <nc r="I425" t="inlineStr">
      <is>
        <t>Not_Run</t>
      </is>
    </nc>
    <odxf/>
  </rcc>
  <rcc rId="3370" sId="1" odxf="1">
    <oc r="I426" t="inlineStr">
      <is>
        <t>Passed</t>
      </is>
    </oc>
    <nc r="I426" t="inlineStr">
      <is>
        <t>Not_Run</t>
      </is>
    </nc>
    <odxf/>
  </rcc>
  <rcc rId="3371" sId="1" odxf="1">
    <oc r="I427" t="inlineStr">
      <is>
        <t>Passed</t>
      </is>
    </oc>
    <nc r="I427" t="inlineStr">
      <is>
        <t>Not_Run</t>
      </is>
    </nc>
    <odxf/>
  </rcc>
  <rcc rId="3372" sId="1" odxf="1">
    <oc r="I428" t="inlineStr">
      <is>
        <t>Passed</t>
      </is>
    </oc>
    <nc r="I428" t="inlineStr">
      <is>
        <t>Not_Run</t>
      </is>
    </nc>
    <odxf/>
  </rcc>
  <rcc rId="3373" sId="1" odxf="1">
    <oc r="I429" t="inlineStr">
      <is>
        <t>Passed</t>
      </is>
    </oc>
    <nc r="I429" t="inlineStr">
      <is>
        <t>Not_Run</t>
      </is>
    </nc>
    <odxf/>
  </rcc>
  <rcc rId="3374" sId="1" odxf="1">
    <oc r="I430" t="inlineStr">
      <is>
        <t>Passed</t>
      </is>
    </oc>
    <nc r="I430" t="inlineStr">
      <is>
        <t>Not_Run</t>
      </is>
    </nc>
    <odxf/>
  </rcc>
  <rcc rId="3375" sId="1" odxf="1">
    <oc r="I431" t="inlineStr">
      <is>
        <t>Passed</t>
      </is>
    </oc>
    <nc r="I431" t="inlineStr">
      <is>
        <t>Not_Run</t>
      </is>
    </nc>
    <odxf/>
  </rcc>
  <rcc rId="3376" sId="1" odxf="1">
    <oc r="I432" t="inlineStr">
      <is>
        <t>Passed</t>
      </is>
    </oc>
    <nc r="I432" t="inlineStr">
      <is>
        <t>Not_Run</t>
      </is>
    </nc>
    <odxf/>
  </rcc>
  <rcc rId="3377" sId="1" odxf="1">
    <oc r="I433" t="inlineStr">
      <is>
        <t>Passed</t>
      </is>
    </oc>
    <nc r="I433" t="inlineStr">
      <is>
        <t>Not_Run</t>
      </is>
    </nc>
    <odxf/>
  </rcc>
  <rcc rId="3378" sId="1" odxf="1">
    <oc r="I434" t="inlineStr">
      <is>
        <t>Passed</t>
      </is>
    </oc>
    <nc r="I434" t="inlineStr">
      <is>
        <t>Not_Run</t>
      </is>
    </nc>
    <odxf/>
  </rcc>
  <rcc rId="3379" sId="1" odxf="1">
    <oc r="I435" t="inlineStr">
      <is>
        <t>Passed</t>
      </is>
    </oc>
    <nc r="I435" t="inlineStr">
      <is>
        <t>Not_Run</t>
      </is>
    </nc>
    <odxf/>
  </rcc>
  <rcc rId="3380" sId="1" odxf="1">
    <oc r="I436" t="inlineStr">
      <is>
        <t>Passed</t>
      </is>
    </oc>
    <nc r="I436" t="inlineStr">
      <is>
        <t>Not_Run</t>
      </is>
    </nc>
    <odxf/>
  </rcc>
  <rcc rId="3381" sId="1" odxf="1">
    <oc r="I437" t="inlineStr">
      <is>
        <t>Passed</t>
      </is>
    </oc>
    <nc r="I437" t="inlineStr">
      <is>
        <t>Not_Run</t>
      </is>
    </nc>
    <odxf/>
  </rcc>
  <rcc rId="3382" sId="1">
    <oc r="L1" t="inlineStr">
      <is>
        <t>Comments</t>
      </is>
    </oc>
    <nc r="L1" t="inlineStr">
      <is>
        <t>Complexity</t>
      </is>
    </nc>
  </rcc>
  <rcc rId="3383" sId="1">
    <oc r="K1" t="inlineStr">
      <is>
        <t>Comments</t>
      </is>
    </oc>
    <nc r="K1" t="inlineStr">
      <is>
        <t>Executed By</t>
      </is>
    </nc>
  </rcc>
  <rcc rId="3384" sId="1">
    <oc r="K140" t="inlineStr">
      <is>
        <t>Vijay</t>
      </is>
    </oc>
    <nc r="K140" t="inlineStr">
      <is>
        <t>Arya</t>
      </is>
    </nc>
  </rcc>
  <rcc rId="3385" sId="1" odxf="1">
    <oc r="K257" t="inlineStr">
      <is>
        <t>Vijay</t>
      </is>
    </oc>
    <nc r="K257" t="inlineStr">
      <is>
        <t>Arya</t>
      </is>
    </nc>
    <odxf/>
  </rcc>
  <rcc rId="3386" sId="1" odxf="1">
    <oc r="K287" t="inlineStr">
      <is>
        <t>Vijay</t>
      </is>
    </oc>
    <nc r="K287" t="inlineStr">
      <is>
        <t>Arya</t>
      </is>
    </nc>
    <odxf/>
  </rcc>
  <rcc rId="3387" sId="1" odxf="1">
    <oc r="K291" t="inlineStr">
      <is>
        <t>Vijay</t>
      </is>
    </oc>
    <nc r="K291" t="inlineStr">
      <is>
        <t>Arya</t>
      </is>
    </nc>
    <odxf/>
  </rcc>
  <rcc rId="3388" sId="1" odxf="1">
    <oc r="K294" t="inlineStr">
      <is>
        <t>Vijay</t>
      </is>
    </oc>
    <nc r="K294" t="inlineStr">
      <is>
        <t>Arya</t>
      </is>
    </nc>
    <odxf/>
  </rcc>
  <rcc rId="3389" sId="1" odxf="1">
    <oc r="K295" t="inlineStr">
      <is>
        <t>Vijay</t>
      </is>
    </oc>
    <nc r="K295" t="inlineStr">
      <is>
        <t>Arya</t>
      </is>
    </nc>
    <odxf/>
  </rcc>
  <rcc rId="3390" sId="1" odxf="1">
    <oc r="K296" t="inlineStr">
      <is>
        <t>Vijay</t>
      </is>
    </oc>
    <nc r="K296" t="inlineStr">
      <is>
        <t>Arya</t>
      </is>
    </nc>
    <odxf/>
  </rcc>
  <rcc rId="3391" sId="1" odxf="1">
    <oc r="K297" t="inlineStr">
      <is>
        <t>Vijay</t>
      </is>
    </oc>
    <nc r="K297" t="inlineStr">
      <is>
        <t>Arya</t>
      </is>
    </nc>
    <odxf/>
  </rcc>
  <rcc rId="3392" sId="1" odxf="1">
    <oc r="K298" t="inlineStr">
      <is>
        <t>Vijay</t>
      </is>
    </oc>
    <nc r="K298" t="inlineStr">
      <is>
        <t>Arya</t>
      </is>
    </nc>
    <odxf/>
  </rcc>
  <rcc rId="3393" sId="1" odxf="1">
    <oc r="K303" t="inlineStr">
      <is>
        <t>Vijay</t>
      </is>
    </oc>
    <nc r="K303" t="inlineStr">
      <is>
        <t>Arya</t>
      </is>
    </nc>
    <odxf/>
  </rcc>
  <rcc rId="3394" sId="1" odxf="1">
    <oc r="K304" t="inlineStr">
      <is>
        <t>Vijay</t>
      </is>
    </oc>
    <nc r="K304" t="inlineStr">
      <is>
        <t>Arya</t>
      </is>
    </nc>
    <odxf/>
  </rcc>
  <rcc rId="3395" sId="1" odxf="1">
    <oc r="K305" t="inlineStr">
      <is>
        <t>Vijay</t>
      </is>
    </oc>
    <nc r="K305" t="inlineStr">
      <is>
        <t>Arya</t>
      </is>
    </nc>
    <odxf/>
  </rcc>
  <rcc rId="3396" sId="1" odxf="1">
    <oc r="K306" t="inlineStr">
      <is>
        <t>Vijay</t>
      </is>
    </oc>
    <nc r="K306" t="inlineStr">
      <is>
        <t>Arya</t>
      </is>
    </nc>
    <odxf/>
  </rcc>
  <rcc rId="3397" sId="1" odxf="1">
    <oc r="K307" t="inlineStr">
      <is>
        <t>Vijay</t>
      </is>
    </oc>
    <nc r="K307" t="inlineStr">
      <is>
        <t>Arya</t>
      </is>
    </nc>
    <odxf/>
  </rcc>
  <rcc rId="3398" sId="1" odxf="1">
    <oc r="K308" t="inlineStr">
      <is>
        <t>Vijay</t>
      </is>
    </oc>
    <nc r="K308" t="inlineStr">
      <is>
        <t>Arya</t>
      </is>
    </nc>
    <odxf/>
  </rcc>
  <rcc rId="3399" sId="1" odxf="1">
    <oc r="K310" t="inlineStr">
      <is>
        <t>Vijay</t>
      </is>
    </oc>
    <nc r="K310" t="inlineStr">
      <is>
        <t>Arya</t>
      </is>
    </nc>
    <odxf/>
  </rcc>
  <rcc rId="3400" sId="1" odxf="1">
    <oc r="K312" t="inlineStr">
      <is>
        <t>Vijay</t>
      </is>
    </oc>
    <nc r="K312" t="inlineStr">
      <is>
        <t>Arya</t>
      </is>
    </nc>
    <odxf/>
  </rcc>
  <rcc rId="3401" sId="1" odxf="1">
    <oc r="K313" t="inlineStr">
      <is>
        <t>Vijay</t>
      </is>
    </oc>
    <nc r="K313" t="inlineStr">
      <is>
        <t>Arya</t>
      </is>
    </nc>
    <odxf/>
  </rcc>
  <rcc rId="3402" sId="1" odxf="1">
    <oc r="K314" t="inlineStr">
      <is>
        <t>Vijay</t>
      </is>
    </oc>
    <nc r="K314" t="inlineStr">
      <is>
        <t>Arya</t>
      </is>
    </nc>
    <odxf/>
  </rcc>
  <rcc rId="3403" sId="1" odxf="1">
    <oc r="K317" t="inlineStr">
      <is>
        <t>Vijay</t>
      </is>
    </oc>
    <nc r="K317" t="inlineStr">
      <is>
        <t>Arya</t>
      </is>
    </nc>
    <odxf/>
  </rcc>
  <rcc rId="3404" sId="1" odxf="1">
    <oc r="K318" t="inlineStr">
      <is>
        <t>Vijay</t>
      </is>
    </oc>
    <nc r="K318" t="inlineStr">
      <is>
        <t>Arya</t>
      </is>
    </nc>
    <odxf/>
  </rcc>
  <rcc rId="3405" sId="1" odxf="1">
    <oc r="K324" t="inlineStr">
      <is>
        <t>Vijay</t>
      </is>
    </oc>
    <nc r="K324" t="inlineStr">
      <is>
        <t>Arya</t>
      </is>
    </nc>
    <odxf/>
  </rcc>
  <rcc rId="3406" sId="1" odxf="1">
    <oc r="K325" t="inlineStr">
      <is>
        <t>Vijay</t>
      </is>
    </oc>
    <nc r="K325" t="inlineStr">
      <is>
        <t>Arya</t>
      </is>
    </nc>
    <odxf/>
  </rcc>
  <rcc rId="3407" sId="1" odxf="1">
    <oc r="K334" t="inlineStr">
      <is>
        <t>Vijay</t>
      </is>
    </oc>
    <nc r="K334" t="inlineStr">
      <is>
        <t>Arya</t>
      </is>
    </nc>
    <odxf/>
  </rcc>
  <rcc rId="3408" sId="1" odxf="1">
    <oc r="K364" t="inlineStr">
      <is>
        <t>Vijay</t>
      </is>
    </oc>
    <nc r="K364" t="inlineStr">
      <is>
        <t>Arya</t>
      </is>
    </nc>
    <odxf/>
  </rcc>
  <rcc rId="3409" sId="1" odxf="1">
    <oc r="K384" t="inlineStr">
      <is>
        <t>Vijay</t>
      </is>
    </oc>
    <nc r="K384" t="inlineStr">
      <is>
        <t>Arya</t>
      </is>
    </nc>
    <odxf/>
  </rcc>
  <rcc rId="3410" sId="1" odxf="1">
    <oc r="K407" t="inlineStr">
      <is>
        <t>Vijay</t>
      </is>
    </oc>
    <nc r="K407" t="inlineStr">
      <is>
        <t>Arya</t>
      </is>
    </nc>
    <odxf/>
  </rcc>
  <rcc rId="3411" sId="1" odxf="1">
    <oc r="K412" t="inlineStr">
      <is>
        <t>Vijay</t>
      </is>
    </oc>
    <nc r="K412" t="inlineStr">
      <is>
        <t>Arya</t>
      </is>
    </nc>
    <odxf/>
  </rcc>
  <rcc rId="3412" sId="1" odxf="1">
    <oc r="K415" t="inlineStr">
      <is>
        <t>Vijay</t>
      </is>
    </oc>
    <nc r="K415" t="inlineStr">
      <is>
        <t>Arya</t>
      </is>
    </nc>
    <odxf/>
  </rcc>
  <rcc rId="3413" sId="1">
    <oc r="K106" t="inlineStr">
      <is>
        <t>Reshma</t>
      </is>
    </oc>
    <nc r="K106" t="inlineStr">
      <is>
        <t>Manasa</t>
      </is>
    </nc>
  </rcc>
  <rcc rId="3414" sId="1" odxf="1">
    <oc r="K108" t="inlineStr">
      <is>
        <t>Reshma</t>
      </is>
    </oc>
    <nc r="K108" t="inlineStr">
      <is>
        <t>Manasa</t>
      </is>
    </nc>
    <odxf/>
  </rcc>
  <rcc rId="3415" sId="1" odxf="1">
    <oc r="K113" t="inlineStr">
      <is>
        <t>Reshma</t>
      </is>
    </oc>
    <nc r="K113" t="inlineStr">
      <is>
        <t>Manasa</t>
      </is>
    </nc>
    <odxf/>
  </rcc>
  <rcc rId="3416" sId="1" odxf="1">
    <oc r="K114" t="inlineStr">
      <is>
        <t>Reshma</t>
      </is>
    </oc>
    <nc r="K114" t="inlineStr">
      <is>
        <t>Manasa</t>
      </is>
    </nc>
    <odxf/>
  </rcc>
  <rcc rId="3417" sId="1" odxf="1">
    <oc r="K116" t="inlineStr">
      <is>
        <t>Reshma</t>
      </is>
    </oc>
    <nc r="K116" t="inlineStr">
      <is>
        <t>Manasa</t>
      </is>
    </nc>
    <odxf/>
  </rcc>
  <rcc rId="3418" sId="1" odxf="1">
    <oc r="K121" t="inlineStr">
      <is>
        <t>Reshma</t>
      </is>
    </oc>
    <nc r="K121" t="inlineStr">
      <is>
        <t>Manasa</t>
      </is>
    </nc>
    <odxf/>
  </rcc>
  <rcc rId="3419" sId="1" odxf="1">
    <oc r="K122" t="inlineStr">
      <is>
        <t>Reshma</t>
      </is>
    </oc>
    <nc r="K122" t="inlineStr">
      <is>
        <t>Manasa</t>
      </is>
    </nc>
    <odxf/>
  </rcc>
  <rcc rId="3420" sId="1" odxf="1">
    <oc r="K123" t="inlineStr">
      <is>
        <t>Reshma</t>
      </is>
    </oc>
    <nc r="K123" t="inlineStr">
      <is>
        <t>Manasa</t>
      </is>
    </nc>
    <odxf/>
  </rcc>
  <rcc rId="3421" sId="1" odxf="1">
    <oc r="K124" t="inlineStr">
      <is>
        <t>Reshma</t>
      </is>
    </oc>
    <nc r="K124" t="inlineStr">
      <is>
        <t>Manasa</t>
      </is>
    </nc>
    <odxf/>
  </rcc>
  <rcc rId="3422" sId="1" odxf="1">
    <oc r="K125" t="inlineStr">
      <is>
        <t>Reshma</t>
      </is>
    </oc>
    <nc r="K125" t="inlineStr">
      <is>
        <t>Manasa</t>
      </is>
    </nc>
    <odxf/>
  </rcc>
  <rcc rId="3423" sId="1" odxf="1">
    <oc r="K126" t="inlineStr">
      <is>
        <t>Reshma</t>
      </is>
    </oc>
    <nc r="K126" t="inlineStr">
      <is>
        <t>Manasa</t>
      </is>
    </nc>
    <odxf/>
  </rcc>
  <rcc rId="3424" sId="1" odxf="1">
    <oc r="K209" t="inlineStr">
      <is>
        <t>Reshma</t>
      </is>
    </oc>
    <nc r="K209" t="inlineStr">
      <is>
        <t>Manasa</t>
      </is>
    </nc>
    <odxf/>
  </rcc>
  <rcc rId="3425" sId="1" odxf="1">
    <oc r="K213" t="inlineStr">
      <is>
        <t>Reshma</t>
      </is>
    </oc>
    <nc r="K213" t="inlineStr">
      <is>
        <t>Manasa</t>
      </is>
    </nc>
    <odxf/>
  </rcc>
  <rcc rId="3426" sId="1" odxf="1">
    <oc r="K235" t="inlineStr">
      <is>
        <t>Reshma</t>
      </is>
    </oc>
    <nc r="K235" t="inlineStr">
      <is>
        <t>Manasa</t>
      </is>
    </nc>
    <odxf/>
  </rcc>
  <rcc rId="3427" sId="1" odxf="1">
    <oc r="K236" t="inlineStr">
      <is>
        <t>Reshma</t>
      </is>
    </oc>
    <nc r="K236" t="inlineStr">
      <is>
        <t>Manasa</t>
      </is>
    </nc>
    <odxf/>
  </rcc>
  <rcc rId="3428" sId="1" odxf="1">
    <oc r="K238" t="inlineStr">
      <is>
        <t>Reshma</t>
      </is>
    </oc>
    <nc r="K238" t="inlineStr">
      <is>
        <t>Manasa</t>
      </is>
    </nc>
    <odxf/>
  </rcc>
  <rcc rId="3429" sId="1" odxf="1">
    <oc r="K241" t="inlineStr">
      <is>
        <t>Reshma</t>
      </is>
    </oc>
    <nc r="K241" t="inlineStr">
      <is>
        <t>Manasa</t>
      </is>
    </nc>
    <odxf/>
  </rcc>
  <rcc rId="3430" sId="1" odxf="1">
    <oc r="K255" t="inlineStr">
      <is>
        <t>Reshma</t>
      </is>
    </oc>
    <nc r="K255" t="inlineStr">
      <is>
        <t>Manasa</t>
      </is>
    </nc>
    <odxf/>
  </rcc>
  <rcc rId="3431" sId="1" odxf="1">
    <oc r="K269" t="inlineStr">
      <is>
        <t>Reshma</t>
      </is>
    </oc>
    <nc r="K269" t="inlineStr">
      <is>
        <t>Manasa</t>
      </is>
    </nc>
    <odxf/>
  </rcc>
  <rcc rId="3432" sId="1" odxf="1">
    <oc r="K270" t="inlineStr">
      <is>
        <t>Reshma</t>
      </is>
    </oc>
    <nc r="K270" t="inlineStr">
      <is>
        <t>Manasa</t>
      </is>
    </nc>
    <odxf/>
  </rcc>
  <rcc rId="3433" sId="1" odxf="1">
    <oc r="K290" t="inlineStr">
      <is>
        <t>Reshma</t>
      </is>
    </oc>
    <nc r="K290" t="inlineStr">
      <is>
        <t>Manasa</t>
      </is>
    </nc>
    <odxf/>
  </rcc>
  <rcc rId="3434" sId="1" odxf="1">
    <oc r="K292" t="inlineStr">
      <is>
        <t>Reshma</t>
      </is>
    </oc>
    <nc r="K292" t="inlineStr">
      <is>
        <t>Manasa</t>
      </is>
    </nc>
    <odxf/>
  </rcc>
  <rcc rId="3435" sId="1" odxf="1">
    <oc r="K299" t="inlineStr">
      <is>
        <t>Reshma</t>
      </is>
    </oc>
    <nc r="K299" t="inlineStr">
      <is>
        <t>Manasa</t>
      </is>
    </nc>
    <odxf/>
  </rcc>
  <rcc rId="3436" sId="1" odxf="1">
    <oc r="K302" t="inlineStr">
      <is>
        <t>Reshma</t>
      </is>
    </oc>
    <nc r="K302" t="inlineStr">
      <is>
        <t>Manasa</t>
      </is>
    </nc>
    <odxf/>
  </rcc>
  <rcc rId="3437" sId="1" odxf="1">
    <oc r="K316" t="inlineStr">
      <is>
        <t>Reshma</t>
      </is>
    </oc>
    <nc r="K316" t="inlineStr">
      <is>
        <t>Manasa</t>
      </is>
    </nc>
    <odxf/>
  </rcc>
  <rcc rId="3438" sId="1" odxf="1">
    <oc r="K342" t="inlineStr">
      <is>
        <t>Reshma</t>
      </is>
    </oc>
    <nc r="K342" t="inlineStr">
      <is>
        <t>Manasa</t>
      </is>
    </nc>
    <odxf/>
  </rcc>
  <rcc rId="3439" sId="1" odxf="1">
    <oc r="K343" t="inlineStr">
      <is>
        <t>Reshma</t>
      </is>
    </oc>
    <nc r="K343" t="inlineStr">
      <is>
        <t>Manasa</t>
      </is>
    </nc>
    <odxf/>
  </rcc>
  <rcc rId="3440" sId="1" odxf="1">
    <oc r="K344" t="inlineStr">
      <is>
        <t>Reshma</t>
      </is>
    </oc>
    <nc r="K344" t="inlineStr">
      <is>
        <t>Manasa</t>
      </is>
    </nc>
    <odxf/>
  </rcc>
  <rcc rId="3441" sId="1" odxf="1">
    <oc r="K345" t="inlineStr">
      <is>
        <t>Reshma</t>
      </is>
    </oc>
    <nc r="K345" t="inlineStr">
      <is>
        <t>Manasa</t>
      </is>
    </nc>
    <odxf/>
  </rcc>
  <rcc rId="3442" sId="1" odxf="1">
    <oc r="K346" t="inlineStr">
      <is>
        <t>Reshma</t>
      </is>
    </oc>
    <nc r="K346" t="inlineStr">
      <is>
        <t>Manasa</t>
      </is>
    </nc>
    <odxf/>
  </rcc>
  <rcc rId="3443" sId="1" odxf="1">
    <oc r="K416" t="inlineStr">
      <is>
        <t>Reshma</t>
      </is>
    </oc>
    <nc r="K416" t="inlineStr">
      <is>
        <t>Manasa</t>
      </is>
    </nc>
    <odxf/>
  </rcc>
  <rcc rId="3444" sId="1">
    <nc r="K18" t="inlineStr">
      <is>
        <t>Manasa</t>
      </is>
    </nc>
  </rcc>
  <rcc rId="3445" sId="1" odxf="1">
    <nc r="K19" t="inlineStr">
      <is>
        <t>Manasa</t>
      </is>
    </nc>
    <odxf/>
  </rcc>
  <rcc rId="3446" sId="1" odxf="1">
    <nc r="K95" t="inlineStr">
      <is>
        <t>Manasa</t>
      </is>
    </nc>
    <odxf/>
  </rcc>
  <rcc rId="3447" sId="1" odxf="1">
    <nc r="K246" t="inlineStr">
      <is>
        <t>Manasa</t>
      </is>
    </nc>
    <odxf/>
  </rcc>
  <rcc rId="3448" sId="1" odxf="1">
    <nc r="K271" t="inlineStr">
      <is>
        <t>Manasa</t>
      </is>
    </nc>
    <odxf/>
  </rcc>
  <rcc rId="3449" sId="1" odxf="1">
    <nc r="K319" t="inlineStr">
      <is>
        <t>Manasa</t>
      </is>
    </nc>
    <odxf/>
  </rcc>
  <rcc rId="3450" sId="1" odxf="1">
    <nc r="K320" t="inlineStr">
      <is>
        <t>Manasa</t>
      </is>
    </nc>
    <odxf/>
  </rcc>
  <rcc rId="3451" sId="1" odxf="1">
    <nc r="K321" t="inlineStr">
      <is>
        <t>Manasa</t>
      </is>
    </nc>
    <odxf/>
  </rcc>
  <rcc rId="3452" sId="1" odxf="1">
    <nc r="K322" t="inlineStr">
      <is>
        <t>Manasa</t>
      </is>
    </nc>
    <odxf/>
  </rcc>
  <rcc rId="3453" sId="1" odxf="1">
    <nc r="K339" t="inlineStr">
      <is>
        <t>Manasa</t>
      </is>
    </nc>
    <odxf/>
  </rcc>
  <rcc rId="3454" sId="1">
    <nc r="K161" t="inlineStr">
      <is>
        <t>Arya</t>
      </is>
    </nc>
  </rcc>
  <rcc rId="3455" sId="1">
    <oc r="K61" t="inlineStr">
      <is>
        <t>Vijay</t>
      </is>
    </oc>
    <nc r="K61" t="inlineStr">
      <is>
        <t>Shwetha</t>
      </is>
    </nc>
  </rcc>
  <rcc rId="3456" sId="1" odxf="1">
    <oc r="K83" t="inlineStr">
      <is>
        <t>Vijay</t>
      </is>
    </oc>
    <nc r="K83" t="inlineStr">
      <is>
        <t>Shwetha</t>
      </is>
    </nc>
    <odxf/>
  </rcc>
  <rcc rId="3457" sId="1" odxf="1">
    <oc r="K107" t="inlineStr">
      <is>
        <t>Vijay</t>
      </is>
    </oc>
    <nc r="K107" t="inlineStr">
      <is>
        <t>Shwetha</t>
      </is>
    </nc>
    <odxf/>
  </rcc>
  <rcc rId="3458" sId="1" odxf="1">
    <oc r="K109" t="inlineStr">
      <is>
        <t>Vijay</t>
      </is>
    </oc>
    <nc r="K109" t="inlineStr">
      <is>
        <t>Shwetha</t>
      </is>
    </nc>
    <odxf/>
  </rcc>
  <rcc rId="3459" sId="1" odxf="1">
    <oc r="K118" t="inlineStr">
      <is>
        <t>Vijay</t>
      </is>
    </oc>
    <nc r="K118" t="inlineStr">
      <is>
        <t>Shwetha</t>
      </is>
    </nc>
    <odxf/>
  </rcc>
  <rcc rId="3460" sId="1" odxf="1">
    <oc r="K134" t="inlineStr">
      <is>
        <t>Vijay</t>
      </is>
    </oc>
    <nc r="K134" t="inlineStr">
      <is>
        <t>Shwetha</t>
      </is>
    </nc>
    <odxf/>
  </rcc>
  <rcc rId="3461" sId="1" odxf="1">
    <oc r="K136" t="inlineStr">
      <is>
        <t>Vijay</t>
      </is>
    </oc>
    <nc r="K136" t="inlineStr">
      <is>
        <t>Shwetha</t>
      </is>
    </nc>
    <odxf/>
  </rcc>
  <rcc rId="3462" sId="1" odxf="1">
    <oc r="K137" t="inlineStr">
      <is>
        <t>Vijay</t>
      </is>
    </oc>
    <nc r="K137" t="inlineStr">
      <is>
        <t>Shwetha</t>
      </is>
    </nc>
    <odxf/>
  </rcc>
  <rcc rId="3463" sId="1" odxf="1">
    <oc r="K138" t="inlineStr">
      <is>
        <t>Vijay</t>
      </is>
    </oc>
    <nc r="K138" t="inlineStr">
      <is>
        <t>Shwetha</t>
      </is>
    </nc>
    <odxf/>
  </rcc>
  <rcc rId="3464" sId="1" odxf="1">
    <oc r="K144" t="inlineStr">
      <is>
        <t>Vijay</t>
      </is>
    </oc>
    <nc r="K144" t="inlineStr">
      <is>
        <t>Shwetha</t>
      </is>
    </nc>
    <odxf/>
  </rcc>
  <rcc rId="3465" sId="1" odxf="1">
    <oc r="K145" t="inlineStr">
      <is>
        <t>Vijay</t>
      </is>
    </oc>
    <nc r="K145" t="inlineStr">
      <is>
        <t>Shwetha</t>
      </is>
    </nc>
    <odxf/>
  </rcc>
  <rcc rId="3466" sId="1" odxf="1">
    <oc r="K147" t="inlineStr">
      <is>
        <t>Vijay</t>
      </is>
    </oc>
    <nc r="K147" t="inlineStr">
      <is>
        <t>Shwetha</t>
      </is>
    </nc>
    <odxf/>
  </rcc>
  <rcc rId="3467" sId="1" odxf="1">
    <oc r="K185" t="inlineStr">
      <is>
        <t>Vijay</t>
      </is>
    </oc>
    <nc r="K185" t="inlineStr">
      <is>
        <t>Shwetha</t>
      </is>
    </nc>
    <odxf/>
  </rcc>
  <rcc rId="3468" sId="1" odxf="1">
    <oc r="K186" t="inlineStr">
      <is>
        <t>Vijay</t>
      </is>
    </oc>
    <nc r="K186" t="inlineStr">
      <is>
        <t>Shwetha</t>
      </is>
    </nc>
    <odxf/>
  </rcc>
  <rcc rId="3469" sId="1" odxf="1">
    <oc r="K249" t="inlineStr">
      <is>
        <t>Vijay</t>
      </is>
    </oc>
    <nc r="K249" t="inlineStr">
      <is>
        <t>Shwetha</t>
      </is>
    </nc>
    <odxf/>
  </rcc>
  <rcc rId="3470" sId="1" odxf="1">
    <oc r="K250" t="inlineStr">
      <is>
        <t>Vijay</t>
      </is>
    </oc>
    <nc r="K250" t="inlineStr">
      <is>
        <t>Shwetha</t>
      </is>
    </nc>
    <odxf/>
  </rcc>
  <rcc rId="3471" sId="1" odxf="1">
    <oc r="K265" t="inlineStr">
      <is>
        <t>Vijay</t>
      </is>
    </oc>
    <nc r="K265" t="inlineStr">
      <is>
        <t>Shwetha</t>
      </is>
    </nc>
    <odxf/>
  </rcc>
  <rcc rId="3472" sId="1" odxf="1">
    <oc r="K301" t="inlineStr">
      <is>
        <t>Vijay</t>
      </is>
    </oc>
    <nc r="K301" t="inlineStr">
      <is>
        <t>Shwetha</t>
      </is>
    </nc>
    <odxf/>
  </rcc>
  <rcc rId="3473" sId="1" odxf="1">
    <oc r="K329" t="inlineStr">
      <is>
        <t>Vijay</t>
      </is>
    </oc>
    <nc r="K329" t="inlineStr">
      <is>
        <t>Shwetha</t>
      </is>
    </nc>
    <odxf/>
  </rcc>
  <rcc rId="3474" sId="1" odxf="1">
    <oc r="K331" t="inlineStr">
      <is>
        <t>Vijay</t>
      </is>
    </oc>
    <nc r="K331" t="inlineStr">
      <is>
        <t>Shwetha</t>
      </is>
    </nc>
    <odxf/>
  </rcc>
  <rcc rId="3475" sId="1" odxf="1">
    <oc r="K332" t="inlineStr">
      <is>
        <t>Vijay</t>
      </is>
    </oc>
    <nc r="K332" t="inlineStr">
      <is>
        <t>Shwetha</t>
      </is>
    </nc>
    <odxf/>
  </rcc>
  <rcc rId="3476" sId="1" odxf="1">
    <oc r="K333" t="inlineStr">
      <is>
        <t>Vijay</t>
      </is>
    </oc>
    <nc r="K333" t="inlineStr">
      <is>
        <t>Shwetha</t>
      </is>
    </nc>
    <odxf/>
  </rcc>
  <rcc rId="3477" sId="1" odxf="1">
    <oc r="K340" t="inlineStr">
      <is>
        <t>Vijay</t>
      </is>
    </oc>
    <nc r="K340" t="inlineStr">
      <is>
        <t>Shwetha</t>
      </is>
    </nc>
    <odxf/>
  </rcc>
  <rcc rId="3478" sId="1" odxf="1">
    <oc r="K341" t="inlineStr">
      <is>
        <t>Vijay</t>
      </is>
    </oc>
    <nc r="K341" t="inlineStr">
      <is>
        <t>Shwetha</t>
      </is>
    </nc>
    <odxf/>
  </rcc>
  <rcc rId="3479" sId="1" odxf="1">
    <oc r="K366" t="inlineStr">
      <is>
        <t>Vijay</t>
      </is>
    </oc>
    <nc r="K366" t="inlineStr">
      <is>
        <t>Shwetha</t>
      </is>
    </nc>
    <odxf/>
  </rcc>
  <rcc rId="3480" sId="1" odxf="1">
    <oc r="K373" t="inlineStr">
      <is>
        <t>Vijay</t>
      </is>
    </oc>
    <nc r="K373" t="inlineStr">
      <is>
        <t>Shwetha</t>
      </is>
    </nc>
    <odxf/>
  </rcc>
  <rcc rId="3481" sId="1" odxf="1">
    <oc r="K385" t="inlineStr">
      <is>
        <t>Vijay</t>
      </is>
    </oc>
    <nc r="K385" t="inlineStr">
      <is>
        <t>Shwetha</t>
      </is>
    </nc>
    <odxf/>
  </rcc>
  <rcc rId="3482" sId="1" odxf="1">
    <oc r="K392" t="inlineStr">
      <is>
        <t>Vijay</t>
      </is>
    </oc>
    <nc r="K392" t="inlineStr">
      <is>
        <t>Shwetha</t>
      </is>
    </nc>
    <odxf/>
  </rcc>
  <rcc rId="3483" sId="1" odxf="1">
    <oc r="K395" t="inlineStr">
      <is>
        <t>Vijay</t>
      </is>
    </oc>
    <nc r="K395" t="inlineStr">
      <is>
        <t>Shwetha</t>
      </is>
    </nc>
    <odxf/>
  </rcc>
  <rcc rId="3484" sId="1" odxf="1">
    <oc r="K396" t="inlineStr">
      <is>
        <t>Vijay</t>
      </is>
    </oc>
    <nc r="K396" t="inlineStr">
      <is>
        <t>Shwetha</t>
      </is>
    </nc>
    <odxf/>
  </rcc>
  <rcc rId="3485" sId="1" odxf="1">
    <oc r="K397" t="inlineStr">
      <is>
        <t>Vijay</t>
      </is>
    </oc>
    <nc r="K397" t="inlineStr">
      <is>
        <t>Shwetha</t>
      </is>
    </nc>
    <odxf/>
  </rcc>
  <rcc rId="3486" sId="1" odxf="1">
    <oc r="K399" t="inlineStr">
      <is>
        <t>Vijay</t>
      </is>
    </oc>
    <nc r="K399" t="inlineStr">
      <is>
        <t>Shwetha</t>
      </is>
    </nc>
    <odxf/>
  </rcc>
  <rcc rId="3487" sId="1">
    <oc r="K330" t="inlineStr">
      <is>
        <t>Vijay</t>
      </is>
    </oc>
    <nc r="K330" t="inlineStr">
      <is>
        <t>Manasa</t>
      </is>
    </nc>
  </rcc>
  <rcc rId="3488" sId="1">
    <oc r="K44" t="inlineStr">
      <is>
        <t>Reshma</t>
      </is>
    </oc>
    <nc r="K44" t="inlineStr">
      <is>
        <t>Manasa</t>
      </is>
    </nc>
  </rcc>
  <rcc rId="3489" sId="1" odxf="1">
    <oc r="K45" t="inlineStr">
      <is>
        <t>Reshma</t>
      </is>
    </oc>
    <nc r="K45" t="inlineStr">
      <is>
        <t>Manasa</t>
      </is>
    </nc>
    <odxf/>
  </rcc>
  <rcc rId="3490" sId="1" odxf="1">
    <oc r="K46" t="inlineStr">
      <is>
        <t>Reshma</t>
      </is>
    </oc>
    <nc r="K46" t="inlineStr">
      <is>
        <t>Manasa</t>
      </is>
    </nc>
    <odxf/>
  </rcc>
  <rcc rId="3491" sId="1" odxf="1">
    <oc r="K50" t="inlineStr">
      <is>
        <t>Reshma</t>
      </is>
    </oc>
    <nc r="K50" t="inlineStr">
      <is>
        <t>Manasa</t>
      </is>
    </nc>
    <odxf/>
  </rcc>
  <rcc rId="3492" sId="1" odxf="1">
    <oc r="K52" t="inlineStr">
      <is>
        <t>Reshma</t>
      </is>
    </oc>
    <nc r="K52" t="inlineStr">
      <is>
        <t>Manasa</t>
      </is>
    </nc>
    <odxf/>
  </rcc>
  <rcc rId="3493" sId="1" odxf="1">
    <oc r="K53" t="inlineStr">
      <is>
        <t>Reshma</t>
      </is>
    </oc>
    <nc r="K53" t="inlineStr">
      <is>
        <t>Manasa</t>
      </is>
    </nc>
    <odxf/>
  </rcc>
  <rcc rId="3494" sId="1" odxf="1">
    <oc r="K128" t="inlineStr">
      <is>
        <t>Reshma</t>
      </is>
    </oc>
    <nc r="K128" t="inlineStr">
      <is>
        <t>Manasa</t>
      </is>
    </nc>
    <odxf/>
  </rcc>
  <rcc rId="3495" sId="1" odxf="1">
    <oc r="K206" t="inlineStr">
      <is>
        <t>Reshma</t>
      </is>
    </oc>
    <nc r="K206" t="inlineStr">
      <is>
        <t>Manasa</t>
      </is>
    </nc>
    <odxf/>
  </rcc>
  <rcc rId="3496" sId="1" odxf="1">
    <oc r="K234" t="inlineStr">
      <is>
        <t>Reshma</t>
      </is>
    </oc>
    <nc r="K234" t="inlineStr">
      <is>
        <t>Manasa</t>
      </is>
    </nc>
    <odxf/>
  </rcc>
  <rcc rId="3497" sId="1" odxf="1">
    <oc r="K417" t="inlineStr">
      <is>
        <t>Reshma</t>
      </is>
    </oc>
    <nc r="K417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</rdn>
  <rdn rId="0" localSheetId="1" customView="1" name="Z_B7B32A7E_2D71_4021_9AAC_4840A71457B1_.wvu.FilterData" hidden="1" oldHidden="1">
    <formula>Test_Data!$A$1:$T$437</formula>
    <oldFormula>Test_Data!$B$1:$R$437</oldFormula>
  </rdn>
  <rcv guid="{B7B32A7E-2D71-4021-9AAC-4840A71457B1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2" sId="1">
    <oc r="K210" t="inlineStr">
      <is>
        <t>Reshma</t>
      </is>
    </oc>
    <nc r="K210" t="inlineStr">
      <is>
        <t>Shwetha</t>
      </is>
    </nc>
  </rcc>
  <rcc rId="3503" sId="1">
    <oc r="K352" t="inlineStr">
      <is>
        <t>Reshma</t>
      </is>
    </oc>
    <nc r="K352" t="inlineStr">
      <is>
        <t>Shwetha</t>
      </is>
    </nc>
  </rcc>
  <rcc rId="3504" sId="1">
    <oc r="K293" t="inlineStr">
      <is>
        <t>Reshma</t>
      </is>
    </oc>
    <nc r="K293" t="inlineStr">
      <is>
        <t>Shwetha</t>
      </is>
    </nc>
  </rcc>
  <rcc rId="3505" sId="1">
    <oc r="K121" t="inlineStr">
      <is>
        <t>Manasa</t>
      </is>
    </oc>
    <nc r="K121" t="inlineStr">
      <is>
        <t>Shwetha</t>
      </is>
    </nc>
  </rcc>
  <rcc rId="3506" sId="1">
    <oc r="K122" t="inlineStr">
      <is>
        <t>Manasa</t>
      </is>
    </oc>
    <nc r="K122" t="inlineStr">
      <is>
        <t>Shwetha</t>
      </is>
    </nc>
  </rcc>
  <rcc rId="3507" sId="1">
    <oc r="K123" t="inlineStr">
      <is>
        <t>Manasa</t>
      </is>
    </oc>
    <nc r="K123" t="inlineStr">
      <is>
        <t>Shwetha</t>
      </is>
    </nc>
  </rcc>
  <rcc rId="3508" sId="1">
    <oc r="K124" t="inlineStr">
      <is>
        <t>Manasa</t>
      </is>
    </oc>
    <nc r="K124" t="inlineStr">
      <is>
        <t>Shwetha</t>
      </is>
    </nc>
  </rcc>
  <rcc rId="3509" sId="1">
    <oc r="K299" t="inlineStr">
      <is>
        <t>Manasa</t>
      </is>
    </oc>
    <nc r="K299" t="inlineStr">
      <is>
        <t>Shwetha</t>
      </is>
    </nc>
  </rcc>
  <rcc rId="3510" sId="1">
    <oc r="K342" t="inlineStr">
      <is>
        <t>Manasa</t>
      </is>
    </oc>
    <nc r="K342" t="inlineStr">
      <is>
        <t>Shwetha</t>
      </is>
    </nc>
  </rcc>
  <rcc rId="3511" sId="1">
    <oc r="K343" t="inlineStr">
      <is>
        <t>Manasa</t>
      </is>
    </oc>
    <nc r="K343" t="inlineStr">
      <is>
        <t>Shwetha</t>
      </is>
    </nc>
  </rcc>
  <rcc rId="3512" sId="1">
    <oc r="K344" t="inlineStr">
      <is>
        <t>Manasa</t>
      </is>
    </oc>
    <nc r="K344" t="inlineStr">
      <is>
        <t>Shwetha</t>
      </is>
    </nc>
  </rcc>
  <rcc rId="3513" sId="1">
    <oc r="K345" t="inlineStr">
      <is>
        <t>Manasa</t>
      </is>
    </oc>
    <nc r="K345" t="inlineStr">
      <is>
        <t>Shwetha</t>
      </is>
    </nc>
  </rcc>
  <rcc rId="3514" sId="1">
    <oc r="K346" t="inlineStr">
      <is>
        <t>Manasa</t>
      </is>
    </oc>
    <nc r="K346" t="inlineStr">
      <is>
        <t>Shwetha</t>
      </is>
    </nc>
  </rcc>
  <rcc rId="3515" sId="1">
    <oc r="K126" t="inlineStr">
      <is>
        <t>Manasa</t>
      </is>
    </oc>
    <nc r="K126" t="inlineStr">
      <is>
        <t>Shwetha</t>
      </is>
    </nc>
  </rcc>
  <rcc rId="3516" sId="1">
    <oc r="K125" t="inlineStr">
      <is>
        <t>Manasa</t>
      </is>
    </oc>
    <nc r="K125" t="inlineStr">
      <is>
        <t>Shwetha</t>
      </is>
    </nc>
  </rcc>
  <rcc rId="3517" sId="1">
    <oc r="K114" t="inlineStr">
      <is>
        <t>Manasa</t>
      </is>
    </oc>
    <nc r="K114" t="inlineStr">
      <is>
        <t>Shwetha</t>
      </is>
    </nc>
  </rcc>
  <rcc rId="3518" sId="1">
    <oc r="K113" t="inlineStr">
      <is>
        <t>Manasa</t>
      </is>
    </oc>
    <nc r="K113" t="inlineStr">
      <is>
        <t>Shwetha</t>
      </is>
    </nc>
  </rcc>
  <rcc rId="3519" sId="1">
    <oc r="K108" t="inlineStr">
      <is>
        <t>Manasa</t>
      </is>
    </oc>
    <nc r="K108" t="inlineStr">
      <is>
        <t>Shwetha</t>
      </is>
    </nc>
  </rcc>
  <rcc rId="3520" sId="1">
    <oc r="K106" t="inlineStr">
      <is>
        <t>Manasa</t>
      </is>
    </oc>
    <nc r="K106" t="inlineStr">
      <is>
        <t>Shwetha</t>
      </is>
    </nc>
  </rcc>
  <rcc rId="3521" sId="1">
    <oc r="K55" t="inlineStr">
      <is>
        <t>Manasa</t>
      </is>
    </oc>
    <nc r="K55" t="inlineStr">
      <is>
        <t>Shwetha</t>
      </is>
    </nc>
  </rcc>
  <rcc rId="3522" sId="1" odxf="1">
    <oc r="K15" t="inlineStr">
      <is>
        <t>Shwetha</t>
      </is>
    </oc>
    <nc r="K15" t="inlineStr">
      <is>
        <t>Manasa</t>
      </is>
    </nc>
    <odxf/>
  </rcc>
  <rcc rId="3523" sId="1" odxf="1">
    <oc r="K28" t="inlineStr">
      <is>
        <t>Shwetha</t>
      </is>
    </oc>
    <nc r="K28" t="inlineStr">
      <is>
        <t>Manasa</t>
      </is>
    </nc>
    <odxf/>
  </rcc>
  <rcc rId="3524" sId="1" odxf="1">
    <oc r="K36" t="inlineStr">
      <is>
        <t>Shwetha</t>
      </is>
    </oc>
    <nc r="K36" t="inlineStr">
      <is>
        <t>Manasa</t>
      </is>
    </nc>
    <odxf/>
  </rcc>
  <rcc rId="3525" sId="1" odxf="1">
    <oc r="K37" t="inlineStr">
      <is>
        <t>Shwetha</t>
      </is>
    </oc>
    <nc r="K37" t="inlineStr">
      <is>
        <t>Manasa</t>
      </is>
    </nc>
    <odxf/>
  </rcc>
  <rcc rId="3526" sId="1" odxf="1">
    <oc r="K38" t="inlineStr">
      <is>
        <t>Shwetha</t>
      </is>
    </oc>
    <nc r="K38" t="inlineStr">
      <is>
        <t>Manasa</t>
      </is>
    </nc>
    <odxf/>
  </rcc>
  <rcc rId="3527" sId="1" odxf="1">
    <oc r="K39" t="inlineStr">
      <is>
        <t>Shwetha</t>
      </is>
    </oc>
    <nc r="K39" t="inlineStr">
      <is>
        <t>Manasa</t>
      </is>
    </nc>
    <odxf/>
  </rcc>
  <rcc rId="3528" sId="1" odxf="1">
    <oc r="K41" t="inlineStr">
      <is>
        <t>Shwetha</t>
      </is>
    </oc>
    <nc r="K41" t="inlineStr">
      <is>
        <t>Manasa</t>
      </is>
    </nc>
    <odxf/>
  </rcc>
  <rcc rId="3529" sId="1" odxf="1">
    <oc r="K94" t="inlineStr">
      <is>
        <t>Shwetha</t>
      </is>
    </oc>
    <nc r="K94" t="inlineStr">
      <is>
        <t>Manasa</t>
      </is>
    </nc>
    <odxf/>
  </rcc>
  <rcc rId="3530" sId="1" odxf="1">
    <oc r="K130" t="inlineStr">
      <is>
        <t>Shwetha</t>
      </is>
    </oc>
    <nc r="K130" t="inlineStr">
      <is>
        <t>Manasa</t>
      </is>
    </nc>
    <odxf/>
  </rcc>
  <rcc rId="3531" sId="1" odxf="1">
    <oc r="K153" t="inlineStr">
      <is>
        <t>Shwetha</t>
      </is>
    </oc>
    <nc r="K153" t="inlineStr">
      <is>
        <t>Manasa</t>
      </is>
    </nc>
    <odxf/>
  </rcc>
  <rcc rId="3532" sId="1" odxf="1">
    <oc r="K217" t="inlineStr">
      <is>
        <t>Shwetha</t>
      </is>
    </oc>
    <nc r="K217" t="inlineStr">
      <is>
        <t>Manasa</t>
      </is>
    </nc>
    <odxf/>
  </rcc>
  <rcc rId="3533" sId="1" odxf="1">
    <oc r="K219" t="inlineStr">
      <is>
        <t>Shwetha</t>
      </is>
    </oc>
    <nc r="K219" t="inlineStr">
      <is>
        <t>Manasa</t>
      </is>
    </nc>
    <odxf/>
  </rcc>
  <rcc rId="3534" sId="1" odxf="1">
    <oc r="K358" t="inlineStr">
      <is>
        <t>Shwetha</t>
      </is>
    </oc>
    <nc r="K358" t="inlineStr">
      <is>
        <t>Manasa</t>
      </is>
    </nc>
    <odxf/>
  </rcc>
  <rcc rId="3535" sId="1" odxf="1">
    <oc r="K363" t="inlineStr">
      <is>
        <t>Shwetha</t>
      </is>
    </oc>
    <nc r="K363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8" sId="1">
    <oc r="I352" t="inlineStr">
      <is>
        <t>Not_Run</t>
      </is>
    </oc>
    <nc r="I352" t="inlineStr">
      <is>
        <t>Passed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9" sId="1">
    <oc r="I356" t="inlineStr">
      <is>
        <t>Not_Run</t>
      </is>
    </oc>
    <nc r="I356" t="inlineStr">
      <is>
        <t>Passed</t>
      </is>
    </nc>
  </rcc>
  <rcc rId="3540" sId="1">
    <oc r="I392" t="inlineStr">
      <is>
        <t>Not_Run</t>
      </is>
    </oc>
    <nc r="I392" t="inlineStr">
      <is>
        <t>Passed</t>
      </is>
    </nc>
  </rcc>
  <rcc rId="3541" sId="1">
    <oc r="I385" t="inlineStr">
      <is>
        <t>Not_Run</t>
      </is>
    </oc>
    <nc r="I385" t="inlineStr">
      <is>
        <t>Passed</t>
      </is>
    </nc>
  </rcc>
  <rcc rId="3542" sId="1">
    <oc r="I373" t="inlineStr">
      <is>
        <t>Not_Run</t>
      </is>
    </oc>
    <nc r="I373" t="inlineStr">
      <is>
        <t>Passed</t>
      </is>
    </nc>
  </rcc>
  <rcc rId="3543" sId="1">
    <oc r="I366" t="inlineStr">
      <is>
        <t>Not_Run</t>
      </is>
    </oc>
    <nc r="I366" t="inlineStr">
      <is>
        <t>Passed</t>
      </is>
    </nc>
  </rcc>
  <rcc rId="3544" sId="1">
    <oc r="I249" t="inlineStr">
      <is>
        <t>Not_Run</t>
      </is>
    </oc>
    <nc r="I249" t="inlineStr">
      <is>
        <t>Passed</t>
      </is>
    </nc>
  </rcc>
  <rcc rId="3545" sId="1">
    <oc r="I223" t="inlineStr">
      <is>
        <t>Not_Run</t>
      </is>
    </oc>
    <nc r="I223" t="inlineStr">
      <is>
        <t>Passed</t>
      </is>
    </nc>
  </rcc>
  <rcc rId="3546" sId="1">
    <oc r="I203" t="inlineStr">
      <is>
        <t>Not_Run</t>
      </is>
    </oc>
    <nc r="I203" t="inlineStr">
      <is>
        <t>Passed</t>
      </is>
    </nc>
  </rcc>
  <rcc rId="3547" sId="1">
    <oc r="I126" t="inlineStr">
      <is>
        <t>Not_Run</t>
      </is>
    </oc>
    <nc r="I126" t="inlineStr">
      <is>
        <t>Passed</t>
      </is>
    </nc>
  </rcc>
  <rcc rId="3548" sId="1">
    <oc r="I125" t="inlineStr">
      <is>
        <t>Not_Run</t>
      </is>
    </oc>
    <nc r="I125" t="inlineStr">
      <is>
        <t>Passed</t>
      </is>
    </nc>
  </rcc>
  <rcc rId="3549" sId="1">
    <oc r="I118" t="inlineStr">
      <is>
        <t>Not_Run</t>
      </is>
    </oc>
    <nc r="I118" t="inlineStr">
      <is>
        <t>Passed</t>
      </is>
    </nc>
  </rcc>
  <rcc rId="3550" sId="1">
    <oc r="I115" t="inlineStr">
      <is>
        <t>Not_Run</t>
      </is>
    </oc>
    <nc r="I115" t="inlineStr">
      <is>
        <t>Passed</t>
      </is>
    </nc>
  </rcc>
  <rcc rId="3551" sId="1">
    <oc r="I60" t="inlineStr">
      <is>
        <t>Not_Run</t>
      </is>
    </oc>
    <nc r="I60" t="inlineStr">
      <is>
        <t>Passed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3" sId="1">
    <oc r="I89" t="inlineStr">
      <is>
        <t>Not_Run</t>
      </is>
    </oc>
    <nc r="I89" t="inlineStr">
      <is>
        <t>Passed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I112" t="inlineStr">
      <is>
        <t>Not_Run</t>
      </is>
    </oc>
    <nc r="I112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1">
    <oc r="I220" t="inlineStr">
      <is>
        <t>Not_Run</t>
      </is>
    </oc>
    <nc r="I220" t="inlineStr">
      <is>
        <t>Passed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4" sId="1">
    <oc r="I335" t="inlineStr">
      <is>
        <t>Not_Run</t>
      </is>
    </oc>
    <nc r="I335" t="inlineStr">
      <is>
        <t>Passed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5" sId="1">
    <nc r="C452" t="inlineStr">
      <is>
        <t>s</t>
      </is>
    </nc>
  </rcc>
  <rcc rId="3556" sId="1">
    <oc r="I47" t="inlineStr">
      <is>
        <t>Not_Run</t>
      </is>
    </oc>
    <nc r="I47" t="inlineStr">
      <is>
        <t>Passed</t>
      </is>
    </nc>
  </rcc>
  <rcc rId="3557" sId="1">
    <oc r="I48" t="inlineStr">
      <is>
        <t>Not_Run</t>
      </is>
    </oc>
    <nc r="I48" t="inlineStr">
      <is>
        <t>Passed</t>
      </is>
    </nc>
  </rcc>
  <rcc rId="3558" sId="1">
    <oc r="I49" t="inlineStr">
      <is>
        <t>Not_Run</t>
      </is>
    </oc>
    <nc r="I49" t="inlineStr">
      <is>
        <t>Passed</t>
      </is>
    </nc>
  </rcc>
  <rcc rId="3559" sId="1">
    <oc r="I51" t="inlineStr">
      <is>
        <t>Not_Run</t>
      </is>
    </oc>
    <nc r="I51" t="inlineStr">
      <is>
        <t>Passed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0" sId="1">
    <oc r="I24" t="inlineStr">
      <is>
        <t>Not_Run</t>
      </is>
    </oc>
    <nc r="I24" t="inlineStr">
      <is>
        <t>Passed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">
    <oc r="I30" t="inlineStr">
      <is>
        <t>Not_Run</t>
      </is>
    </oc>
    <nc r="I30" t="inlineStr">
      <is>
        <t>Passed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1">
    <oc r="I66" t="inlineStr">
      <is>
        <t>Not_Run</t>
      </is>
    </oc>
    <nc r="I66" t="inlineStr">
      <is>
        <t>Passed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3" sId="1">
    <oc r="I69" t="inlineStr">
      <is>
        <t>Not_Run</t>
      </is>
    </oc>
    <nc r="I69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4" sId="1">
    <oc r="I101" t="inlineStr">
      <is>
        <t>Not_Run</t>
      </is>
    </oc>
    <nc r="I101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5" sId="1">
    <oc r="I129" t="inlineStr">
      <is>
        <t>Not_Run</t>
      </is>
    </oc>
    <nc r="I129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4" sId="1">
    <oc r="I269" t="inlineStr">
      <is>
        <t>Not_Run</t>
      </is>
    </oc>
    <nc r="I269" t="inlineStr">
      <is>
        <t>Failed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6" sId="1">
    <oc r="I79" t="inlineStr">
      <is>
        <t>Not_Run</t>
      </is>
    </oc>
    <nc r="I79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7" sId="1">
    <oc r="I20" t="inlineStr">
      <is>
        <t>Not_Run</t>
      </is>
    </oc>
    <nc r="I20" t="inlineStr">
      <is>
        <t>Passed</t>
      </is>
    </nc>
  </rcc>
  <rcc rId="3568" sId="1" odxf="1" dxf="1">
    <oc r="A43">
      <f>HYPERLINK("https://hsdes.intel.com/resource/14013157576","14013157576")</f>
    </oc>
    <nc r="A43">
      <f>HYPERLINK("https://hsdes.intel.com/resource/14013157576","14013157576")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569" sId="1">
    <oc r="I43" t="inlineStr">
      <is>
        <t>Not_Run</t>
      </is>
    </oc>
    <nc r="I43" t="inlineStr">
      <is>
        <t>Passed</t>
      </is>
    </nc>
  </rcc>
  <rcc rId="3570" sId="1">
    <oc r="I45" t="inlineStr">
      <is>
        <t>Not_Run</t>
      </is>
    </oc>
    <nc r="I45" t="inlineStr">
      <is>
        <t>Passed</t>
      </is>
    </nc>
  </rcc>
  <rcc rId="3571" sId="1">
    <oc r="I46" t="inlineStr">
      <is>
        <t>Not_Run</t>
      </is>
    </oc>
    <nc r="I46" t="inlineStr">
      <is>
        <t>Passed</t>
      </is>
    </nc>
  </rcc>
  <rcc rId="3572" sId="1">
    <oc r="I50" t="inlineStr">
      <is>
        <t>Not_Run</t>
      </is>
    </oc>
    <nc r="I50" t="inlineStr">
      <is>
        <t>Passed</t>
      </is>
    </nc>
  </rcc>
  <rcc rId="3573" sId="1">
    <oc r="I52" t="inlineStr">
      <is>
        <t>Not_Run</t>
      </is>
    </oc>
    <nc r="I52" t="inlineStr">
      <is>
        <t>Passed</t>
      </is>
    </nc>
  </rcc>
  <rcc rId="3574" sId="1">
    <nc r="J52" t="inlineStr">
      <is>
        <t>Active atom cores verified till 3 cores</t>
      </is>
    </nc>
  </rcc>
  <rcc rId="3575" sId="1">
    <oc r="I84" t="inlineStr">
      <is>
        <t>Not_Run</t>
      </is>
    </oc>
    <nc r="I84" t="inlineStr">
      <is>
        <t>Passed</t>
      </is>
    </nc>
  </rcc>
  <rcc rId="3576" sId="1">
    <oc r="I86" t="inlineStr">
      <is>
        <t>Not_Run</t>
      </is>
    </oc>
    <nc r="I86" t="inlineStr">
      <is>
        <t>Passed</t>
      </is>
    </nc>
  </rcc>
  <rcc rId="3577" sId="1">
    <oc r="I96" t="inlineStr">
      <is>
        <t>Not_Run</t>
      </is>
    </oc>
    <nc r="I96" t="inlineStr">
      <is>
        <t>Passed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8" sId="1">
    <oc r="I35" t="inlineStr">
      <is>
        <t>Not_Run</t>
      </is>
    </oc>
    <nc r="I35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9" sId="1">
    <oc r="I159" t="inlineStr">
      <is>
        <t>Not_Run</t>
      </is>
    </oc>
    <nc r="I159" t="inlineStr">
      <is>
        <t>Passed</t>
      </is>
    </nc>
  </rcc>
  <rcc rId="3580" sId="1">
    <oc r="I130" t="inlineStr">
      <is>
        <t>Not_Run</t>
      </is>
    </oc>
    <nc r="I130" t="inlineStr">
      <is>
        <t>Passed</t>
      </is>
    </nc>
  </rcc>
  <rcc rId="3581" sId="1">
    <oc r="I94" t="inlineStr">
      <is>
        <t>Not_Run</t>
      </is>
    </oc>
    <nc r="I94" t="inlineStr">
      <is>
        <t>Passed</t>
      </is>
    </nc>
  </rcc>
  <rcc rId="3582" sId="1">
    <oc r="I71" t="inlineStr">
      <is>
        <t>Not_Run</t>
      </is>
    </oc>
    <nc r="I71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3" sId="1">
    <oc r="I72" t="inlineStr">
      <is>
        <t>Not_Run</t>
      </is>
    </oc>
    <nc r="I72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4" sId="1">
    <oc r="I363" t="inlineStr">
      <is>
        <t>Not_Run</t>
      </is>
    </oc>
    <nc r="I363" t="inlineStr">
      <is>
        <t>Passed</t>
      </is>
    </nc>
  </rcc>
  <rcc rId="3585" sId="1">
    <oc r="I358" t="inlineStr">
      <is>
        <t>Not_Run</t>
      </is>
    </oc>
    <nc r="I358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6" sId="1">
    <oc r="I132" t="inlineStr">
      <is>
        <t>Not_Run</t>
      </is>
    </oc>
    <nc r="I132" t="inlineStr">
      <is>
        <t>Passed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7" sId="1">
    <oc r="I15" t="inlineStr">
      <is>
        <t>Not_Run</t>
      </is>
    </oc>
    <nc r="I15" t="inlineStr">
      <is>
        <t>Passed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8" sId="1">
    <oc r="I250" t="inlineStr">
      <is>
        <t>Not_Run</t>
      </is>
    </oc>
    <nc r="I250" t="inlineStr">
      <is>
        <t>Passed</t>
      </is>
    </nc>
  </rcc>
  <rcc rId="3589" sId="1">
    <oc r="I12" t="inlineStr">
      <is>
        <t>Not_Run</t>
      </is>
    </oc>
    <nc r="I12" t="inlineStr">
      <is>
        <t>Passed</t>
      </is>
    </nc>
  </rcc>
  <rcc rId="3590" sId="1">
    <oc r="I31" t="inlineStr">
      <is>
        <t>Not_Run</t>
      </is>
    </oc>
    <nc r="I31" t="inlineStr">
      <is>
        <t>Passed</t>
      </is>
    </nc>
  </rcc>
  <rcc rId="3591" sId="1">
    <oc r="I210" t="inlineStr">
      <is>
        <t>Not_Run</t>
      </is>
    </oc>
    <nc r="I210" t="inlineStr">
      <is>
        <t>NA</t>
      </is>
    </nc>
  </rcc>
  <rcc rId="3592" sId="1" odxf="1" dxf="1">
    <oc r="A210">
      <f>HYPERLINK("https://hsdes.intel.com/resource/14013166904","14013166904")</f>
    </oc>
    <nc r="A210">
      <f>HYPERLINK("https://hsdes.intel.com/resource/14013166904","14013166904")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3" sId="1">
    <oc r="I180" t="inlineStr">
      <is>
        <t>Not_Run</t>
      </is>
    </oc>
    <nc r="I180" t="inlineStr">
      <is>
        <t>NA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5" sId="1">
    <oc r="I427" t="inlineStr">
      <is>
        <t>Not_Run</t>
      </is>
    </oc>
    <nc r="I427" t="inlineStr">
      <is>
        <t>Passed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4" sId="1">
    <oc r="I230" t="inlineStr">
      <is>
        <t>Not_Run</t>
      </is>
    </oc>
    <nc r="I230" t="inlineStr">
      <is>
        <t>Passed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5" sId="1">
    <oc r="I207" t="inlineStr">
      <is>
        <t>Not_Run</t>
      </is>
    </oc>
    <nc r="I207" t="inlineStr">
      <is>
        <t>Passed</t>
      </is>
    </nc>
  </rcc>
  <rcc rId="3596" sId="1">
    <oc r="I208" t="inlineStr">
      <is>
        <t>Not_Run</t>
      </is>
    </oc>
    <nc r="I208" t="inlineStr">
      <is>
        <t>Passed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7" sId="1">
    <oc r="I153" t="inlineStr">
      <is>
        <t>Not_Run</t>
      </is>
    </oc>
    <nc r="I153" t="inlineStr">
      <is>
        <t>Passed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8" sId="1">
    <oc r="I33" t="inlineStr">
      <is>
        <t>Not_Run</t>
      </is>
    </oc>
    <nc r="I33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9" sId="1">
    <oc r="I240" t="inlineStr">
      <is>
        <t>Not_Run</t>
      </is>
    </oc>
    <nc r="I240" t="inlineStr">
      <is>
        <t>Passed</t>
      </is>
    </nc>
  </rcc>
  <rcc rId="3600" sId="1">
    <oc r="I329" t="inlineStr">
      <is>
        <t>Not_Run</t>
      </is>
    </oc>
    <nc r="I329" t="inlineStr">
      <is>
        <t>Passed</t>
      </is>
    </nc>
  </rcc>
  <rcc rId="3601" sId="1">
    <oc r="I331" t="inlineStr">
      <is>
        <t>Not_Run</t>
      </is>
    </oc>
    <nc r="I331" t="inlineStr">
      <is>
        <t>Passed</t>
      </is>
    </nc>
  </rcc>
  <rcc rId="3602" sId="1">
    <oc r="I333" t="inlineStr">
      <is>
        <t>Not_Run</t>
      </is>
    </oc>
    <nc r="I333" t="inlineStr">
      <is>
        <t>Passed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1">
    <oc r="I78" t="inlineStr">
      <is>
        <t>Not_Run</t>
      </is>
    </oc>
    <nc r="I78" t="inlineStr">
      <is>
        <t>Passed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4" sId="1">
    <oc r="I234" t="inlineStr">
      <is>
        <t>Not_Run</t>
      </is>
    </oc>
    <nc r="I234" t="inlineStr">
      <is>
        <t>Passed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5" sId="1">
    <oc r="I157" t="inlineStr">
      <is>
        <t>Not_Run</t>
      </is>
    </oc>
    <nc r="I157" t="inlineStr">
      <is>
        <t>Passed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6" sId="1">
    <oc r="I13" t="inlineStr">
      <is>
        <t>Not_Run</t>
      </is>
    </oc>
    <nc r="I13" t="inlineStr">
      <is>
        <t>Passed</t>
      </is>
    </nc>
  </rcc>
  <rcc rId="3607" sId="1">
    <oc r="I39" t="inlineStr">
      <is>
        <t>Not_Run</t>
      </is>
    </oc>
    <nc r="I39" t="inlineStr">
      <is>
        <t>Passed</t>
      </is>
    </nc>
  </rcc>
  <rcc rId="3608" sId="1">
    <oc r="I37" t="inlineStr">
      <is>
        <t>Not_Run</t>
      </is>
    </oc>
    <nc r="I37" t="inlineStr">
      <is>
        <t>NA</t>
      </is>
    </nc>
  </rcc>
  <rcc rId="3609" sId="1">
    <oc r="I316" t="inlineStr">
      <is>
        <t>Not_Run</t>
      </is>
    </oc>
    <nc r="I316" t="inlineStr">
      <is>
        <t>Passed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0" sId="1">
    <oc r="I55" t="inlineStr">
      <is>
        <t>Not_Run</t>
      </is>
    </oc>
    <nc r="I55" t="inlineStr">
      <is>
        <t>Passed</t>
      </is>
    </nc>
  </rcc>
  <rcc rId="3611" sId="1">
    <oc r="I83" t="inlineStr">
      <is>
        <t>Not_Run</t>
      </is>
    </oc>
    <nc r="I83" t="inlineStr">
      <is>
        <t>Passed</t>
      </is>
    </nc>
  </rcc>
  <rcc rId="3612" sId="1">
    <oc r="I395" t="inlineStr">
      <is>
        <t>Not_Run</t>
      </is>
    </oc>
    <nc r="I395" t="inlineStr">
      <is>
        <t>Passed</t>
      </is>
    </nc>
  </rcc>
  <rcc rId="3613" sId="1">
    <oc r="I396" t="inlineStr">
      <is>
        <t>Not_Run</t>
      </is>
    </oc>
    <nc r="I396" t="inlineStr">
      <is>
        <t>Passed</t>
      </is>
    </nc>
  </rcc>
  <rcc rId="3614" sId="1">
    <oc r="I397" t="inlineStr">
      <is>
        <t>Not_Run</t>
      </is>
    </oc>
    <nc r="I397" t="inlineStr">
      <is>
        <t>Passed</t>
      </is>
    </nc>
  </rcc>
  <rcc rId="3615" sId="1">
    <oc r="I399" t="inlineStr">
      <is>
        <t>Not_Run</t>
      </is>
    </oc>
    <nc r="I399" t="inlineStr">
      <is>
        <t>Passed</t>
      </is>
    </nc>
  </rcc>
  <rcc rId="3616" sId="1">
    <oc r="I301" t="inlineStr">
      <is>
        <t>Not_Run</t>
      </is>
    </oc>
    <nc r="I301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1">
    <oc r="I285" t="inlineStr">
      <is>
        <t>Not_Run</t>
      </is>
    </oc>
    <nc r="I285" t="inlineStr">
      <is>
        <t>Failed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1">
    <oc r="I202" t="inlineStr">
      <is>
        <t>Not_Run</t>
      </is>
    </oc>
    <nc r="I202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8" sId="1">
    <oc r="I348" t="inlineStr">
      <is>
        <t>Not_Run</t>
      </is>
    </oc>
    <nc r="I348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1">
    <oc r="I347" t="inlineStr">
      <is>
        <t>Not_Run</t>
      </is>
    </oc>
    <nc r="I347" t="inlineStr">
      <is>
        <t>Passed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0" sId="1">
    <oc r="I362" t="inlineStr">
      <is>
        <t>Not_Run</t>
      </is>
    </oc>
    <nc r="I362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1" sId="1">
    <oc r="I376" t="inlineStr">
      <is>
        <t>Not_Run</t>
      </is>
    </oc>
    <nc r="I376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2" sId="1">
    <oc r="I4" t="inlineStr">
      <is>
        <t>Not_Run</t>
      </is>
    </oc>
    <nc r="I4" t="inlineStr">
      <is>
        <t>Passed</t>
      </is>
    </nc>
  </rcc>
  <rcc rId="3623" sId="1">
    <oc r="I6" t="inlineStr">
      <is>
        <t>Not_Run</t>
      </is>
    </oc>
    <nc r="I6" t="inlineStr">
      <is>
        <t>Passed</t>
      </is>
    </nc>
  </rcc>
  <rcc rId="3624" sId="1">
    <oc r="I211" t="inlineStr">
      <is>
        <t>Not_Run</t>
      </is>
    </oc>
    <nc r="I211" t="inlineStr">
      <is>
        <t>Passed</t>
      </is>
    </nc>
  </rcc>
  <rcc rId="3625" sId="1">
    <oc r="I212" t="inlineStr">
      <is>
        <t>Not_Run</t>
      </is>
    </oc>
    <nc r="I212" t="inlineStr">
      <is>
        <t>NA</t>
      </is>
    </nc>
  </rcc>
  <rcc rId="3626" sId="1">
    <oc r="I260" t="inlineStr">
      <is>
        <t>Not_Run</t>
      </is>
    </oc>
    <nc r="I260" t="inlineStr">
      <is>
        <t>Passed</t>
      </is>
    </nc>
  </rcc>
  <rcc rId="3627" sId="1">
    <oc r="I323" t="inlineStr">
      <is>
        <t>Not_Run</t>
      </is>
    </oc>
    <nc r="I323" t="inlineStr">
      <is>
        <t>Passed</t>
      </is>
    </nc>
  </rcc>
  <rcc rId="3628" sId="1">
    <oc r="I381" t="inlineStr">
      <is>
        <t>Not_Run</t>
      </is>
    </oc>
    <nc r="I381" t="inlineStr">
      <is>
        <t>Passed</t>
      </is>
    </nc>
  </rcc>
  <rcc rId="3629" sId="1">
    <oc r="I386" t="inlineStr">
      <is>
        <t>Not_Run</t>
      </is>
    </oc>
    <nc r="I386" t="inlineStr">
      <is>
        <t>Passed</t>
      </is>
    </nc>
  </rcc>
  <rcc rId="3630" sId="1">
    <oc r="I387" t="inlineStr">
      <is>
        <t>Not_Run</t>
      </is>
    </oc>
    <nc r="I387" t="inlineStr">
      <is>
        <t>Passed</t>
      </is>
    </nc>
  </rcc>
  <rcc rId="3631" sId="1">
    <oc r="I389" t="inlineStr">
      <is>
        <t>Not_Run</t>
      </is>
    </oc>
    <nc r="I389" t="inlineStr">
      <is>
        <t>Passed</t>
      </is>
    </nc>
  </rcc>
  <rcc rId="3632" sId="1">
    <oc r="I388" t="inlineStr">
      <is>
        <t>Not_Run</t>
      </is>
    </oc>
    <nc r="I388" t="inlineStr">
      <is>
        <t>Passed</t>
      </is>
    </nc>
  </rcc>
  <rcc rId="3633" sId="1">
    <oc r="I408" t="inlineStr">
      <is>
        <t>Not_Run</t>
      </is>
    </oc>
    <nc r="I408" t="inlineStr">
      <is>
        <t>Passed</t>
      </is>
    </nc>
  </rcc>
  <rcc rId="3634" sId="1">
    <oc r="I390" t="inlineStr">
      <is>
        <t>Not_Run</t>
      </is>
    </oc>
    <nc r="I390" t="inlineStr">
      <is>
        <t>Passed</t>
      </is>
    </nc>
  </rcc>
  <rcc rId="3635" sId="1">
    <oc r="I411" t="inlineStr">
      <is>
        <t>Not_Run</t>
      </is>
    </oc>
    <nc r="I411" t="inlineStr">
      <is>
        <t>Passed</t>
      </is>
    </nc>
  </rcc>
  <rcc rId="3636" sId="1">
    <oc r="I371" t="inlineStr">
      <is>
        <t>Not_Run</t>
      </is>
    </oc>
    <nc r="I371" t="inlineStr">
      <is>
        <t>Passed</t>
      </is>
    </nc>
  </rcc>
  <rcc rId="3637" sId="1">
    <oc r="I382" t="inlineStr">
      <is>
        <t>Not_Run</t>
      </is>
    </oc>
    <nc r="I382" t="inlineStr">
      <is>
        <t>Passed</t>
      </is>
    </nc>
  </rcc>
  <rcc rId="3638" sId="1">
    <oc r="I393" t="inlineStr">
      <is>
        <t>Not_Run</t>
      </is>
    </oc>
    <nc r="I393" t="inlineStr">
      <is>
        <t>Passed</t>
      </is>
    </nc>
  </rcc>
  <rcc rId="3639" sId="1">
    <oc r="I17" t="inlineStr">
      <is>
        <t>Not_Run</t>
      </is>
    </oc>
    <nc r="I17" t="inlineStr">
      <is>
        <t>Passed</t>
      </is>
    </nc>
  </rcc>
  <rcc rId="3640" sId="1">
    <oc r="I243" t="inlineStr">
      <is>
        <t>Not_Run</t>
      </is>
    </oc>
    <nc r="I243" t="inlineStr">
      <is>
        <t>Passed</t>
      </is>
    </nc>
  </rcc>
  <rcc rId="3641" sId="1">
    <oc r="I349" t="inlineStr">
      <is>
        <t>Not_Run</t>
      </is>
    </oc>
    <nc r="I349" t="inlineStr">
      <is>
        <t>Passed</t>
      </is>
    </nc>
  </rcc>
  <rcc rId="3642" sId="1">
    <oc r="I414" t="inlineStr">
      <is>
        <t>Not_Run</t>
      </is>
    </oc>
    <nc r="I414" t="inlineStr">
      <is>
        <t>NA</t>
      </is>
    </nc>
  </rcc>
  <rcc rId="3643" sId="1">
    <nc r="J414" t="inlineStr">
      <is>
        <t>touch pannel NA</t>
      </is>
    </nc>
  </rcc>
  <rcc rId="3644" sId="1">
    <oc r="I430" t="inlineStr">
      <is>
        <t>Not_Run</t>
      </is>
    </oc>
    <nc r="I430" t="inlineStr">
      <is>
        <t>Passed</t>
      </is>
    </nc>
  </rcc>
  <rcc rId="3645" sId="1">
    <oc r="I252" t="inlineStr">
      <is>
        <t>Not_Run</t>
      </is>
    </oc>
    <nc r="I252" t="inlineStr">
      <is>
        <t>Passed</t>
      </is>
    </nc>
  </rcc>
  <rcc rId="3646" sId="1">
    <oc r="I326" t="inlineStr">
      <is>
        <t>Not_Run</t>
      </is>
    </oc>
    <nc r="I326" t="inlineStr">
      <is>
        <t>Passed</t>
      </is>
    </nc>
  </rcc>
  <rcc rId="3647" sId="1">
    <oc r="I141" t="inlineStr">
      <is>
        <t>Not_Run</t>
      </is>
    </oc>
    <nc r="I141" t="inlineStr">
      <is>
        <t>Passed</t>
      </is>
    </nc>
  </rcc>
  <rcc rId="3648" sId="1">
    <oc r="I142" t="inlineStr">
      <is>
        <t>Not_Run</t>
      </is>
    </oc>
    <nc r="I142" t="inlineStr">
      <is>
        <t>Passed</t>
      </is>
    </nc>
  </rcc>
  <rcc rId="3649" sId="1">
    <oc r="I143" t="inlineStr">
      <is>
        <t>Not_Run</t>
      </is>
    </oc>
    <nc r="I143" t="inlineStr">
      <is>
        <t>Passed</t>
      </is>
    </nc>
  </rcc>
  <rcc rId="3650" sId="1">
    <oc r="I434" t="inlineStr">
      <is>
        <t>Not_Run</t>
      </is>
    </oc>
    <nc r="I434" t="inlineStr">
      <is>
        <t>Passed</t>
      </is>
    </nc>
  </rcc>
  <rcc rId="3651" sId="1">
    <oc r="I435" t="inlineStr">
      <is>
        <t>Not_Run</t>
      </is>
    </oc>
    <nc r="I435" t="inlineStr">
      <is>
        <t>Passed</t>
      </is>
    </nc>
  </rcc>
  <rcc rId="3652" sId="1">
    <oc r="I436" t="inlineStr">
      <is>
        <t>Not_Run</t>
      </is>
    </oc>
    <nc r="I436" t="inlineStr">
      <is>
        <t>Passed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3" sId="1">
    <oc r="I391" t="inlineStr">
      <is>
        <t>Not_Run</t>
      </is>
    </oc>
    <nc r="I391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4" sId="1">
    <oc r="I365" t="inlineStr">
      <is>
        <t>Not_Run</t>
      </is>
    </oc>
    <nc r="I365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5" sId="1">
    <oc r="I380" t="inlineStr">
      <is>
        <t>Not_Run</t>
      </is>
    </oc>
    <nc r="I380" t="inlineStr">
      <is>
        <t>Passed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6" sId="1">
    <oc r="I383" t="inlineStr">
      <is>
        <t>Not_Run</t>
      </is>
    </oc>
    <nc r="I383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E203" t="inlineStr">
      <is>
        <t>Not_Run</t>
      </is>
    </oc>
    <nc r="E203" t="inlineStr">
      <is>
        <t>Passed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7" sId="1">
    <oc r="I213" t="inlineStr">
      <is>
        <t>Not_Run</t>
      </is>
    </oc>
    <nc r="I213" t="inlineStr">
      <is>
        <t>Passed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8" sId="1">
    <oc r="I23" t="inlineStr">
      <is>
        <t>Not_Run</t>
      </is>
    </oc>
    <nc r="I23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9" sId="1">
    <oc r="I219" t="inlineStr">
      <is>
        <t>Not_Run</t>
      </is>
    </oc>
    <nc r="I219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0" sId="1">
    <oc r="I25" t="inlineStr">
      <is>
        <t>Not_Run</t>
      </is>
    </oc>
    <nc r="I25" t="inlineStr">
      <is>
        <t>Passed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">
    <oc r="I221" t="inlineStr">
      <is>
        <t>Not_Run</t>
      </is>
    </oc>
    <nc r="I221" t="inlineStr">
      <is>
        <t>Passed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1">
    <oc r="I3" t="inlineStr">
      <is>
        <t>Not_Run</t>
      </is>
    </oc>
    <nc r="I3" t="inlineStr">
      <is>
        <t>Passed</t>
      </is>
    </nc>
  </rcc>
  <rcc rId="3663" sId="1">
    <oc r="I16" t="inlineStr">
      <is>
        <t>Not_Run</t>
      </is>
    </oc>
    <nc r="I16" t="inlineStr">
      <is>
        <t>NA</t>
      </is>
    </nc>
  </rcc>
  <rcc rId="3664" sId="1">
    <nc r="J27" t="inlineStr">
      <is>
        <t>https://hsdes.intel.com/appstore/article/#/16013356515</t>
      </is>
    </nc>
  </rcc>
  <rcc rId="3665" sId="1">
    <oc r="I27" t="inlineStr">
      <is>
        <t>Not_Run</t>
      </is>
    </oc>
    <nc r="I27" t="inlineStr">
      <is>
        <t>Passed</t>
      </is>
    </nc>
  </rcc>
  <rcc rId="3666" sId="1">
    <oc r="I8" t="inlineStr">
      <is>
        <t>Not_Run</t>
      </is>
    </oc>
    <nc r="I8" t="inlineStr">
      <is>
        <t>Passed</t>
      </is>
    </nc>
  </rcc>
  <rcc rId="3667" sId="1">
    <oc r="I309" t="inlineStr">
      <is>
        <t>Not_Run</t>
      </is>
    </oc>
    <nc r="I309" t="inlineStr">
      <is>
        <t>NA</t>
      </is>
    </nc>
  </rcc>
  <rcc rId="3668" sId="1">
    <oc r="I21" t="inlineStr">
      <is>
        <t>Not_Run</t>
      </is>
    </oc>
    <nc r="I21" t="inlineStr">
      <is>
        <t>Passed</t>
      </is>
    </nc>
  </rcc>
  <rcc rId="3669" sId="1">
    <oc r="I75" t="inlineStr">
      <is>
        <t>Not_Run</t>
      </is>
    </oc>
    <nc r="I75" t="inlineStr">
      <is>
        <t>Passed</t>
      </is>
    </nc>
  </rcc>
  <rcc rId="3670" sId="1">
    <oc r="I76" t="inlineStr">
      <is>
        <t>Not_Run</t>
      </is>
    </oc>
    <nc r="I76" t="inlineStr">
      <is>
        <t>Passed</t>
      </is>
    </nc>
  </rcc>
  <rcc rId="3671" sId="1">
    <oc r="I160" t="inlineStr">
      <is>
        <t>Not_Run</t>
      </is>
    </oc>
    <nc r="I160" t="inlineStr">
      <is>
        <t>NA</t>
      </is>
    </nc>
  </rcc>
  <rcc rId="3672" sId="1">
    <oc r="I404" t="inlineStr">
      <is>
        <t>Not_Run</t>
      </is>
    </oc>
    <nc r="I404" t="inlineStr">
      <is>
        <t>Passed</t>
      </is>
    </nc>
  </rcc>
  <rcc rId="3673" sId="1">
    <oc r="I355" t="inlineStr">
      <is>
        <t>Not_Run</t>
      </is>
    </oc>
    <nc r="I355" t="inlineStr">
      <is>
        <t>Passed</t>
      </is>
    </nc>
  </rcc>
  <rcc rId="3674" sId="1">
    <oc r="I354" t="inlineStr">
      <is>
        <t>Not_Run</t>
      </is>
    </oc>
    <nc r="I354" t="inlineStr">
      <is>
        <t>Passed</t>
      </is>
    </nc>
  </rcc>
  <rcc rId="3675" sId="1">
    <oc r="I312" t="inlineStr">
      <is>
        <t>Not_Run</t>
      </is>
    </oc>
    <nc r="I312" t="inlineStr">
      <is>
        <t>Passed</t>
      </is>
    </nc>
  </rcc>
  <rcc rId="3676" sId="1">
    <oc r="I304" t="inlineStr">
      <is>
        <t>Not_Run</t>
      </is>
    </oc>
    <nc r="I304" t="inlineStr">
      <is>
        <t>Passed</t>
      </is>
    </nc>
  </rcc>
  <rcc rId="3677" sId="1">
    <oc r="I303" t="inlineStr">
      <is>
        <t>Not_Run</t>
      </is>
    </oc>
    <nc r="I303" t="inlineStr">
      <is>
        <t>Passed</t>
      </is>
    </nc>
  </rcc>
  <rcc rId="3678" sId="1">
    <oc r="I298" t="inlineStr">
      <is>
        <t>Not_Run</t>
      </is>
    </oc>
    <nc r="I298" t="inlineStr">
      <is>
        <t>Passed</t>
      </is>
    </nc>
  </rcc>
  <rcc rId="3679" sId="1">
    <oc r="I297" t="inlineStr">
      <is>
        <t>Not_Run</t>
      </is>
    </oc>
    <nc r="I297" t="inlineStr">
      <is>
        <t>Passed</t>
      </is>
    </nc>
  </rcc>
  <rcc rId="3680" sId="1">
    <oc r="K297" t="inlineStr">
      <is>
        <t>Arya</t>
      </is>
    </oc>
    <nc r="K297"/>
  </rcc>
  <rcc rId="3681" sId="1">
    <oc r="I294" t="inlineStr">
      <is>
        <t>Not_Run</t>
      </is>
    </oc>
    <nc r="I294" t="inlineStr">
      <is>
        <t>Passed</t>
      </is>
    </nc>
  </rcc>
  <rcc rId="3682" sId="1">
    <oc r="K294" t="inlineStr">
      <is>
        <t>Arya</t>
      </is>
    </oc>
    <nc r="K294"/>
  </rcc>
  <rcc rId="3683" sId="1">
    <oc r="I295" t="inlineStr">
      <is>
        <t>Not_Run</t>
      </is>
    </oc>
    <nc r="I295" t="inlineStr">
      <is>
        <t>Passed</t>
      </is>
    </nc>
  </rcc>
  <rcc rId="3684" sId="1">
    <oc r="K295" t="inlineStr">
      <is>
        <t>Arya</t>
      </is>
    </oc>
    <nc r="K295"/>
  </rcc>
  <rcc rId="3685" sId="1">
    <oc r="I291" t="inlineStr">
      <is>
        <t>Not_Run</t>
      </is>
    </oc>
    <nc r="I291" t="inlineStr">
      <is>
        <t>Passed</t>
      </is>
    </nc>
  </rcc>
  <rcc rId="3686" sId="1">
    <oc r="I257" t="inlineStr">
      <is>
        <t>Not_Run</t>
      </is>
    </oc>
    <nc r="I257" t="inlineStr">
      <is>
        <t>Passed</t>
      </is>
    </nc>
  </rcc>
  <rcc rId="3687" sId="1">
    <oc r="I226" t="inlineStr">
      <is>
        <t>Not_Run</t>
      </is>
    </oc>
    <nc r="I226" t="inlineStr">
      <is>
        <t>Passed</t>
      </is>
    </nc>
  </rcc>
  <rcc rId="3688" sId="1">
    <oc r="I140" t="inlineStr">
      <is>
        <t>Not_Run</t>
      </is>
    </oc>
    <nc r="I140" t="inlineStr">
      <is>
        <t>passed</t>
      </is>
    </nc>
  </rcc>
  <rcc rId="3689" sId="1">
    <oc r="I80" t="inlineStr">
      <is>
        <t>Not_Run</t>
      </is>
    </oc>
    <nc r="I80" t="inlineStr">
      <is>
        <t>Passed</t>
      </is>
    </nc>
  </rcc>
  <rcc rId="3690" sId="1">
    <oc r="I403" t="inlineStr">
      <is>
        <t>Not_Run</t>
      </is>
    </oc>
    <nc r="I403" t="inlineStr">
      <is>
        <t>Passed</t>
      </is>
    </nc>
  </rcc>
  <rcc rId="3691" sId="1">
    <oc r="I325" t="inlineStr">
      <is>
        <t>Not_Run</t>
      </is>
    </oc>
    <nc r="I325" t="inlineStr">
      <is>
        <t>Passed</t>
      </is>
    </nc>
  </rcc>
  <rcc rId="3692" sId="1">
    <oc r="I324" t="inlineStr">
      <is>
        <t>Not_Run</t>
      </is>
    </oc>
    <nc r="I324" t="inlineStr">
      <is>
        <t>Passed</t>
      </is>
    </nc>
  </rcc>
  <rcc rId="3693" sId="1">
    <oc r="I314" t="inlineStr">
      <is>
        <t>Not_Run</t>
      </is>
    </oc>
    <nc r="I314" t="inlineStr">
      <is>
        <t>Passed</t>
      </is>
    </nc>
  </rcc>
  <rcc rId="3694" sId="1">
    <oc r="I307" t="inlineStr">
      <is>
        <t>Not_Run</t>
      </is>
    </oc>
    <nc r="I307" t="inlineStr">
      <is>
        <t>Passed</t>
      </is>
    </nc>
  </rcc>
  <rcc rId="3695" sId="1">
    <oc r="I310" t="inlineStr">
      <is>
        <t>Not_Run</t>
      </is>
    </oc>
    <nc r="I3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8" sId="1">
    <oc r="K61" t="inlineStr">
      <is>
        <t>Shwetha</t>
      </is>
    </oc>
    <nc r="K61" t="inlineStr">
      <is>
        <t>Shwetha*</t>
      </is>
    </nc>
  </rcc>
  <rcc rId="3699" sId="1">
    <oc r="K136" t="inlineStr">
      <is>
        <t>Shwetha</t>
      </is>
    </oc>
    <nc r="K136" t="inlineStr">
      <is>
        <t>Shwetha*</t>
      </is>
    </nc>
  </rcc>
  <rcc rId="3700" sId="1">
    <oc r="K134" t="inlineStr">
      <is>
        <t>Shwetha</t>
      </is>
    </oc>
    <nc r="K134" t="inlineStr">
      <is>
        <t>Shwetha*</t>
      </is>
    </nc>
  </rcc>
  <rcc rId="3701" sId="1">
    <oc r="K109" t="inlineStr">
      <is>
        <t>Shwetha</t>
      </is>
    </oc>
    <nc r="K109" t="inlineStr">
      <is>
        <t>Shwetha*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2" sId="1">
    <oc r="I432" t="inlineStr">
      <is>
        <t>Not_Run</t>
      </is>
    </oc>
    <nc r="I432" t="inlineStr">
      <is>
        <t>Passed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3" sId="1">
    <oc r="I306" t="inlineStr">
      <is>
        <t>Not_Run</t>
      </is>
    </oc>
    <nc r="I306" t="inlineStr">
      <is>
        <t>Passed</t>
      </is>
    </nc>
  </rcc>
  <rcc rId="3704" sId="1">
    <oc r="C452" t="inlineStr">
      <is>
        <t>s</t>
      </is>
    </oc>
    <nc r="C452"/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5" sId="1">
    <oc r="I120" t="inlineStr">
      <is>
        <t>Not_Run</t>
      </is>
    </oc>
    <nc r="I120" t="inlineStr">
      <is>
        <t>Passed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E396" t="inlineStr">
      <is>
        <t>Not_Run</t>
      </is>
    </oc>
    <nc r="E396" t="inlineStr">
      <is>
        <t>Passed</t>
      </is>
    </nc>
  </rcc>
  <rcc rId="344" sId="1">
    <oc r="E395" t="inlineStr">
      <is>
        <t>Not_Run</t>
      </is>
    </oc>
    <nc r="E395" t="inlineStr">
      <is>
        <t>Passed</t>
      </is>
    </nc>
  </rcc>
  <rcc rId="345" sId="1">
    <oc r="E340" t="inlineStr">
      <is>
        <t>Not_Run</t>
      </is>
    </oc>
    <nc r="E340" t="inlineStr">
      <is>
        <t>Passed</t>
      </is>
    </nc>
  </rcc>
  <rcc rId="346" sId="1">
    <oc r="E118" t="inlineStr">
      <is>
        <t>Not_Run</t>
      </is>
    </oc>
    <nc r="E118" t="inlineStr">
      <is>
        <t>Passed</t>
      </is>
    </nc>
  </rcc>
  <rcc rId="347" sId="1">
    <nc r="F118" t="inlineStr">
      <is>
        <t>Vijay</t>
      </is>
    </nc>
  </rcc>
  <rcc rId="348" sId="1">
    <oc r="E307" t="inlineStr">
      <is>
        <t>Not_Run</t>
      </is>
    </oc>
    <nc r="E307" t="inlineStr">
      <is>
        <t>Passed</t>
      </is>
    </nc>
  </rcc>
  <rcc rId="349" sId="1">
    <nc r="F307" t="inlineStr">
      <is>
        <t>Vijay</t>
      </is>
    </nc>
  </rcc>
  <rcc rId="350" sId="1">
    <oc r="E341" t="inlineStr">
      <is>
        <t>Not_Run</t>
      </is>
    </oc>
    <nc r="E341" t="inlineStr">
      <is>
        <t>Passed</t>
      </is>
    </nc>
  </rcc>
  <rcc rId="351" sId="1">
    <nc r="F341" t="inlineStr">
      <is>
        <t>Vijay</t>
      </is>
    </nc>
  </rcc>
  <rcc rId="352" sId="1">
    <oc r="E434" t="inlineStr">
      <is>
        <t>Not_Run</t>
      </is>
    </oc>
    <nc r="E434" t="inlineStr">
      <is>
        <t>Passed</t>
      </is>
    </nc>
  </rcc>
  <rcc rId="353" sId="1">
    <oc r="E435" t="inlineStr">
      <is>
        <t>Not_Run</t>
      </is>
    </oc>
    <nc r="E435" t="inlineStr">
      <is>
        <t>Passed</t>
      </is>
    </nc>
  </rcc>
  <rcc rId="354" sId="1">
    <oc r="E436" t="inlineStr">
      <is>
        <t>Not_Run</t>
      </is>
    </oc>
    <nc r="E436" t="inlineStr">
      <is>
        <t>Passed</t>
      </is>
    </nc>
  </rcc>
  <rcc rId="355" sId="1">
    <nc r="F434" t="inlineStr">
      <is>
        <t>Vijay</t>
      </is>
    </nc>
  </rcc>
  <rcc rId="356" sId="1">
    <nc r="F435" t="inlineStr">
      <is>
        <t>Vijay</t>
      </is>
    </nc>
  </rcc>
  <rcc rId="357" sId="1">
    <nc r="F436" t="inlineStr">
      <is>
        <t>Vijay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6" sId="1">
    <oc r="I209" t="inlineStr">
      <is>
        <t>Not_Run</t>
      </is>
    </oc>
    <nc r="I209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1">
    <oc r="I251" t="inlineStr">
      <is>
        <t>Not_Run</t>
      </is>
    </oc>
    <nc r="I251" t="inlineStr">
      <is>
        <t>Passed</t>
      </is>
    </nc>
  </rcc>
  <rcc rId="3708" sId="1">
    <oc r="I248" t="inlineStr">
      <is>
        <t>Not_Run</t>
      </is>
    </oc>
    <nc r="I248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9" sId="1">
    <oc r="I42" t="inlineStr">
      <is>
        <t>Not_Run</t>
      </is>
    </oc>
    <nc r="I42" t="inlineStr">
      <is>
        <t>Passed</t>
      </is>
    </nc>
  </rcc>
  <rcc rId="3710" sId="1">
    <oc r="I44" t="inlineStr">
      <is>
        <t>Not_Run</t>
      </is>
    </oc>
    <nc r="I44" t="inlineStr">
      <is>
        <t>Passed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I286" t="inlineStr">
      <is>
        <t>Not_Run</t>
      </is>
    </oc>
    <nc r="I286" t="inlineStr">
      <is>
        <t>Passed</t>
      </is>
    </nc>
  </rcc>
  <rcc rId="3712" sId="1">
    <oc r="K286" t="inlineStr">
      <is>
        <t>Shwetha</t>
      </is>
    </oc>
    <nc r="K286" t="inlineStr">
      <is>
        <t>Shwetha*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I241" t="inlineStr">
      <is>
        <t>Not_Run</t>
      </is>
    </oc>
    <nc r="I241" t="inlineStr">
      <is>
        <t>Passed</t>
      </is>
    </nc>
  </rcc>
  <rcc rId="3714" sId="1">
    <oc r="I255" t="inlineStr">
      <is>
        <t>Not_Run</t>
      </is>
    </oc>
    <nc r="I255" t="inlineStr">
      <is>
        <t>Passed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5" sId="1">
    <oc r="I116" t="inlineStr">
      <is>
        <t>Not_Run</t>
      </is>
    </oc>
    <nc r="I116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6" sId="1">
    <oc r="I61" t="inlineStr">
      <is>
        <t>Not_Run</t>
      </is>
    </oc>
    <nc r="I61" t="inlineStr">
      <is>
        <t>Passed</t>
      </is>
    </nc>
  </rcc>
  <rcc rId="3717" sId="1">
    <oc r="I109" t="inlineStr">
      <is>
        <t>Not_Run</t>
      </is>
    </oc>
    <nc r="I109" t="inlineStr">
      <is>
        <t>Passed</t>
      </is>
    </nc>
  </rcc>
  <rcc rId="3718" sId="1">
    <oc r="I134" t="inlineStr">
      <is>
        <t>Not_Run</t>
      </is>
    </oc>
    <nc r="I134" t="inlineStr">
      <is>
        <t>Passed</t>
      </is>
    </nc>
  </rcc>
  <rcc rId="3719" sId="1">
    <oc r="I136" t="inlineStr">
      <is>
        <t>Not_Run</t>
      </is>
    </oc>
    <nc r="I136" t="inlineStr">
      <is>
        <t>Passed</t>
      </is>
    </nc>
  </rcc>
  <rcc rId="3720" sId="1">
    <oc r="K61" t="inlineStr">
      <is>
        <t>Shwetha*</t>
      </is>
    </oc>
    <nc r="K61" t="inlineStr">
      <is>
        <t>Shwetha</t>
      </is>
    </nc>
  </rcc>
  <rcc rId="3721" sId="1">
    <oc r="K109" t="inlineStr">
      <is>
        <t>Shwetha*</t>
      </is>
    </oc>
    <nc r="K109" t="inlineStr">
      <is>
        <t>Shwetha</t>
      </is>
    </nc>
  </rcc>
  <rcc rId="3722" sId="1">
    <oc r="K134" t="inlineStr">
      <is>
        <t>Shwetha*</t>
      </is>
    </oc>
    <nc r="K134" t="inlineStr">
      <is>
        <t>Shwetha</t>
      </is>
    </nc>
  </rcc>
  <rcc rId="3723" sId="1">
    <oc r="K136" t="inlineStr">
      <is>
        <t>Shwetha*</t>
      </is>
    </oc>
    <nc r="K136" t="inlineStr">
      <is>
        <t>Shwetha</t>
      </is>
    </nc>
  </rcc>
  <rcc rId="3724" sId="1" odxf="1">
    <oc r="K286" t="inlineStr">
      <is>
        <t>Shwetha*</t>
      </is>
    </oc>
    <nc r="K286" t="inlineStr">
      <is>
        <t>Shwetha</t>
      </is>
    </nc>
    <odxf/>
  </rcc>
  <rcv guid="{59388434-B977-4D04-820B-C0079DE38CFF}" action="delete"/>
  <rdn rId="0" localSheetId="2" customView="1" name="Z_59388434_B977_4D04_820B_C0079DE38CFF_.wvu.FilterData" hidden="1" oldHidden="1">
    <formula>Test_Config!$A$1</formula>
  </rdn>
  <rdn rId="0" localSheetId="1" customView="1" name="Z_59388434_B977_4D04_820B_C0079DE38CFF_.wvu.FilterData" hidden="1" oldHidden="1">
    <formula>Test_Data!$A$1:$T$437</formula>
    <oldFormula>Test_Data!$B$1:$R$437</oldFormula>
  </rdn>
  <rcv guid="{59388434-B977-4D04-820B-C0079DE38CFF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</rdn>
  <rdn rId="0" localSheetId="1" customView="1" name="Z_1452CE3A_0E5D_4E5C_9B15_F3517FBAE90D_.wvu.FilterData" hidden="1" oldHidden="1">
    <formula>Test_Data!$A$1:$T$437</formula>
    <oldFormula>Test_Data!$B$1:$R$437</oldFormula>
  </rdn>
  <rcv guid="{1452CE3A-0E5D-4E5C-9B15-F3517FBAE90D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1">
    <oc r="I28" t="inlineStr">
      <is>
        <t>Not_Run</t>
      </is>
    </oc>
    <nc r="I28" t="inlineStr">
      <is>
        <t>Passed</t>
      </is>
    </nc>
  </rcc>
  <rcc rId="3730" sId="1">
    <oc r="I36" t="inlineStr">
      <is>
        <t>Not_Run</t>
      </is>
    </oc>
    <nc r="I36" t="inlineStr">
      <is>
        <t>NA</t>
      </is>
    </nc>
  </rcc>
  <rcc rId="3731" sId="1">
    <oc r="I38" t="inlineStr">
      <is>
        <t>Not_Run</t>
      </is>
    </oc>
    <nc r="I38" t="inlineStr">
      <is>
        <t>NA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2" sId="1">
    <oc r="I107" t="inlineStr">
      <is>
        <t>Not_Run</t>
      </is>
    </oc>
    <nc r="I107" t="inlineStr">
      <is>
        <t>Passed</t>
      </is>
    </nc>
  </rcc>
  <rcc rId="3733" sId="1">
    <oc r="I138" t="inlineStr">
      <is>
        <t>Not_Run</t>
      </is>
    </oc>
    <nc r="I138" t="inlineStr">
      <is>
        <t>Passed</t>
      </is>
    </nc>
  </rcc>
  <rcc rId="3734" sId="1">
    <oc r="I144" t="inlineStr">
      <is>
        <t>Not_Run</t>
      </is>
    </oc>
    <nc r="I144" t="inlineStr">
      <is>
        <t>Passed</t>
      </is>
    </nc>
  </rcc>
  <rcc rId="3735" sId="1">
    <oc r="I145" t="inlineStr">
      <is>
        <t>Not_Run</t>
      </is>
    </oc>
    <nc r="I145" t="inlineStr">
      <is>
        <t>Passed</t>
      </is>
    </nc>
  </rcc>
  <rcc rId="3736" sId="1">
    <oc r="I147" t="inlineStr">
      <is>
        <t>Not_Run</t>
      </is>
    </oc>
    <nc r="I147" t="inlineStr">
      <is>
        <t>Passed</t>
      </is>
    </nc>
  </rcc>
  <rcc rId="3737" sId="1">
    <oc r="I185" t="inlineStr">
      <is>
        <t>Not_Run</t>
      </is>
    </oc>
    <nc r="I185" t="inlineStr">
      <is>
        <t>Passed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E223" t="inlineStr">
      <is>
        <t>Not_Run</t>
      </is>
    </oc>
    <nc r="E223" t="inlineStr">
      <is>
        <t>Passed</t>
      </is>
    </nc>
  </rcc>
  <rcc rId="359" sId="1">
    <oc r="E188" t="inlineStr">
      <is>
        <t>Not_Run</t>
      </is>
    </oc>
    <nc r="E188" t="inlineStr">
      <is>
        <t>Passed</t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1">
    <oc r="I206" t="inlineStr">
      <is>
        <t>Not_Run</t>
      </is>
    </oc>
    <nc r="I206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9" sId="1">
    <oc r="I235" t="inlineStr">
      <is>
        <t>Not_Run</t>
      </is>
    </oc>
    <nc r="I235" t="inlineStr">
      <is>
        <t>Passed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0" sId="1">
    <oc r="I236" t="inlineStr">
      <is>
        <t>Not_Run</t>
      </is>
    </oc>
    <nc r="I236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1" sId="1">
    <oc r="I186" t="inlineStr">
      <is>
        <t>Not_Run</t>
      </is>
    </oc>
    <nc r="I186" t="inlineStr">
      <is>
        <t>Passed</t>
      </is>
    </nc>
  </rcc>
  <rcc rId="3742" sId="1">
    <oc r="I293" t="inlineStr">
      <is>
        <t>Not_Run</t>
      </is>
    </oc>
    <nc r="I293" t="inlineStr">
      <is>
        <t>Passed</t>
      </is>
    </nc>
  </rcc>
  <rcc rId="3743" sId="1">
    <oc r="I332" t="inlineStr">
      <is>
        <t>Not_Run</t>
      </is>
    </oc>
    <nc r="I332" t="inlineStr">
      <is>
        <t>Passed</t>
      </is>
    </nc>
  </rcc>
  <rcc rId="3744" sId="1">
    <oc r="I340" t="inlineStr">
      <is>
        <t>Not_Run</t>
      </is>
    </oc>
    <nc r="I340" t="inlineStr">
      <is>
        <t>Passed</t>
      </is>
    </nc>
  </rcc>
  <rcc rId="3745" sId="1">
    <oc r="I341" t="inlineStr">
      <is>
        <t>Not_Run</t>
      </is>
    </oc>
    <nc r="I341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4" start="0" length="2147483647">
    <dxf>
      <font>
        <i/>
      </font>
    </dxf>
  </rfmt>
  <rcc rId="3746" sId="1">
    <oc r="I62" t="inlineStr">
      <is>
        <t>Not_Run</t>
      </is>
    </oc>
    <nc r="I62" t="inlineStr">
      <is>
        <t>Passed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7" sId="1">
    <oc r="I292" t="inlineStr">
      <is>
        <t>Not_Run</t>
      </is>
    </oc>
    <nc r="I292" t="inlineStr">
      <is>
        <t>Passed</t>
      </is>
    </nc>
  </rcc>
  <rcc rId="3748" sId="1">
    <oc r="I417" t="inlineStr">
      <is>
        <t>Not_Run</t>
      </is>
    </oc>
    <nc r="I417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1">
    <oc r="I93" t="inlineStr">
      <is>
        <t>Not_Run</t>
      </is>
    </oc>
    <nc r="I93" t="inlineStr">
      <is>
        <t>Passed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0" sId="1">
    <oc r="I196" t="inlineStr">
      <is>
        <t>Not_Run</t>
      </is>
    </oc>
    <nc r="I196" t="inlineStr">
      <is>
        <t>Passed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1" sId="1">
    <oc r="I426" t="inlineStr">
      <is>
        <t>Not_Run</t>
      </is>
    </oc>
    <nc r="I426" t="inlineStr">
      <is>
        <t>Passed</t>
      </is>
    </nc>
  </rcc>
  <rcc rId="3752" sId="1">
    <oc r="K10" t="inlineStr">
      <is>
        <t>Arya</t>
      </is>
    </oc>
    <nc r="K10" t="inlineStr">
      <is>
        <t>Arya.</t>
      </is>
    </nc>
  </rcc>
  <rcc rId="3753" sId="1" odxf="1">
    <oc r="K57" t="inlineStr">
      <is>
        <t>Arya</t>
      </is>
    </oc>
    <nc r="K57" t="inlineStr">
      <is>
        <t>Arya.</t>
      </is>
    </nc>
    <odxf/>
  </rcc>
  <rcc rId="3754" sId="1" odxf="1">
    <oc r="K63" t="inlineStr">
      <is>
        <t>Arya</t>
      </is>
    </oc>
    <nc r="K63" t="inlineStr">
      <is>
        <t>Arya.</t>
      </is>
    </nc>
    <odxf/>
  </rcc>
  <rcc rId="3755" sId="1" odxf="1">
    <oc r="K67" t="inlineStr">
      <is>
        <t>Arya</t>
      </is>
    </oc>
    <nc r="K67" t="inlineStr">
      <is>
        <t>Arya.</t>
      </is>
    </nc>
    <odxf/>
  </rcc>
  <rcc rId="3756" sId="1" odxf="1">
    <oc r="K73" t="inlineStr">
      <is>
        <t>Arya</t>
      </is>
    </oc>
    <nc r="K73" t="inlineStr">
      <is>
        <t>Arya.</t>
      </is>
    </nc>
    <odxf/>
  </rcc>
  <rcc rId="3757" sId="1" odxf="1">
    <oc r="K77" t="inlineStr">
      <is>
        <t>Arya</t>
      </is>
    </oc>
    <nc r="K77" t="inlineStr">
      <is>
        <t>Arya.</t>
      </is>
    </nc>
    <odxf/>
  </rcc>
  <rcc rId="3758" sId="1" odxf="1">
    <oc r="K87" t="inlineStr">
      <is>
        <t>Arya</t>
      </is>
    </oc>
    <nc r="K87" t="inlineStr">
      <is>
        <t>Arya.</t>
      </is>
    </nc>
    <odxf/>
  </rcc>
  <rcc rId="3759" sId="1" odxf="1">
    <oc r="K88" t="inlineStr">
      <is>
        <t>Arya</t>
      </is>
    </oc>
    <nc r="K88" t="inlineStr">
      <is>
        <t>Arya.</t>
      </is>
    </nc>
    <odxf/>
  </rcc>
  <rcc rId="3760" sId="1" odxf="1">
    <oc r="K91" t="inlineStr">
      <is>
        <t>Arya</t>
      </is>
    </oc>
    <nc r="K91" t="inlineStr">
      <is>
        <t>Arya.</t>
      </is>
    </nc>
    <odxf/>
  </rcc>
  <rcc rId="3761" sId="1" odxf="1">
    <oc r="K92" t="inlineStr">
      <is>
        <t>Arya</t>
      </is>
    </oc>
    <nc r="K92" t="inlineStr">
      <is>
        <t>Arya.</t>
      </is>
    </nc>
    <odxf/>
  </rcc>
  <rcc rId="3762" sId="1" odxf="1">
    <oc r="K139" t="inlineStr">
      <is>
        <t>Arya</t>
      </is>
    </oc>
    <nc r="K139" t="inlineStr">
      <is>
        <t>Arya.</t>
      </is>
    </nc>
    <odxf/>
  </rcc>
  <rcc rId="3763" sId="1" odxf="1">
    <oc r="K154" t="inlineStr">
      <is>
        <t>Arya</t>
      </is>
    </oc>
    <nc r="K154" t="inlineStr">
      <is>
        <t>Arya.</t>
      </is>
    </nc>
    <odxf/>
  </rcc>
  <rcc rId="3764" sId="1">
    <oc r="K161" t="inlineStr">
      <is>
        <t>Arya</t>
      </is>
    </oc>
    <nc r="K161" t="inlineStr">
      <is>
        <t>Arya.</t>
      </is>
    </nc>
  </rcc>
  <rcc rId="3765" sId="1" odxf="1">
    <oc r="K165" t="inlineStr">
      <is>
        <t>Arya</t>
      </is>
    </oc>
    <nc r="K165" t="inlineStr">
      <is>
        <t>Arya.</t>
      </is>
    </nc>
    <odxf/>
  </rcc>
  <rcc rId="3766" sId="1" odxf="1">
    <oc r="K178" t="inlineStr">
      <is>
        <t>Arya</t>
      </is>
    </oc>
    <nc r="K178" t="inlineStr">
      <is>
        <t>Arya.</t>
      </is>
    </nc>
    <odxf/>
  </rcc>
  <rcc rId="3767" sId="1" odxf="1">
    <oc r="K181" t="inlineStr">
      <is>
        <t>Arya</t>
      </is>
    </oc>
    <nc r="K181" t="inlineStr">
      <is>
        <t>Arya.</t>
      </is>
    </nc>
    <odxf/>
  </rcc>
  <rcc rId="3768" sId="1" odxf="1">
    <oc r="K183" t="inlineStr">
      <is>
        <t>Arya</t>
      </is>
    </oc>
    <nc r="K183" t="inlineStr">
      <is>
        <t>Arya.</t>
      </is>
    </nc>
    <odxf/>
  </rcc>
  <rcc rId="3769" sId="1" odxf="1">
    <oc r="K191" t="inlineStr">
      <is>
        <t>Arya</t>
      </is>
    </oc>
    <nc r="K191" t="inlineStr">
      <is>
        <t>Arya.</t>
      </is>
    </nc>
    <odxf/>
  </rcc>
  <rcc rId="3770" sId="1" odxf="1">
    <oc r="K201" t="inlineStr">
      <is>
        <t>Arya</t>
      </is>
    </oc>
    <nc r="K201" t="inlineStr">
      <is>
        <t>Arya.</t>
      </is>
    </nc>
    <odxf/>
  </rcc>
  <rcc rId="3771" sId="1" odxf="1">
    <oc r="K204" t="inlineStr">
      <is>
        <t>Arya</t>
      </is>
    </oc>
    <nc r="K204" t="inlineStr">
      <is>
        <t>Arya.</t>
      </is>
    </nc>
    <odxf/>
  </rcc>
  <rcc rId="3772" sId="1">
    <oc r="K296" t="inlineStr">
      <is>
        <t>Arya</t>
      </is>
    </oc>
    <nc r="K296" t="inlineStr">
      <is>
        <t>Arya.</t>
      </is>
    </nc>
  </rcc>
  <rcc rId="3773" sId="1">
    <oc r="K305" t="inlineStr">
      <is>
        <t>Arya</t>
      </is>
    </oc>
    <nc r="K305" t="inlineStr">
      <is>
        <t>Arya.</t>
      </is>
    </nc>
  </rcc>
  <rcc rId="3774" sId="1">
    <oc r="K308" t="inlineStr">
      <is>
        <t>Arya</t>
      </is>
    </oc>
    <nc r="K308" t="inlineStr">
      <is>
        <t>Arya.</t>
      </is>
    </nc>
  </rcc>
  <rcc rId="3775" sId="1">
    <oc r="K313" t="inlineStr">
      <is>
        <t>Arya</t>
      </is>
    </oc>
    <nc r="K313" t="inlineStr">
      <is>
        <t>Arya.</t>
      </is>
    </nc>
  </rcc>
  <rcc rId="3776" sId="1">
    <oc r="K317" t="inlineStr">
      <is>
        <t>Arya</t>
      </is>
    </oc>
    <nc r="K317" t="inlineStr">
      <is>
        <t>Arya.</t>
      </is>
    </nc>
  </rcc>
  <rcc rId="3777" sId="1">
    <oc r="K318" t="inlineStr">
      <is>
        <t>Arya</t>
      </is>
    </oc>
    <nc r="K318" t="inlineStr">
      <is>
        <t>Arya.</t>
      </is>
    </nc>
  </rcc>
  <rcc rId="3778" sId="1">
    <oc r="K334" t="inlineStr">
      <is>
        <t>Arya</t>
      </is>
    </oc>
    <nc r="K334" t="inlineStr">
      <is>
        <t>Arya.</t>
      </is>
    </nc>
  </rcc>
  <rcc rId="3779" sId="1" odxf="1">
    <oc r="K374" t="inlineStr">
      <is>
        <t>Arya</t>
      </is>
    </oc>
    <nc r="K374" t="inlineStr">
      <is>
        <t>Arya.</t>
      </is>
    </nc>
    <odxf/>
  </rcc>
  <rcc rId="3780" sId="1" odxf="1">
    <oc r="K375" t="inlineStr">
      <is>
        <t>Arya</t>
      </is>
    </oc>
    <nc r="K375" t="inlineStr">
      <is>
        <t>Arya.</t>
      </is>
    </nc>
    <odxf/>
  </rcc>
  <rcc rId="3781" sId="1" odxf="1">
    <oc r="K426" t="inlineStr">
      <is>
        <t>Arya</t>
      </is>
    </oc>
    <nc r="K426" t="inlineStr">
      <is>
        <t>Arya.</t>
      </is>
    </nc>
    <odxf/>
  </rcc>
  <rcc rId="3782" sId="1">
    <oc r="I375" t="inlineStr">
      <is>
        <t>Not_Run</t>
      </is>
    </oc>
    <nc r="I375" t="inlineStr">
      <is>
        <t>Passed</t>
      </is>
    </nc>
  </rcc>
  <rcc rId="3783" sId="1">
    <oc r="I374" t="inlineStr">
      <is>
        <t>Not_Run</t>
      </is>
    </oc>
    <nc r="I374" t="inlineStr">
      <is>
        <t>Passed</t>
      </is>
    </nc>
  </rcc>
  <rcc rId="3784" sId="1">
    <oc r="I201" t="inlineStr">
      <is>
        <t>Not_Run</t>
      </is>
    </oc>
    <nc r="I201" t="inlineStr">
      <is>
        <t>Passed</t>
      </is>
    </nc>
  </rcc>
  <rcc rId="3785" sId="1">
    <oc r="I181" t="inlineStr">
      <is>
        <t>Not_Run</t>
      </is>
    </oc>
    <nc r="I181" t="inlineStr">
      <is>
        <t>Passed</t>
      </is>
    </nc>
  </rcc>
  <rcc rId="3786" sId="1">
    <oc r="I87" t="inlineStr">
      <is>
        <t>Not_Run</t>
      </is>
    </oc>
    <nc r="I87" t="inlineStr">
      <is>
        <t>Passed</t>
      </is>
    </nc>
  </rcc>
  <rcc rId="3787" sId="1">
    <oc r="I92" t="inlineStr">
      <is>
        <t>Not_Run</t>
      </is>
    </oc>
    <nc r="I92" t="inlineStr">
      <is>
        <t>Passed</t>
      </is>
    </nc>
  </rcc>
  <rcc rId="3788" sId="1">
    <oc r="I67" t="inlineStr">
      <is>
        <t>Not_Run</t>
      </is>
    </oc>
    <nc r="I67" t="inlineStr">
      <is>
        <t>Passed</t>
      </is>
    </nc>
  </rcc>
  <rcc rId="3789" sId="1">
    <oc r="I57" t="inlineStr">
      <is>
        <t>Not_Run</t>
      </is>
    </oc>
    <nc r="I57" t="inlineStr">
      <is>
        <t>Passed</t>
      </is>
    </nc>
  </rcc>
  <rcc rId="3790" sId="1">
    <oc r="I63" t="inlineStr">
      <is>
        <t>Not_Run</t>
      </is>
    </oc>
    <nc r="I63" t="inlineStr">
      <is>
        <t>Passed</t>
      </is>
    </nc>
  </rcc>
  <rcc rId="3791" sId="1">
    <oc r="I91" t="inlineStr">
      <is>
        <t>Not_Run</t>
      </is>
    </oc>
    <nc r="I91" t="inlineStr">
      <is>
        <t>Passed</t>
      </is>
    </nc>
  </rcc>
  <rcc rId="3792" sId="1">
    <oc r="I139" t="inlineStr">
      <is>
        <t>Not_Run</t>
      </is>
    </oc>
    <nc r="I139" t="inlineStr">
      <is>
        <t>Passed</t>
      </is>
    </nc>
  </rcc>
  <rcc rId="3793" sId="1">
    <oc r="I191" t="inlineStr">
      <is>
        <t>Not_Run</t>
      </is>
    </oc>
    <nc r="I191" t="inlineStr">
      <is>
        <t>Passed</t>
      </is>
    </nc>
  </rcc>
  <rcc rId="3794" sId="1">
    <oc r="I183" t="inlineStr">
      <is>
        <t>Not_Run</t>
      </is>
    </oc>
    <nc r="I183" t="inlineStr">
      <is>
        <t>Passed</t>
      </is>
    </nc>
  </rcc>
  <rcc rId="3795" sId="1">
    <oc r="I178" t="inlineStr">
      <is>
        <t>Not_Run</t>
      </is>
    </oc>
    <nc r="I178" t="inlineStr">
      <is>
        <t>Passed</t>
      </is>
    </nc>
  </rcc>
  <rcc rId="3796" sId="1">
    <oc r="I165" t="inlineStr">
      <is>
        <t>Not_Run</t>
      </is>
    </oc>
    <nc r="I165" t="inlineStr">
      <is>
        <t>Passed</t>
      </is>
    </nc>
  </rcc>
  <rcc rId="3797" sId="1">
    <oc r="K415" t="inlineStr">
      <is>
        <t>Arya</t>
      </is>
    </oc>
    <nc r="K415" t="inlineStr">
      <is>
        <t>Shwetha</t>
      </is>
    </nc>
  </rcc>
  <rcc rId="3798" sId="1">
    <oc r="K412" t="inlineStr">
      <is>
        <t>Arya</t>
      </is>
    </oc>
    <nc r="K412" t="inlineStr">
      <is>
        <t>Shwetha</t>
      </is>
    </nc>
  </rcc>
  <rcc rId="3799" sId="1">
    <oc r="K407" t="inlineStr">
      <is>
        <t>Arya</t>
      </is>
    </oc>
    <nc r="K407" t="inlineStr">
      <is>
        <t>Shwetha</t>
      </is>
    </nc>
  </rcc>
  <rcc rId="3800" sId="1">
    <oc r="K384" t="inlineStr">
      <is>
        <t>Arya</t>
      </is>
    </oc>
    <nc r="K384" t="inlineStr">
      <is>
        <t>Shwetha</t>
      </is>
    </nc>
  </rcc>
  <rcc rId="3801" sId="1">
    <oc r="K364" t="inlineStr">
      <is>
        <t>Arya</t>
      </is>
    </oc>
    <nc r="K364" t="inlineStr">
      <is>
        <t>Shwetha</t>
      </is>
    </nc>
  </rcc>
  <rcc rId="3802" sId="1">
    <oc r="K287" t="inlineStr">
      <is>
        <t>Arya</t>
      </is>
    </oc>
    <nc r="K287" t="inlineStr">
      <is>
        <t>Shwetha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3" sId="1">
    <oc r="I41" t="inlineStr">
      <is>
        <t>Not_Run</t>
      </is>
    </oc>
    <nc r="I41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4" sId="1">
    <oc r="I205" t="inlineStr">
      <is>
        <t>Not_Run</t>
      </is>
    </oc>
    <nc r="I205" t="inlineStr">
      <is>
        <t>Passed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4" sId="1">
    <oc r="I245" t="inlineStr">
      <is>
        <t>Not_Run</t>
      </is>
    </oc>
    <nc r="I245" t="inlineStr">
      <is>
        <t>Passed</t>
      </is>
    </nc>
  </rcc>
  <rcc rId="3805" sId="1">
    <oc r="I247" t="inlineStr">
      <is>
        <t>Not_Run</t>
      </is>
    </oc>
    <nc r="I247" t="inlineStr">
      <is>
        <t>Passed</t>
      </is>
    </nc>
  </rcc>
  <rcc rId="3806" sId="1">
    <oc r="I244" t="inlineStr">
      <is>
        <t>Not_Run</t>
      </is>
    </oc>
    <nc r="I244" t="inlineStr">
      <is>
        <t>Passed</t>
      </is>
    </nc>
  </rcc>
  <rcc rId="3807" sId="1">
    <oc r="I421" t="inlineStr">
      <is>
        <t>Not_Run</t>
      </is>
    </oc>
    <nc r="I421" t="inlineStr">
      <is>
        <t>Passed</t>
      </is>
    </nc>
  </rcc>
  <rcc rId="3808" sId="1">
    <oc r="I280" t="inlineStr">
      <is>
        <t>Not_Run</t>
      </is>
    </oc>
    <nc r="I280" t="inlineStr">
      <is>
        <t>Passed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9" sId="1">
    <oc r="K277" t="inlineStr">
      <is>
        <t>Vijay</t>
      </is>
    </oc>
    <nc r="K277" t="inlineStr">
      <is>
        <t>Reshma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2" sId="1">
    <oc r="K77" t="inlineStr">
      <is>
        <t>Arya.</t>
      </is>
    </oc>
    <nc r="K77" t="inlineStr">
      <is>
        <t>Reshma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3" sId="1">
    <oc r="I114" t="inlineStr">
      <is>
        <t>Not_Run</t>
      </is>
    </oc>
    <nc r="I114" t="inlineStr">
      <is>
        <t>Passed</t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4" sId="1">
    <oc r="I277" t="inlineStr">
      <is>
        <t>Not_Run</t>
      </is>
    </oc>
    <nc r="I277" t="inlineStr">
      <is>
        <t>Passed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5" sId="1">
    <oc r="I287" t="inlineStr">
      <is>
        <t>Not_Run</t>
      </is>
    </oc>
    <nc r="I287" t="inlineStr">
      <is>
        <t>Passed</t>
      </is>
    </nc>
  </rcc>
  <rcc rId="3816" sId="1">
    <oc r="I364" t="inlineStr">
      <is>
        <t>Not_Run</t>
      </is>
    </oc>
    <nc r="I364" t="inlineStr">
      <is>
        <t>Passed</t>
      </is>
    </nc>
  </rcc>
  <rcc rId="3817" sId="1">
    <oc r="I407" t="inlineStr">
      <is>
        <t>Not_Run</t>
      </is>
    </oc>
    <nc r="I407" t="inlineStr">
      <is>
        <t>Passed</t>
      </is>
    </nc>
  </rcc>
  <rcc rId="3818" sId="1">
    <oc r="I412" t="inlineStr">
      <is>
        <t>Not_Run</t>
      </is>
    </oc>
    <nc r="I412" t="inlineStr">
      <is>
        <t>Passed</t>
      </is>
    </nc>
  </rcc>
  <rcc rId="3819" sId="1">
    <oc r="I415" t="inlineStr">
      <is>
        <t>Not_Run</t>
      </is>
    </oc>
    <nc r="I41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0" sId="1">
    <oc r="I384" t="inlineStr">
      <is>
        <t>Not_Run</t>
      </is>
    </oc>
    <nc r="I384" t="inlineStr">
      <is>
        <t>Passed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1" sId="1">
    <oc r="I217" t="inlineStr">
      <is>
        <t>Not_Run</t>
      </is>
    </oc>
    <nc r="I217" t="inlineStr">
      <is>
        <t>Passed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1">
    <oc r="I150" t="inlineStr">
      <is>
        <t>Not_Run</t>
      </is>
    </oc>
    <nc r="I150" t="inlineStr">
      <is>
        <t>Passed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nc r="F13" t="inlineStr">
      <is>
        <t>Shwetha</t>
      </is>
    </nc>
  </rcc>
  <rcc rId="362" sId="1">
    <nc r="F15" t="inlineStr">
      <is>
        <t>Shwetha</t>
      </is>
    </nc>
  </rcc>
  <rcc rId="363" sId="1">
    <nc r="F25" t="inlineStr">
      <is>
        <t>Shwetha</t>
      </is>
    </nc>
  </rcc>
  <rcc rId="364" sId="1">
    <nc r="F28" t="inlineStr">
      <is>
        <t>Shwetha</t>
      </is>
    </nc>
  </rcc>
  <rcc rId="365" sId="1">
    <nc r="F30" t="inlineStr">
      <is>
        <t>Shwetha</t>
      </is>
    </nc>
  </rcc>
  <rcc rId="366" sId="1">
    <nc r="F33" t="inlineStr">
      <is>
        <t>Shwetha</t>
      </is>
    </nc>
  </rcc>
  <rcc rId="367" sId="1">
    <nc r="F35" t="inlineStr">
      <is>
        <t>Shwetha</t>
      </is>
    </nc>
  </rcc>
  <rcc rId="368" sId="1">
    <nc r="F36" t="inlineStr">
      <is>
        <t>Shwetha</t>
      </is>
    </nc>
  </rcc>
  <rcc rId="369" sId="1">
    <nc r="F37" t="inlineStr">
      <is>
        <t>Shwetha</t>
      </is>
    </nc>
  </rcc>
  <rcc rId="370" sId="1">
    <nc r="F38" t="inlineStr">
      <is>
        <t>Shwetha</t>
      </is>
    </nc>
  </rcc>
  <rcc rId="371" sId="1">
    <nc r="F39" t="inlineStr">
      <is>
        <t>Shwetha</t>
      </is>
    </nc>
  </rcc>
  <rcc rId="372" sId="1">
    <nc r="F66" t="inlineStr">
      <is>
        <t>Shwetha</t>
      </is>
    </nc>
  </rcc>
  <rcc rId="373" sId="1">
    <nc r="F69" t="inlineStr">
      <is>
        <t>Shwetha</t>
      </is>
    </nc>
  </rcc>
  <rcc rId="374" sId="1">
    <nc r="F71" t="inlineStr">
      <is>
        <t>Shwetha</t>
      </is>
    </nc>
  </rcc>
  <rcc rId="375" sId="1">
    <nc r="F78" t="inlineStr">
      <is>
        <t>Shwetha</t>
      </is>
    </nc>
  </rcc>
  <rcc rId="376" sId="1">
    <nc r="F94" t="inlineStr">
      <is>
        <t>Shwetha</t>
      </is>
    </nc>
  </rcc>
  <rcc rId="377" sId="1">
    <nc r="F101" t="inlineStr">
      <is>
        <t>Shwetha</t>
      </is>
    </nc>
  </rcc>
  <rcc rId="378" sId="1">
    <nc r="F120" t="inlineStr">
      <is>
        <t>Shwetha</t>
      </is>
    </nc>
  </rcc>
  <rcc rId="379" sId="1">
    <nc r="F129" t="inlineStr">
      <is>
        <t>Shwetha</t>
      </is>
    </nc>
  </rcc>
  <rcc rId="380" sId="1">
    <nc r="F130" t="inlineStr">
      <is>
        <t>Shwetha</t>
      </is>
    </nc>
  </rcc>
  <rcc rId="381" sId="1">
    <nc r="F132" t="inlineStr">
      <is>
        <t>Shwetha</t>
      </is>
    </nc>
  </rcc>
  <rcc rId="382" sId="1">
    <nc r="F153" t="inlineStr">
      <is>
        <t>Shwetha</t>
      </is>
    </nc>
  </rcc>
  <rcc rId="383" sId="1">
    <nc r="F202" t="inlineStr">
      <is>
        <t>Shwetha</t>
      </is>
    </nc>
  </rcc>
  <rcc rId="384" sId="1">
    <nc r="F219" t="inlineStr">
      <is>
        <t>Shwetha</t>
      </is>
    </nc>
  </rcc>
  <rcc rId="385" sId="1">
    <nc r="F358" t="inlineStr">
      <is>
        <t>Shwetha</t>
      </is>
    </nc>
  </rcc>
  <rcc rId="386" sId="1">
    <nc r="F362" t="inlineStr">
      <is>
        <t>Shwetha</t>
      </is>
    </nc>
  </rcc>
  <rcc rId="387" sId="1">
    <nc r="F363" t="inlineStr">
      <is>
        <t>Shwetha</t>
      </is>
    </nc>
  </rcc>
  <rcc rId="388" sId="1">
    <nc r="F376" t="inlineStr">
      <is>
        <t>Shwetha</t>
      </is>
    </nc>
  </rcc>
  <rcc rId="389" sId="1">
    <nc r="F380" t="inlineStr">
      <is>
        <t>Shwetha</t>
      </is>
    </nc>
  </rcc>
  <rcc rId="390" sId="1">
    <nc r="F383" t="inlineStr">
      <is>
        <t>Shwetha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3" sId="1">
    <oc r="I204" t="inlineStr">
      <is>
        <t>Not_Run</t>
      </is>
    </oc>
    <nc r="I204" t="inlineStr">
      <is>
        <t>Passed</t>
      </is>
    </nc>
  </rcc>
  <rcc rId="3824" sId="1">
    <oc r="I161" t="inlineStr">
      <is>
        <t>Not_Run</t>
      </is>
    </oc>
    <nc r="I161" t="inlineStr">
      <is>
        <t>Passed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5" sId="1">
    <oc r="I137" t="inlineStr">
      <is>
        <t>Not_Run</t>
      </is>
    </oc>
    <nc r="I137" t="inlineStr">
      <is>
        <t>Passed</t>
      </is>
    </nc>
  </rcc>
  <rcc rId="3826" sId="1">
    <oc r="I113" t="inlineStr">
      <is>
        <t>Not_Run</t>
      </is>
    </oc>
    <nc r="I113" t="inlineStr">
      <is>
        <t>Passed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7" sId="1">
    <oc r="I416" t="inlineStr">
      <is>
        <t>Not_Run</t>
      </is>
    </oc>
    <nc r="I416" t="inlineStr">
      <is>
        <t>Passed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8" sId="1">
    <oc r="I238" t="inlineStr">
      <is>
        <t>Not_Run</t>
      </is>
    </oc>
    <nc r="I238" t="inlineStr">
      <is>
        <t>Passed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9" sId="1">
    <oc r="I194" t="inlineStr">
      <is>
        <t>Not_Run</t>
      </is>
    </oc>
    <nc r="I194" t="inlineStr">
      <is>
        <t>Passed</t>
      </is>
    </nc>
  </rcc>
  <rcc rId="3830" sId="1">
    <oc r="I195" t="inlineStr">
      <is>
        <t>Not_Run</t>
      </is>
    </oc>
    <nc r="I195" t="inlineStr">
      <is>
        <t>Passed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1" sId="1">
    <oc r="I189" t="inlineStr">
      <is>
        <t>Not_Run</t>
      </is>
    </oc>
    <nc r="I189" t="inlineStr">
      <is>
        <t>Passed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2" sId="1">
    <oc r="I190" t="inlineStr">
      <is>
        <t>Not_Run</t>
      </is>
    </oc>
    <nc r="I190" t="inlineStr">
      <is>
        <t>Passed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1">
    <oc r="I224" t="inlineStr">
      <is>
        <t>Not_Run</t>
      </is>
    </oc>
    <nc r="I224" t="inlineStr">
      <is>
        <t>Passed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4" sId="1">
    <oc r="I222" t="inlineStr">
      <is>
        <t>Not_Run</t>
      </is>
    </oc>
    <nc r="I222" t="inlineStr">
      <is>
        <t>Pased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5" sId="1">
    <oc r="I222" t="inlineStr">
      <is>
        <t>Pased</t>
      </is>
    </oc>
    <nc r="I222" t="inlineStr">
      <is>
        <t>Passed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6E2381C_A942_4DD7_896B_98DA956ABE3A_.wvu.FilterData" hidden="1" oldHidden="1">
    <formula>'FIVC_BIOS_ADL-S_5SGC2_Cons_Ext.'!$A$1:$M$437</formula>
  </rdn>
  <rcv guid="{B6E2381C-A942-4DD7-896B-98DA956ABE3A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6" sId="1">
    <oc r="I193" t="inlineStr">
      <is>
        <t>Not_Run</t>
      </is>
    </oc>
    <nc r="I193" t="inlineStr">
      <is>
        <t>Passed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1">
    <oc r="K260" t="inlineStr">
      <is>
        <t>Vijay</t>
      </is>
    </oc>
    <nc r="K260" t="inlineStr">
      <is>
        <t>Manasa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</rdn>
  <rdn rId="0" localSheetId="1" customView="1" name="Z_55F2D1F2_7319_4618_89C6_B9BAC559B991_.wvu.FilterData" hidden="1" oldHidden="1">
    <formula>Test_Data!$A$1:$T$437</formula>
    <oldFormula>Test_Data!$B$1:$R$437</oldFormula>
  </rdn>
  <rcv guid="{55F2D1F2-7319-4618-89C6-B9BAC559B991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0" sId="1">
    <oc r="K17" t="inlineStr">
      <is>
        <t>Vijay</t>
      </is>
    </oc>
    <nc r="K17" t="inlineStr">
      <is>
        <t>Manasa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">
    <oc r="I197" t="inlineStr">
      <is>
        <t>Not_Run</t>
      </is>
    </oc>
    <nc r="I197" t="inlineStr">
      <is>
        <t>Passed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2" sId="1">
    <oc r="K211" t="inlineStr">
      <is>
        <t>Vijay</t>
      </is>
    </oc>
    <nc r="K211" t="inlineStr">
      <is>
        <t>Manasa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1">
    <oc r="K412" t="inlineStr">
      <is>
        <t>Shwetha</t>
      </is>
    </oc>
    <nc r="K412" t="inlineStr">
      <is>
        <t>Manasa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4" sId="1">
    <oc r="K107" t="inlineStr">
      <is>
        <t>Shwetha</t>
      </is>
    </oc>
    <nc r="K107" t="inlineStr">
      <is>
        <t>Manasa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1">
    <oc r="K30" t="inlineStr">
      <is>
        <t>Reshma</t>
      </is>
    </oc>
    <nc r="K30" t="inlineStr">
      <is>
        <t>Manasa</t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6" sId="1">
    <oc r="K335" t="inlineStr">
      <is>
        <t>Reshma</t>
      </is>
    </oc>
    <nc r="K335" t="inlineStr">
      <is>
        <t>Manasa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7" sId="1">
    <oc r="I334" t="inlineStr">
      <is>
        <t>Not_Run</t>
      </is>
    </oc>
    <nc r="I334" t="inlineStr">
      <is>
        <t>Passed</t>
      </is>
    </nc>
  </rcc>
  <rcc rId="3848" sId="1">
    <oc r="I296" t="inlineStr">
      <is>
        <t>Not_Run</t>
      </is>
    </oc>
    <nc r="I296" t="inlineStr">
      <is>
        <t>Passed</t>
      </is>
    </nc>
  </rcc>
  <rcc rId="3849" sId="1">
    <nc r="J296" t="inlineStr">
      <is>
        <t>Verified with H20 Module</t>
      </is>
    </nc>
  </rcc>
  <rcc rId="3850" sId="1">
    <oc r="I318" t="inlineStr">
      <is>
        <t>Not_Run</t>
      </is>
    </oc>
    <nc r="I318" t="inlineStr">
      <is>
        <t>Passed</t>
      </is>
    </nc>
  </rcc>
  <rcc rId="3851" sId="1">
    <oc r="K318" t="inlineStr">
      <is>
        <t>Arya.</t>
      </is>
    </oc>
    <nc r="K318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E15" t="inlineStr">
      <is>
        <t>Not_Run</t>
      </is>
    </oc>
    <nc r="E15" t="inlineStr">
      <is>
        <t>Passed</t>
      </is>
    </nc>
  </rcc>
  <rcc rId="394" sId="1">
    <oc r="E28" t="inlineStr">
      <is>
        <t>Not_Run</t>
      </is>
    </oc>
    <nc r="E28" t="inlineStr">
      <is>
        <t>Passed</t>
      </is>
    </nc>
  </rcc>
  <rcc rId="395" sId="1">
    <oc r="E36" t="inlineStr">
      <is>
        <t>Not_Run</t>
      </is>
    </oc>
    <nc r="E36" t="inlineStr">
      <is>
        <t>NA</t>
      </is>
    </nc>
  </rcc>
  <rcc rId="396" sId="1">
    <oc r="E37" t="inlineStr">
      <is>
        <t>Not_Run</t>
      </is>
    </oc>
    <nc r="E37" t="inlineStr">
      <is>
        <t>NA</t>
      </is>
    </nc>
  </rcc>
  <rcc rId="397" sId="1">
    <oc r="E38" t="inlineStr">
      <is>
        <t>Not_Run</t>
      </is>
    </oc>
    <nc r="E38" t="inlineStr">
      <is>
        <t>NA</t>
      </is>
    </nc>
  </rcc>
  <rcc rId="398" sId="1">
    <nc r="O36" t="inlineStr">
      <is>
        <t>c-TDP Supported qdf not avilable</t>
      </is>
    </nc>
  </rcc>
  <rcc rId="399" sId="1">
    <nc r="O37" t="inlineStr">
      <is>
        <t>c-TDP Supported qdf not avilable</t>
      </is>
    </nc>
  </rcc>
  <rcc rId="400" sId="1">
    <nc r="O38" t="inlineStr">
      <is>
        <t>c-TDP Supported qdf not avilable</t>
      </is>
    </nc>
  </rcc>
  <rcc rId="401" sId="1">
    <oc r="E39" t="inlineStr">
      <is>
        <t>Not_Run</t>
      </is>
    </oc>
    <nc r="E39" t="inlineStr">
      <is>
        <t>Passed</t>
      </is>
    </nc>
  </rcc>
  <rcc rId="402" sId="1">
    <oc r="E219" t="inlineStr">
      <is>
        <t>Not_Run</t>
      </is>
    </oc>
    <nc r="E219" t="inlineStr">
      <is>
        <t>Passed</t>
      </is>
    </nc>
  </rcc>
  <rcc rId="403" sId="1">
    <oc r="E358" t="inlineStr">
      <is>
        <t>Not_Run</t>
      </is>
    </oc>
    <nc r="E358" t="inlineStr">
      <is>
        <t>Passed</t>
      </is>
    </nc>
  </rcc>
  <rcc rId="404" sId="1">
    <oc r="E153" t="inlineStr">
      <is>
        <t>Not_Run</t>
      </is>
    </oc>
    <nc r="E153" t="inlineStr">
      <is>
        <t>Passed</t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1">
    <oc r="I198" t="inlineStr">
      <is>
        <t>Not_Run</t>
      </is>
    </oc>
    <nc r="I198" t="inlineStr">
      <is>
        <t>Passed</t>
      </is>
    </nc>
  </rcc>
  <rcc rId="3853" sId="1">
    <oc r="I199" t="inlineStr">
      <is>
        <t>Not_Run</t>
      </is>
    </oc>
    <nc r="I199" t="inlineStr">
      <is>
        <t>Passed</t>
      </is>
    </nc>
  </rcc>
  <rcc rId="3854" sId="1">
    <oc r="I200" t="inlineStr">
      <is>
        <t>Not_Run</t>
      </is>
    </oc>
    <nc r="I200" t="inlineStr">
      <is>
        <t>Passed</t>
      </is>
    </nc>
  </rcc>
  <rcc rId="3855" sId="1">
    <oc r="I162" t="inlineStr">
      <is>
        <t>Not_Run</t>
      </is>
    </oc>
    <nc r="I162" t="inlineStr">
      <is>
        <t>Passed</t>
      </is>
    </nc>
  </rcc>
  <rcc rId="3856" sId="1">
    <oc r="I163" t="inlineStr">
      <is>
        <t>Not_Run</t>
      </is>
    </oc>
    <nc r="I163" t="inlineStr">
      <is>
        <t>Passed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1">
    <oc r="I155" t="inlineStr">
      <is>
        <t>Not_Run</t>
      </is>
    </oc>
    <nc r="I155" t="inlineStr">
      <is>
        <t>Passed</t>
      </is>
    </nc>
  </rcc>
  <rcc rId="3858" sId="1">
    <oc r="I433" t="inlineStr">
      <is>
        <t>Not_Run</t>
      </is>
    </oc>
    <nc r="I433" t="inlineStr">
      <is>
        <t>Passed</t>
      </is>
    </nc>
  </rcc>
  <rcc rId="3859" sId="1">
    <oc r="I267" t="inlineStr">
      <is>
        <t>Not_Run</t>
      </is>
    </oc>
    <nc r="I267" t="inlineStr">
      <is>
        <t>Passed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0" sId="1">
    <oc r="K230" t="inlineStr">
      <is>
        <t>Reshma</t>
      </is>
    </oc>
    <nc r="K230" t="inlineStr">
      <is>
        <t>Manasa</t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">
    <oc r="K381" t="inlineStr">
      <is>
        <t>Vijay</t>
      </is>
    </oc>
    <nc r="K381" t="inlineStr">
      <is>
        <t>Manasa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2" sId="1">
    <oc r="I317" t="inlineStr">
      <is>
        <t>Not_Run</t>
      </is>
    </oc>
    <nc r="I317" t="inlineStr">
      <is>
        <t>Passed</t>
      </is>
    </nc>
  </rcc>
  <rcc rId="3863" sId="1">
    <oc r="I313" t="inlineStr">
      <is>
        <t>Not_Run</t>
      </is>
    </oc>
    <nc r="I313" t="inlineStr">
      <is>
        <t>Passed</t>
      </is>
    </nc>
  </rcc>
  <rcc rId="3864" sId="1">
    <oc r="I305" t="inlineStr">
      <is>
        <t>Not_Run</t>
      </is>
    </oc>
    <nc r="I305" t="inlineStr">
      <is>
        <t>Passed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5" sId="1">
    <oc r="K101" t="inlineStr">
      <is>
        <t>Reshma</t>
      </is>
    </oc>
    <nc r="K101" t="inlineStr">
      <is>
        <t>Manasa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1">
    <oc r="K77" t="inlineStr">
      <is>
        <t>Reshma</t>
      </is>
    </oc>
    <nc r="K77" t="inlineStr">
      <is>
        <t>Arya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9" sId="1">
    <oc r="K77" t="inlineStr">
      <is>
        <t>Arya</t>
      </is>
    </oc>
    <nc r="K77" t="inlineStr">
      <is>
        <t>Arya.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1">
    <oc r="I151" t="inlineStr">
      <is>
        <t>Not_Run</t>
      </is>
    </oc>
    <nc r="I151" t="inlineStr">
      <is>
        <t>Passed</t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oc r="E94" t="inlineStr">
      <is>
        <t>Not_Run</t>
      </is>
    </oc>
    <nc r="E94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5" sId="1" odxf="1" dxf="1">
    <oc r="A81">
      <f>HYPERLINK("https://hsdes.intel.com/resource/14013159022","14013159022")</f>
    </oc>
    <nc r="A81">
      <f>HYPERLINK("https://hsdes.intel.com/resource/14013159022","14013159022")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7" sId="1">
    <oc r="I164" t="inlineStr">
      <is>
        <t>Not_Run</t>
      </is>
    </oc>
    <nc r="I164" t="inlineStr">
      <is>
        <t>Passed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1">
    <oc r="I269" t="inlineStr">
      <is>
        <t>Failed</t>
      </is>
    </oc>
    <nc r="I269" t="inlineStr">
      <is>
        <t>Not_Run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9" sId="1">
    <oc r="I128" t="inlineStr">
      <is>
        <t>Not_Run</t>
      </is>
    </oc>
    <nc r="I128" t="inlineStr">
      <is>
        <t>Passed</t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0" sId="1">
    <oc r="I106" t="inlineStr">
      <is>
        <t>Not_Run</t>
      </is>
    </oc>
    <nc r="I106" t="inlineStr">
      <is>
        <t>NA</t>
      </is>
    </nc>
  </rcc>
  <rcc rId="3951" sId="1">
    <oc r="I342" t="inlineStr">
      <is>
        <t>Not_Run</t>
      </is>
    </oc>
    <nc r="I342" t="inlineStr">
      <is>
        <t>NA</t>
      </is>
    </nc>
  </rcc>
  <rcc rId="3952" sId="1">
    <oc r="K106" t="inlineStr">
      <is>
        <t>Arya</t>
      </is>
    </oc>
    <nc r="K106"/>
  </rcc>
  <rcc rId="3953" sId="1">
    <oc r="K342" t="inlineStr">
      <is>
        <t>Arya</t>
      </is>
    </oc>
    <nc r="K342"/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1">
    <nc r="J290" t="inlineStr">
      <is>
        <t>check 00 0E 00</t>
      </is>
    </nc>
  </rcc>
  <rcc rId="3955" sId="1">
    <oc r="I290" t="inlineStr">
      <is>
        <t>Not_Run</t>
      </is>
    </oc>
    <nc r="I290" t="inlineStr">
      <is>
        <t>Passed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6" sId="1">
    <oc r="K9" t="inlineStr">
      <is>
        <t>Vijay</t>
      </is>
    </oc>
    <nc r="K9"/>
  </rcc>
  <rcc rId="3957" sId="1">
    <oc r="I9" t="inlineStr">
      <is>
        <t>Not_Run</t>
      </is>
    </oc>
    <nc r="I9" t="inlineStr">
      <is>
        <t>Passed</t>
      </is>
    </nc>
  </rcc>
  <rcc rId="3958" sId="1">
    <oc r="K311" t="inlineStr">
      <is>
        <t>Vijay</t>
      </is>
    </oc>
    <nc r="K311" t="inlineStr">
      <is>
        <t>Reshma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9" sId="1">
    <oc r="J300" t="inlineStr">
      <is>
        <t>https://hsdes.intel.com/appstore/article/#/22012125183(Verfied for non zero values as per the HSD &amp; as mentioned in notes)</t>
      </is>
    </oc>
    <nc r="J300" t="inlineStr">
      <is>
        <t>https://hsdes.intel.com/appstore/article/#/22012125183(Verfied for non zero values as per the HSD as mentioned in notes)</t>
      </is>
    </nc>
  </rcc>
  <rcc rId="3960" sId="1">
    <oc r="I300" t="inlineStr">
      <is>
        <t>Not_Run</t>
      </is>
    </oc>
    <nc r="I300" t="inlineStr">
      <is>
        <t>Passed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1" sId="1">
    <oc r="I53" t="inlineStr">
      <is>
        <t>Not_Run</t>
      </is>
    </oc>
    <nc r="I53" t="inlineStr">
      <is>
        <t>Passed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">
    <oc r="E112" t="inlineStr">
      <is>
        <t>Not_Run</t>
      </is>
    </oc>
    <nc r="E112" t="inlineStr">
      <is>
        <t>Passed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2" sId="1">
    <oc r="I175" t="inlineStr">
      <is>
        <t>Not_Run</t>
      </is>
    </oc>
    <nc r="I175" t="inlineStr">
      <is>
        <t>Passed</t>
      </is>
    </nc>
  </rcc>
  <rcc rId="3963" sId="1">
    <oc r="I418" t="inlineStr">
      <is>
        <t>Not_Run</t>
      </is>
    </oc>
    <nc r="I418" t="inlineStr">
      <is>
        <t>Passed</t>
      </is>
    </nc>
  </rcc>
  <rcc rId="3964" sId="1">
    <oc r="I171" t="inlineStr">
      <is>
        <t>Not_Run</t>
      </is>
    </oc>
    <nc r="I171" t="inlineStr">
      <is>
        <t>Passed</t>
      </is>
    </nc>
  </rcc>
  <rcc rId="3965" sId="1">
    <oc r="I172" t="inlineStr">
      <is>
        <t>Not_Run</t>
      </is>
    </oc>
    <nc r="I172" t="inlineStr">
      <is>
        <t>Passed</t>
      </is>
    </nc>
  </rcc>
  <rcc rId="3966" sId="1">
    <oc r="I173" t="inlineStr">
      <is>
        <t>Not_Run</t>
      </is>
    </oc>
    <nc r="I173" t="inlineStr">
      <is>
        <t>Passed</t>
      </is>
    </nc>
  </rcc>
  <rcc rId="3967" sId="1">
    <oc r="I174" t="inlineStr">
      <is>
        <t>Not_Run</t>
      </is>
    </oc>
    <nc r="I174" t="inlineStr">
      <is>
        <t>Passed</t>
      </is>
    </nc>
  </rcc>
  <rcc rId="3968" sId="1">
    <oc r="I176" t="inlineStr">
      <is>
        <t>Not_Run</t>
      </is>
    </oc>
    <nc r="I176" t="inlineStr">
      <is>
        <t>Passed</t>
      </is>
    </nc>
  </rcc>
  <rcc rId="3969" sId="1">
    <oc r="I420" t="inlineStr">
      <is>
        <t>Not_Run</t>
      </is>
    </oc>
    <nc r="I420" t="inlineStr">
      <is>
        <t>Passed</t>
      </is>
    </nc>
  </rcc>
  <rcc rId="3970" sId="1">
    <oc r="I423" t="inlineStr">
      <is>
        <t>Not_Run</t>
      </is>
    </oc>
    <nc r="I423" t="inlineStr">
      <is>
        <t>Passed</t>
      </is>
    </nc>
  </rcc>
  <rcc rId="3971" sId="1">
    <oc r="I422" t="inlineStr">
      <is>
        <t>Not_Run</t>
      </is>
    </oc>
    <nc r="I422" t="inlineStr">
      <is>
        <t>Passed</t>
      </is>
    </nc>
  </rcc>
  <rcc rId="3972" sId="1">
    <oc r="I424" t="inlineStr">
      <is>
        <t>Not_Run</t>
      </is>
    </oc>
    <nc r="I424" t="inlineStr">
      <is>
        <t>Passed</t>
      </is>
    </nc>
  </rcc>
  <rcc rId="3973" sId="1">
    <oc r="I167" t="inlineStr">
      <is>
        <t>Not_Run</t>
      </is>
    </oc>
    <nc r="I167" t="inlineStr">
      <is>
        <t>Passed</t>
      </is>
    </nc>
  </rcc>
  <rcc rId="3974" sId="1">
    <oc r="I168" t="inlineStr">
      <is>
        <t>Not_Run</t>
      </is>
    </oc>
    <nc r="I168" t="inlineStr">
      <is>
        <t>Passed</t>
      </is>
    </nc>
  </rcc>
  <rcc rId="3975" sId="1">
    <oc r="I169" t="inlineStr">
      <is>
        <t>Not_Run</t>
      </is>
    </oc>
    <nc r="I169" t="inlineStr">
      <is>
        <t>Passed</t>
      </is>
    </nc>
  </rcc>
  <rcc rId="3976" sId="1">
    <oc r="I170" t="inlineStr">
      <is>
        <t>Not_Run</t>
      </is>
    </oc>
    <nc r="I170" t="inlineStr">
      <is>
        <t>Passed</t>
      </is>
    </nc>
  </rcc>
  <rcc rId="3977" sId="1">
    <oc r="I154" t="inlineStr">
      <is>
        <t>Not_Run</t>
      </is>
    </oc>
    <nc r="I154" t="inlineStr">
      <is>
        <t>Passed</t>
      </is>
    </nc>
  </rcc>
  <rcc rId="3978" sId="1">
    <oc r="I166" t="inlineStr">
      <is>
        <t>Not_Run</t>
      </is>
    </oc>
    <nc r="I166" t="inlineStr">
      <is>
        <t>Passed</t>
      </is>
    </nc>
  </rcc>
  <rcc rId="3979" sId="1">
    <oc r="I419" t="inlineStr">
      <is>
        <t>Not_Run</t>
      </is>
    </oc>
    <nc r="I419" t="inlineStr">
      <is>
        <t>Passed</t>
      </is>
    </nc>
  </rcc>
  <rcc rId="3980" sId="1">
    <oc r="I425" t="inlineStr">
      <is>
        <t>Not_Run</t>
      </is>
    </oc>
    <nc r="I425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1" sId="1">
    <oc r="K311" t="inlineStr">
      <is>
        <t>Reshma</t>
      </is>
    </oc>
    <nc r="K311" t="inlineStr">
      <is>
        <t>Manasa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1">
    <oc r="I70" t="inlineStr">
      <is>
        <t>Not_Run</t>
      </is>
    </oc>
    <nc r="I70" t="inlineStr">
      <is>
        <t>Passed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3" sId="1">
    <oc r="I431" t="inlineStr">
      <is>
        <t>Not_Run</t>
      </is>
    </oc>
    <nc r="I431" t="inlineStr">
      <is>
        <t>Passed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1">
    <oc r="I10" t="inlineStr">
      <is>
        <t>Not_Run</t>
      </is>
    </oc>
    <nc r="I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7" sId="1">
    <oc r="I2" t="inlineStr">
      <is>
        <t>Not_Run</t>
      </is>
    </oc>
    <nc r="I2" t="inlineStr">
      <is>
        <t>Passed</t>
      </is>
    </nc>
  </rcc>
  <rcc rId="3988" sId="1">
    <oc r="I74" t="inlineStr">
      <is>
        <t>Not_Run</t>
      </is>
    </oc>
    <nc r="I74" t="inlineStr">
      <is>
        <t>Passed</t>
      </is>
    </nc>
  </rcc>
  <rcc rId="3989" sId="1">
    <oc r="I279" t="inlineStr">
      <is>
        <t>Not_Run</t>
      </is>
    </oc>
    <nc r="I279" t="inlineStr">
      <is>
        <t>Passed</t>
      </is>
    </nc>
  </rcc>
  <rcc rId="3990" sId="1">
    <oc r="I215" t="inlineStr">
      <is>
        <t>Not_Run</t>
      </is>
    </oc>
    <nc r="I215" t="inlineStr">
      <is>
        <t>Passed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1" sId="1">
    <oc r="K311" t="inlineStr">
      <is>
        <t>Manasa</t>
      </is>
    </oc>
    <nc r="K311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1">
    <oc r="I311" t="inlineStr">
      <is>
        <t>Not_Run</t>
      </is>
    </oc>
    <nc r="I311" t="inlineStr">
      <is>
        <t>Passed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1">
    <oc r="I19" t="inlineStr">
      <is>
        <t>Not_Run</t>
      </is>
    </oc>
    <nc r="I19" t="inlineStr">
      <is>
        <t>Passed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6" sId="1">
    <oc r="I269" t="inlineStr">
      <is>
        <t>Not_Run</t>
      </is>
    </oc>
    <nc r="I269" t="inlineStr">
      <is>
        <t>NA</t>
      </is>
    </nc>
  </rcc>
  <rcc rId="3997" sId="1">
    <oc r="J269" t="inlineStr">
      <is>
        <t>https://hsdes.intel.com/appstore/article/#/16015761958</t>
      </is>
    </oc>
    <nc r="J269" t="inlineStr">
      <is>
        <t>Testcase NA for ADL-S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1">
    <oc r="E130" t="inlineStr">
      <is>
        <t>Not_Run</t>
      </is>
    </oc>
    <nc r="E130" t="inlineStr">
      <is>
        <t>Passed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Test_Data!$A$1:$T$437</formula>
    <oldFormula>Test_Data!$A$1:$T$1</oldFormula>
  </rdn>
  <rcv guid="{B6E2381C-A942-4DD7-896B-98DA956ABE3A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Test_Data!$A$1:$T$437</formula>
    <oldFormula>Test_Data!$A$1:$T$437</oldFormula>
  </rdn>
  <rcv guid="{1452CE3A-0E5D-4E5C-9B15-F3517FBAE90D}" action="add"/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2" sId="1">
    <oc r="I338" t="inlineStr">
      <is>
        <t>Not_Run</t>
      </is>
    </oc>
    <nc r="I338" t="inlineStr">
      <is>
        <t>Passed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3" sId="1">
    <oc r="I339" t="inlineStr">
      <is>
        <t>Not_Run</t>
      </is>
    </oc>
    <nc r="I339" t="inlineStr">
      <is>
        <t>Passed</t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6" sId="1">
    <oc r="I22" t="inlineStr">
      <is>
        <t>Not_Run</t>
      </is>
    </oc>
    <nc r="I22" t="inlineStr">
      <is>
        <t>Passed</t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7" sId="1">
    <oc r="I18" t="inlineStr">
      <is>
        <t>Not_Run</t>
      </is>
    </oc>
    <nc r="I18" t="inlineStr">
      <is>
        <t>Passed</t>
      </is>
    </nc>
  </rcc>
  <rcc rId="4008" sId="1">
    <oc r="I319" t="inlineStr">
      <is>
        <t>Not_Run</t>
      </is>
    </oc>
    <nc r="I319" t="inlineStr">
      <is>
        <t>Passed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9" sId="2">
    <oc r="B4" t="inlineStr">
      <is>
        <t>RPL_V3087_01_97_COBALT</t>
      </is>
    </oc>
    <nc r="B4" t="inlineStr">
      <is>
        <t>RPL_V3141_00_284_COBALT</t>
      </is>
    </nc>
  </rcc>
  <rfmt sheetId="2" xfDxf="1" sqref="B6" start="0" length="0">
    <dxf>
      <font>
        <u/>
        <sz val="9"/>
        <color rgb="FF0000FF"/>
        <name val="Intel Clear"/>
        <scheme val="none"/>
      </font>
    </dxf>
  </rfmt>
  <rcc rId="4010" sId="2">
    <oc r="B6" t="inlineStr">
      <is>
        <t>ADL-S-ADP-S-COBALT-CONS-22.09.7.33A</t>
      </is>
    </oc>
    <nc r="B6" t="inlineStr">
      <is>
        <t>ADL-S-ADP-S-SV2-CONS-22.09.4.94B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1" sId="1">
    <oc r="I90" t="inlineStr">
      <is>
        <t>Not_Run</t>
      </is>
    </oc>
    <nc r="I90" t="inlineStr">
      <is>
        <t>Passed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1">
    <oc r="I95" t="inlineStr">
      <is>
        <t>Not_Run</t>
      </is>
    </oc>
    <nc r="I95" t="inlineStr">
      <is>
        <t>Passed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oc r="E72" t="inlineStr">
      <is>
        <t>Not_Run</t>
      </is>
    </oc>
    <nc r="E72" t="inlineStr">
      <is>
        <t>Passed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1">
    <oc r="I320" t="inlineStr">
      <is>
        <t>Not_Run</t>
      </is>
    </oc>
    <nc r="I320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4" sId="1">
    <oc r="I121" t="inlineStr">
      <is>
        <t>Not_Run</t>
      </is>
    </oc>
    <nc r="I121" t="inlineStr">
      <is>
        <t>Passed</t>
      </is>
    </nc>
  </rcc>
  <rcc rId="4015" sId="1">
    <oc r="I123" t="inlineStr">
      <is>
        <t>Not_Run</t>
      </is>
    </oc>
    <nc r="I123" t="inlineStr">
      <is>
        <t>Passed</t>
      </is>
    </nc>
  </rcc>
  <rcc rId="4016" sId="1">
    <oc r="I265" t="inlineStr">
      <is>
        <t>Not_Run</t>
      </is>
    </oc>
    <nc r="I265" t="inlineStr">
      <is>
        <t>Passed</t>
      </is>
    </nc>
  </rcc>
  <rcc rId="4017" sId="1">
    <oc r="I299" t="inlineStr">
      <is>
        <t>Not_Run</t>
      </is>
    </oc>
    <nc r="I299" t="inlineStr">
      <is>
        <t>Passed</t>
      </is>
    </nc>
  </rcc>
  <rcc rId="4018" sId="1">
    <oc r="I343" t="inlineStr">
      <is>
        <t>Not_Run</t>
      </is>
    </oc>
    <nc r="I343" t="inlineStr">
      <is>
        <t>Passed</t>
      </is>
    </nc>
  </rcc>
  <rcc rId="4019" sId="1">
    <oc r="I344" t="inlineStr">
      <is>
        <t>Not_Run</t>
      </is>
    </oc>
    <nc r="I344" t="inlineStr">
      <is>
        <t>Passed</t>
      </is>
    </nc>
  </rcc>
  <rcc rId="4020" sId="1">
    <oc r="I345" t="inlineStr">
      <is>
        <t>Not_Run</t>
      </is>
    </oc>
    <nc r="I345" t="inlineStr">
      <is>
        <t>Passed</t>
      </is>
    </nc>
  </rcc>
  <rcc rId="4021" sId="1">
    <oc r="I346" t="inlineStr">
      <is>
        <t>Not_Run</t>
      </is>
    </oc>
    <nc r="I346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2" sId="1">
    <oc r="I322" t="inlineStr">
      <is>
        <t>Not_Run</t>
      </is>
    </oc>
    <nc r="I322" t="inlineStr">
      <is>
        <t>Passed</t>
      </is>
    </nc>
  </rcc>
  <rcc rId="4023" sId="1">
    <oc r="I321" t="inlineStr">
      <is>
        <t>Not_Run</t>
      </is>
    </oc>
    <nc r="I321" t="inlineStr">
      <is>
        <t>Passed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6" sId="1">
    <oc r="I81" t="inlineStr">
      <is>
        <t>Not_Run</t>
      </is>
    </oc>
    <nc r="I81" t="inlineStr">
      <is>
        <t>Passed</t>
      </is>
    </nc>
  </rcc>
  <rcc rId="4027" sId="1">
    <oc r="I82" t="inlineStr">
      <is>
        <t>Not_Run</t>
      </is>
    </oc>
    <nc r="I82" t="inlineStr">
      <is>
        <t>Passed</t>
      </is>
    </nc>
  </rcc>
  <rcc rId="4028" sId="1">
    <oc r="I177" t="inlineStr">
      <is>
        <t>Not_Run</t>
      </is>
    </oc>
    <nc r="I177" t="inlineStr">
      <is>
        <t>Passed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1">
    <oc r="I5" t="inlineStr">
      <is>
        <t>Not_Run</t>
      </is>
    </oc>
    <nc r="I5" t="inlineStr">
      <is>
        <t>Passed</t>
      </is>
    </nc>
  </rcc>
  <rcc rId="4030" sId="1">
    <oc r="I7" t="inlineStr">
      <is>
        <t>Not_Run</t>
      </is>
    </oc>
    <nc r="I7" t="inlineStr">
      <is>
        <t>Passed</t>
      </is>
    </nc>
  </rcc>
  <rcc rId="4031" sId="1">
    <oc r="I11" t="inlineStr">
      <is>
        <t>Not_Run</t>
      </is>
    </oc>
    <nc r="I11" t="inlineStr">
      <is>
        <t>Passed</t>
      </is>
    </nc>
  </rcc>
  <rcc rId="4032" sId="1">
    <oc r="I14" t="inlineStr">
      <is>
        <t>Not_Run</t>
      </is>
    </oc>
    <nc r="I14" t="inlineStr">
      <is>
        <t>Passed</t>
      </is>
    </nc>
  </rcc>
  <rcc rId="4033" sId="1">
    <oc r="I26" t="inlineStr">
      <is>
        <t>Not_Run</t>
      </is>
    </oc>
    <nc r="I26" t="inlineStr">
      <is>
        <t>Passed</t>
      </is>
    </nc>
  </rcc>
  <rcc rId="4034" sId="1">
    <oc r="I29" t="inlineStr">
      <is>
        <t>Not_Run</t>
      </is>
    </oc>
    <nc r="I29" t="inlineStr">
      <is>
        <t>Passed</t>
      </is>
    </nc>
  </rcc>
  <rcc rId="4035" sId="1">
    <oc r="I32" t="inlineStr">
      <is>
        <t>Not_Run</t>
      </is>
    </oc>
    <nc r="I32" t="inlineStr">
      <is>
        <t>Passed</t>
      </is>
    </nc>
  </rcc>
  <rcc rId="4036" sId="1">
    <oc r="I34" t="inlineStr">
      <is>
        <t>Not_Run</t>
      </is>
    </oc>
    <nc r="I34" t="inlineStr">
      <is>
        <t>Passed</t>
      </is>
    </nc>
  </rcc>
  <rcc rId="4037" sId="1">
    <oc r="I40" t="inlineStr">
      <is>
        <t>Not_Run</t>
      </is>
    </oc>
    <nc r="I40" t="inlineStr">
      <is>
        <t>Passed</t>
      </is>
    </nc>
  </rcc>
  <rcc rId="4038" sId="1">
    <oc r="I54" t="inlineStr">
      <is>
        <t>Not_Run</t>
      </is>
    </oc>
    <nc r="I54" t="inlineStr">
      <is>
        <t>Passed</t>
      </is>
    </nc>
  </rcc>
  <rcc rId="4039" sId="1">
    <oc r="I56" t="inlineStr">
      <is>
        <t>Not_Run</t>
      </is>
    </oc>
    <nc r="I56" t="inlineStr">
      <is>
        <t>Passed</t>
      </is>
    </nc>
  </rcc>
  <rcc rId="4040" sId="1">
    <oc r="I59" t="inlineStr">
      <is>
        <t>Not_Run</t>
      </is>
    </oc>
    <nc r="I59" t="inlineStr">
      <is>
        <t>Passed</t>
      </is>
    </nc>
  </rcc>
  <rcc rId="4041" sId="1">
    <oc r="I64" t="inlineStr">
      <is>
        <t>Not_Run</t>
      </is>
    </oc>
    <nc r="I64" t="inlineStr">
      <is>
        <t>Passed</t>
      </is>
    </nc>
  </rcc>
  <rcc rId="4042" sId="1">
    <oc r="I65" t="inlineStr">
      <is>
        <t>Not_Run</t>
      </is>
    </oc>
    <nc r="I65" t="inlineStr">
      <is>
        <t>Passed</t>
      </is>
    </nc>
  </rcc>
  <rcc rId="4043" sId="1">
    <oc r="I68" t="inlineStr">
      <is>
        <t>Not_Run</t>
      </is>
    </oc>
    <nc r="I68" t="inlineStr">
      <is>
        <t>Passed</t>
      </is>
    </nc>
  </rcc>
  <rcc rId="4044" sId="1">
    <oc r="I85" t="inlineStr">
      <is>
        <t>Not_Run</t>
      </is>
    </oc>
    <nc r="I85" t="inlineStr">
      <is>
        <t>Passed</t>
      </is>
    </nc>
  </rcc>
  <rcc rId="4045" sId="1">
    <oc r="I97" t="inlineStr">
      <is>
        <t>Not_Run</t>
      </is>
    </oc>
    <nc r="I97" t="inlineStr">
      <is>
        <t>Passed</t>
      </is>
    </nc>
  </rcc>
  <rcc rId="4046" sId="1">
    <oc r="I98" t="inlineStr">
      <is>
        <t>Not_Run</t>
      </is>
    </oc>
    <nc r="I98" t="inlineStr">
      <is>
        <t>Passed</t>
      </is>
    </nc>
  </rcc>
  <rcc rId="4047" sId="1">
    <oc r="I99" t="inlineStr">
      <is>
        <t>Not_Run</t>
      </is>
    </oc>
    <nc r="I99" t="inlineStr">
      <is>
        <t>Passed</t>
      </is>
    </nc>
  </rcc>
  <rcc rId="4048" sId="1">
    <oc r="I100" t="inlineStr">
      <is>
        <t>Not_Run</t>
      </is>
    </oc>
    <nc r="I100" t="inlineStr">
      <is>
        <t>Passed</t>
      </is>
    </nc>
  </rcc>
  <rcc rId="4049" sId="1">
    <oc r="I102" t="inlineStr">
      <is>
        <t>Not_Run</t>
      </is>
    </oc>
    <nc r="I102" t="inlineStr">
      <is>
        <t>Passed</t>
      </is>
    </nc>
  </rcc>
  <rcc rId="4050" sId="1">
    <oc r="I103" t="inlineStr">
      <is>
        <t>Not_Run</t>
      </is>
    </oc>
    <nc r="I103" t="inlineStr">
      <is>
        <t>Passed</t>
      </is>
    </nc>
  </rcc>
  <rcc rId="4051" sId="1">
    <oc r="I110" t="inlineStr">
      <is>
        <t>Not_Run</t>
      </is>
    </oc>
    <nc r="I110" t="inlineStr">
      <is>
        <t>Passed</t>
      </is>
    </nc>
  </rcc>
  <rcc rId="4052" sId="1">
    <oc r="I111" t="inlineStr">
      <is>
        <t>Not_Run</t>
      </is>
    </oc>
    <nc r="I111" t="inlineStr">
      <is>
        <t>Passed</t>
      </is>
    </nc>
  </rcc>
  <rcc rId="4053" sId="1">
    <oc r="I117" t="inlineStr">
      <is>
        <t>Not_Run</t>
      </is>
    </oc>
    <nc r="I117" t="inlineStr">
      <is>
        <t>Passed</t>
      </is>
    </nc>
  </rcc>
  <rcc rId="4054" sId="1">
    <oc r="I119" t="inlineStr">
      <is>
        <t>Not_Run</t>
      </is>
    </oc>
    <nc r="I119" t="inlineStr">
      <is>
        <t>Passed</t>
      </is>
    </nc>
  </rcc>
  <rcc rId="4055" sId="1">
    <oc r="I131" t="inlineStr">
      <is>
        <t>Not_Run</t>
      </is>
    </oc>
    <nc r="I131" t="inlineStr">
      <is>
        <t>Passed</t>
      </is>
    </nc>
  </rcc>
  <rcc rId="4056" sId="1">
    <oc r="I133" t="inlineStr">
      <is>
        <t>Not_Run</t>
      </is>
    </oc>
    <nc r="I133" t="inlineStr">
      <is>
        <t>Passed</t>
      </is>
    </nc>
  </rcc>
  <rcc rId="4057" sId="1">
    <oc r="I135" t="inlineStr">
      <is>
        <t>Not_Run</t>
      </is>
    </oc>
    <nc r="I135" t="inlineStr">
      <is>
        <t>Passed</t>
      </is>
    </nc>
  </rcc>
  <rcc rId="4058" sId="1">
    <oc r="I146" t="inlineStr">
      <is>
        <t>Not_Run</t>
      </is>
    </oc>
    <nc r="I146" t="inlineStr">
      <is>
        <t>Passed</t>
      </is>
    </nc>
  </rcc>
  <rcc rId="4059" sId="1">
    <oc r="I148" t="inlineStr">
      <is>
        <t>Not_Run</t>
      </is>
    </oc>
    <nc r="I148" t="inlineStr">
      <is>
        <t>Passed</t>
      </is>
    </nc>
  </rcc>
  <rcc rId="4060" sId="1">
    <oc r="I149" t="inlineStr">
      <is>
        <t>Not_Run</t>
      </is>
    </oc>
    <nc r="I149" t="inlineStr">
      <is>
        <t>Passed</t>
      </is>
    </nc>
  </rcc>
  <rcc rId="4061" sId="1">
    <oc r="I152" t="inlineStr">
      <is>
        <t>Not_Run</t>
      </is>
    </oc>
    <nc r="I152" t="inlineStr">
      <is>
        <t>Passed</t>
      </is>
    </nc>
  </rcc>
  <rcc rId="4062" sId="1">
    <oc r="I156" t="inlineStr">
      <is>
        <t>Not_Run</t>
      </is>
    </oc>
    <nc r="I156" t="inlineStr">
      <is>
        <t>Passed</t>
      </is>
    </nc>
  </rcc>
  <rcc rId="4063" sId="1">
    <oc r="I179" t="inlineStr">
      <is>
        <t>Not_Run</t>
      </is>
    </oc>
    <nc r="I179" t="inlineStr">
      <is>
        <t>Passed</t>
      </is>
    </nc>
  </rcc>
  <rcc rId="4064" sId="1">
    <oc r="I182" t="inlineStr">
      <is>
        <t>Not_Run</t>
      </is>
    </oc>
    <nc r="I182" t="inlineStr">
      <is>
        <t>Passed</t>
      </is>
    </nc>
  </rcc>
  <rcc rId="4065" sId="1">
    <oc r="I184" t="inlineStr">
      <is>
        <t>Not_Run</t>
      </is>
    </oc>
    <nc r="I184" t="inlineStr">
      <is>
        <t>Passed</t>
      </is>
    </nc>
  </rcc>
  <rcc rId="4066" sId="1">
    <oc r="I187" t="inlineStr">
      <is>
        <t>Not_Run</t>
      </is>
    </oc>
    <nc r="I187" t="inlineStr">
      <is>
        <t>Passed</t>
      </is>
    </nc>
  </rcc>
  <rcc rId="4067" sId="1">
    <oc r="I192" t="inlineStr">
      <is>
        <t>Not_Run</t>
      </is>
    </oc>
    <nc r="I192" t="inlineStr">
      <is>
        <t>Passed</t>
      </is>
    </nc>
  </rcc>
  <rcc rId="4068" sId="1">
    <oc r="I214" t="inlineStr">
      <is>
        <t>Not_Run</t>
      </is>
    </oc>
    <nc r="I214" t="inlineStr">
      <is>
        <t>Passed</t>
      </is>
    </nc>
  </rcc>
  <rcc rId="4069" sId="1">
    <oc r="I216" t="inlineStr">
      <is>
        <t>Not_Run</t>
      </is>
    </oc>
    <nc r="I216" t="inlineStr">
      <is>
        <t>Passed</t>
      </is>
    </nc>
  </rcc>
  <rcc rId="4070" sId="1">
    <oc r="I218" t="inlineStr">
      <is>
        <t>Not_Run</t>
      </is>
    </oc>
    <nc r="I218" t="inlineStr">
      <is>
        <t>Passed</t>
      </is>
    </nc>
  </rcc>
  <rcc rId="4071" sId="1">
    <oc r="I225" t="inlineStr">
      <is>
        <t>Not_Run</t>
      </is>
    </oc>
    <nc r="I225" t="inlineStr">
      <is>
        <t>Passed</t>
      </is>
    </nc>
  </rcc>
  <rcc rId="4072" sId="1">
    <oc r="I227" t="inlineStr">
      <is>
        <t>Not_Run</t>
      </is>
    </oc>
    <nc r="I227" t="inlineStr">
      <is>
        <t>Passed</t>
      </is>
    </nc>
  </rcc>
  <rcc rId="4073" sId="1">
    <oc r="I228" t="inlineStr">
      <is>
        <t>Not_Run</t>
      </is>
    </oc>
    <nc r="I228" t="inlineStr">
      <is>
        <t>Passed</t>
      </is>
    </nc>
  </rcc>
  <rcc rId="4074" sId="1">
    <oc r="I229" t="inlineStr">
      <is>
        <t>Not_Run</t>
      </is>
    </oc>
    <nc r="I229" t="inlineStr">
      <is>
        <t>Passed</t>
      </is>
    </nc>
  </rcc>
  <rcc rId="4075" sId="1">
    <oc r="I231" t="inlineStr">
      <is>
        <t>Not_Run</t>
      </is>
    </oc>
    <nc r="I231" t="inlineStr">
      <is>
        <t>Passed</t>
      </is>
    </nc>
  </rcc>
  <rcc rId="4076" sId="1">
    <oc r="I232" t="inlineStr">
      <is>
        <t>Not_Run</t>
      </is>
    </oc>
    <nc r="I232" t="inlineStr">
      <is>
        <t>Passed</t>
      </is>
    </nc>
  </rcc>
  <rcc rId="4077" sId="1">
    <oc r="I233" t="inlineStr">
      <is>
        <t>Not_Run</t>
      </is>
    </oc>
    <nc r="I233" t="inlineStr">
      <is>
        <t>Passed</t>
      </is>
    </nc>
  </rcc>
  <rcc rId="4078" sId="1">
    <oc r="I237" t="inlineStr">
      <is>
        <t>Not_Run</t>
      </is>
    </oc>
    <nc r="I237" t="inlineStr">
      <is>
        <t>Passed</t>
      </is>
    </nc>
  </rcc>
  <rcc rId="4079" sId="1">
    <oc r="I239" t="inlineStr">
      <is>
        <t>Not_Run</t>
      </is>
    </oc>
    <nc r="I239" t="inlineStr">
      <is>
        <t>Passed</t>
      </is>
    </nc>
  </rcc>
  <rcc rId="4080" sId="1">
    <oc r="I242" t="inlineStr">
      <is>
        <t>Not_Run</t>
      </is>
    </oc>
    <nc r="I242" t="inlineStr">
      <is>
        <t>Passed</t>
      </is>
    </nc>
  </rcc>
  <rcc rId="4081" sId="1">
    <oc r="I253" t="inlineStr">
      <is>
        <t>Not_Run</t>
      </is>
    </oc>
    <nc r="I253" t="inlineStr">
      <is>
        <t>Passed</t>
      </is>
    </nc>
  </rcc>
  <rcc rId="4082" sId="1">
    <oc r="I254" t="inlineStr">
      <is>
        <t>Not_Run</t>
      </is>
    </oc>
    <nc r="I254" t="inlineStr">
      <is>
        <t>Passed</t>
      </is>
    </nc>
  </rcc>
  <rcc rId="4083" sId="1">
    <oc r="I256" t="inlineStr">
      <is>
        <t>Not_Run</t>
      </is>
    </oc>
    <nc r="I256" t="inlineStr">
      <is>
        <t>Passed</t>
      </is>
    </nc>
  </rcc>
  <rcc rId="4084" sId="1">
    <oc r="I258" t="inlineStr">
      <is>
        <t>Not_Run</t>
      </is>
    </oc>
    <nc r="I258" t="inlineStr">
      <is>
        <t>Passed</t>
      </is>
    </nc>
  </rcc>
  <rcc rId="4085" sId="1">
    <oc r="I259" t="inlineStr">
      <is>
        <t>Not_Run</t>
      </is>
    </oc>
    <nc r="I259" t="inlineStr">
      <is>
        <t>Passed</t>
      </is>
    </nc>
  </rcc>
  <rcc rId="4086" sId="1">
    <oc r="I261" t="inlineStr">
      <is>
        <t>Not_Run</t>
      </is>
    </oc>
    <nc r="I261" t="inlineStr">
      <is>
        <t>Passed</t>
      </is>
    </nc>
  </rcc>
  <rcc rId="4087" sId="1">
    <oc r="I262" t="inlineStr">
      <is>
        <t>Not_Run</t>
      </is>
    </oc>
    <nc r="I262" t="inlineStr">
      <is>
        <t>Passed</t>
      </is>
    </nc>
  </rcc>
  <rcc rId="4088" sId="1">
    <oc r="I263" t="inlineStr">
      <is>
        <t>Not_Run</t>
      </is>
    </oc>
    <nc r="I263" t="inlineStr">
      <is>
        <t>Passed</t>
      </is>
    </nc>
  </rcc>
  <rcc rId="4089" sId="1">
    <oc r="I264" t="inlineStr">
      <is>
        <t>Not_Run</t>
      </is>
    </oc>
    <nc r="I264" t="inlineStr">
      <is>
        <t>Passed</t>
      </is>
    </nc>
  </rcc>
  <rcc rId="4090" sId="1">
    <oc r="I266" t="inlineStr">
      <is>
        <t>Not_Run</t>
      </is>
    </oc>
    <nc r="I266" t="inlineStr">
      <is>
        <t>Passed</t>
      </is>
    </nc>
  </rcc>
  <rcc rId="4091" sId="1">
    <oc r="I268" t="inlineStr">
      <is>
        <t>Not_Run</t>
      </is>
    </oc>
    <nc r="I268" t="inlineStr">
      <is>
        <t>Passed</t>
      </is>
    </nc>
  </rcc>
  <rcc rId="4092" sId="1">
    <oc r="I272" t="inlineStr">
      <is>
        <t>Not_Run</t>
      </is>
    </oc>
    <nc r="I272" t="inlineStr">
      <is>
        <t>Passed</t>
      </is>
    </nc>
  </rcc>
  <rcc rId="4093" sId="1">
    <oc r="I273" t="inlineStr">
      <is>
        <t>Not_Run</t>
      </is>
    </oc>
    <nc r="I273" t="inlineStr">
      <is>
        <t>Passed</t>
      </is>
    </nc>
  </rcc>
  <rcc rId="4094" sId="1">
    <oc r="I274" t="inlineStr">
      <is>
        <t>Not_Run</t>
      </is>
    </oc>
    <nc r="I274" t="inlineStr">
      <is>
        <t>Passed</t>
      </is>
    </nc>
  </rcc>
  <rcc rId="4095" sId="1">
    <oc r="I275" t="inlineStr">
      <is>
        <t>Not_Run</t>
      </is>
    </oc>
    <nc r="I275" t="inlineStr">
      <is>
        <t>Passed</t>
      </is>
    </nc>
  </rcc>
  <rcc rId="4096" sId="1">
    <oc r="I276" t="inlineStr">
      <is>
        <t>Not_Run</t>
      </is>
    </oc>
    <nc r="I276" t="inlineStr">
      <is>
        <t>Passed</t>
      </is>
    </nc>
  </rcc>
  <rcc rId="4097" sId="1">
    <oc r="I278" t="inlineStr">
      <is>
        <t>Not_Run</t>
      </is>
    </oc>
    <nc r="I278" t="inlineStr">
      <is>
        <t>Passed</t>
      </is>
    </nc>
  </rcc>
  <rcc rId="4098" sId="1">
    <oc r="I281" t="inlineStr">
      <is>
        <t>Not_Run</t>
      </is>
    </oc>
    <nc r="I281" t="inlineStr">
      <is>
        <t>Passed</t>
      </is>
    </nc>
  </rcc>
  <rcc rId="4099" sId="1">
    <oc r="I282" t="inlineStr">
      <is>
        <t>Not_Run</t>
      </is>
    </oc>
    <nc r="I282" t="inlineStr">
      <is>
        <t>Passed</t>
      </is>
    </nc>
  </rcc>
  <rcc rId="4100" sId="1">
    <oc r="I288" t="inlineStr">
      <is>
        <t>Not_Run</t>
      </is>
    </oc>
    <nc r="I288" t="inlineStr">
      <is>
        <t>Passed</t>
      </is>
    </nc>
  </rcc>
  <rcc rId="4101" sId="1">
    <oc r="I289" t="inlineStr">
      <is>
        <t>Not_Run</t>
      </is>
    </oc>
    <nc r="I289" t="inlineStr">
      <is>
        <t>Passed</t>
      </is>
    </nc>
  </rcc>
  <rcc rId="4102" sId="1">
    <oc r="I327" t="inlineStr">
      <is>
        <t>Not_Run</t>
      </is>
    </oc>
    <nc r="I327" t="inlineStr">
      <is>
        <t>Passed</t>
      </is>
    </nc>
  </rcc>
  <rcc rId="4103" sId="1">
    <oc r="I328" t="inlineStr">
      <is>
        <t>Not_Run</t>
      </is>
    </oc>
    <nc r="I328" t="inlineStr">
      <is>
        <t>Passed</t>
      </is>
    </nc>
  </rcc>
  <rcc rId="4104" sId="1">
    <oc r="I336" t="inlineStr">
      <is>
        <t>Not_Run</t>
      </is>
    </oc>
    <nc r="I336" t="inlineStr">
      <is>
        <t>Passed</t>
      </is>
    </nc>
  </rcc>
  <rcc rId="4105" sId="1">
    <oc r="I337" t="inlineStr">
      <is>
        <t>Not_Run</t>
      </is>
    </oc>
    <nc r="I337" t="inlineStr">
      <is>
        <t>Passed</t>
      </is>
    </nc>
  </rcc>
  <rcc rId="4106" sId="1">
    <oc r="I350" t="inlineStr">
      <is>
        <t>Not_Run</t>
      </is>
    </oc>
    <nc r="I350" t="inlineStr">
      <is>
        <t>Passed</t>
      </is>
    </nc>
  </rcc>
  <rcc rId="4107" sId="1">
    <oc r="I351" t="inlineStr">
      <is>
        <t>Not_Run</t>
      </is>
    </oc>
    <nc r="I351" t="inlineStr">
      <is>
        <t>Passed</t>
      </is>
    </nc>
  </rcc>
  <rcc rId="4108" sId="1">
    <oc r="I357" t="inlineStr">
      <is>
        <t>Not_Run</t>
      </is>
    </oc>
    <nc r="I357" t="inlineStr">
      <is>
        <t>Passed</t>
      </is>
    </nc>
  </rcc>
  <rcc rId="4109" sId="1">
    <oc r="I359" t="inlineStr">
      <is>
        <t>Not_Run</t>
      </is>
    </oc>
    <nc r="I359" t="inlineStr">
      <is>
        <t>Passed</t>
      </is>
    </nc>
  </rcc>
  <rcc rId="4110" sId="1">
    <oc r="I360" t="inlineStr">
      <is>
        <t>Not_Run</t>
      </is>
    </oc>
    <nc r="I360" t="inlineStr">
      <is>
        <t>Passed</t>
      </is>
    </nc>
  </rcc>
  <rcc rId="4111" sId="1">
    <oc r="I361" t="inlineStr">
      <is>
        <t>Not_Run</t>
      </is>
    </oc>
    <nc r="I361" t="inlineStr">
      <is>
        <t>Passed</t>
      </is>
    </nc>
  </rcc>
  <rcc rId="4112" sId="1">
    <oc r="I367" t="inlineStr">
      <is>
        <t>Not_Run</t>
      </is>
    </oc>
    <nc r="I367" t="inlineStr">
      <is>
        <t>Passed</t>
      </is>
    </nc>
  </rcc>
  <rcc rId="4113" sId="1">
    <oc r="I368" t="inlineStr">
      <is>
        <t>Not_Run</t>
      </is>
    </oc>
    <nc r="I368" t="inlineStr">
      <is>
        <t>Passed</t>
      </is>
    </nc>
  </rcc>
  <rcc rId="4114" sId="1">
    <oc r="I369" t="inlineStr">
      <is>
        <t>Not_Run</t>
      </is>
    </oc>
    <nc r="I369" t="inlineStr">
      <is>
        <t>Passed</t>
      </is>
    </nc>
  </rcc>
  <rcc rId="4115" sId="1">
    <oc r="I370" t="inlineStr">
      <is>
        <t>Not_Run</t>
      </is>
    </oc>
    <nc r="I370" t="inlineStr">
      <is>
        <t>Passed</t>
      </is>
    </nc>
  </rcc>
  <rcc rId="4116" sId="1">
    <oc r="I372" t="inlineStr">
      <is>
        <t>Not_Run</t>
      </is>
    </oc>
    <nc r="I372" t="inlineStr">
      <is>
        <t>Passed</t>
      </is>
    </nc>
  </rcc>
  <rcc rId="4117" sId="1">
    <oc r="I377" t="inlineStr">
      <is>
        <t>Not_Run</t>
      </is>
    </oc>
    <nc r="I377" t="inlineStr">
      <is>
        <t>Passed</t>
      </is>
    </nc>
  </rcc>
  <rcc rId="4118" sId="1">
    <oc r="I378" t="inlineStr">
      <is>
        <t>Not_Run</t>
      </is>
    </oc>
    <nc r="I378" t="inlineStr">
      <is>
        <t>Passed</t>
      </is>
    </nc>
  </rcc>
  <rcc rId="4119" sId="1">
    <oc r="I379" t="inlineStr">
      <is>
        <t>Not_Run</t>
      </is>
    </oc>
    <nc r="I379" t="inlineStr">
      <is>
        <t>Passed</t>
      </is>
    </nc>
  </rcc>
  <rcc rId="4120" sId="1">
    <oc r="I394" t="inlineStr">
      <is>
        <t>Not_Run</t>
      </is>
    </oc>
    <nc r="I394" t="inlineStr">
      <is>
        <t>Passed</t>
      </is>
    </nc>
  </rcc>
  <rcc rId="4121" sId="1">
    <oc r="I398" t="inlineStr">
      <is>
        <t>Not_Run</t>
      </is>
    </oc>
    <nc r="I398" t="inlineStr">
      <is>
        <t>Passed</t>
      </is>
    </nc>
  </rcc>
  <rcc rId="4122" sId="1">
    <oc r="I400" t="inlineStr">
      <is>
        <t>Not_Run</t>
      </is>
    </oc>
    <nc r="I400" t="inlineStr">
      <is>
        <t>Passed</t>
      </is>
    </nc>
  </rcc>
  <rcc rId="4123" sId="1">
    <oc r="I401" t="inlineStr">
      <is>
        <t>Not_Run</t>
      </is>
    </oc>
    <nc r="I401" t="inlineStr">
      <is>
        <t>Passed</t>
      </is>
    </nc>
  </rcc>
  <rcc rId="4124" sId="1">
    <oc r="I402" t="inlineStr">
      <is>
        <t>Not_Run</t>
      </is>
    </oc>
    <nc r="I402" t="inlineStr">
      <is>
        <t>Passed</t>
      </is>
    </nc>
  </rcc>
  <rcc rId="4125" sId="1">
    <oc r="I405" t="inlineStr">
      <is>
        <t>Not_Run</t>
      </is>
    </oc>
    <nc r="I405" t="inlineStr">
      <is>
        <t>Passed</t>
      </is>
    </nc>
  </rcc>
  <rcc rId="4126" sId="1">
    <oc r="I406" t="inlineStr">
      <is>
        <t>Not_Run</t>
      </is>
    </oc>
    <nc r="I406" t="inlineStr">
      <is>
        <t>Passed</t>
      </is>
    </nc>
  </rcc>
  <rcc rId="4127" sId="1">
    <oc r="I409" t="inlineStr">
      <is>
        <t>Not_Run</t>
      </is>
    </oc>
    <nc r="I409" t="inlineStr">
      <is>
        <t>Passed</t>
      </is>
    </nc>
  </rcc>
  <rcc rId="4128" sId="1">
    <oc r="I410" t="inlineStr">
      <is>
        <t>Not_Run</t>
      </is>
    </oc>
    <nc r="I410" t="inlineStr">
      <is>
        <t>Passed</t>
      </is>
    </nc>
  </rcc>
  <rcc rId="4129" sId="1">
    <oc r="I413" t="inlineStr">
      <is>
        <t>Not_Run</t>
      </is>
    </oc>
    <nc r="I413" t="inlineStr">
      <is>
        <t>Passed</t>
      </is>
    </nc>
  </rcc>
  <rcc rId="4130" sId="1">
    <oc r="I437" t="inlineStr">
      <is>
        <t>Not_Run</t>
      </is>
    </oc>
    <nc r="I437" t="inlineStr">
      <is>
        <t>Passed</t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Cols" hidden="1" oldHidden="1">
    <formula>Test_Data!$D:$H</formula>
  </rdn>
  <rdn rId="0" localSheetId="1" customView="1" name="Z_B6E2381C_A942_4DD7_896B_98DA956ABE3A_.wvu.FilterData" hidden="1" oldHidden="1">
    <formula>Test_Data!$A$1:$T$437</formula>
    <oldFormula>Test_Data!$A$1:$T$437</oldFormula>
  </rdn>
  <rcv guid="{B6E2381C-A942-4DD7-896B-98DA956ABE3A}" action="add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34" sId="1" ref="J1:J1048576" action="insertCol"/>
  <rm rId="4135" sheetId="1" source="L1:L1048576" destination="J1:J1048576" sourceSheetId="1">
    <rfmt sheetId="1" xfDxf="1" sqref="J1:J1048576" start="0" length="0"/>
    <rfmt sheetId="1" sqref="J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dxf>
    </rfmt>
  </rm>
  <rrc rId="4136" sId="1" ref="L1:L1048576" action="deleteCol">
    <rfmt sheetId="1" xfDxf="1" sqref="L1:L1048576" start="0" length="0"/>
    <rfmt sheetId="1" sqref="L1" start="0" length="0">
      <dxf>
        <font>
          <b/>
          <sz val="11"/>
          <color theme="0"/>
          <name val="Calibri"/>
          <family val="2"/>
          <scheme val="minor"/>
        </font>
      </dxf>
    </rfmt>
  </rrc>
  <rcc rId="4137" sId="1">
    <oc r="J1" t="inlineStr">
      <is>
        <t>Executed By</t>
      </is>
    </oc>
    <nc r="J1" t="inlineStr">
      <is>
        <t>Assignee</t>
      </is>
    </nc>
  </rcc>
  <rrc rId="4138" sId="1" ref="K1:K1048576" action="insertCol"/>
  <rcc rId="4139" sId="1">
    <nc r="K1" t="inlineStr">
      <is>
        <t>HSD ID</t>
      </is>
    </nc>
  </rcc>
  <rm rId="4140" sheetId="1" source="L285" destination="K285" sourceSheetId="1"/>
  <rdn rId="0" localSheetId="1" customView="1" name="Z_B6E2381C_A942_4DD7_896B_98DA956ABE3A_.wvu.Cols" hidden="1" oldHidden="1">
    <oldFormula>Test_Data!$D:$H</oldFormula>
  </rdn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>
    <oc r="B4" t="inlineStr">
      <is>
        <t>RPL_V3141_00_284_COBALT</t>
      </is>
    </oc>
    <nc r="B4" t="inlineStr">
      <is>
        <t>V3141_00_284_COBALT_INTERNAL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oc r="E363" t="inlineStr">
      <is>
        <t>Not_Run</t>
      </is>
    </oc>
    <nc r="E363" t="inlineStr">
      <is>
        <t>Passed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>
    <oc r="B4" t="inlineStr">
      <is>
        <t>V3141_00_284_COBALT_INTERNAL</t>
      </is>
    </oc>
    <nc r="B4" t="inlineStr">
      <is>
        <t>V3141_00_284_SV2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8" sId="1">
    <oc r="I2" t="inlineStr">
      <is>
        <t>Passed</t>
      </is>
    </oc>
    <nc r="I2" t="inlineStr">
      <is>
        <t>Not_Run</t>
      </is>
    </nc>
  </rcc>
  <rcc rId="4149" sId="1">
    <oc r="I3" t="inlineStr">
      <is>
        <t>Passed</t>
      </is>
    </oc>
    <nc r="I3" t="inlineStr">
      <is>
        <t>Not_Run</t>
      </is>
    </nc>
  </rcc>
  <rcc rId="4150" sId="1">
    <oc r="I4" t="inlineStr">
      <is>
        <t>Passed</t>
      </is>
    </oc>
    <nc r="I4" t="inlineStr">
      <is>
        <t>Not_Run</t>
      </is>
    </nc>
  </rcc>
  <rcc rId="4151" sId="1">
    <oc r="I5" t="inlineStr">
      <is>
        <t>Passed</t>
      </is>
    </oc>
    <nc r="I5" t="inlineStr">
      <is>
        <t>Not_Run</t>
      </is>
    </nc>
  </rcc>
  <rcc rId="4152" sId="1">
    <oc r="I6" t="inlineStr">
      <is>
        <t>Passed</t>
      </is>
    </oc>
    <nc r="I6" t="inlineStr">
      <is>
        <t>Not_Run</t>
      </is>
    </nc>
  </rcc>
  <rcc rId="4153" sId="1">
    <oc r="I7" t="inlineStr">
      <is>
        <t>Passed</t>
      </is>
    </oc>
    <nc r="I7" t="inlineStr">
      <is>
        <t>Not_Run</t>
      </is>
    </nc>
  </rcc>
  <rcc rId="4154" sId="1">
    <oc r="I8" t="inlineStr">
      <is>
        <t>Passed</t>
      </is>
    </oc>
    <nc r="I8" t="inlineStr">
      <is>
        <t>Not_Run</t>
      </is>
    </nc>
  </rcc>
  <rcc rId="4155" sId="1">
    <oc r="I9" t="inlineStr">
      <is>
        <t>Passed</t>
      </is>
    </oc>
    <nc r="I9" t="inlineStr">
      <is>
        <t>Not_Run</t>
      </is>
    </nc>
  </rcc>
  <rcc rId="4156" sId="1">
    <oc r="I10" t="inlineStr">
      <is>
        <t>Passed</t>
      </is>
    </oc>
    <nc r="I10" t="inlineStr">
      <is>
        <t>Not_Run</t>
      </is>
    </nc>
  </rcc>
  <rcc rId="4157" sId="1">
    <oc r="I11" t="inlineStr">
      <is>
        <t>Passed</t>
      </is>
    </oc>
    <nc r="I11" t="inlineStr">
      <is>
        <t>Not_Run</t>
      </is>
    </nc>
  </rcc>
  <rcc rId="4158" sId="1">
    <oc r="I12" t="inlineStr">
      <is>
        <t>Passed</t>
      </is>
    </oc>
    <nc r="I12" t="inlineStr">
      <is>
        <t>Not_Run</t>
      </is>
    </nc>
  </rcc>
  <rcc rId="4159" sId="1">
    <oc r="I13" t="inlineStr">
      <is>
        <t>Passed</t>
      </is>
    </oc>
    <nc r="I13" t="inlineStr">
      <is>
        <t>Not_Run</t>
      </is>
    </nc>
  </rcc>
  <rcc rId="4160" sId="1">
    <oc r="I14" t="inlineStr">
      <is>
        <t>Passed</t>
      </is>
    </oc>
    <nc r="I14" t="inlineStr">
      <is>
        <t>Not_Run</t>
      </is>
    </nc>
  </rcc>
  <rcc rId="4161" sId="1">
    <oc r="I15" t="inlineStr">
      <is>
        <t>Passed</t>
      </is>
    </oc>
    <nc r="I15" t="inlineStr">
      <is>
        <t>Not_Run</t>
      </is>
    </nc>
  </rcc>
  <rcc rId="4162" sId="1">
    <oc r="I16" t="inlineStr">
      <is>
        <t>NA</t>
      </is>
    </oc>
    <nc r="I16" t="inlineStr">
      <is>
        <t>Not_Run</t>
      </is>
    </nc>
  </rcc>
  <rcc rId="4163" sId="1">
    <oc r="I17" t="inlineStr">
      <is>
        <t>Passed</t>
      </is>
    </oc>
    <nc r="I17" t="inlineStr">
      <is>
        <t>Not_Run</t>
      </is>
    </nc>
  </rcc>
  <rcc rId="4164" sId="1">
    <oc r="I19" t="inlineStr">
      <is>
        <t>Passed</t>
      </is>
    </oc>
    <nc r="I19" t="inlineStr">
      <is>
        <t>Not_Run</t>
      </is>
    </nc>
  </rcc>
  <rcc rId="4165" sId="1">
    <oc r="I22" t="inlineStr">
      <is>
        <t>Passed</t>
      </is>
    </oc>
    <nc r="I22" t="inlineStr">
      <is>
        <t>Not_Run</t>
      </is>
    </nc>
  </rcc>
  <rcc rId="4166" sId="1">
    <oc r="I20" t="inlineStr">
      <is>
        <t>Passed</t>
      </is>
    </oc>
    <nc r="I20" t="inlineStr">
      <is>
        <t>Not_Run</t>
      </is>
    </nc>
  </rcc>
  <rcc rId="4167" sId="1">
    <oc r="I21" t="inlineStr">
      <is>
        <t>Passed</t>
      </is>
    </oc>
    <nc r="I21" t="inlineStr">
      <is>
        <t>Not_Run</t>
      </is>
    </nc>
  </rcc>
  <rcc rId="4168" sId="1">
    <oc r="I338" t="inlineStr">
      <is>
        <t>Passed</t>
      </is>
    </oc>
    <nc r="I338" t="inlineStr">
      <is>
        <t>Not_Run</t>
      </is>
    </nc>
  </rcc>
  <rcc rId="4169" sId="1">
    <oc r="I23" t="inlineStr">
      <is>
        <t>Passed</t>
      </is>
    </oc>
    <nc r="I23" t="inlineStr">
      <is>
        <t>Not_Run</t>
      </is>
    </nc>
  </rcc>
  <rcc rId="4170" sId="1">
    <oc r="I24" t="inlineStr">
      <is>
        <t>Passed</t>
      </is>
    </oc>
    <nc r="I24" t="inlineStr">
      <is>
        <t>Not_Run</t>
      </is>
    </nc>
  </rcc>
  <rcc rId="4171" sId="1">
    <oc r="I25" t="inlineStr">
      <is>
        <t>Passed</t>
      </is>
    </oc>
    <nc r="I25" t="inlineStr">
      <is>
        <t>Not_Run</t>
      </is>
    </nc>
  </rcc>
  <rcc rId="4172" sId="1">
    <oc r="I26" t="inlineStr">
      <is>
        <t>Passed</t>
      </is>
    </oc>
    <nc r="I26" t="inlineStr">
      <is>
        <t>Not_Run</t>
      </is>
    </nc>
  </rcc>
  <rcc rId="4173" sId="1">
    <oc r="I27" t="inlineStr">
      <is>
        <t>Passed</t>
      </is>
    </oc>
    <nc r="I27" t="inlineStr">
      <is>
        <t>Not_Run</t>
      </is>
    </nc>
  </rcc>
  <rcc rId="4174" sId="1">
    <oc r="I28" t="inlineStr">
      <is>
        <t>Passed</t>
      </is>
    </oc>
    <nc r="I28" t="inlineStr">
      <is>
        <t>Not_Run</t>
      </is>
    </nc>
  </rcc>
  <rcc rId="4175" sId="1">
    <oc r="I29" t="inlineStr">
      <is>
        <t>Passed</t>
      </is>
    </oc>
    <nc r="I29" t="inlineStr">
      <is>
        <t>Not_Run</t>
      </is>
    </nc>
  </rcc>
  <rcc rId="4176" sId="1">
    <oc r="I30" t="inlineStr">
      <is>
        <t>Passed</t>
      </is>
    </oc>
    <nc r="I30" t="inlineStr">
      <is>
        <t>Not_Run</t>
      </is>
    </nc>
  </rcc>
  <rcc rId="4177" sId="1">
    <oc r="I31" t="inlineStr">
      <is>
        <t>Passed</t>
      </is>
    </oc>
    <nc r="I31" t="inlineStr">
      <is>
        <t>Not_Run</t>
      </is>
    </nc>
  </rcc>
  <rcc rId="4178" sId="1">
    <oc r="I32" t="inlineStr">
      <is>
        <t>Passed</t>
      </is>
    </oc>
    <nc r="I32" t="inlineStr">
      <is>
        <t>Not_Run</t>
      </is>
    </nc>
  </rcc>
  <rcc rId="4179" sId="1">
    <oc r="I33" t="inlineStr">
      <is>
        <t>Passed</t>
      </is>
    </oc>
    <nc r="I33" t="inlineStr">
      <is>
        <t>Not_Run</t>
      </is>
    </nc>
  </rcc>
  <rcc rId="4180" sId="1">
    <oc r="I34" t="inlineStr">
      <is>
        <t>Passed</t>
      </is>
    </oc>
    <nc r="I34" t="inlineStr">
      <is>
        <t>Not_Run</t>
      </is>
    </nc>
  </rcc>
  <rcc rId="4181" sId="1">
    <oc r="I35" t="inlineStr">
      <is>
        <t>Passed</t>
      </is>
    </oc>
    <nc r="I35" t="inlineStr">
      <is>
        <t>Not_Run</t>
      </is>
    </nc>
  </rcc>
  <rcc rId="4182" sId="1">
    <oc r="I36" t="inlineStr">
      <is>
        <t>NA</t>
      </is>
    </oc>
    <nc r="I36" t="inlineStr">
      <is>
        <t>Not_Run</t>
      </is>
    </nc>
  </rcc>
  <rcc rId="4183" sId="1">
    <oc r="I37" t="inlineStr">
      <is>
        <t>NA</t>
      </is>
    </oc>
    <nc r="I37" t="inlineStr">
      <is>
        <t>Not_Run</t>
      </is>
    </nc>
  </rcc>
  <rcc rId="4184" sId="1">
    <oc r="I38" t="inlineStr">
      <is>
        <t>NA</t>
      </is>
    </oc>
    <nc r="I38" t="inlineStr">
      <is>
        <t>Not_Run</t>
      </is>
    </nc>
  </rcc>
  <rcc rId="4185" sId="1">
    <oc r="I39" t="inlineStr">
      <is>
        <t>Passed</t>
      </is>
    </oc>
    <nc r="I39" t="inlineStr">
      <is>
        <t>Not_Run</t>
      </is>
    </nc>
  </rcc>
  <rcc rId="4186" sId="1">
    <oc r="I40" t="inlineStr">
      <is>
        <t>Passed</t>
      </is>
    </oc>
    <nc r="I40" t="inlineStr">
      <is>
        <t>Not_Run</t>
      </is>
    </nc>
  </rcc>
  <rcc rId="4187" sId="1">
    <oc r="I41" t="inlineStr">
      <is>
        <t>NA</t>
      </is>
    </oc>
    <nc r="I41" t="inlineStr">
      <is>
        <t>Not_Run</t>
      </is>
    </nc>
  </rcc>
  <rcc rId="4188" sId="1">
    <oc r="I42" t="inlineStr">
      <is>
        <t>Passed</t>
      </is>
    </oc>
    <nc r="I42" t="inlineStr">
      <is>
        <t>Not_Run</t>
      </is>
    </nc>
  </rcc>
  <rcc rId="4189" sId="1">
    <oc r="I43" t="inlineStr">
      <is>
        <t>Passed</t>
      </is>
    </oc>
    <nc r="I43" t="inlineStr">
      <is>
        <t>Not_Run</t>
      </is>
    </nc>
  </rcc>
  <rcc rId="4190" sId="1">
    <oc r="I44" t="inlineStr">
      <is>
        <t>Passed</t>
      </is>
    </oc>
    <nc r="I44" t="inlineStr">
      <is>
        <t>Not_Run</t>
      </is>
    </nc>
  </rcc>
  <rcc rId="4191" sId="1">
    <oc r="I45" t="inlineStr">
      <is>
        <t>Passed</t>
      </is>
    </oc>
    <nc r="I45" t="inlineStr">
      <is>
        <t>Not_Run</t>
      </is>
    </nc>
  </rcc>
  <rcc rId="4192" sId="1">
    <oc r="I46" t="inlineStr">
      <is>
        <t>Passed</t>
      </is>
    </oc>
    <nc r="I46" t="inlineStr">
      <is>
        <t>Not_Run</t>
      </is>
    </nc>
  </rcc>
  <rcc rId="4193" sId="1">
    <oc r="I47" t="inlineStr">
      <is>
        <t>Passed</t>
      </is>
    </oc>
    <nc r="I47" t="inlineStr">
      <is>
        <t>Not_Run</t>
      </is>
    </nc>
  </rcc>
  <rcc rId="4194" sId="1">
    <oc r="I48" t="inlineStr">
      <is>
        <t>Passed</t>
      </is>
    </oc>
    <nc r="I48" t="inlineStr">
      <is>
        <t>Not_Run</t>
      </is>
    </nc>
  </rcc>
  <rcc rId="4195" sId="1">
    <oc r="I49" t="inlineStr">
      <is>
        <t>Passed</t>
      </is>
    </oc>
    <nc r="I49" t="inlineStr">
      <is>
        <t>Not_Run</t>
      </is>
    </nc>
  </rcc>
  <rcc rId="4196" sId="1">
    <oc r="I50" t="inlineStr">
      <is>
        <t>Passed</t>
      </is>
    </oc>
    <nc r="I50" t="inlineStr">
      <is>
        <t>Not_Run</t>
      </is>
    </nc>
  </rcc>
  <rcc rId="4197" sId="1">
    <oc r="I51" t="inlineStr">
      <is>
        <t>Passed</t>
      </is>
    </oc>
    <nc r="I51" t="inlineStr">
      <is>
        <t>Not_Run</t>
      </is>
    </nc>
  </rcc>
  <rcc rId="4198" sId="1">
    <oc r="I52" t="inlineStr">
      <is>
        <t>Passed</t>
      </is>
    </oc>
    <nc r="I52" t="inlineStr">
      <is>
        <t>Not_Run</t>
      </is>
    </nc>
  </rcc>
  <rcc rId="4199" sId="1">
    <oc r="I339" t="inlineStr">
      <is>
        <t>Passed</t>
      </is>
    </oc>
    <nc r="I339" t="inlineStr">
      <is>
        <t>Not_Run</t>
      </is>
    </nc>
  </rcc>
  <rcc rId="4200" sId="1">
    <oc r="I54" t="inlineStr">
      <is>
        <t>Passed</t>
      </is>
    </oc>
    <nc r="I54" t="inlineStr">
      <is>
        <t>Not_Run</t>
      </is>
    </nc>
  </rcc>
  <rcc rId="4201" sId="1">
    <oc r="I55" t="inlineStr">
      <is>
        <t>Passed</t>
      </is>
    </oc>
    <nc r="I55" t="inlineStr">
      <is>
        <t>Not_Run</t>
      </is>
    </nc>
  </rcc>
  <rcc rId="4202" sId="1">
    <oc r="I56" t="inlineStr">
      <is>
        <t>Passed</t>
      </is>
    </oc>
    <nc r="I56" t="inlineStr">
      <is>
        <t>Not_Run</t>
      </is>
    </nc>
  </rcc>
  <rcc rId="4203" sId="1">
    <oc r="I57" t="inlineStr">
      <is>
        <t>Passed</t>
      </is>
    </oc>
    <nc r="I57" t="inlineStr">
      <is>
        <t>Not_Run</t>
      </is>
    </nc>
  </rcc>
  <rcc rId="4204" sId="1">
    <oc r="I18" t="inlineStr">
      <is>
        <t>Passed</t>
      </is>
    </oc>
    <nc r="I18" t="inlineStr">
      <is>
        <t>Not_Run</t>
      </is>
    </nc>
  </rcc>
  <rcc rId="4205" sId="1">
    <oc r="I59" t="inlineStr">
      <is>
        <t>Passed</t>
      </is>
    </oc>
    <nc r="I59" t="inlineStr">
      <is>
        <t>Not_Run</t>
      </is>
    </nc>
  </rcc>
  <rcc rId="4206" sId="1">
    <oc r="I60" t="inlineStr">
      <is>
        <t>Passed</t>
      </is>
    </oc>
    <nc r="I60" t="inlineStr">
      <is>
        <t>Not_Run</t>
      </is>
    </nc>
  </rcc>
  <rcc rId="4207" sId="1">
    <oc r="I61" t="inlineStr">
      <is>
        <t>Passed</t>
      </is>
    </oc>
    <nc r="I61" t="inlineStr">
      <is>
        <t>Not_Run</t>
      </is>
    </nc>
  </rcc>
  <rcc rId="4208" sId="1">
    <oc r="I62" t="inlineStr">
      <is>
        <t>Passed</t>
      </is>
    </oc>
    <nc r="I62" t="inlineStr">
      <is>
        <t>Not_Run</t>
      </is>
    </nc>
  </rcc>
  <rcc rId="4209" sId="1">
    <oc r="I63" t="inlineStr">
      <is>
        <t>Passed</t>
      </is>
    </oc>
    <nc r="I63" t="inlineStr">
      <is>
        <t>Not_Run</t>
      </is>
    </nc>
  </rcc>
  <rcc rId="4210" sId="1">
    <oc r="I64" t="inlineStr">
      <is>
        <t>Passed</t>
      </is>
    </oc>
    <nc r="I64" t="inlineStr">
      <is>
        <t>Not_Run</t>
      </is>
    </nc>
  </rcc>
  <rcc rId="4211" sId="1">
    <oc r="I65" t="inlineStr">
      <is>
        <t>Passed</t>
      </is>
    </oc>
    <nc r="I65" t="inlineStr">
      <is>
        <t>Not_Run</t>
      </is>
    </nc>
  </rcc>
  <rcc rId="4212" sId="1">
    <oc r="I66" t="inlineStr">
      <is>
        <t>Passed</t>
      </is>
    </oc>
    <nc r="I66" t="inlineStr">
      <is>
        <t>Not_Run</t>
      </is>
    </nc>
  </rcc>
  <rcc rId="4213" sId="1">
    <oc r="I67" t="inlineStr">
      <is>
        <t>Passed</t>
      </is>
    </oc>
    <nc r="I67" t="inlineStr">
      <is>
        <t>Not_Run</t>
      </is>
    </nc>
  </rcc>
  <rcc rId="4214" sId="1">
    <oc r="I68" t="inlineStr">
      <is>
        <t>Passed</t>
      </is>
    </oc>
    <nc r="I68" t="inlineStr">
      <is>
        <t>Not_Run</t>
      </is>
    </nc>
  </rcc>
  <rcc rId="4215" sId="1">
    <oc r="I69" t="inlineStr">
      <is>
        <t>Passed</t>
      </is>
    </oc>
    <nc r="I69" t="inlineStr">
      <is>
        <t>Not_Run</t>
      </is>
    </nc>
  </rcc>
  <rcc rId="4216" sId="1">
    <oc r="I70" t="inlineStr">
      <is>
        <t>Passed</t>
      </is>
    </oc>
    <nc r="I70" t="inlineStr">
      <is>
        <t>Not_Run</t>
      </is>
    </nc>
  </rcc>
  <rcc rId="4217" sId="1">
    <oc r="I71" t="inlineStr">
      <is>
        <t>Passed</t>
      </is>
    </oc>
    <nc r="I71" t="inlineStr">
      <is>
        <t>Not_Run</t>
      </is>
    </nc>
  </rcc>
  <rcc rId="4218" sId="1">
    <oc r="I72" t="inlineStr">
      <is>
        <t>Passed</t>
      </is>
    </oc>
    <nc r="I72" t="inlineStr">
      <is>
        <t>Not_Run</t>
      </is>
    </nc>
  </rcc>
  <rcc rId="4219" sId="1">
    <oc r="I73" t="inlineStr">
      <is>
        <t>Passed</t>
      </is>
    </oc>
    <nc r="I73" t="inlineStr">
      <is>
        <t>Not_Run</t>
      </is>
    </nc>
  </rcc>
  <rcc rId="4220" sId="1">
    <oc r="I74" t="inlineStr">
      <is>
        <t>Passed</t>
      </is>
    </oc>
    <nc r="I74" t="inlineStr">
      <is>
        <t>Not_Run</t>
      </is>
    </nc>
  </rcc>
  <rcc rId="4221" sId="1">
    <oc r="I75" t="inlineStr">
      <is>
        <t>Passed</t>
      </is>
    </oc>
    <nc r="I75" t="inlineStr">
      <is>
        <t>Not_Run</t>
      </is>
    </nc>
  </rcc>
  <rcc rId="4222" sId="1">
    <oc r="I76" t="inlineStr">
      <is>
        <t>Passed</t>
      </is>
    </oc>
    <nc r="I76" t="inlineStr">
      <is>
        <t>Not_Run</t>
      </is>
    </nc>
  </rcc>
  <rcc rId="4223" sId="1">
    <oc r="I77" t="inlineStr">
      <is>
        <t>Passed</t>
      </is>
    </oc>
    <nc r="I77" t="inlineStr">
      <is>
        <t>Not_Run</t>
      </is>
    </nc>
  </rcc>
  <rcc rId="4224" sId="1">
    <oc r="I78" t="inlineStr">
      <is>
        <t>Passed</t>
      </is>
    </oc>
    <nc r="I78" t="inlineStr">
      <is>
        <t>Not_Run</t>
      </is>
    </nc>
  </rcc>
  <rcc rId="4225" sId="1">
    <oc r="I79" t="inlineStr">
      <is>
        <t>Passed</t>
      </is>
    </oc>
    <nc r="I79" t="inlineStr">
      <is>
        <t>Not_Run</t>
      </is>
    </nc>
  </rcc>
  <rcc rId="4226" sId="1">
    <oc r="I80" t="inlineStr">
      <is>
        <t>Passed</t>
      </is>
    </oc>
    <nc r="I80" t="inlineStr">
      <is>
        <t>Not_Run</t>
      </is>
    </nc>
  </rcc>
  <rcc rId="4227" sId="1">
    <oc r="I81" t="inlineStr">
      <is>
        <t>Passed</t>
      </is>
    </oc>
    <nc r="I81" t="inlineStr">
      <is>
        <t>Not_Run</t>
      </is>
    </nc>
  </rcc>
  <rcc rId="4228" sId="1">
    <oc r="I82" t="inlineStr">
      <is>
        <t>Passed</t>
      </is>
    </oc>
    <nc r="I82" t="inlineStr">
      <is>
        <t>Not_Run</t>
      </is>
    </nc>
  </rcc>
  <rcc rId="4229" sId="1">
    <oc r="I83" t="inlineStr">
      <is>
        <t>Passed</t>
      </is>
    </oc>
    <nc r="I83" t="inlineStr">
      <is>
        <t>Not_Run</t>
      </is>
    </nc>
  </rcc>
  <rcc rId="4230" sId="1">
    <oc r="I84" t="inlineStr">
      <is>
        <t>Passed</t>
      </is>
    </oc>
    <nc r="I84" t="inlineStr">
      <is>
        <t>Not_Run</t>
      </is>
    </nc>
  </rcc>
  <rcc rId="4231" sId="1">
    <oc r="I85" t="inlineStr">
      <is>
        <t>Passed</t>
      </is>
    </oc>
    <nc r="I85" t="inlineStr">
      <is>
        <t>Not_Run</t>
      </is>
    </nc>
  </rcc>
  <rcc rId="4232" sId="1">
    <oc r="I86" t="inlineStr">
      <is>
        <t>Passed</t>
      </is>
    </oc>
    <nc r="I86" t="inlineStr">
      <is>
        <t>Not_Run</t>
      </is>
    </nc>
  </rcc>
  <rcc rId="4233" sId="1">
    <oc r="I87" t="inlineStr">
      <is>
        <t>Passed</t>
      </is>
    </oc>
    <nc r="I87" t="inlineStr">
      <is>
        <t>Not_Run</t>
      </is>
    </nc>
  </rcc>
  <rcc rId="4234" sId="1">
    <oc r="I88" t="inlineStr">
      <is>
        <t>Passed</t>
      </is>
    </oc>
    <nc r="I88" t="inlineStr">
      <is>
        <t>Not_Run</t>
      </is>
    </nc>
  </rcc>
  <rcc rId="4235" sId="1">
    <oc r="I89" t="inlineStr">
      <is>
        <t>Passed</t>
      </is>
    </oc>
    <nc r="I89" t="inlineStr">
      <is>
        <t>Not_Run</t>
      </is>
    </nc>
  </rcc>
  <rcc rId="4236" sId="1">
    <oc r="I90" t="inlineStr">
      <is>
        <t>Passed</t>
      </is>
    </oc>
    <nc r="I90" t="inlineStr">
      <is>
        <t>Not_Run</t>
      </is>
    </nc>
  </rcc>
  <rcc rId="4237" sId="1">
    <oc r="I91" t="inlineStr">
      <is>
        <t>Passed</t>
      </is>
    </oc>
    <nc r="I91" t="inlineStr">
      <is>
        <t>Not_Run</t>
      </is>
    </nc>
  </rcc>
  <rcc rId="4238" sId="1">
    <oc r="I92" t="inlineStr">
      <is>
        <t>Passed</t>
      </is>
    </oc>
    <nc r="I92" t="inlineStr">
      <is>
        <t>Not_Run</t>
      </is>
    </nc>
  </rcc>
  <rcc rId="4239" sId="1">
    <oc r="I93" t="inlineStr">
      <is>
        <t>Passed</t>
      </is>
    </oc>
    <nc r="I93" t="inlineStr">
      <is>
        <t>Not_Run</t>
      </is>
    </nc>
  </rcc>
  <rcc rId="4240" sId="1">
    <oc r="I94" t="inlineStr">
      <is>
        <t>Passed</t>
      </is>
    </oc>
    <nc r="I94" t="inlineStr">
      <is>
        <t>Not_Run</t>
      </is>
    </nc>
  </rcc>
  <rcc rId="4241" sId="1">
    <oc r="I58" t="inlineStr">
      <is>
        <t>Passed</t>
      </is>
    </oc>
    <nc r="I58" t="inlineStr">
      <is>
        <t>Not_Run</t>
      </is>
    </nc>
  </rcc>
  <rcc rId="4242" sId="1">
    <oc r="I96" t="inlineStr">
      <is>
        <t>Passed</t>
      </is>
    </oc>
    <nc r="I96" t="inlineStr">
      <is>
        <t>Not_Run</t>
      </is>
    </nc>
  </rcc>
  <rcc rId="4243" sId="1">
    <oc r="I97" t="inlineStr">
      <is>
        <t>Passed</t>
      </is>
    </oc>
    <nc r="I97" t="inlineStr">
      <is>
        <t>Not_Run</t>
      </is>
    </nc>
  </rcc>
  <rcc rId="4244" sId="1">
    <oc r="I98" t="inlineStr">
      <is>
        <t>Passed</t>
      </is>
    </oc>
    <nc r="I98" t="inlineStr">
      <is>
        <t>Not_Run</t>
      </is>
    </nc>
  </rcc>
  <rcc rId="4245" sId="1">
    <oc r="I99" t="inlineStr">
      <is>
        <t>Passed</t>
      </is>
    </oc>
    <nc r="I99" t="inlineStr">
      <is>
        <t>Not_Run</t>
      </is>
    </nc>
  </rcc>
  <rcc rId="4246" sId="1">
    <oc r="I100" t="inlineStr">
      <is>
        <t>Passed</t>
      </is>
    </oc>
    <nc r="I100" t="inlineStr">
      <is>
        <t>Not_Run</t>
      </is>
    </nc>
  </rcc>
  <rcc rId="4247" sId="1">
    <oc r="I101" t="inlineStr">
      <is>
        <t>Passed</t>
      </is>
    </oc>
    <nc r="I101" t="inlineStr">
      <is>
        <t>Not_Run</t>
      </is>
    </nc>
  </rcc>
  <rcc rId="4248" sId="1">
    <oc r="I102" t="inlineStr">
      <is>
        <t>Passed</t>
      </is>
    </oc>
    <nc r="I102" t="inlineStr">
      <is>
        <t>Not_Run</t>
      </is>
    </nc>
  </rcc>
  <rcc rId="4249" sId="1">
    <oc r="I103" t="inlineStr">
      <is>
        <t>Passed</t>
      </is>
    </oc>
    <nc r="I103" t="inlineStr">
      <is>
        <t>Not_Run</t>
      </is>
    </nc>
  </rcc>
  <rcc rId="4250" sId="1">
    <oc r="I104" t="inlineStr">
      <is>
        <t>Passed</t>
      </is>
    </oc>
    <nc r="I104" t="inlineStr">
      <is>
        <t>Not_Run</t>
      </is>
    </nc>
  </rcc>
  <rcc rId="4251" sId="1">
    <oc r="I105" t="inlineStr">
      <is>
        <t>Passed</t>
      </is>
    </oc>
    <nc r="I105" t="inlineStr">
      <is>
        <t>Not_Run</t>
      </is>
    </nc>
  </rcc>
  <rcc rId="4252" sId="1">
    <oc r="I106" t="inlineStr">
      <is>
        <t>NA</t>
      </is>
    </oc>
    <nc r="I106" t="inlineStr">
      <is>
        <t>Not_Run</t>
      </is>
    </nc>
  </rcc>
  <rcc rId="4253" sId="1">
    <oc r="I107" t="inlineStr">
      <is>
        <t>Passed</t>
      </is>
    </oc>
    <nc r="I107" t="inlineStr">
      <is>
        <t>Not_Run</t>
      </is>
    </nc>
  </rcc>
  <rcc rId="4254" sId="1">
    <oc r="I108" t="inlineStr">
      <is>
        <t>Passed</t>
      </is>
    </oc>
    <nc r="I108" t="inlineStr">
      <is>
        <t>Not_Run</t>
      </is>
    </nc>
  </rcc>
  <rcc rId="4255" sId="1">
    <oc r="I109" t="inlineStr">
      <is>
        <t>Passed</t>
      </is>
    </oc>
    <nc r="I109" t="inlineStr">
      <is>
        <t>Not_Run</t>
      </is>
    </nc>
  </rcc>
  <rcc rId="4256" sId="1">
    <oc r="I110" t="inlineStr">
      <is>
        <t>Passed</t>
      </is>
    </oc>
    <nc r="I110" t="inlineStr">
      <is>
        <t>Not_Run</t>
      </is>
    </nc>
  </rcc>
  <rcc rId="4257" sId="1">
    <oc r="I111" t="inlineStr">
      <is>
        <t>Passed</t>
      </is>
    </oc>
    <nc r="I111" t="inlineStr">
      <is>
        <t>Not_Run</t>
      </is>
    </nc>
  </rcc>
  <rcc rId="4258" sId="1">
    <oc r="I112" t="inlineStr">
      <is>
        <t>Passed</t>
      </is>
    </oc>
    <nc r="I112" t="inlineStr">
      <is>
        <t>Not_Run</t>
      </is>
    </nc>
  </rcc>
  <rcc rId="4259" sId="1">
    <oc r="I113" t="inlineStr">
      <is>
        <t>Passed</t>
      </is>
    </oc>
    <nc r="I113" t="inlineStr">
      <is>
        <t>Not_Run</t>
      </is>
    </nc>
  </rcc>
  <rcc rId="4260" sId="1">
    <oc r="I114" t="inlineStr">
      <is>
        <t>Passed</t>
      </is>
    </oc>
    <nc r="I114" t="inlineStr">
      <is>
        <t>Not_Run</t>
      </is>
    </nc>
  </rcc>
  <rcc rId="4261" sId="1">
    <oc r="I115" t="inlineStr">
      <is>
        <t>Passed</t>
      </is>
    </oc>
    <nc r="I115" t="inlineStr">
      <is>
        <t>Not_Run</t>
      </is>
    </nc>
  </rcc>
  <rcc rId="4262" sId="1">
    <oc r="I116" t="inlineStr">
      <is>
        <t>Passed</t>
      </is>
    </oc>
    <nc r="I116" t="inlineStr">
      <is>
        <t>Not_Run</t>
      </is>
    </nc>
  </rcc>
  <rcc rId="4263" sId="1">
    <oc r="I117" t="inlineStr">
      <is>
        <t>Passed</t>
      </is>
    </oc>
    <nc r="I117" t="inlineStr">
      <is>
        <t>Not_Run</t>
      </is>
    </nc>
  </rcc>
  <rcc rId="4264" sId="1">
    <oc r="I118" t="inlineStr">
      <is>
        <t>Passed</t>
      </is>
    </oc>
    <nc r="I118" t="inlineStr">
      <is>
        <t>Not_Run</t>
      </is>
    </nc>
  </rcc>
  <rcc rId="4265" sId="1">
    <oc r="I119" t="inlineStr">
      <is>
        <t>Passed</t>
      </is>
    </oc>
    <nc r="I119" t="inlineStr">
      <is>
        <t>Not_Run</t>
      </is>
    </nc>
  </rcc>
  <rcc rId="4266" sId="1">
    <oc r="I120" t="inlineStr">
      <is>
        <t>Passed</t>
      </is>
    </oc>
    <nc r="I120" t="inlineStr">
      <is>
        <t>Not_Run</t>
      </is>
    </nc>
  </rcc>
  <rcc rId="4267" sId="1">
    <oc r="I121" t="inlineStr">
      <is>
        <t>Passed</t>
      </is>
    </oc>
    <nc r="I121" t="inlineStr">
      <is>
        <t>Not_Run</t>
      </is>
    </nc>
  </rcc>
  <rcc rId="4268" sId="1">
    <oc r="I122" t="inlineStr">
      <is>
        <t>Passed</t>
      </is>
    </oc>
    <nc r="I122" t="inlineStr">
      <is>
        <t>Not_Run</t>
      </is>
    </nc>
  </rcc>
  <rcc rId="4269" sId="1">
    <oc r="I123" t="inlineStr">
      <is>
        <t>Passed</t>
      </is>
    </oc>
    <nc r="I123" t="inlineStr">
      <is>
        <t>Not_Run</t>
      </is>
    </nc>
  </rcc>
  <rcc rId="4270" sId="1">
    <oc r="I124" t="inlineStr">
      <is>
        <t>Passed</t>
      </is>
    </oc>
    <nc r="I124" t="inlineStr">
      <is>
        <t>Not_Run</t>
      </is>
    </nc>
  </rcc>
  <rcc rId="4271" sId="1">
    <oc r="I125" t="inlineStr">
      <is>
        <t>Passed</t>
      </is>
    </oc>
    <nc r="I125" t="inlineStr">
      <is>
        <t>Not_Run</t>
      </is>
    </nc>
  </rcc>
  <rcc rId="4272" sId="1">
    <oc r="I126" t="inlineStr">
      <is>
        <t>Passed</t>
      </is>
    </oc>
    <nc r="I126" t="inlineStr">
      <is>
        <t>Not_Run</t>
      </is>
    </nc>
  </rcc>
  <rcc rId="4273" sId="1">
    <oc r="I127" t="inlineStr">
      <is>
        <t>Passed</t>
      </is>
    </oc>
    <nc r="I127" t="inlineStr">
      <is>
        <t>Not_Run</t>
      </is>
    </nc>
  </rcc>
  <rcc rId="4274" sId="1">
    <oc r="I128" t="inlineStr">
      <is>
        <t>Passed</t>
      </is>
    </oc>
    <nc r="I128" t="inlineStr">
      <is>
        <t>Not_Run</t>
      </is>
    </nc>
  </rcc>
  <rcc rId="4275" sId="1">
    <oc r="I129" t="inlineStr">
      <is>
        <t>Passed</t>
      </is>
    </oc>
    <nc r="I129" t="inlineStr">
      <is>
        <t>Not_Run</t>
      </is>
    </nc>
  </rcc>
  <rcc rId="4276" sId="1">
    <oc r="I130" t="inlineStr">
      <is>
        <t>Passed</t>
      </is>
    </oc>
    <nc r="I130" t="inlineStr">
      <is>
        <t>Not_Run</t>
      </is>
    </nc>
  </rcc>
  <rcc rId="4277" sId="1">
    <oc r="I131" t="inlineStr">
      <is>
        <t>Passed</t>
      </is>
    </oc>
    <nc r="I131" t="inlineStr">
      <is>
        <t>Not_Run</t>
      </is>
    </nc>
  </rcc>
  <rcc rId="4278" sId="1">
    <oc r="I132" t="inlineStr">
      <is>
        <t>Passed</t>
      </is>
    </oc>
    <nc r="I132" t="inlineStr">
      <is>
        <t>Not_Run</t>
      </is>
    </nc>
  </rcc>
  <rcc rId="4279" sId="1">
    <oc r="I133" t="inlineStr">
      <is>
        <t>Passed</t>
      </is>
    </oc>
    <nc r="I133" t="inlineStr">
      <is>
        <t>Not_Run</t>
      </is>
    </nc>
  </rcc>
  <rcc rId="4280" sId="1">
    <oc r="I134" t="inlineStr">
      <is>
        <t>Passed</t>
      </is>
    </oc>
    <nc r="I134" t="inlineStr">
      <is>
        <t>Not_Run</t>
      </is>
    </nc>
  </rcc>
  <rcc rId="4281" sId="1">
    <oc r="I135" t="inlineStr">
      <is>
        <t>Passed</t>
      </is>
    </oc>
    <nc r="I135" t="inlineStr">
      <is>
        <t>Not_Run</t>
      </is>
    </nc>
  </rcc>
  <rcc rId="4282" sId="1">
    <oc r="I136" t="inlineStr">
      <is>
        <t>Passed</t>
      </is>
    </oc>
    <nc r="I136" t="inlineStr">
      <is>
        <t>Not_Run</t>
      </is>
    </nc>
  </rcc>
  <rcc rId="4283" sId="1">
    <oc r="I137" t="inlineStr">
      <is>
        <t>Passed</t>
      </is>
    </oc>
    <nc r="I137" t="inlineStr">
      <is>
        <t>Not_Run</t>
      </is>
    </nc>
  </rcc>
  <rcc rId="4284" sId="1">
    <oc r="I138" t="inlineStr">
      <is>
        <t>Passed</t>
      </is>
    </oc>
    <nc r="I138" t="inlineStr">
      <is>
        <t>Not_Run</t>
      </is>
    </nc>
  </rcc>
  <rcc rId="4285" sId="1">
    <oc r="I139" t="inlineStr">
      <is>
        <t>Passed</t>
      </is>
    </oc>
    <nc r="I139" t="inlineStr">
      <is>
        <t>Not_Run</t>
      </is>
    </nc>
  </rcc>
  <rcc rId="4286" sId="1">
    <oc r="I140" t="inlineStr">
      <is>
        <t>passed</t>
      </is>
    </oc>
    <nc r="I140" t="inlineStr">
      <is>
        <t>Not_Run</t>
      </is>
    </nc>
  </rcc>
  <rcc rId="4287" sId="1">
    <oc r="I141" t="inlineStr">
      <is>
        <t>Passed</t>
      </is>
    </oc>
    <nc r="I141" t="inlineStr">
      <is>
        <t>Not_Run</t>
      </is>
    </nc>
  </rcc>
  <rcc rId="4288" sId="1">
    <oc r="I142" t="inlineStr">
      <is>
        <t>Passed</t>
      </is>
    </oc>
    <nc r="I142" t="inlineStr">
      <is>
        <t>Not_Run</t>
      </is>
    </nc>
  </rcc>
  <rcc rId="4289" sId="1">
    <oc r="I143" t="inlineStr">
      <is>
        <t>Passed</t>
      </is>
    </oc>
    <nc r="I143" t="inlineStr">
      <is>
        <t>Not_Run</t>
      </is>
    </nc>
  </rcc>
  <rcc rId="4290" sId="1">
    <oc r="I144" t="inlineStr">
      <is>
        <t>Passed</t>
      </is>
    </oc>
    <nc r="I144" t="inlineStr">
      <is>
        <t>Not_Run</t>
      </is>
    </nc>
  </rcc>
  <rcc rId="4291" sId="1">
    <oc r="I145" t="inlineStr">
      <is>
        <t>Passed</t>
      </is>
    </oc>
    <nc r="I145" t="inlineStr">
      <is>
        <t>Not_Run</t>
      </is>
    </nc>
  </rcc>
  <rcc rId="4292" sId="1">
    <oc r="I146" t="inlineStr">
      <is>
        <t>Passed</t>
      </is>
    </oc>
    <nc r="I146" t="inlineStr">
      <is>
        <t>Not_Run</t>
      </is>
    </nc>
  </rcc>
  <rcc rId="4293" sId="1">
    <oc r="I147" t="inlineStr">
      <is>
        <t>Passed</t>
      </is>
    </oc>
    <nc r="I147" t="inlineStr">
      <is>
        <t>Not_Run</t>
      </is>
    </nc>
  </rcc>
  <rcc rId="4294" sId="1">
    <oc r="I148" t="inlineStr">
      <is>
        <t>Passed</t>
      </is>
    </oc>
    <nc r="I148" t="inlineStr">
      <is>
        <t>Not_Run</t>
      </is>
    </nc>
  </rcc>
  <rcc rId="4295" sId="1">
    <oc r="I149" t="inlineStr">
      <is>
        <t>Passed</t>
      </is>
    </oc>
    <nc r="I149" t="inlineStr">
      <is>
        <t>Not_Run</t>
      </is>
    </nc>
  </rcc>
  <rcc rId="4296" sId="1">
    <oc r="I150" t="inlineStr">
      <is>
        <t>Passed</t>
      </is>
    </oc>
    <nc r="I150" t="inlineStr">
      <is>
        <t>Not_Run</t>
      </is>
    </nc>
  </rcc>
  <rcc rId="4297" sId="1">
    <oc r="I151" t="inlineStr">
      <is>
        <t>Passed</t>
      </is>
    </oc>
    <nc r="I151" t="inlineStr">
      <is>
        <t>Not_Run</t>
      </is>
    </nc>
  </rcc>
  <rcc rId="4298" sId="1">
    <oc r="I152" t="inlineStr">
      <is>
        <t>Passed</t>
      </is>
    </oc>
    <nc r="I152" t="inlineStr">
      <is>
        <t>Not_Run</t>
      </is>
    </nc>
  </rcc>
  <rcc rId="4299" sId="1">
    <oc r="I153" t="inlineStr">
      <is>
        <t>Passed</t>
      </is>
    </oc>
    <nc r="I153" t="inlineStr">
      <is>
        <t>Not_Run</t>
      </is>
    </nc>
  </rcc>
  <rcc rId="4300" sId="1">
    <oc r="I154" t="inlineStr">
      <is>
        <t>Passed</t>
      </is>
    </oc>
    <nc r="I154" t="inlineStr">
      <is>
        <t>Not_Run</t>
      </is>
    </nc>
  </rcc>
  <rcc rId="4301" sId="1">
    <oc r="I155" t="inlineStr">
      <is>
        <t>Passed</t>
      </is>
    </oc>
    <nc r="I155" t="inlineStr">
      <is>
        <t>Not_Run</t>
      </is>
    </nc>
  </rcc>
  <rcc rId="4302" sId="1">
    <oc r="I156" t="inlineStr">
      <is>
        <t>Passed</t>
      </is>
    </oc>
    <nc r="I156" t="inlineStr">
      <is>
        <t>Not_Run</t>
      </is>
    </nc>
  </rcc>
  <rcc rId="4303" sId="1">
    <oc r="I157" t="inlineStr">
      <is>
        <t>Passed</t>
      </is>
    </oc>
    <nc r="I157" t="inlineStr">
      <is>
        <t>Not_Run</t>
      </is>
    </nc>
  </rcc>
  <rcc rId="4304" sId="1">
    <oc r="I158" t="inlineStr">
      <is>
        <t>Passed</t>
      </is>
    </oc>
    <nc r="I158" t="inlineStr">
      <is>
        <t>Not_Run</t>
      </is>
    </nc>
  </rcc>
  <rcc rId="4305" sId="1">
    <oc r="I159" t="inlineStr">
      <is>
        <t>Passed</t>
      </is>
    </oc>
    <nc r="I159" t="inlineStr">
      <is>
        <t>Not_Run</t>
      </is>
    </nc>
  </rcc>
  <rcc rId="4306" sId="1">
    <oc r="I160" t="inlineStr">
      <is>
        <t>NA</t>
      </is>
    </oc>
    <nc r="I160" t="inlineStr">
      <is>
        <t>Not_Run</t>
      </is>
    </nc>
  </rcc>
  <rcc rId="4307" sId="1">
    <oc r="I161" t="inlineStr">
      <is>
        <t>Passed</t>
      </is>
    </oc>
    <nc r="I161" t="inlineStr">
      <is>
        <t>Not_Run</t>
      </is>
    </nc>
  </rcc>
  <rcc rId="4308" sId="1">
    <oc r="I162" t="inlineStr">
      <is>
        <t>Passed</t>
      </is>
    </oc>
    <nc r="I162" t="inlineStr">
      <is>
        <t>Not_Run</t>
      </is>
    </nc>
  </rcc>
  <rcc rId="4309" sId="1">
    <oc r="I163" t="inlineStr">
      <is>
        <t>Passed</t>
      </is>
    </oc>
    <nc r="I163" t="inlineStr">
      <is>
        <t>Not_Run</t>
      </is>
    </nc>
  </rcc>
  <rcc rId="4310" sId="1">
    <oc r="I164" t="inlineStr">
      <is>
        <t>Passed</t>
      </is>
    </oc>
    <nc r="I164" t="inlineStr">
      <is>
        <t>Not_Run</t>
      </is>
    </nc>
  </rcc>
  <rcc rId="4311" sId="1">
    <oc r="I165" t="inlineStr">
      <is>
        <t>Passed</t>
      </is>
    </oc>
    <nc r="I165" t="inlineStr">
      <is>
        <t>Not_Run</t>
      </is>
    </nc>
  </rcc>
  <rcc rId="4312" sId="1">
    <oc r="I166" t="inlineStr">
      <is>
        <t>Passed</t>
      </is>
    </oc>
    <nc r="I166" t="inlineStr">
      <is>
        <t>Not_Run</t>
      </is>
    </nc>
  </rcc>
  <rcc rId="4313" sId="1">
    <oc r="I167" t="inlineStr">
      <is>
        <t>Passed</t>
      </is>
    </oc>
    <nc r="I167" t="inlineStr">
      <is>
        <t>Not_Run</t>
      </is>
    </nc>
  </rcc>
  <rcc rId="4314" sId="1">
    <oc r="I168" t="inlineStr">
      <is>
        <t>Passed</t>
      </is>
    </oc>
    <nc r="I168" t="inlineStr">
      <is>
        <t>Not_Run</t>
      </is>
    </nc>
  </rcc>
  <rcc rId="4315" sId="1">
    <oc r="I169" t="inlineStr">
      <is>
        <t>Passed</t>
      </is>
    </oc>
    <nc r="I169" t="inlineStr">
      <is>
        <t>Not_Run</t>
      </is>
    </nc>
  </rcc>
  <rcc rId="4316" sId="1">
    <oc r="I170" t="inlineStr">
      <is>
        <t>Passed</t>
      </is>
    </oc>
    <nc r="I170" t="inlineStr">
      <is>
        <t>Not_Run</t>
      </is>
    </nc>
  </rcc>
  <rcc rId="4317" sId="1">
    <oc r="I171" t="inlineStr">
      <is>
        <t>Passed</t>
      </is>
    </oc>
    <nc r="I171" t="inlineStr">
      <is>
        <t>Not_Run</t>
      </is>
    </nc>
  </rcc>
  <rcc rId="4318" sId="1">
    <oc r="I172" t="inlineStr">
      <is>
        <t>Passed</t>
      </is>
    </oc>
    <nc r="I172" t="inlineStr">
      <is>
        <t>Not_Run</t>
      </is>
    </nc>
  </rcc>
  <rcc rId="4319" sId="1">
    <oc r="I173" t="inlineStr">
      <is>
        <t>Passed</t>
      </is>
    </oc>
    <nc r="I173" t="inlineStr">
      <is>
        <t>Not_Run</t>
      </is>
    </nc>
  </rcc>
  <rcc rId="4320" sId="1">
    <oc r="I174" t="inlineStr">
      <is>
        <t>Passed</t>
      </is>
    </oc>
    <nc r="I174" t="inlineStr">
      <is>
        <t>Not_Run</t>
      </is>
    </nc>
  </rcc>
  <rcc rId="4321" sId="1">
    <oc r="I175" t="inlineStr">
      <is>
        <t>Passed</t>
      </is>
    </oc>
    <nc r="I175" t="inlineStr">
      <is>
        <t>Not_Run</t>
      </is>
    </nc>
  </rcc>
  <rcc rId="4322" sId="1">
    <oc r="I176" t="inlineStr">
      <is>
        <t>Passed</t>
      </is>
    </oc>
    <nc r="I176" t="inlineStr">
      <is>
        <t>Not_Run</t>
      </is>
    </nc>
  </rcc>
  <rcc rId="4323" sId="1">
    <oc r="I177" t="inlineStr">
      <is>
        <t>Passed</t>
      </is>
    </oc>
    <nc r="I177" t="inlineStr">
      <is>
        <t>Not_Run</t>
      </is>
    </nc>
  </rcc>
  <rcc rId="4324" sId="1">
    <oc r="I178" t="inlineStr">
      <is>
        <t>Passed</t>
      </is>
    </oc>
    <nc r="I178" t="inlineStr">
      <is>
        <t>Not_Run</t>
      </is>
    </nc>
  </rcc>
  <rcc rId="4325" sId="1">
    <oc r="I179" t="inlineStr">
      <is>
        <t>Passed</t>
      </is>
    </oc>
    <nc r="I179" t="inlineStr">
      <is>
        <t>Not_Run</t>
      </is>
    </nc>
  </rcc>
  <rcc rId="4326" sId="1">
    <oc r="I180" t="inlineStr">
      <is>
        <t>NA</t>
      </is>
    </oc>
    <nc r="I180" t="inlineStr">
      <is>
        <t>Not_Run</t>
      </is>
    </nc>
  </rcc>
  <rcc rId="4327" sId="1">
    <oc r="I181" t="inlineStr">
      <is>
        <t>Passed</t>
      </is>
    </oc>
    <nc r="I181" t="inlineStr">
      <is>
        <t>Not_Run</t>
      </is>
    </nc>
  </rcc>
  <rcc rId="4328" sId="1">
    <oc r="I182" t="inlineStr">
      <is>
        <t>Passed</t>
      </is>
    </oc>
    <nc r="I182" t="inlineStr">
      <is>
        <t>Not_Run</t>
      </is>
    </nc>
  </rcc>
  <rcc rId="4329" sId="1">
    <oc r="I183" t="inlineStr">
      <is>
        <t>Passed</t>
      </is>
    </oc>
    <nc r="I183" t="inlineStr">
      <is>
        <t>Not_Run</t>
      </is>
    </nc>
  </rcc>
  <rcc rId="4330" sId="1">
    <oc r="I184" t="inlineStr">
      <is>
        <t>Passed</t>
      </is>
    </oc>
    <nc r="I184" t="inlineStr">
      <is>
        <t>Not_Run</t>
      </is>
    </nc>
  </rcc>
  <rcc rId="4331" sId="1">
    <oc r="I185" t="inlineStr">
      <is>
        <t>Passed</t>
      </is>
    </oc>
    <nc r="I185" t="inlineStr">
      <is>
        <t>Not_Run</t>
      </is>
    </nc>
  </rcc>
  <rcc rId="4332" sId="1">
    <oc r="I186" t="inlineStr">
      <is>
        <t>Passed</t>
      </is>
    </oc>
    <nc r="I186" t="inlineStr">
      <is>
        <t>Not_Run</t>
      </is>
    </nc>
  </rcc>
  <rcc rId="4333" sId="1">
    <oc r="I187" t="inlineStr">
      <is>
        <t>Passed</t>
      </is>
    </oc>
    <nc r="I187" t="inlineStr">
      <is>
        <t>Not_Run</t>
      </is>
    </nc>
  </rcc>
  <rcc rId="4334" sId="1">
    <oc r="I188" t="inlineStr">
      <is>
        <t>Passed</t>
      </is>
    </oc>
    <nc r="I188" t="inlineStr">
      <is>
        <t>Not_Run</t>
      </is>
    </nc>
  </rcc>
  <rcc rId="4335" sId="1">
    <oc r="I189" t="inlineStr">
      <is>
        <t>Passed</t>
      </is>
    </oc>
    <nc r="I189" t="inlineStr">
      <is>
        <t>Not_Run</t>
      </is>
    </nc>
  </rcc>
  <rcc rId="4336" sId="1">
    <oc r="I190" t="inlineStr">
      <is>
        <t>Passed</t>
      </is>
    </oc>
    <nc r="I190" t="inlineStr">
      <is>
        <t>Not_Run</t>
      </is>
    </nc>
  </rcc>
  <rcc rId="4337" sId="1">
    <oc r="I191" t="inlineStr">
      <is>
        <t>Passed</t>
      </is>
    </oc>
    <nc r="I191" t="inlineStr">
      <is>
        <t>Not_Run</t>
      </is>
    </nc>
  </rcc>
  <rcc rId="4338" sId="1">
    <oc r="I192" t="inlineStr">
      <is>
        <t>Passed</t>
      </is>
    </oc>
    <nc r="I192" t="inlineStr">
      <is>
        <t>Not_Run</t>
      </is>
    </nc>
  </rcc>
  <rcc rId="4339" sId="1">
    <oc r="I193" t="inlineStr">
      <is>
        <t>Passed</t>
      </is>
    </oc>
    <nc r="I193" t="inlineStr">
      <is>
        <t>Not_Run</t>
      </is>
    </nc>
  </rcc>
  <rcc rId="4340" sId="1">
    <oc r="I194" t="inlineStr">
      <is>
        <t>Passed</t>
      </is>
    </oc>
    <nc r="I194" t="inlineStr">
      <is>
        <t>Not_Run</t>
      </is>
    </nc>
  </rcc>
  <rcc rId="4341" sId="1">
    <oc r="I195" t="inlineStr">
      <is>
        <t>Passed</t>
      </is>
    </oc>
    <nc r="I195" t="inlineStr">
      <is>
        <t>Not_Run</t>
      </is>
    </nc>
  </rcc>
  <rcc rId="4342" sId="1">
    <oc r="I196" t="inlineStr">
      <is>
        <t>Passed</t>
      </is>
    </oc>
    <nc r="I196" t="inlineStr">
      <is>
        <t>Not_Run</t>
      </is>
    </nc>
  </rcc>
  <rcc rId="4343" sId="1">
    <oc r="I197" t="inlineStr">
      <is>
        <t>Passed</t>
      </is>
    </oc>
    <nc r="I197" t="inlineStr">
      <is>
        <t>Not_Run</t>
      </is>
    </nc>
  </rcc>
  <rcc rId="4344" sId="1">
    <oc r="I198" t="inlineStr">
      <is>
        <t>Passed</t>
      </is>
    </oc>
    <nc r="I198" t="inlineStr">
      <is>
        <t>Not_Run</t>
      </is>
    </nc>
  </rcc>
  <rcc rId="4345" sId="1">
    <oc r="I199" t="inlineStr">
      <is>
        <t>Passed</t>
      </is>
    </oc>
    <nc r="I199" t="inlineStr">
      <is>
        <t>Not_Run</t>
      </is>
    </nc>
  </rcc>
  <rcc rId="4346" sId="1">
    <oc r="I200" t="inlineStr">
      <is>
        <t>Passed</t>
      </is>
    </oc>
    <nc r="I200" t="inlineStr">
      <is>
        <t>Not_Run</t>
      </is>
    </nc>
  </rcc>
  <rcc rId="4347" sId="1">
    <oc r="I201" t="inlineStr">
      <is>
        <t>Passed</t>
      </is>
    </oc>
    <nc r="I201" t="inlineStr">
      <is>
        <t>Not_Run</t>
      </is>
    </nc>
  </rcc>
  <rcc rId="4348" sId="1">
    <oc r="I202" t="inlineStr">
      <is>
        <t>Passed</t>
      </is>
    </oc>
    <nc r="I202" t="inlineStr">
      <is>
        <t>Not_Run</t>
      </is>
    </nc>
  </rcc>
  <rcc rId="4349" sId="1">
    <oc r="I203" t="inlineStr">
      <is>
        <t>Passed</t>
      </is>
    </oc>
    <nc r="I203" t="inlineStr">
      <is>
        <t>Not_Run</t>
      </is>
    </nc>
  </rcc>
  <rcc rId="4350" sId="1">
    <oc r="I204" t="inlineStr">
      <is>
        <t>Passed</t>
      </is>
    </oc>
    <nc r="I204" t="inlineStr">
      <is>
        <t>Not_Run</t>
      </is>
    </nc>
  </rcc>
  <rcc rId="4351" sId="1">
    <oc r="I205" t="inlineStr">
      <is>
        <t>Passed</t>
      </is>
    </oc>
    <nc r="I205" t="inlineStr">
      <is>
        <t>Not_Run</t>
      </is>
    </nc>
  </rcc>
  <rcc rId="4352" sId="1">
    <oc r="I206" t="inlineStr">
      <is>
        <t>Passed</t>
      </is>
    </oc>
    <nc r="I206" t="inlineStr">
      <is>
        <t>Not_Run</t>
      </is>
    </nc>
  </rcc>
  <rcc rId="4353" sId="1">
    <oc r="I207" t="inlineStr">
      <is>
        <t>Passed</t>
      </is>
    </oc>
    <nc r="I207" t="inlineStr">
      <is>
        <t>Not_Run</t>
      </is>
    </nc>
  </rcc>
  <rcc rId="4354" sId="1">
    <oc r="I208" t="inlineStr">
      <is>
        <t>Passed</t>
      </is>
    </oc>
    <nc r="I208" t="inlineStr">
      <is>
        <t>Not_Run</t>
      </is>
    </nc>
  </rcc>
  <rcc rId="4355" sId="1">
    <oc r="I209" t="inlineStr">
      <is>
        <t>Passed</t>
      </is>
    </oc>
    <nc r="I209" t="inlineStr">
      <is>
        <t>Not_Run</t>
      </is>
    </nc>
  </rcc>
  <rcc rId="4356" sId="1">
    <oc r="I210" t="inlineStr">
      <is>
        <t>NA</t>
      </is>
    </oc>
    <nc r="I210" t="inlineStr">
      <is>
        <t>Not_Run</t>
      </is>
    </nc>
  </rcc>
  <rcc rId="4357" sId="1">
    <oc r="I211" t="inlineStr">
      <is>
        <t>Passed</t>
      </is>
    </oc>
    <nc r="I211" t="inlineStr">
      <is>
        <t>Not_Run</t>
      </is>
    </nc>
  </rcc>
  <rcc rId="4358" sId="1">
    <oc r="I212" t="inlineStr">
      <is>
        <t>NA</t>
      </is>
    </oc>
    <nc r="I212" t="inlineStr">
      <is>
        <t>Not_Run</t>
      </is>
    </nc>
  </rcc>
  <rcc rId="4359" sId="1">
    <oc r="I213" t="inlineStr">
      <is>
        <t>Passed</t>
      </is>
    </oc>
    <nc r="I213" t="inlineStr">
      <is>
        <t>Not_Run</t>
      </is>
    </nc>
  </rcc>
  <rcc rId="4360" sId="1">
    <oc r="I214" t="inlineStr">
      <is>
        <t>Passed</t>
      </is>
    </oc>
    <nc r="I214" t="inlineStr">
      <is>
        <t>Not_Run</t>
      </is>
    </nc>
  </rcc>
  <rcc rId="4361" sId="1">
    <oc r="I215" t="inlineStr">
      <is>
        <t>Passed</t>
      </is>
    </oc>
    <nc r="I215" t="inlineStr">
      <is>
        <t>Not_Run</t>
      </is>
    </nc>
  </rcc>
  <rcc rId="4362" sId="1">
    <oc r="I216" t="inlineStr">
      <is>
        <t>Passed</t>
      </is>
    </oc>
    <nc r="I216" t="inlineStr">
      <is>
        <t>Not_Run</t>
      </is>
    </nc>
  </rcc>
  <rcc rId="4363" sId="1">
    <oc r="I217" t="inlineStr">
      <is>
        <t>Passed</t>
      </is>
    </oc>
    <nc r="I217" t="inlineStr">
      <is>
        <t>Not_Run</t>
      </is>
    </nc>
  </rcc>
  <rcc rId="4364" sId="1">
    <oc r="I218" t="inlineStr">
      <is>
        <t>Passed</t>
      </is>
    </oc>
    <nc r="I218" t="inlineStr">
      <is>
        <t>Not_Run</t>
      </is>
    </nc>
  </rcc>
  <rcc rId="4365" sId="1">
    <oc r="I219" t="inlineStr">
      <is>
        <t>Passed</t>
      </is>
    </oc>
    <nc r="I219" t="inlineStr">
      <is>
        <t>Not_Run</t>
      </is>
    </nc>
  </rcc>
  <rcc rId="4366" sId="1">
    <oc r="I220" t="inlineStr">
      <is>
        <t>Passed</t>
      </is>
    </oc>
    <nc r="I220" t="inlineStr">
      <is>
        <t>Not_Run</t>
      </is>
    </nc>
  </rcc>
  <rcc rId="4367" sId="1">
    <oc r="I221" t="inlineStr">
      <is>
        <t>Passed</t>
      </is>
    </oc>
    <nc r="I221" t="inlineStr">
      <is>
        <t>Not_Run</t>
      </is>
    </nc>
  </rcc>
  <rcc rId="4368" sId="1">
    <oc r="I222" t="inlineStr">
      <is>
        <t>Passed</t>
      </is>
    </oc>
    <nc r="I222" t="inlineStr">
      <is>
        <t>Not_Run</t>
      </is>
    </nc>
  </rcc>
  <rcc rId="4369" sId="1">
    <oc r="I223" t="inlineStr">
      <is>
        <t>Passed</t>
      </is>
    </oc>
    <nc r="I223" t="inlineStr">
      <is>
        <t>Not_Run</t>
      </is>
    </nc>
  </rcc>
  <rcc rId="4370" sId="1">
    <oc r="I224" t="inlineStr">
      <is>
        <t>Passed</t>
      </is>
    </oc>
    <nc r="I224" t="inlineStr">
      <is>
        <t>Not_Run</t>
      </is>
    </nc>
  </rcc>
  <rcc rId="4371" sId="1">
    <oc r="I225" t="inlineStr">
      <is>
        <t>Passed</t>
      </is>
    </oc>
    <nc r="I225" t="inlineStr">
      <is>
        <t>Not_Run</t>
      </is>
    </nc>
  </rcc>
  <rcc rId="4372" sId="1">
    <oc r="I226" t="inlineStr">
      <is>
        <t>Passed</t>
      </is>
    </oc>
    <nc r="I226" t="inlineStr">
      <is>
        <t>Not_Run</t>
      </is>
    </nc>
  </rcc>
  <rcc rId="4373" sId="1">
    <oc r="I227" t="inlineStr">
      <is>
        <t>Passed</t>
      </is>
    </oc>
    <nc r="I227" t="inlineStr">
      <is>
        <t>Not_Run</t>
      </is>
    </nc>
  </rcc>
  <rcc rId="4374" sId="1">
    <oc r="I228" t="inlineStr">
      <is>
        <t>Passed</t>
      </is>
    </oc>
    <nc r="I228" t="inlineStr">
      <is>
        <t>Not_Run</t>
      </is>
    </nc>
  </rcc>
  <rcc rId="4375" sId="1">
    <oc r="I229" t="inlineStr">
      <is>
        <t>Passed</t>
      </is>
    </oc>
    <nc r="I229" t="inlineStr">
      <is>
        <t>Not_Run</t>
      </is>
    </nc>
  </rcc>
  <rcc rId="4376" sId="1">
    <oc r="I230" t="inlineStr">
      <is>
        <t>Passed</t>
      </is>
    </oc>
    <nc r="I230" t="inlineStr">
      <is>
        <t>Not_Run</t>
      </is>
    </nc>
  </rcc>
  <rcc rId="4377" sId="1">
    <oc r="I231" t="inlineStr">
      <is>
        <t>Passed</t>
      </is>
    </oc>
    <nc r="I231" t="inlineStr">
      <is>
        <t>Not_Run</t>
      </is>
    </nc>
  </rcc>
  <rcc rId="4378" sId="1">
    <oc r="I232" t="inlineStr">
      <is>
        <t>Passed</t>
      </is>
    </oc>
    <nc r="I232" t="inlineStr">
      <is>
        <t>Not_Run</t>
      </is>
    </nc>
  </rcc>
  <rcc rId="4379" sId="1">
    <oc r="I233" t="inlineStr">
      <is>
        <t>Passed</t>
      </is>
    </oc>
    <nc r="I233" t="inlineStr">
      <is>
        <t>Not_Run</t>
      </is>
    </nc>
  </rcc>
  <rcc rId="4380" sId="1">
    <oc r="I234" t="inlineStr">
      <is>
        <t>Passed</t>
      </is>
    </oc>
    <nc r="I234" t="inlineStr">
      <is>
        <t>Not_Run</t>
      </is>
    </nc>
  </rcc>
  <rcc rId="4381" sId="1">
    <oc r="I235" t="inlineStr">
      <is>
        <t>Passed</t>
      </is>
    </oc>
    <nc r="I235" t="inlineStr">
      <is>
        <t>Not_Run</t>
      </is>
    </nc>
  </rcc>
  <rcc rId="4382" sId="1">
    <oc r="I236" t="inlineStr">
      <is>
        <t>Passed</t>
      </is>
    </oc>
    <nc r="I236" t="inlineStr">
      <is>
        <t>Not_Run</t>
      </is>
    </nc>
  </rcc>
  <rcc rId="4383" sId="1">
    <oc r="I237" t="inlineStr">
      <is>
        <t>Passed</t>
      </is>
    </oc>
    <nc r="I237" t="inlineStr">
      <is>
        <t>Not_Run</t>
      </is>
    </nc>
  </rcc>
  <rcc rId="4384" sId="1">
    <oc r="I238" t="inlineStr">
      <is>
        <t>Passed</t>
      </is>
    </oc>
    <nc r="I238" t="inlineStr">
      <is>
        <t>Not_Run</t>
      </is>
    </nc>
  </rcc>
  <rcc rId="4385" sId="1">
    <oc r="I239" t="inlineStr">
      <is>
        <t>Passed</t>
      </is>
    </oc>
    <nc r="I239" t="inlineStr">
      <is>
        <t>Not_Run</t>
      </is>
    </nc>
  </rcc>
  <rcc rId="4386" sId="1">
    <oc r="I240" t="inlineStr">
      <is>
        <t>Passed</t>
      </is>
    </oc>
    <nc r="I240" t="inlineStr">
      <is>
        <t>Not_Run</t>
      </is>
    </nc>
  </rcc>
  <rcc rId="4387" sId="1">
    <oc r="I241" t="inlineStr">
      <is>
        <t>Passed</t>
      </is>
    </oc>
    <nc r="I241" t="inlineStr">
      <is>
        <t>Not_Run</t>
      </is>
    </nc>
  </rcc>
  <rcc rId="4388" sId="1">
    <oc r="I242" t="inlineStr">
      <is>
        <t>Passed</t>
      </is>
    </oc>
    <nc r="I242" t="inlineStr">
      <is>
        <t>Not_Run</t>
      </is>
    </nc>
  </rcc>
  <rcc rId="4389" sId="1">
    <oc r="I243" t="inlineStr">
      <is>
        <t>Passed</t>
      </is>
    </oc>
    <nc r="I243" t="inlineStr">
      <is>
        <t>Not_Run</t>
      </is>
    </nc>
  </rcc>
  <rcc rId="4390" sId="1">
    <oc r="I244" t="inlineStr">
      <is>
        <t>Passed</t>
      </is>
    </oc>
    <nc r="I244" t="inlineStr">
      <is>
        <t>Not_Run</t>
      </is>
    </nc>
  </rcc>
  <rcc rId="4391" sId="1">
    <oc r="I245" t="inlineStr">
      <is>
        <t>Passed</t>
      </is>
    </oc>
    <nc r="I245" t="inlineStr">
      <is>
        <t>Not_Run</t>
      </is>
    </nc>
  </rcc>
  <rcc rId="4392" sId="1">
    <oc r="I246" t="inlineStr">
      <is>
        <t>Passed</t>
      </is>
    </oc>
    <nc r="I246" t="inlineStr">
      <is>
        <t>Not_Run</t>
      </is>
    </nc>
  </rcc>
  <rcc rId="4393" sId="1">
    <oc r="I247" t="inlineStr">
      <is>
        <t>Passed</t>
      </is>
    </oc>
    <nc r="I247" t="inlineStr">
      <is>
        <t>Not_Run</t>
      </is>
    </nc>
  </rcc>
  <rcc rId="4394" sId="1">
    <oc r="I248" t="inlineStr">
      <is>
        <t>Passed</t>
      </is>
    </oc>
    <nc r="I248" t="inlineStr">
      <is>
        <t>Not_Run</t>
      </is>
    </nc>
  </rcc>
  <rcc rId="4395" sId="1">
    <oc r="I249" t="inlineStr">
      <is>
        <t>Passed</t>
      </is>
    </oc>
    <nc r="I249" t="inlineStr">
      <is>
        <t>Not_Run</t>
      </is>
    </nc>
  </rcc>
  <rcc rId="4396" sId="1">
    <oc r="I250" t="inlineStr">
      <is>
        <t>Passed</t>
      </is>
    </oc>
    <nc r="I250" t="inlineStr">
      <is>
        <t>Not_Run</t>
      </is>
    </nc>
  </rcc>
  <rcc rId="4397" sId="1">
    <oc r="I251" t="inlineStr">
      <is>
        <t>Passed</t>
      </is>
    </oc>
    <nc r="I251" t="inlineStr">
      <is>
        <t>Not_Run</t>
      </is>
    </nc>
  </rcc>
  <rcc rId="4398" sId="1">
    <oc r="I252" t="inlineStr">
      <is>
        <t>Passed</t>
      </is>
    </oc>
    <nc r="I252" t="inlineStr">
      <is>
        <t>Not_Run</t>
      </is>
    </nc>
  </rcc>
  <rcc rId="4399" sId="1">
    <oc r="I253" t="inlineStr">
      <is>
        <t>Passed</t>
      </is>
    </oc>
    <nc r="I253" t="inlineStr">
      <is>
        <t>Not_Run</t>
      </is>
    </nc>
  </rcc>
  <rcc rId="4400" sId="1">
    <oc r="I254" t="inlineStr">
      <is>
        <t>Passed</t>
      </is>
    </oc>
    <nc r="I254" t="inlineStr">
      <is>
        <t>Not_Run</t>
      </is>
    </nc>
  </rcc>
  <rcc rId="4401" sId="1">
    <oc r="I255" t="inlineStr">
      <is>
        <t>Passed</t>
      </is>
    </oc>
    <nc r="I255" t="inlineStr">
      <is>
        <t>Not_Run</t>
      </is>
    </nc>
  </rcc>
  <rcc rId="4402" sId="1">
    <oc r="I256" t="inlineStr">
      <is>
        <t>Passed</t>
      </is>
    </oc>
    <nc r="I256" t="inlineStr">
      <is>
        <t>Not_Run</t>
      </is>
    </nc>
  </rcc>
  <rcc rId="4403" sId="1">
    <oc r="I257" t="inlineStr">
      <is>
        <t>Passed</t>
      </is>
    </oc>
    <nc r="I257" t="inlineStr">
      <is>
        <t>Not_Run</t>
      </is>
    </nc>
  </rcc>
  <rcc rId="4404" sId="1">
    <oc r="I258" t="inlineStr">
      <is>
        <t>Passed</t>
      </is>
    </oc>
    <nc r="I258" t="inlineStr">
      <is>
        <t>Not_Run</t>
      </is>
    </nc>
  </rcc>
  <rcc rId="4405" sId="1">
    <oc r="I259" t="inlineStr">
      <is>
        <t>Passed</t>
      </is>
    </oc>
    <nc r="I259" t="inlineStr">
      <is>
        <t>Not_Run</t>
      </is>
    </nc>
  </rcc>
  <rcc rId="4406" sId="1">
    <oc r="I260" t="inlineStr">
      <is>
        <t>Passed</t>
      </is>
    </oc>
    <nc r="I260" t="inlineStr">
      <is>
        <t>Not_Run</t>
      </is>
    </nc>
  </rcc>
  <rcc rId="4407" sId="1">
    <oc r="I261" t="inlineStr">
      <is>
        <t>Passed</t>
      </is>
    </oc>
    <nc r="I261" t="inlineStr">
      <is>
        <t>Not_Run</t>
      </is>
    </nc>
  </rcc>
  <rcc rId="4408" sId="1">
    <oc r="I262" t="inlineStr">
      <is>
        <t>Passed</t>
      </is>
    </oc>
    <nc r="I262" t="inlineStr">
      <is>
        <t>Not_Run</t>
      </is>
    </nc>
  </rcc>
  <rcc rId="4409" sId="1">
    <oc r="I263" t="inlineStr">
      <is>
        <t>Passed</t>
      </is>
    </oc>
    <nc r="I263" t="inlineStr">
      <is>
        <t>Not_Run</t>
      </is>
    </nc>
  </rcc>
  <rcc rId="4410" sId="1">
    <oc r="I264" t="inlineStr">
      <is>
        <t>Passed</t>
      </is>
    </oc>
    <nc r="I264" t="inlineStr">
      <is>
        <t>Not_Run</t>
      </is>
    </nc>
  </rcc>
  <rcc rId="4411" sId="1">
    <oc r="I265" t="inlineStr">
      <is>
        <t>Passed</t>
      </is>
    </oc>
    <nc r="I265" t="inlineStr">
      <is>
        <t>Not_Run</t>
      </is>
    </nc>
  </rcc>
  <rcc rId="4412" sId="1">
    <oc r="I266" t="inlineStr">
      <is>
        <t>Passed</t>
      </is>
    </oc>
    <nc r="I266" t="inlineStr">
      <is>
        <t>Not_Run</t>
      </is>
    </nc>
  </rcc>
  <rcc rId="4413" sId="1">
    <oc r="I267" t="inlineStr">
      <is>
        <t>Passed</t>
      </is>
    </oc>
    <nc r="I267" t="inlineStr">
      <is>
        <t>Not_Run</t>
      </is>
    </nc>
  </rcc>
  <rcc rId="4414" sId="1">
    <oc r="I268" t="inlineStr">
      <is>
        <t>Passed</t>
      </is>
    </oc>
    <nc r="I268" t="inlineStr">
      <is>
        <t>Not_Run</t>
      </is>
    </nc>
  </rcc>
  <rcc rId="4415" sId="1">
    <oc r="I269" t="inlineStr">
      <is>
        <t>NA</t>
      </is>
    </oc>
    <nc r="I269" t="inlineStr">
      <is>
        <t>Not_Run</t>
      </is>
    </nc>
  </rcc>
  <rcc rId="4416" sId="1">
    <oc r="I270" t="inlineStr">
      <is>
        <t>Passed</t>
      </is>
    </oc>
    <nc r="I270" t="inlineStr">
      <is>
        <t>Not_Run</t>
      </is>
    </nc>
  </rcc>
  <rcc rId="4417" sId="1">
    <oc r="I290" t="inlineStr">
      <is>
        <t>Passed</t>
      </is>
    </oc>
    <nc r="I290" t="inlineStr">
      <is>
        <t>Not_Run</t>
      </is>
    </nc>
  </rcc>
  <rcc rId="4418" sId="1">
    <oc r="I272" t="inlineStr">
      <is>
        <t>Passed</t>
      </is>
    </oc>
    <nc r="I272" t="inlineStr">
      <is>
        <t>Not_Run</t>
      </is>
    </nc>
  </rcc>
  <rcc rId="4419" sId="1">
    <oc r="I273" t="inlineStr">
      <is>
        <t>Passed</t>
      </is>
    </oc>
    <nc r="I273" t="inlineStr">
      <is>
        <t>Not_Run</t>
      </is>
    </nc>
  </rcc>
  <rcc rId="4420" sId="1">
    <oc r="I274" t="inlineStr">
      <is>
        <t>Passed</t>
      </is>
    </oc>
    <nc r="I274" t="inlineStr">
      <is>
        <t>Not_Run</t>
      </is>
    </nc>
  </rcc>
  <rcc rId="4421" sId="1">
    <oc r="I275" t="inlineStr">
      <is>
        <t>Passed</t>
      </is>
    </oc>
    <nc r="I275" t="inlineStr">
      <is>
        <t>Not_Run</t>
      </is>
    </nc>
  </rcc>
  <rcc rId="4422" sId="1">
    <oc r="I276" t="inlineStr">
      <is>
        <t>Passed</t>
      </is>
    </oc>
    <nc r="I276" t="inlineStr">
      <is>
        <t>Not_Run</t>
      </is>
    </nc>
  </rcc>
  <rcc rId="4423" sId="1">
    <oc r="I277" t="inlineStr">
      <is>
        <t>Passed</t>
      </is>
    </oc>
    <nc r="I277" t="inlineStr">
      <is>
        <t>Not_Run</t>
      </is>
    </nc>
  </rcc>
  <rcc rId="4424" sId="1">
    <oc r="I278" t="inlineStr">
      <is>
        <t>Passed</t>
      </is>
    </oc>
    <nc r="I278" t="inlineStr">
      <is>
        <t>Not_Run</t>
      </is>
    </nc>
  </rcc>
  <rcc rId="4425" sId="1">
    <oc r="I279" t="inlineStr">
      <is>
        <t>Passed</t>
      </is>
    </oc>
    <nc r="I279" t="inlineStr">
      <is>
        <t>Not_Run</t>
      </is>
    </nc>
  </rcc>
  <rcc rId="4426" sId="1">
    <oc r="I280" t="inlineStr">
      <is>
        <t>Passed</t>
      </is>
    </oc>
    <nc r="I280" t="inlineStr">
      <is>
        <t>Not_Run</t>
      </is>
    </nc>
  </rcc>
  <rcc rId="4427" sId="1">
    <oc r="I281" t="inlineStr">
      <is>
        <t>Passed</t>
      </is>
    </oc>
    <nc r="I281" t="inlineStr">
      <is>
        <t>Not_Run</t>
      </is>
    </nc>
  </rcc>
  <rcc rId="4428" sId="1">
    <oc r="I282" t="inlineStr">
      <is>
        <t>Passed</t>
      </is>
    </oc>
    <nc r="I282" t="inlineStr">
      <is>
        <t>Not_Run</t>
      </is>
    </nc>
  </rcc>
  <rcc rId="4429" sId="1">
    <oc r="I283" t="inlineStr">
      <is>
        <t>Passed</t>
      </is>
    </oc>
    <nc r="I283" t="inlineStr">
      <is>
        <t>Not_Run</t>
      </is>
    </nc>
  </rcc>
  <rcc rId="4430" sId="1">
    <oc r="I284" t="inlineStr">
      <is>
        <t>Passed</t>
      </is>
    </oc>
    <nc r="I284" t="inlineStr">
      <is>
        <t>Not_Run</t>
      </is>
    </nc>
  </rcc>
  <rcc rId="4431" sId="1">
    <oc r="I285" t="inlineStr">
      <is>
        <t>Failed</t>
      </is>
    </oc>
    <nc r="I285" t="inlineStr">
      <is>
        <t>Not_Run</t>
      </is>
    </nc>
  </rcc>
  <rcc rId="4432" sId="1">
    <oc r="I286" t="inlineStr">
      <is>
        <t>Passed</t>
      </is>
    </oc>
    <nc r="I286" t="inlineStr">
      <is>
        <t>Not_Run</t>
      </is>
    </nc>
  </rcc>
  <rcc rId="4433" sId="1">
    <oc r="I287" t="inlineStr">
      <is>
        <t>Passed</t>
      </is>
    </oc>
    <nc r="I287" t="inlineStr">
      <is>
        <t>Not_Run</t>
      </is>
    </nc>
  </rcc>
  <rcc rId="4434" sId="1">
    <oc r="I288" t="inlineStr">
      <is>
        <t>Passed</t>
      </is>
    </oc>
    <nc r="I288" t="inlineStr">
      <is>
        <t>Not_Run</t>
      </is>
    </nc>
  </rcc>
  <rcc rId="4435" sId="1">
    <oc r="I289" t="inlineStr">
      <is>
        <t>Passed</t>
      </is>
    </oc>
    <nc r="I289" t="inlineStr">
      <is>
        <t>Not_Run</t>
      </is>
    </nc>
  </rcc>
  <rcc rId="4436" sId="1">
    <oc r="I302" t="inlineStr">
      <is>
        <t>Passed</t>
      </is>
    </oc>
    <nc r="I302" t="inlineStr">
      <is>
        <t>Not_Run</t>
      </is>
    </nc>
  </rcc>
  <rcc rId="4437" sId="1">
    <oc r="I291" t="inlineStr">
      <is>
        <t>Passed</t>
      </is>
    </oc>
    <nc r="I291" t="inlineStr">
      <is>
        <t>Not_Run</t>
      </is>
    </nc>
  </rcc>
  <rcc rId="4438" sId="1">
    <oc r="I292" t="inlineStr">
      <is>
        <t>Passed</t>
      </is>
    </oc>
    <nc r="I292" t="inlineStr">
      <is>
        <t>Not_Run</t>
      </is>
    </nc>
  </rcc>
  <rcc rId="4439" sId="1">
    <oc r="I293" t="inlineStr">
      <is>
        <t>Passed</t>
      </is>
    </oc>
    <nc r="I293" t="inlineStr">
      <is>
        <t>Not_Run</t>
      </is>
    </nc>
  </rcc>
  <rcc rId="4440" sId="1">
    <oc r="I294" t="inlineStr">
      <is>
        <t>Passed</t>
      </is>
    </oc>
    <nc r="I294" t="inlineStr">
      <is>
        <t>Not_Run</t>
      </is>
    </nc>
  </rcc>
  <rcc rId="4441" sId="1">
    <oc r="I295" t="inlineStr">
      <is>
        <t>Passed</t>
      </is>
    </oc>
    <nc r="I295" t="inlineStr">
      <is>
        <t>Not_Run</t>
      </is>
    </nc>
  </rcc>
  <rcc rId="4442" sId="1">
    <oc r="I296" t="inlineStr">
      <is>
        <t>Passed</t>
      </is>
    </oc>
    <nc r="I296" t="inlineStr">
      <is>
        <t>Not_Run</t>
      </is>
    </nc>
  </rcc>
  <rcc rId="4443" sId="1">
    <oc r="I297" t="inlineStr">
      <is>
        <t>Passed</t>
      </is>
    </oc>
    <nc r="I297" t="inlineStr">
      <is>
        <t>Not_Run</t>
      </is>
    </nc>
  </rcc>
  <rcc rId="4444" sId="1">
    <oc r="I298" t="inlineStr">
      <is>
        <t>Passed</t>
      </is>
    </oc>
    <nc r="I298" t="inlineStr">
      <is>
        <t>Not_Run</t>
      </is>
    </nc>
  </rcc>
  <rcc rId="4445" sId="1">
    <oc r="I299" t="inlineStr">
      <is>
        <t>Passed</t>
      </is>
    </oc>
    <nc r="I299" t="inlineStr">
      <is>
        <t>Not_Run</t>
      </is>
    </nc>
  </rcc>
  <rcc rId="4446" sId="1">
    <oc r="I300" t="inlineStr">
      <is>
        <t>Passed</t>
      </is>
    </oc>
    <nc r="I300" t="inlineStr">
      <is>
        <t>Not_Run</t>
      </is>
    </nc>
  </rcc>
  <rcc rId="4447" sId="1">
    <oc r="I301" t="inlineStr">
      <is>
        <t>Passed</t>
      </is>
    </oc>
    <nc r="I301" t="inlineStr">
      <is>
        <t>Not_Run</t>
      </is>
    </nc>
  </rcc>
  <rcc rId="4448" sId="1">
    <oc r="I319" t="inlineStr">
      <is>
        <t>Passed</t>
      </is>
    </oc>
    <nc r="I319" t="inlineStr">
      <is>
        <t>Not_Run</t>
      </is>
    </nc>
  </rcc>
  <rcc rId="4449" sId="1">
    <oc r="I303" t="inlineStr">
      <is>
        <t>Passed</t>
      </is>
    </oc>
    <nc r="I303" t="inlineStr">
      <is>
        <t>Not_Run</t>
      </is>
    </nc>
  </rcc>
  <rcc rId="4450" sId="1">
    <oc r="I304" t="inlineStr">
      <is>
        <t>Passed</t>
      </is>
    </oc>
    <nc r="I304" t="inlineStr">
      <is>
        <t>Not_Run</t>
      </is>
    </nc>
  </rcc>
  <rcc rId="4451" sId="1">
    <oc r="I305" t="inlineStr">
      <is>
        <t>Passed</t>
      </is>
    </oc>
    <nc r="I305" t="inlineStr">
      <is>
        <t>Not_Run</t>
      </is>
    </nc>
  </rcc>
  <rcc rId="4452" sId="1">
    <oc r="I306" t="inlineStr">
      <is>
        <t>Passed</t>
      </is>
    </oc>
    <nc r="I306" t="inlineStr">
      <is>
        <t>Not_Run</t>
      </is>
    </nc>
  </rcc>
  <rcc rId="4453" sId="1">
    <oc r="I307" t="inlineStr">
      <is>
        <t>Passed</t>
      </is>
    </oc>
    <nc r="I307" t="inlineStr">
      <is>
        <t>Not_Run</t>
      </is>
    </nc>
  </rcc>
  <rcc rId="4454" sId="1">
    <oc r="I308" t="inlineStr">
      <is>
        <t>Passed</t>
      </is>
    </oc>
    <nc r="I308" t="inlineStr">
      <is>
        <t>Not_Run</t>
      </is>
    </nc>
  </rcc>
  <rcc rId="4455" sId="1">
    <oc r="I309" t="inlineStr">
      <is>
        <t>NA</t>
      </is>
    </oc>
    <nc r="I309" t="inlineStr">
      <is>
        <t>Not_Run</t>
      </is>
    </nc>
  </rcc>
  <rcc rId="4456" sId="1">
    <oc r="I310" t="inlineStr">
      <is>
        <t>Passed</t>
      </is>
    </oc>
    <nc r="I310" t="inlineStr">
      <is>
        <t>Not_Run</t>
      </is>
    </nc>
  </rcc>
  <rcc rId="4457" sId="1">
    <oc r="I311" t="inlineStr">
      <is>
        <t>Passed</t>
      </is>
    </oc>
    <nc r="I311" t="inlineStr">
      <is>
        <t>Not_Run</t>
      </is>
    </nc>
  </rcc>
  <rcc rId="4458" sId="1">
    <oc r="I312" t="inlineStr">
      <is>
        <t>Passed</t>
      </is>
    </oc>
    <nc r="I312" t="inlineStr">
      <is>
        <t>Not_Run</t>
      </is>
    </nc>
  </rcc>
  <rcc rId="4459" sId="1">
    <oc r="I313" t="inlineStr">
      <is>
        <t>Passed</t>
      </is>
    </oc>
    <nc r="I313" t="inlineStr">
      <is>
        <t>Not_Run</t>
      </is>
    </nc>
  </rcc>
  <rcc rId="4460" sId="1">
    <oc r="I314" t="inlineStr">
      <is>
        <t>Passed</t>
      </is>
    </oc>
    <nc r="I314" t="inlineStr">
      <is>
        <t>Not_Run</t>
      </is>
    </nc>
  </rcc>
  <rcc rId="4461" sId="1">
    <oc r="I315" t="inlineStr">
      <is>
        <t>Passed</t>
      </is>
    </oc>
    <nc r="I315" t="inlineStr">
      <is>
        <t>Not_Run</t>
      </is>
    </nc>
  </rcc>
  <rcc rId="4462" sId="1">
    <oc r="I316" t="inlineStr">
      <is>
        <t>Passed</t>
      </is>
    </oc>
    <nc r="I316" t="inlineStr">
      <is>
        <t>Not_Run</t>
      </is>
    </nc>
  </rcc>
  <rcc rId="4463" sId="1">
    <oc r="I317" t="inlineStr">
      <is>
        <t>Passed</t>
      </is>
    </oc>
    <nc r="I317" t="inlineStr">
      <is>
        <t>Not_Run</t>
      </is>
    </nc>
  </rcc>
  <rcc rId="4464" sId="1">
    <oc r="I318" t="inlineStr">
      <is>
        <t>Passed</t>
      </is>
    </oc>
    <nc r="I318" t="inlineStr">
      <is>
        <t>Not_Run</t>
      </is>
    </nc>
  </rcc>
  <rcc rId="4465" sId="1">
    <oc r="I320" t="inlineStr">
      <is>
        <t>Passed</t>
      </is>
    </oc>
    <nc r="I320" t="inlineStr">
      <is>
        <t>Not_Run</t>
      </is>
    </nc>
  </rcc>
  <rcc rId="4466" sId="1">
    <oc r="I321" t="inlineStr">
      <is>
        <t>Passed</t>
      </is>
    </oc>
    <nc r="I321" t="inlineStr">
      <is>
        <t>Not_Run</t>
      </is>
    </nc>
  </rcc>
  <rcc rId="4467" sId="1">
    <oc r="I322" t="inlineStr">
      <is>
        <t>Passed</t>
      </is>
    </oc>
    <nc r="I322" t="inlineStr">
      <is>
        <t>Not_Run</t>
      </is>
    </nc>
  </rcc>
  <rcc rId="4468" sId="1">
    <oc r="I53" t="inlineStr">
      <is>
        <t>Passed</t>
      </is>
    </oc>
    <nc r="I53" t="inlineStr">
      <is>
        <t>Not_Run</t>
      </is>
    </nc>
  </rcc>
  <rcc rId="4469" sId="1">
    <oc r="I323" t="inlineStr">
      <is>
        <t>Passed</t>
      </is>
    </oc>
    <nc r="I323" t="inlineStr">
      <is>
        <t>Not_Run</t>
      </is>
    </nc>
  </rcc>
  <rcc rId="4470" sId="1">
    <oc r="I324" t="inlineStr">
      <is>
        <t>Passed</t>
      </is>
    </oc>
    <nc r="I324" t="inlineStr">
      <is>
        <t>Not_Run</t>
      </is>
    </nc>
  </rcc>
  <rcc rId="4471" sId="1">
    <oc r="I325" t="inlineStr">
      <is>
        <t>Passed</t>
      </is>
    </oc>
    <nc r="I325" t="inlineStr">
      <is>
        <t>Not_Run</t>
      </is>
    </nc>
  </rcc>
  <rcc rId="4472" sId="1">
    <oc r="I326" t="inlineStr">
      <is>
        <t>Passed</t>
      </is>
    </oc>
    <nc r="I326" t="inlineStr">
      <is>
        <t>Not_Run</t>
      </is>
    </nc>
  </rcc>
  <rcc rId="4473" sId="1">
    <oc r="I327" t="inlineStr">
      <is>
        <t>Passed</t>
      </is>
    </oc>
    <nc r="I327" t="inlineStr">
      <is>
        <t>Not_Run</t>
      </is>
    </nc>
  </rcc>
  <rcc rId="4474" sId="1">
    <oc r="I328" t="inlineStr">
      <is>
        <t>Passed</t>
      </is>
    </oc>
    <nc r="I328" t="inlineStr">
      <is>
        <t>Not_Run</t>
      </is>
    </nc>
  </rcc>
  <rcc rId="4475" sId="1">
    <oc r="I329" t="inlineStr">
      <is>
        <t>Passed</t>
      </is>
    </oc>
    <nc r="I329" t="inlineStr">
      <is>
        <t>Not_Run</t>
      </is>
    </nc>
  </rcc>
  <rcc rId="4476" sId="1">
    <oc r="I95" t="inlineStr">
      <is>
        <t>Passed</t>
      </is>
    </oc>
    <nc r="I95" t="inlineStr">
      <is>
        <t>Not_Run</t>
      </is>
    </nc>
  </rcc>
  <rcc rId="4477" sId="1">
    <oc r="I331" t="inlineStr">
      <is>
        <t>Passed</t>
      </is>
    </oc>
    <nc r="I331" t="inlineStr">
      <is>
        <t>Not_Run</t>
      </is>
    </nc>
  </rcc>
  <rcc rId="4478" sId="1">
    <oc r="I332" t="inlineStr">
      <is>
        <t>Passed</t>
      </is>
    </oc>
    <nc r="I332" t="inlineStr">
      <is>
        <t>Not_Run</t>
      </is>
    </nc>
  </rcc>
  <rcc rId="4479" sId="1">
    <oc r="I333" t="inlineStr">
      <is>
        <t>Passed</t>
      </is>
    </oc>
    <nc r="I333" t="inlineStr">
      <is>
        <t>Not_Run</t>
      </is>
    </nc>
  </rcc>
  <rcc rId="4480" sId="1">
    <oc r="I334" t="inlineStr">
      <is>
        <t>Passed</t>
      </is>
    </oc>
    <nc r="I334" t="inlineStr">
      <is>
        <t>Not_Run</t>
      </is>
    </nc>
  </rcc>
  <rcc rId="4481" sId="1">
    <oc r="I335" t="inlineStr">
      <is>
        <t>Passed</t>
      </is>
    </oc>
    <nc r="I335" t="inlineStr">
      <is>
        <t>Not_Run</t>
      </is>
    </nc>
  </rcc>
  <rcc rId="4482" sId="1">
    <oc r="I336" t="inlineStr">
      <is>
        <t>Passed</t>
      </is>
    </oc>
    <nc r="I336" t="inlineStr">
      <is>
        <t>Not_Run</t>
      </is>
    </nc>
  </rcc>
  <rcc rId="4483" sId="1">
    <oc r="I337" t="inlineStr">
      <is>
        <t>Passed</t>
      </is>
    </oc>
    <nc r="I337" t="inlineStr">
      <is>
        <t>Not_Run</t>
      </is>
    </nc>
  </rcc>
  <rcc rId="4484" sId="1">
    <oc r="I271" t="inlineStr">
      <is>
        <t>Passed</t>
      </is>
    </oc>
    <nc r="I271" t="inlineStr">
      <is>
        <t>Not_Run</t>
      </is>
    </nc>
  </rcc>
  <rcc rId="4485" sId="1">
    <oc r="I330" t="inlineStr">
      <is>
        <t>Passed</t>
      </is>
    </oc>
    <nc r="I330" t="inlineStr">
      <is>
        <t>Not_Run</t>
      </is>
    </nc>
  </rcc>
  <rcc rId="4486" sId="1">
    <oc r="I340" t="inlineStr">
      <is>
        <t>Passed</t>
      </is>
    </oc>
    <nc r="I340" t="inlineStr">
      <is>
        <t>Not_Run</t>
      </is>
    </nc>
  </rcc>
  <rcc rId="4487" sId="1">
    <oc r="I341" t="inlineStr">
      <is>
        <t>Passed</t>
      </is>
    </oc>
    <nc r="I341" t="inlineStr">
      <is>
        <t>Not_Run</t>
      </is>
    </nc>
  </rcc>
  <rcc rId="4488" sId="1">
    <oc r="I342" t="inlineStr">
      <is>
        <t>NA</t>
      </is>
    </oc>
    <nc r="I342" t="inlineStr">
      <is>
        <t>Not_Run</t>
      </is>
    </nc>
  </rcc>
  <rcc rId="4489" sId="1">
    <oc r="I343" t="inlineStr">
      <is>
        <t>Passed</t>
      </is>
    </oc>
    <nc r="I343" t="inlineStr">
      <is>
        <t>Not_Run</t>
      </is>
    </nc>
  </rcc>
  <rcc rId="4490" sId="1">
    <oc r="I344" t="inlineStr">
      <is>
        <t>Passed</t>
      </is>
    </oc>
    <nc r="I344" t="inlineStr">
      <is>
        <t>Not_Run</t>
      </is>
    </nc>
  </rcc>
  <rcc rId="4491" sId="1">
    <oc r="I345" t="inlineStr">
      <is>
        <t>Passed</t>
      </is>
    </oc>
    <nc r="I345" t="inlineStr">
      <is>
        <t>Not_Run</t>
      </is>
    </nc>
  </rcc>
  <rcc rId="4492" sId="1">
    <oc r="I346" t="inlineStr">
      <is>
        <t>Passed</t>
      </is>
    </oc>
    <nc r="I346" t="inlineStr">
      <is>
        <t>Not_Run</t>
      </is>
    </nc>
  </rcc>
  <rcc rId="4493" sId="1">
    <oc r="I347" t="inlineStr">
      <is>
        <t>Passed</t>
      </is>
    </oc>
    <nc r="I347" t="inlineStr">
      <is>
        <t>Not_Run</t>
      </is>
    </nc>
  </rcc>
  <rcc rId="4494" sId="1">
    <oc r="I348" t="inlineStr">
      <is>
        <t>Passed</t>
      </is>
    </oc>
    <nc r="I348" t="inlineStr">
      <is>
        <t>Not_Run</t>
      </is>
    </nc>
  </rcc>
  <rcc rId="4495" sId="1">
    <oc r="I349" t="inlineStr">
      <is>
        <t>Passed</t>
      </is>
    </oc>
    <nc r="I349" t="inlineStr">
      <is>
        <t>Not_Run</t>
      </is>
    </nc>
  </rcc>
  <rcc rId="4496" sId="1">
    <oc r="I350" t="inlineStr">
      <is>
        <t>Passed</t>
      </is>
    </oc>
    <nc r="I350" t="inlineStr">
      <is>
        <t>Not_Run</t>
      </is>
    </nc>
  </rcc>
  <rcc rId="4497" sId="1">
    <oc r="I351" t="inlineStr">
      <is>
        <t>Passed</t>
      </is>
    </oc>
    <nc r="I351" t="inlineStr">
      <is>
        <t>Not_Run</t>
      </is>
    </nc>
  </rcc>
  <rcc rId="4498" sId="1">
    <oc r="I352" t="inlineStr">
      <is>
        <t>Passed</t>
      </is>
    </oc>
    <nc r="I352" t="inlineStr">
      <is>
        <t>Not_Run</t>
      </is>
    </nc>
  </rcc>
  <rcc rId="4499" sId="1">
    <oc r="I353" t="inlineStr">
      <is>
        <t>Passed</t>
      </is>
    </oc>
    <nc r="I353" t="inlineStr">
      <is>
        <t>Not_Run</t>
      </is>
    </nc>
  </rcc>
  <rcc rId="4500" sId="1">
    <oc r="I354" t="inlineStr">
      <is>
        <t>Passed</t>
      </is>
    </oc>
    <nc r="I354" t="inlineStr">
      <is>
        <t>Not_Run</t>
      </is>
    </nc>
  </rcc>
  <rcc rId="4501" sId="1">
    <oc r="I355" t="inlineStr">
      <is>
        <t>Passed</t>
      </is>
    </oc>
    <nc r="I355" t="inlineStr">
      <is>
        <t>Not_Run</t>
      </is>
    </nc>
  </rcc>
  <rcc rId="4502" sId="1">
    <oc r="I356" t="inlineStr">
      <is>
        <t>Passed</t>
      </is>
    </oc>
    <nc r="I356" t="inlineStr">
      <is>
        <t>Not_Run</t>
      </is>
    </nc>
  </rcc>
  <rcc rId="4503" sId="1">
    <oc r="I357" t="inlineStr">
      <is>
        <t>Passed</t>
      </is>
    </oc>
    <nc r="I357" t="inlineStr">
      <is>
        <t>Not_Run</t>
      </is>
    </nc>
  </rcc>
  <rcc rId="4504" sId="1">
    <oc r="I358" t="inlineStr">
      <is>
        <t>Passed</t>
      </is>
    </oc>
    <nc r="I358" t="inlineStr">
      <is>
        <t>Not_Run</t>
      </is>
    </nc>
  </rcc>
  <rcc rId="4505" sId="1">
    <oc r="I359" t="inlineStr">
      <is>
        <t>Passed</t>
      </is>
    </oc>
    <nc r="I359" t="inlineStr">
      <is>
        <t>Not_Run</t>
      </is>
    </nc>
  </rcc>
  <rcc rId="4506" sId="1">
    <oc r="I360" t="inlineStr">
      <is>
        <t>Passed</t>
      </is>
    </oc>
    <nc r="I360" t="inlineStr">
      <is>
        <t>Not_Run</t>
      </is>
    </nc>
  </rcc>
  <rcc rId="4507" sId="1">
    <oc r="I361" t="inlineStr">
      <is>
        <t>Passed</t>
      </is>
    </oc>
    <nc r="I361" t="inlineStr">
      <is>
        <t>Not_Run</t>
      </is>
    </nc>
  </rcc>
  <rcc rId="4508" sId="1">
    <oc r="I362" t="inlineStr">
      <is>
        <t>Passed</t>
      </is>
    </oc>
    <nc r="I362" t="inlineStr">
      <is>
        <t>Not_Run</t>
      </is>
    </nc>
  </rcc>
  <rcc rId="4509" sId="1">
    <oc r="I363" t="inlineStr">
      <is>
        <t>Passed</t>
      </is>
    </oc>
    <nc r="I363" t="inlineStr">
      <is>
        <t>Not_Run</t>
      </is>
    </nc>
  </rcc>
  <rcc rId="4510" sId="1">
    <oc r="I364" t="inlineStr">
      <is>
        <t>Passed</t>
      </is>
    </oc>
    <nc r="I364" t="inlineStr">
      <is>
        <t>Not_Run</t>
      </is>
    </nc>
  </rcc>
  <rcc rId="4511" sId="1">
    <oc r="I365" t="inlineStr">
      <is>
        <t>Passed</t>
      </is>
    </oc>
    <nc r="I365" t="inlineStr">
      <is>
        <t>Not_Run</t>
      </is>
    </nc>
  </rcc>
  <rcc rId="4512" sId="1">
    <oc r="I366" t="inlineStr">
      <is>
        <t>Passed</t>
      </is>
    </oc>
    <nc r="I366" t="inlineStr">
      <is>
        <t>Not_Run</t>
      </is>
    </nc>
  </rcc>
  <rcc rId="4513" sId="1">
    <oc r="I367" t="inlineStr">
      <is>
        <t>Passed</t>
      </is>
    </oc>
    <nc r="I367" t="inlineStr">
      <is>
        <t>Not_Run</t>
      </is>
    </nc>
  </rcc>
  <rcc rId="4514" sId="1">
    <oc r="I368" t="inlineStr">
      <is>
        <t>Passed</t>
      </is>
    </oc>
    <nc r="I368" t="inlineStr">
      <is>
        <t>Not_Run</t>
      </is>
    </nc>
  </rcc>
  <rcc rId="4515" sId="1">
    <oc r="I369" t="inlineStr">
      <is>
        <t>Passed</t>
      </is>
    </oc>
    <nc r="I369" t="inlineStr">
      <is>
        <t>Not_Run</t>
      </is>
    </nc>
  </rcc>
  <rcc rId="4516" sId="1">
    <oc r="I370" t="inlineStr">
      <is>
        <t>Passed</t>
      </is>
    </oc>
    <nc r="I370" t="inlineStr">
      <is>
        <t>Not_Run</t>
      </is>
    </nc>
  </rcc>
  <rcc rId="4517" sId="1">
    <oc r="I371" t="inlineStr">
      <is>
        <t>Passed</t>
      </is>
    </oc>
    <nc r="I371" t="inlineStr">
      <is>
        <t>Not_Run</t>
      </is>
    </nc>
  </rcc>
  <rcc rId="4518" sId="1">
    <oc r="I372" t="inlineStr">
      <is>
        <t>Passed</t>
      </is>
    </oc>
    <nc r="I372" t="inlineStr">
      <is>
        <t>Not_Run</t>
      </is>
    </nc>
  </rcc>
  <rcc rId="4519" sId="1">
    <oc r="I373" t="inlineStr">
      <is>
        <t>Passed</t>
      </is>
    </oc>
    <nc r="I373" t="inlineStr">
      <is>
        <t>Not_Run</t>
      </is>
    </nc>
  </rcc>
  <rcc rId="4520" sId="1">
    <oc r="I374" t="inlineStr">
      <is>
        <t>Passed</t>
      </is>
    </oc>
    <nc r="I374" t="inlineStr">
      <is>
        <t>Not_Run</t>
      </is>
    </nc>
  </rcc>
  <rcc rId="4521" sId="1">
    <oc r="I375" t="inlineStr">
      <is>
        <t>Passed</t>
      </is>
    </oc>
    <nc r="I375" t="inlineStr">
      <is>
        <t>Not_Run</t>
      </is>
    </nc>
  </rcc>
  <rcc rId="4522" sId="1">
    <oc r="I376" t="inlineStr">
      <is>
        <t>Passed</t>
      </is>
    </oc>
    <nc r="I376" t="inlineStr">
      <is>
        <t>Not_Run</t>
      </is>
    </nc>
  </rcc>
  <rcc rId="4523" sId="1">
    <oc r="I377" t="inlineStr">
      <is>
        <t>Passed</t>
      </is>
    </oc>
    <nc r="I377" t="inlineStr">
      <is>
        <t>Not_Run</t>
      </is>
    </nc>
  </rcc>
  <rcc rId="4524" sId="1">
    <oc r="I378" t="inlineStr">
      <is>
        <t>Passed</t>
      </is>
    </oc>
    <nc r="I378" t="inlineStr">
      <is>
        <t>Not_Run</t>
      </is>
    </nc>
  </rcc>
  <rcc rId="4525" sId="1">
    <oc r="I379" t="inlineStr">
      <is>
        <t>Passed</t>
      </is>
    </oc>
    <nc r="I379" t="inlineStr">
      <is>
        <t>Not_Run</t>
      </is>
    </nc>
  </rcc>
  <rcc rId="4526" sId="1">
    <oc r="I380" t="inlineStr">
      <is>
        <t>Passed</t>
      </is>
    </oc>
    <nc r="I380" t="inlineStr">
      <is>
        <t>Not_Run</t>
      </is>
    </nc>
  </rcc>
  <rcc rId="4527" sId="1">
    <oc r="I381" t="inlineStr">
      <is>
        <t>Passed</t>
      </is>
    </oc>
    <nc r="I381" t="inlineStr">
      <is>
        <t>Not_Run</t>
      </is>
    </nc>
  </rcc>
  <rcc rId="4528" sId="1">
    <oc r="I382" t="inlineStr">
      <is>
        <t>Passed</t>
      </is>
    </oc>
    <nc r="I382" t="inlineStr">
      <is>
        <t>Not_Run</t>
      </is>
    </nc>
  </rcc>
  <rcc rId="4529" sId="1">
    <oc r="I383" t="inlineStr">
      <is>
        <t>Passed</t>
      </is>
    </oc>
    <nc r="I383" t="inlineStr">
      <is>
        <t>Not_Run</t>
      </is>
    </nc>
  </rcc>
  <rcc rId="4530" sId="1">
    <oc r="I384" t="inlineStr">
      <is>
        <t>Passed</t>
      </is>
    </oc>
    <nc r="I384" t="inlineStr">
      <is>
        <t>Not_Run</t>
      </is>
    </nc>
  </rcc>
  <rcc rId="4531" sId="1">
    <oc r="I385" t="inlineStr">
      <is>
        <t>Passed</t>
      </is>
    </oc>
    <nc r="I385" t="inlineStr">
      <is>
        <t>Not_Run</t>
      </is>
    </nc>
  </rcc>
  <rcc rId="4532" sId="1">
    <oc r="I386" t="inlineStr">
      <is>
        <t>Passed</t>
      </is>
    </oc>
    <nc r="I386" t="inlineStr">
      <is>
        <t>Not_Run</t>
      </is>
    </nc>
  </rcc>
  <rcc rId="4533" sId="1">
    <oc r="I387" t="inlineStr">
      <is>
        <t>Passed</t>
      </is>
    </oc>
    <nc r="I387" t="inlineStr">
      <is>
        <t>Not_Run</t>
      </is>
    </nc>
  </rcc>
  <rcc rId="4534" sId="1">
    <oc r="I388" t="inlineStr">
      <is>
        <t>Passed</t>
      </is>
    </oc>
    <nc r="I388" t="inlineStr">
      <is>
        <t>Not_Run</t>
      </is>
    </nc>
  </rcc>
  <rcc rId="4535" sId="1">
    <oc r="I389" t="inlineStr">
      <is>
        <t>Passed</t>
      </is>
    </oc>
    <nc r="I389" t="inlineStr">
      <is>
        <t>Not_Run</t>
      </is>
    </nc>
  </rcc>
  <rcc rId="4536" sId="1">
    <oc r="I390" t="inlineStr">
      <is>
        <t>Passed</t>
      </is>
    </oc>
    <nc r="I390" t="inlineStr">
      <is>
        <t>Not_Run</t>
      </is>
    </nc>
  </rcc>
  <rcc rId="4537" sId="1">
    <oc r="I391" t="inlineStr">
      <is>
        <t>Passed</t>
      </is>
    </oc>
    <nc r="I391" t="inlineStr">
      <is>
        <t>Not_Run</t>
      </is>
    </nc>
  </rcc>
  <rcc rId="4538" sId="1">
    <oc r="I392" t="inlineStr">
      <is>
        <t>Passed</t>
      </is>
    </oc>
    <nc r="I392" t="inlineStr">
      <is>
        <t>Not_Run</t>
      </is>
    </nc>
  </rcc>
  <rcc rId="4539" sId="1">
    <oc r="I393" t="inlineStr">
      <is>
        <t>Passed</t>
      </is>
    </oc>
    <nc r="I393" t="inlineStr">
      <is>
        <t>Not_Run</t>
      </is>
    </nc>
  </rcc>
  <rcc rId="4540" sId="1">
    <oc r="I394" t="inlineStr">
      <is>
        <t>Passed</t>
      </is>
    </oc>
    <nc r="I394" t="inlineStr">
      <is>
        <t>Not_Run</t>
      </is>
    </nc>
  </rcc>
  <rcc rId="4541" sId="1">
    <oc r="I395" t="inlineStr">
      <is>
        <t>Passed</t>
      </is>
    </oc>
    <nc r="I395" t="inlineStr">
      <is>
        <t>Not_Run</t>
      </is>
    </nc>
  </rcc>
  <rcc rId="4542" sId="1">
    <oc r="I396" t="inlineStr">
      <is>
        <t>Passed</t>
      </is>
    </oc>
    <nc r="I396" t="inlineStr">
      <is>
        <t>Not_Run</t>
      </is>
    </nc>
  </rcc>
  <rcc rId="4543" sId="1">
    <oc r="I397" t="inlineStr">
      <is>
        <t>Passed</t>
      </is>
    </oc>
    <nc r="I397" t="inlineStr">
      <is>
        <t>Not_Run</t>
      </is>
    </nc>
  </rcc>
  <rcc rId="4544" sId="1">
    <oc r="I398" t="inlineStr">
      <is>
        <t>Passed</t>
      </is>
    </oc>
    <nc r="I398" t="inlineStr">
      <is>
        <t>Not_Run</t>
      </is>
    </nc>
  </rcc>
  <rcc rId="4545" sId="1">
    <oc r="I399" t="inlineStr">
      <is>
        <t>Passed</t>
      </is>
    </oc>
    <nc r="I399" t="inlineStr">
      <is>
        <t>Not_Run</t>
      </is>
    </nc>
  </rcc>
  <rcc rId="4546" sId="1">
    <oc r="I400" t="inlineStr">
      <is>
        <t>Passed</t>
      </is>
    </oc>
    <nc r="I400" t="inlineStr">
      <is>
        <t>Not_Run</t>
      </is>
    </nc>
  </rcc>
  <rcc rId="4547" sId="1">
    <oc r="I401" t="inlineStr">
      <is>
        <t>Passed</t>
      </is>
    </oc>
    <nc r="I401" t="inlineStr">
      <is>
        <t>Not_Run</t>
      </is>
    </nc>
  </rcc>
  <rcc rId="4548" sId="1">
    <oc r="I402" t="inlineStr">
      <is>
        <t>Passed</t>
      </is>
    </oc>
    <nc r="I402" t="inlineStr">
      <is>
        <t>Not_Run</t>
      </is>
    </nc>
  </rcc>
  <rcc rId="4549" sId="1">
    <oc r="I403" t="inlineStr">
      <is>
        <t>Passed</t>
      </is>
    </oc>
    <nc r="I403" t="inlineStr">
      <is>
        <t>Not_Run</t>
      </is>
    </nc>
  </rcc>
  <rcc rId="4550" sId="1">
    <oc r="I404" t="inlineStr">
      <is>
        <t>Passed</t>
      </is>
    </oc>
    <nc r="I404" t="inlineStr">
      <is>
        <t>Not_Run</t>
      </is>
    </nc>
  </rcc>
  <rcc rId="4551" sId="1">
    <oc r="I405" t="inlineStr">
      <is>
        <t>Passed</t>
      </is>
    </oc>
    <nc r="I405" t="inlineStr">
      <is>
        <t>Not_Run</t>
      </is>
    </nc>
  </rcc>
  <rcc rId="4552" sId="1">
    <oc r="I406" t="inlineStr">
      <is>
        <t>Passed</t>
      </is>
    </oc>
    <nc r="I406" t="inlineStr">
      <is>
        <t>Not_Run</t>
      </is>
    </nc>
  </rcc>
  <rcc rId="4553" sId="1">
    <oc r="I407" t="inlineStr">
      <is>
        <t>Passed</t>
      </is>
    </oc>
    <nc r="I407" t="inlineStr">
      <is>
        <t>Not_Run</t>
      </is>
    </nc>
  </rcc>
  <rcc rId="4554" sId="1">
    <oc r="I408" t="inlineStr">
      <is>
        <t>Passed</t>
      </is>
    </oc>
    <nc r="I408" t="inlineStr">
      <is>
        <t>Not_Run</t>
      </is>
    </nc>
  </rcc>
  <rcc rId="4555" sId="1">
    <oc r="I409" t="inlineStr">
      <is>
        <t>Passed</t>
      </is>
    </oc>
    <nc r="I409" t="inlineStr">
      <is>
        <t>Not_Run</t>
      </is>
    </nc>
  </rcc>
  <rcc rId="4556" sId="1">
    <oc r="I410" t="inlineStr">
      <is>
        <t>Passed</t>
      </is>
    </oc>
    <nc r="I410" t="inlineStr">
      <is>
        <t>Not_Run</t>
      </is>
    </nc>
  </rcc>
  <rcc rId="4557" sId="1">
    <oc r="I411" t="inlineStr">
      <is>
        <t>Passed</t>
      </is>
    </oc>
    <nc r="I411" t="inlineStr">
      <is>
        <t>Not_Run</t>
      </is>
    </nc>
  </rcc>
  <rcc rId="4558" sId="1">
    <oc r="I412" t="inlineStr">
      <is>
        <t>Passed</t>
      </is>
    </oc>
    <nc r="I412" t="inlineStr">
      <is>
        <t>Not_Run</t>
      </is>
    </nc>
  </rcc>
  <rcc rId="4559" sId="1">
    <oc r="I413" t="inlineStr">
      <is>
        <t>Passed</t>
      </is>
    </oc>
    <nc r="I413" t="inlineStr">
      <is>
        <t>Not_Run</t>
      </is>
    </nc>
  </rcc>
  <rcc rId="4560" sId="1">
    <oc r="I414" t="inlineStr">
      <is>
        <t>NA</t>
      </is>
    </oc>
    <nc r="I414" t="inlineStr">
      <is>
        <t>Not_Run</t>
      </is>
    </nc>
  </rcc>
  <rcc rId="4561" sId="1">
    <oc r="I415" t="inlineStr">
      <is>
        <t>Passed</t>
      </is>
    </oc>
    <nc r="I415" t="inlineStr">
      <is>
        <t>Not_Run</t>
      </is>
    </nc>
  </rcc>
  <rcc rId="4562" sId="1">
    <oc r="I416" t="inlineStr">
      <is>
        <t>Passed</t>
      </is>
    </oc>
    <nc r="I416" t="inlineStr">
      <is>
        <t>Not_Run</t>
      </is>
    </nc>
  </rcc>
  <rcc rId="4563" sId="1">
    <oc r="I417" t="inlineStr">
      <is>
        <t>Passed</t>
      </is>
    </oc>
    <nc r="I417" t="inlineStr">
      <is>
        <t>Not_Run</t>
      </is>
    </nc>
  </rcc>
  <rcc rId="4564" sId="1">
    <oc r="I418" t="inlineStr">
      <is>
        <t>Passed</t>
      </is>
    </oc>
    <nc r="I418" t="inlineStr">
      <is>
        <t>Not_Run</t>
      </is>
    </nc>
  </rcc>
  <rcc rId="4565" sId="1">
    <oc r="I419" t="inlineStr">
      <is>
        <t>Passed</t>
      </is>
    </oc>
    <nc r="I419" t="inlineStr">
      <is>
        <t>Not_Run</t>
      </is>
    </nc>
  </rcc>
  <rcc rId="4566" sId="1">
    <oc r="I420" t="inlineStr">
      <is>
        <t>Passed</t>
      </is>
    </oc>
    <nc r="I420" t="inlineStr">
      <is>
        <t>Not_Run</t>
      </is>
    </nc>
  </rcc>
  <rcc rId="4567" sId="1">
    <oc r="I421" t="inlineStr">
      <is>
        <t>Passed</t>
      </is>
    </oc>
    <nc r="I421" t="inlineStr">
      <is>
        <t>Not_Run</t>
      </is>
    </nc>
  </rcc>
  <rcc rId="4568" sId="1">
    <oc r="I422" t="inlineStr">
      <is>
        <t>Passed</t>
      </is>
    </oc>
    <nc r="I422" t="inlineStr">
      <is>
        <t>Not_Run</t>
      </is>
    </nc>
  </rcc>
  <rcc rId="4569" sId="1">
    <oc r="I423" t="inlineStr">
      <is>
        <t>Passed</t>
      </is>
    </oc>
    <nc r="I423" t="inlineStr">
      <is>
        <t>Not_Run</t>
      </is>
    </nc>
  </rcc>
  <rcc rId="4570" sId="1">
    <oc r="I424" t="inlineStr">
      <is>
        <t>Passed</t>
      </is>
    </oc>
    <nc r="I424" t="inlineStr">
      <is>
        <t>Not_Run</t>
      </is>
    </nc>
  </rcc>
  <rcc rId="4571" sId="1">
    <oc r="I425" t="inlineStr">
      <is>
        <t>Passed</t>
      </is>
    </oc>
    <nc r="I425" t="inlineStr">
      <is>
        <t>Not_Run</t>
      </is>
    </nc>
  </rcc>
  <rcc rId="4572" sId="1">
    <oc r="I426" t="inlineStr">
      <is>
        <t>Passed</t>
      </is>
    </oc>
    <nc r="I426" t="inlineStr">
      <is>
        <t>Not_Run</t>
      </is>
    </nc>
  </rcc>
  <rcc rId="4573" sId="1">
    <oc r="I427" t="inlineStr">
      <is>
        <t>Passed</t>
      </is>
    </oc>
    <nc r="I427" t="inlineStr">
      <is>
        <t>Not_Run</t>
      </is>
    </nc>
  </rcc>
  <rcc rId="4574" sId="1">
    <oc r="I428" t="inlineStr">
      <is>
        <t>Passed</t>
      </is>
    </oc>
    <nc r="I428" t="inlineStr">
      <is>
        <t>Not_Run</t>
      </is>
    </nc>
  </rcc>
  <rcc rId="4575" sId="1">
    <oc r="I429" t="inlineStr">
      <is>
        <t>Passed</t>
      </is>
    </oc>
    <nc r="I429" t="inlineStr">
      <is>
        <t>Not_Run</t>
      </is>
    </nc>
  </rcc>
  <rcc rId="4576" sId="1">
    <oc r="I430" t="inlineStr">
      <is>
        <t>Passed</t>
      </is>
    </oc>
    <nc r="I430" t="inlineStr">
      <is>
        <t>Not_Run</t>
      </is>
    </nc>
  </rcc>
  <rcc rId="4577" sId="1">
    <oc r="I431" t="inlineStr">
      <is>
        <t>Passed</t>
      </is>
    </oc>
    <nc r="I431" t="inlineStr">
      <is>
        <t>Not_Run</t>
      </is>
    </nc>
  </rcc>
  <rcc rId="4578" sId="1">
    <oc r="I432" t="inlineStr">
      <is>
        <t>Passed</t>
      </is>
    </oc>
    <nc r="I432" t="inlineStr">
      <is>
        <t>Not_Run</t>
      </is>
    </nc>
  </rcc>
  <rcc rId="4579" sId="1">
    <oc r="I433" t="inlineStr">
      <is>
        <t>Passed</t>
      </is>
    </oc>
    <nc r="I433" t="inlineStr">
      <is>
        <t>Not_Run</t>
      </is>
    </nc>
  </rcc>
  <rcc rId="4580" sId="1">
    <oc r="I434" t="inlineStr">
      <is>
        <t>Passed</t>
      </is>
    </oc>
    <nc r="I434" t="inlineStr">
      <is>
        <t>Not_Run</t>
      </is>
    </nc>
  </rcc>
  <rcc rId="4581" sId="1">
    <oc r="I435" t="inlineStr">
      <is>
        <t>Passed</t>
      </is>
    </oc>
    <nc r="I435" t="inlineStr">
      <is>
        <t>Not_Run</t>
      </is>
    </nc>
  </rcc>
  <rcc rId="4582" sId="1">
    <oc r="I436" t="inlineStr">
      <is>
        <t>Passed</t>
      </is>
    </oc>
    <nc r="I436" t="inlineStr">
      <is>
        <t>Not_Run</t>
      </is>
    </nc>
  </rcc>
  <rcc rId="4583" sId="1">
    <oc r="I437" t="inlineStr">
      <is>
        <t>Passed</t>
      </is>
    </oc>
    <nc r="I437" t="inlineStr">
      <is>
        <t>Not_Run</t>
      </is>
    </nc>
  </rcc>
  <rcc rId="4584" sId="1" odxf="1">
    <oc r="J57" t="inlineStr">
      <is>
        <t>Arya.</t>
      </is>
    </oc>
    <nc r="J57" t="inlineStr">
      <is>
        <t>Arya</t>
      </is>
    </nc>
    <odxf/>
  </rcc>
  <rcc rId="4585" sId="1" odxf="1">
    <oc r="J63" t="inlineStr">
      <is>
        <t>Arya.</t>
      </is>
    </oc>
    <nc r="J63" t="inlineStr">
      <is>
        <t>Arya</t>
      </is>
    </nc>
    <odxf/>
  </rcc>
  <rcc rId="4586" sId="1" odxf="1">
    <oc r="J67" t="inlineStr">
      <is>
        <t>Arya.</t>
      </is>
    </oc>
    <nc r="J67" t="inlineStr">
      <is>
        <t>Arya</t>
      </is>
    </nc>
    <odxf/>
  </rcc>
  <rcc rId="4587" sId="1" odxf="1">
    <oc r="J87" t="inlineStr">
      <is>
        <t>Arya.</t>
      </is>
    </oc>
    <nc r="J87" t="inlineStr">
      <is>
        <t>Arya</t>
      </is>
    </nc>
    <odxf/>
  </rcc>
  <rcc rId="4588" sId="1" odxf="1">
    <oc r="J91" t="inlineStr">
      <is>
        <t>Arya.</t>
      </is>
    </oc>
    <nc r="J91" t="inlineStr">
      <is>
        <t>Arya</t>
      </is>
    </nc>
    <odxf/>
  </rcc>
  <rcc rId="4589" sId="1" odxf="1">
    <oc r="J92" t="inlineStr">
      <is>
        <t>Arya.</t>
      </is>
    </oc>
    <nc r="J92" t="inlineStr">
      <is>
        <t>Arya</t>
      </is>
    </nc>
    <odxf/>
  </rcc>
  <rcc rId="4590" sId="1" odxf="1">
    <oc r="J139" t="inlineStr">
      <is>
        <t>Arya.</t>
      </is>
    </oc>
    <nc r="J139" t="inlineStr">
      <is>
        <t>Arya</t>
      </is>
    </nc>
    <odxf/>
  </rcc>
  <rcc rId="4591" sId="1">
    <oc r="J161" t="inlineStr">
      <is>
        <t>Arya.</t>
      </is>
    </oc>
    <nc r="J161" t="inlineStr">
      <is>
        <t>Arya</t>
      </is>
    </nc>
  </rcc>
  <rcc rId="4592" sId="1" odxf="1">
    <oc r="J165" t="inlineStr">
      <is>
        <t>Arya.</t>
      </is>
    </oc>
    <nc r="J165" t="inlineStr">
      <is>
        <t>Arya</t>
      </is>
    </nc>
    <odxf/>
  </rcc>
  <rcc rId="4593" sId="1" odxf="1">
    <oc r="J178" t="inlineStr">
      <is>
        <t>Arya.</t>
      </is>
    </oc>
    <nc r="J178" t="inlineStr">
      <is>
        <t>Arya</t>
      </is>
    </nc>
    <odxf/>
  </rcc>
  <rcc rId="4594" sId="1" odxf="1">
    <oc r="J181" t="inlineStr">
      <is>
        <t>Arya.</t>
      </is>
    </oc>
    <nc r="J181" t="inlineStr">
      <is>
        <t>Arya</t>
      </is>
    </nc>
    <odxf/>
  </rcc>
  <rcc rId="4595" sId="1" odxf="1">
    <oc r="J183" t="inlineStr">
      <is>
        <t>Arya.</t>
      </is>
    </oc>
    <nc r="J183" t="inlineStr">
      <is>
        <t>Arya</t>
      </is>
    </nc>
    <odxf/>
  </rcc>
  <rcc rId="4596" sId="1" odxf="1">
    <oc r="J191" t="inlineStr">
      <is>
        <t>Arya.</t>
      </is>
    </oc>
    <nc r="J191" t="inlineStr">
      <is>
        <t>Arya</t>
      </is>
    </nc>
    <odxf/>
  </rcc>
  <rcc rId="4597" sId="1" odxf="1">
    <oc r="J201" t="inlineStr">
      <is>
        <t>Arya.</t>
      </is>
    </oc>
    <nc r="J201" t="inlineStr">
      <is>
        <t>Arya</t>
      </is>
    </nc>
    <odxf/>
  </rcc>
  <rcc rId="4598" sId="1" odxf="1">
    <oc r="J204" t="inlineStr">
      <is>
        <t>Arya.</t>
      </is>
    </oc>
    <nc r="J204" t="inlineStr">
      <is>
        <t>Arya</t>
      </is>
    </nc>
    <odxf/>
  </rcc>
  <rcc rId="4599" sId="1">
    <oc r="J296" t="inlineStr">
      <is>
        <t>Arya.</t>
      </is>
    </oc>
    <nc r="J296" t="inlineStr">
      <is>
        <t>Arya</t>
      </is>
    </nc>
  </rcc>
  <rcc rId="4600" sId="1">
    <oc r="J305" t="inlineStr">
      <is>
        <t>Arya.</t>
      </is>
    </oc>
    <nc r="J305" t="inlineStr">
      <is>
        <t>Arya</t>
      </is>
    </nc>
  </rcc>
  <rcc rId="4601" sId="1">
    <oc r="J313" t="inlineStr">
      <is>
        <t>Arya.</t>
      </is>
    </oc>
    <nc r="J313" t="inlineStr">
      <is>
        <t>Arya</t>
      </is>
    </nc>
  </rcc>
  <rcc rId="4602" sId="1">
    <oc r="J317" t="inlineStr">
      <is>
        <t>Arya.</t>
      </is>
    </oc>
    <nc r="J317" t="inlineStr">
      <is>
        <t>Arya</t>
      </is>
    </nc>
  </rcc>
  <rcc rId="4603" sId="1">
    <oc r="J334" t="inlineStr">
      <is>
        <t>Arya.</t>
      </is>
    </oc>
    <nc r="J334" t="inlineStr">
      <is>
        <t>Arya</t>
      </is>
    </nc>
  </rcc>
  <rcc rId="4604" sId="1" odxf="1">
    <oc r="J374" t="inlineStr">
      <is>
        <t>Arya.</t>
      </is>
    </oc>
    <nc r="J374" t="inlineStr">
      <is>
        <t>Arya</t>
      </is>
    </nc>
    <odxf/>
  </rcc>
  <rcc rId="4605" sId="1" odxf="1">
    <oc r="J375" t="inlineStr">
      <is>
        <t>Arya.</t>
      </is>
    </oc>
    <nc r="J375" t="inlineStr">
      <is>
        <t>Arya</t>
      </is>
    </nc>
    <odxf/>
  </rcc>
  <rcc rId="4606" sId="1" odxf="1">
    <oc r="J426" t="inlineStr">
      <is>
        <t>Arya.</t>
      </is>
    </oc>
    <nc r="J426" t="inlineStr">
      <is>
        <t>Arya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1" sId="1">
    <oc r="I93" t="inlineStr">
      <is>
        <t>Not_Run</t>
      </is>
    </oc>
    <nc r="I93" t="inlineStr">
      <is>
        <t>Passed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2" sId="1">
    <oc r="I62" t="inlineStr">
      <is>
        <t>Not_Run</t>
      </is>
    </oc>
    <nc r="I62" t="inlineStr">
      <is>
        <t>Passed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1">
    <oc r="I15" t="inlineStr">
      <is>
        <t>Not_Run</t>
      </is>
    </oc>
    <nc r="I15" t="inlineStr">
      <is>
        <t>Passed</t>
      </is>
    </nc>
  </rcc>
  <rcc rId="4614" sId="1">
    <oc r="I22" t="inlineStr">
      <is>
        <t>Not_Run</t>
      </is>
    </oc>
    <nc r="I22" t="inlineStr">
      <is>
        <t>Passed</t>
      </is>
    </nc>
  </rcc>
  <rcc rId="4615" sId="1">
    <oc r="I20" t="inlineStr">
      <is>
        <t>Not_Run</t>
      </is>
    </oc>
    <nc r="I20" t="inlineStr">
      <is>
        <t>Passed</t>
      </is>
    </nc>
  </rcc>
  <rcc rId="4616" sId="1">
    <oc r="I381" t="inlineStr">
      <is>
        <t>Not_Run</t>
      </is>
    </oc>
    <nc r="I381" t="inlineStr">
      <is>
        <t>Passed</t>
      </is>
    </nc>
  </rcc>
  <rcc rId="4617" sId="1">
    <oc r="I358" t="inlineStr">
      <is>
        <t>Not_Run</t>
      </is>
    </oc>
    <nc r="I358" t="inlineStr">
      <is>
        <t>Passed</t>
      </is>
    </nc>
  </rcc>
  <rcc rId="4618" sId="1">
    <oc r="I335" t="inlineStr">
      <is>
        <t>Not_Run</t>
      </is>
    </oc>
    <nc r="I335" t="inlineStr">
      <is>
        <t>Passed</t>
      </is>
    </nc>
  </rcc>
  <rcc rId="4619" sId="1">
    <oc r="I260" t="inlineStr">
      <is>
        <t>Not_Run</t>
      </is>
    </oc>
    <nc r="I260" t="inlineStr">
      <is>
        <t>Passed</t>
      </is>
    </nc>
  </rcc>
  <rcc rId="4620" sId="1">
    <oc r="I255" t="inlineStr">
      <is>
        <t>Not_Run</t>
      </is>
    </oc>
    <nc r="I255" t="inlineStr">
      <is>
        <t>Passed</t>
      </is>
    </nc>
  </rcc>
  <rcc rId="4621" sId="1">
    <oc r="I246" t="inlineStr">
      <is>
        <t>Not_Run</t>
      </is>
    </oc>
    <nc r="I246" t="inlineStr">
      <is>
        <t>Passed</t>
      </is>
    </nc>
  </rcc>
  <rcc rId="4622" sId="1">
    <oc r="I234" t="inlineStr">
      <is>
        <t>Not_Run</t>
      </is>
    </oc>
    <nc r="I234" t="inlineStr">
      <is>
        <t>Passed</t>
      </is>
    </nc>
  </rcc>
  <rcc rId="4623" sId="1">
    <oc r="I230" t="inlineStr">
      <is>
        <t>Not_Run</t>
      </is>
    </oc>
    <nc r="I230" t="inlineStr">
      <is>
        <t>Passed</t>
      </is>
    </nc>
  </rcc>
  <rcc rId="4624" sId="1">
    <oc r="I219" t="inlineStr">
      <is>
        <t>Not_Run</t>
      </is>
    </oc>
    <nc r="I219" t="inlineStr">
      <is>
        <t>Passed</t>
      </is>
    </nc>
  </rcc>
  <rcc rId="4625" sId="1">
    <oc r="I209" t="inlineStr">
      <is>
        <t>Not_Run</t>
      </is>
    </oc>
    <nc r="I209" t="inlineStr">
      <is>
        <t>Passed</t>
      </is>
    </nc>
  </rcc>
  <rcc rId="4626" sId="1">
    <oc r="I208" t="inlineStr">
      <is>
        <t>Not_Run</t>
      </is>
    </oc>
    <nc r="I208" t="inlineStr">
      <is>
        <t>Passed</t>
      </is>
    </nc>
  </rcc>
  <rcc rId="4627" sId="1">
    <oc r="I206" t="inlineStr">
      <is>
        <t>Not_Run</t>
      </is>
    </oc>
    <nc r="I206" t="inlineStr">
      <is>
        <t>Passed</t>
      </is>
    </nc>
  </rcc>
  <rcc rId="4628" sId="1">
    <oc r="I153" t="inlineStr">
      <is>
        <t>Not_Run</t>
      </is>
    </oc>
    <nc r="I153" t="inlineStr">
      <is>
        <t>Passed</t>
      </is>
    </nc>
  </rcc>
  <rcc rId="4629" sId="1">
    <oc r="I101" t="inlineStr">
      <is>
        <t>Not_Run</t>
      </is>
    </oc>
    <nc r="I101" t="inlineStr">
      <is>
        <t>Passed</t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0" sId="1">
    <oc r="I72" t="inlineStr">
      <is>
        <t>Not_Run</t>
      </is>
    </oc>
    <nc r="I72" t="inlineStr">
      <is>
        <t>Passed</t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1">
    <oc r="I12" t="inlineStr">
      <is>
        <t>Not_Run</t>
      </is>
    </oc>
    <nc r="I12" t="inlineStr">
      <is>
        <t>Passed</t>
      </is>
    </nc>
  </rcc>
  <rcc rId="4632" sId="1">
    <oc r="I115" t="inlineStr">
      <is>
        <t>Not_Run</t>
      </is>
    </oc>
    <nc r="I115" t="inlineStr">
      <is>
        <t>Passed</t>
      </is>
    </nc>
  </rcc>
  <rcc rId="4633" sId="1">
    <oc r="I31" t="inlineStr">
      <is>
        <t>Not_Run</t>
      </is>
    </oc>
    <nc r="I31" t="inlineStr">
      <is>
        <t>Passed</t>
      </is>
    </nc>
  </rcc>
  <rcc rId="4634" sId="1">
    <oc r="I60" t="inlineStr">
      <is>
        <t>Not_Run</t>
      </is>
    </oc>
    <nc r="I60" t="inlineStr">
      <is>
        <t>Passed</t>
      </is>
    </nc>
  </rcc>
  <rcc rId="4635" sId="1">
    <oc r="I118" t="inlineStr">
      <is>
        <t>Not_Run</t>
      </is>
    </oc>
    <nc r="I118" t="inlineStr">
      <is>
        <t>Passed</t>
      </is>
    </nc>
  </rcc>
  <rcc rId="4636" sId="1">
    <oc r="I203" t="inlineStr">
      <is>
        <t>Not_Run</t>
      </is>
    </oc>
    <nc r="I203" t="inlineStr">
      <is>
        <t>Passed</t>
      </is>
    </nc>
  </rcc>
  <rcc rId="4637" sId="1">
    <oc r="I210" t="inlineStr">
      <is>
        <t>Not_Run</t>
      </is>
    </oc>
    <nc r="I210" t="inlineStr">
      <is>
        <t>NA</t>
      </is>
    </nc>
  </rcc>
  <rcc rId="4638" sId="1">
    <oc r="I223" t="inlineStr">
      <is>
        <t>Not_Run</t>
      </is>
    </oc>
    <nc r="I223" t="inlineStr">
      <is>
        <t>Passed</t>
      </is>
    </nc>
  </rcc>
  <rcc rId="4639" sId="1">
    <oc r="I249" t="inlineStr">
      <is>
        <t>Not_Run</t>
      </is>
    </oc>
    <nc r="I249" t="inlineStr">
      <is>
        <t>Passed</t>
      </is>
    </nc>
  </rcc>
  <rcc rId="4640" sId="1">
    <oc r="I250" t="inlineStr">
      <is>
        <t>Not_Run</t>
      </is>
    </oc>
    <nc r="I250" t="inlineStr">
      <is>
        <t>Passed</t>
      </is>
    </nc>
  </rcc>
  <rcc rId="4641" sId="1">
    <oc r="I301" t="inlineStr">
      <is>
        <t>Not_Run</t>
      </is>
    </oc>
    <nc r="I301" t="inlineStr">
      <is>
        <t>Passed</t>
      </is>
    </nc>
  </rcc>
  <rcc rId="4642" sId="1">
    <oc r="I352" t="inlineStr">
      <is>
        <t>Not_Run</t>
      </is>
    </oc>
    <nc r="I352" t="inlineStr">
      <is>
        <t>Passed</t>
      </is>
    </nc>
  </rcc>
  <rcc rId="4643" sId="1">
    <oc r="I356" t="inlineStr">
      <is>
        <t>Not_Run</t>
      </is>
    </oc>
    <nc r="I356" t="inlineStr">
      <is>
        <t>Passed</t>
      </is>
    </nc>
  </rcc>
  <rcc rId="4644" sId="1">
    <oc r="I373" t="inlineStr">
      <is>
        <t>Not_Run</t>
      </is>
    </oc>
    <nc r="I373" t="inlineStr">
      <is>
        <t>Passed</t>
      </is>
    </nc>
  </rcc>
  <rcc rId="4645" sId="1">
    <oc r="I392" t="inlineStr">
      <is>
        <t>Not_Run</t>
      </is>
    </oc>
    <nc r="I392" t="inlineStr">
      <is>
        <t>Passed</t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6" sId="1">
    <oc r="I112" t="inlineStr">
      <is>
        <t>Not_Run</t>
      </is>
    </oc>
    <nc r="I112" t="inlineStr">
      <is>
        <t>Passed</t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7" sId="1">
    <oc r="I287" t="inlineStr">
      <is>
        <t>Not_Run</t>
      </is>
    </oc>
    <nc r="I287" t="inlineStr">
      <is>
        <t>Passed</t>
      </is>
    </nc>
  </rcc>
  <rcc rId="4648" sId="1">
    <oc r="I364" t="inlineStr">
      <is>
        <t>Not_Run</t>
      </is>
    </oc>
    <nc r="I364" t="inlineStr">
      <is>
        <t>Passed</t>
      </is>
    </nc>
  </rcc>
  <rcc rId="4649" sId="1">
    <oc r="I384" t="inlineStr">
      <is>
        <t>Not_Run</t>
      </is>
    </oc>
    <nc r="I384" t="inlineStr">
      <is>
        <t>Passed</t>
      </is>
    </nc>
  </rcc>
  <rcc rId="4650" sId="1">
    <oc r="I407" t="inlineStr">
      <is>
        <t>Not_Run</t>
      </is>
    </oc>
    <nc r="I407" t="inlineStr">
      <is>
        <t>Passed</t>
      </is>
    </nc>
  </rcc>
  <rcc rId="4651" sId="1">
    <oc r="I415" t="inlineStr">
      <is>
        <t>Not_Run</t>
      </is>
    </oc>
    <nc r="I415" t="inlineStr">
      <is>
        <t>Passed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E62" t="inlineStr">
      <is>
        <t>Not_Run</t>
      </is>
    </oc>
    <nc r="E62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1">
    <oc r="I94" t="inlineStr">
      <is>
        <t>Not_Run</t>
      </is>
    </oc>
    <nc r="I94" t="inlineStr">
      <is>
        <t>Passed</t>
      </is>
    </nc>
  </rcc>
  <rcc rId="4653" sId="1">
    <oc r="I86" t="inlineStr">
      <is>
        <t>Not_Run</t>
      </is>
    </oc>
    <nc r="I86" t="inlineStr">
      <is>
        <t>Passed</t>
      </is>
    </nc>
  </rcc>
  <rcc rId="4654" sId="1">
    <oc r="I84" t="inlineStr">
      <is>
        <t>Not_Run</t>
      </is>
    </oc>
    <nc r="I84" t="inlineStr">
      <is>
        <t>Passed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5" sId="1">
    <oc r="I47" t="inlineStr">
      <is>
        <t>Not_Run</t>
      </is>
    </oc>
    <nc r="I47" t="inlineStr">
      <is>
        <t>Passed</t>
      </is>
    </nc>
  </rcc>
  <rcc rId="4656" sId="1">
    <oc r="I48" t="inlineStr">
      <is>
        <t>Not_Run</t>
      </is>
    </oc>
    <nc r="I48" t="inlineStr">
      <is>
        <t>Passed</t>
      </is>
    </nc>
  </rcc>
  <rcc rId="4657" sId="1">
    <oc r="I49" t="inlineStr">
      <is>
        <t>Not_Run</t>
      </is>
    </oc>
    <nc r="I49" t="inlineStr">
      <is>
        <t>Passed</t>
      </is>
    </nc>
  </rcc>
  <rcc rId="4658" sId="1">
    <oc r="I51" t="inlineStr">
      <is>
        <t>Not_Run</t>
      </is>
    </oc>
    <nc r="I51" t="inlineStr">
      <is>
        <t>Passed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1">
    <oc r="I189" t="inlineStr">
      <is>
        <t>Not_Run</t>
      </is>
    </oc>
    <nc r="I189" t="inlineStr">
      <is>
        <t>Passed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1">
    <oc r="I190" t="inlineStr">
      <is>
        <t>Not_Run</t>
      </is>
    </oc>
    <nc r="I190" t="inlineStr">
      <is>
        <t>Passed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1" sId="1" odxf="1" dxf="1">
    <oc r="A30">
      <f>HYPERLINK("https://hsdes.intel.com/resource/14013157183","14013157183")</f>
    </oc>
    <nc r="A30">
      <f>HYPERLINK("https://hsdes.intel.com/resource/14013157183","14013157183")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662" sId="1">
    <oc r="I30" t="inlineStr">
      <is>
        <t>Not_Run</t>
      </is>
    </oc>
    <nc r="I30" t="inlineStr">
      <is>
        <t>Passed</t>
      </is>
    </nc>
  </rcc>
  <rcc rId="4663" sId="1">
    <oc r="I17" t="inlineStr">
      <is>
        <t>Not_Run</t>
      </is>
    </oc>
    <nc r="I17" t="inlineStr">
      <is>
        <t>Passed</t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4" sId="1">
    <oc r="I13" t="inlineStr">
      <is>
        <t>Not_Run</t>
      </is>
    </oc>
    <nc r="I13" t="inlineStr">
      <is>
        <t>Passed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5" sId="1">
    <oc r="I193" t="inlineStr">
      <is>
        <t>Not_Run</t>
      </is>
    </oc>
    <nc r="I193" t="inlineStr">
      <is>
        <t>Passed</t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6" sId="1">
    <oc r="I195" t="inlineStr">
      <is>
        <t>Not_Run</t>
      </is>
    </oc>
    <nc r="I195" t="inlineStr">
      <is>
        <t>Passed</t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7" sId="1">
    <oc r="I220" t="inlineStr">
      <is>
        <t>Not_Run</t>
      </is>
    </oc>
    <nc r="I220" t="inlineStr">
      <is>
        <t>Passed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8" sId="1">
    <oc r="I221" t="inlineStr">
      <is>
        <t>Not_Run</t>
      </is>
    </oc>
    <nc r="I221" t="inlineStr">
      <is>
        <t>Passed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5" sId="1">
    <oc r="I88" t="inlineStr">
      <is>
        <t>Not_Run</t>
      </is>
    </oc>
    <nc r="I88" t="inlineStr">
      <is>
        <t>Passed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oc r="E125" t="inlineStr">
      <is>
        <t>Not_Run</t>
      </is>
    </oc>
    <nc r="E125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1">
    <oc r="I42" t="inlineStr">
      <is>
        <t>Not_Run</t>
      </is>
    </oc>
    <nc r="I42" t="inlineStr">
      <is>
        <t>Passed</t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0" sId="1">
    <oc r="I363" t="inlineStr">
      <is>
        <t>Not_Run</t>
      </is>
    </oc>
    <nc r="I363" t="inlineStr">
      <is>
        <t>Passed</t>
      </is>
    </nc>
  </rcc>
  <rcc rId="4671" sId="1">
    <oc r="I399" t="inlineStr">
      <is>
        <t>Not_Run</t>
      </is>
    </oc>
    <nc r="I399" t="inlineStr">
      <is>
        <t>Passed</t>
      </is>
    </nc>
  </rcc>
  <rcc rId="4672" sId="1">
    <oc r="J399" t="inlineStr">
      <is>
        <t>Shwetha</t>
      </is>
    </oc>
    <nc r="J399" t="inlineStr">
      <is>
        <t>Manasa</t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3" sId="1">
    <oc r="C2" t="inlineStr">
      <is>
        <t>Verify Fan rotation speed at the time of temperature crosses active trip point during OS hung condition</t>
      </is>
    </oc>
    <nc r="C2"/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4" sId="1">
    <oc r="I396" t="inlineStr">
      <is>
        <t>Not_Run</t>
      </is>
    </oc>
    <nc r="I396" t="inlineStr">
      <is>
        <t>Passed</t>
      </is>
    </nc>
  </rcc>
  <rcc rId="4675" sId="1">
    <oc r="J396" t="inlineStr">
      <is>
        <t>Shwetha</t>
      </is>
    </oc>
    <nc r="J396" t="inlineStr">
      <is>
        <t>Manasa</t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6" sId="1">
    <oc r="I397" t="inlineStr">
      <is>
        <t>Not_Run</t>
      </is>
    </oc>
    <nc r="I397" t="inlineStr">
      <is>
        <t>Passed</t>
      </is>
    </nc>
  </rcc>
  <rcc rId="4677" sId="1">
    <oc r="I395" t="inlineStr">
      <is>
        <t>Not_Run</t>
      </is>
    </oc>
    <nc r="I395" t="inlineStr">
      <is>
        <t>Passed</t>
      </is>
    </nc>
  </rcc>
  <rcc rId="4678" sId="1">
    <oc r="I340" t="inlineStr">
      <is>
        <t>Not_Run</t>
      </is>
    </oc>
    <nc r="I340" t="inlineStr">
      <is>
        <t>Passed</t>
      </is>
    </nc>
  </rcc>
  <rcc rId="4679" sId="1">
    <oc r="I185" t="inlineStr">
      <is>
        <t>Not_Run</t>
      </is>
    </oc>
    <nc r="I185" t="inlineStr">
      <is>
        <t>Passed</t>
      </is>
    </nc>
  </rcc>
  <rcc rId="4680" sId="1">
    <oc r="I136" t="inlineStr">
      <is>
        <t>Not_Run</t>
      </is>
    </oc>
    <nc r="I136" t="inlineStr">
      <is>
        <t>Passed</t>
      </is>
    </nc>
  </rcc>
  <rcc rId="4681" sId="1">
    <oc r="I83" t="inlineStr">
      <is>
        <t>Not_Run</t>
      </is>
    </oc>
    <nc r="I83" t="inlineStr">
      <is>
        <t>Passed</t>
      </is>
    </nc>
  </rcc>
  <rcc rId="4682" sId="1">
    <oc r="I61" t="inlineStr">
      <is>
        <t>Not_Run</t>
      </is>
    </oc>
    <nc r="I61" t="inlineStr">
      <is>
        <t>Passed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3" sId="1">
    <oc r="I194" t="inlineStr">
      <is>
        <t>Not_Run</t>
      </is>
    </oc>
    <nc r="I194" t="inlineStr">
      <is>
        <t>Passed</t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4" sId="1">
    <oc r="I196" t="inlineStr">
      <is>
        <t>Not_Run</t>
      </is>
    </oc>
    <nc r="I196" t="inlineStr">
      <is>
        <t>Passed</t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5" sId="1">
    <oc r="I205" t="inlineStr">
      <is>
        <t>Not_Run</t>
      </is>
    </oc>
    <nc r="I205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1">
    <oc r="I222" t="inlineStr">
      <is>
        <t>Not_Run</t>
      </is>
    </oc>
    <nc r="I222" t="inlineStr">
      <is>
        <t>Passed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7" sId="1">
    <oc r="I69" t="inlineStr">
      <is>
        <t>Not_Run</t>
      </is>
    </oc>
    <nc r="I69" t="inlineStr">
      <is>
        <t>Passed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E186" t="inlineStr">
      <is>
        <t>Not_Run</t>
      </is>
    </oc>
    <nc r="E186" t="inlineStr">
      <is>
        <t>Passed</t>
      </is>
    </nc>
  </rcc>
  <rcc rId="413" sId="1">
    <oc r="E185" t="inlineStr">
      <is>
        <t>Not_Run</t>
      </is>
    </oc>
    <nc r="E185" t="inlineStr">
      <is>
        <t>Passed</t>
      </is>
    </nc>
  </rcc>
  <rcc rId="414" sId="1">
    <oc r="E145" t="inlineStr">
      <is>
        <t>Not_Run</t>
      </is>
    </oc>
    <nc r="E145" t="inlineStr">
      <is>
        <t>Passed</t>
      </is>
    </nc>
  </rcc>
  <rcc rId="415" sId="1">
    <oc r="E136" t="inlineStr">
      <is>
        <t>Not_Run</t>
      </is>
    </oc>
    <nc r="E136" t="inlineStr">
      <is>
        <t>Passed</t>
      </is>
    </nc>
  </rcc>
  <rcc rId="416" sId="1">
    <oc r="E138" t="inlineStr">
      <is>
        <t>Not_Run</t>
      </is>
    </oc>
    <nc r="E138" t="inlineStr">
      <is>
        <t>Passed</t>
      </is>
    </nc>
  </rcc>
  <rcc rId="417" sId="1">
    <oc r="E61" t="inlineStr">
      <is>
        <t>Not_Run</t>
      </is>
    </oc>
    <nc r="E61" t="inlineStr">
      <is>
        <t>Passed</t>
      </is>
    </nc>
  </rcc>
  <rcc rId="418" sId="1">
    <oc r="E83" t="inlineStr">
      <is>
        <t>Not_Run</t>
      </is>
    </oc>
    <nc r="E83" t="inlineStr">
      <is>
        <t>Passed</t>
      </is>
    </nc>
  </rcc>
  <rcc rId="419" sId="1">
    <oc r="E107" t="inlineStr">
      <is>
        <t>Not_Run</t>
      </is>
    </oc>
    <nc r="E107" t="inlineStr">
      <is>
        <t>Passed</t>
      </is>
    </nc>
  </rcc>
  <rcc rId="420" sId="1">
    <oc r="E55" t="inlineStr">
      <is>
        <t>Not_Run</t>
      </is>
    </oc>
    <nc r="E55" t="inlineStr">
      <is>
        <t>Passed</t>
      </is>
    </nc>
  </rcc>
  <rcc rId="421" sId="1">
    <oc r="E134" t="inlineStr">
      <is>
        <t>Not_Run</t>
      </is>
    </oc>
    <nc r="E134" t="inlineStr">
      <is>
        <t>Passed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1">
    <oc r="I347" t="inlineStr">
      <is>
        <t>Not_Run</t>
      </is>
    </oc>
    <nc r="I347" t="inlineStr">
      <is>
        <t>Passed</t>
      </is>
    </nc>
  </rcc>
  <rcc rId="4689" sId="1">
    <oc r="J347" t="inlineStr">
      <is>
        <t>Reshma</t>
      </is>
    </oc>
    <nc r="J347" t="inlineStr">
      <is>
        <t>Manasa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0" sId="1">
    <oc r="I88" t="inlineStr">
      <is>
        <t>Not_Run</t>
      </is>
    </oc>
    <nc r="I88" t="inlineStr">
      <is>
        <t>Passed</t>
      </is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1">
    <oc r="I290" t="inlineStr">
      <is>
        <t>Not_Run</t>
      </is>
    </oc>
    <nc r="I290" t="inlineStr">
      <is>
        <t>Passed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2" sId="1">
    <oc r="I147" t="inlineStr">
      <is>
        <t>Not_Run</t>
      </is>
    </oc>
    <nc r="I147" t="inlineStr">
      <is>
        <t>Passed</t>
      </is>
    </nc>
  </rcc>
  <rcc rId="4693" sId="1">
    <oc r="I145" t="inlineStr">
      <is>
        <t>Not_Run</t>
      </is>
    </oc>
    <nc r="I145" t="inlineStr">
      <is>
        <t>Passed</t>
      </is>
    </nc>
  </rcc>
  <rcc rId="4694" sId="1">
    <oc r="I144" t="inlineStr">
      <is>
        <t>Not_Run</t>
      </is>
    </oc>
    <nc r="I144" t="inlineStr">
      <is>
        <t>Passed</t>
      </is>
    </nc>
  </rcc>
  <rcc rId="4695" sId="1">
    <oc r="I134" t="inlineStr">
      <is>
        <t>Not_Run</t>
      </is>
    </oc>
    <nc r="I134" t="inlineStr">
      <is>
        <t>Passed</t>
      </is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6" sId="1">
    <oc r="I197" t="inlineStr">
      <is>
        <t>Not_Run</t>
      </is>
    </oc>
    <nc r="I197" t="inlineStr">
      <is>
        <t>Passed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7" sId="1">
    <oc r="I198" t="inlineStr">
      <is>
        <t>Not_Run</t>
      </is>
    </oc>
    <nc r="I198" t="inlineStr">
      <is>
        <t>Passed</t>
      </is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8" sId="1">
    <oc r="I199" t="inlineStr">
      <is>
        <t>Not_Run</t>
      </is>
    </oc>
    <nc r="I199" t="inlineStr">
      <is>
        <t>Passed</t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9" sId="1">
    <oc r="I200" t="inlineStr">
      <is>
        <t>Not_Run</t>
      </is>
    </oc>
    <nc r="I200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0" sId="1">
    <oc r="I432" t="inlineStr">
      <is>
        <t>Not_Run</t>
      </is>
    </oc>
    <nc r="I432" t="inlineStr">
      <is>
        <t>Passed</t>
      </is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1" sId="1">
    <oc r="I55" t="inlineStr">
      <is>
        <t>Not_Run</t>
      </is>
    </oc>
    <nc r="I55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1">
    <oc r="E235" t="inlineStr">
      <is>
        <t>Not_Run</t>
      </is>
    </oc>
    <nc r="E235" t="inlineStr">
      <is>
        <t>Passed</t>
      </is>
    </nc>
  </rcc>
  <rcc rId="424" sId="1">
    <oc r="E240" t="inlineStr">
      <is>
        <t>Not_Run</t>
      </is>
    </oc>
    <nc r="E240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2" sId="1">
    <oc r="I109" t="inlineStr">
      <is>
        <t>Not_Run</t>
      </is>
    </oc>
    <nc r="I109" t="inlineStr">
      <is>
        <t>Passed</t>
      </is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3" sId="1">
    <oc r="I426" t="inlineStr">
      <is>
        <t>Not_Run</t>
      </is>
    </oc>
    <nc r="I426" t="inlineStr">
      <is>
        <t>Passed</t>
      </is>
    </nc>
  </rcc>
  <rcc rId="4704" sId="1">
    <oc r="I404" t="inlineStr">
      <is>
        <t>Not_Run</t>
      </is>
    </oc>
    <nc r="I404" t="inlineStr">
      <is>
        <t>Passed</t>
      </is>
    </nc>
  </rcc>
  <rcc rId="4705" sId="1">
    <oc r="I375" t="inlineStr">
      <is>
        <t>Not_Run</t>
      </is>
    </oc>
    <nc r="I375" t="inlineStr">
      <is>
        <t>Passed</t>
      </is>
    </nc>
  </rcc>
  <rcc rId="4706" sId="1">
    <oc r="I374" t="inlineStr">
      <is>
        <t>Not_Run</t>
      </is>
    </oc>
    <nc r="I374" t="inlineStr">
      <is>
        <t>Passed</t>
      </is>
    </nc>
  </rcc>
  <rcc rId="4707" sId="1">
    <oc r="I355" t="inlineStr">
      <is>
        <t>Not_Run</t>
      </is>
    </oc>
    <nc r="I355" t="inlineStr">
      <is>
        <t>Passed</t>
      </is>
    </nc>
  </rcc>
  <rcc rId="4708" sId="1">
    <oc r="I354" t="inlineStr">
      <is>
        <t>Not_Run</t>
      </is>
    </oc>
    <nc r="I354" t="inlineStr">
      <is>
        <t>Passed</t>
      </is>
    </nc>
  </rcc>
  <rcc rId="4709" sId="1">
    <oc r="I325" t="inlineStr">
      <is>
        <t>Not_Run</t>
      </is>
    </oc>
    <nc r="I325" t="inlineStr">
      <is>
        <t>Passed</t>
      </is>
    </nc>
  </rcc>
  <rcc rId="4710" sId="1">
    <oc r="I324" t="inlineStr">
      <is>
        <t>Not_Run</t>
      </is>
    </oc>
    <nc r="I324" t="inlineStr">
      <is>
        <t>Passed</t>
      </is>
    </nc>
  </rcc>
  <rcc rId="4711" sId="1">
    <oc r="I314" t="inlineStr">
      <is>
        <t>Not_Run</t>
      </is>
    </oc>
    <nc r="I314" t="inlineStr">
      <is>
        <t>Passed</t>
      </is>
    </nc>
  </rcc>
  <rcc rId="4712" sId="1">
    <oc r="I312" t="inlineStr">
      <is>
        <t>Not_Run</t>
      </is>
    </oc>
    <nc r="I312" t="inlineStr">
      <is>
        <t>Passed</t>
      </is>
    </nc>
  </rcc>
  <rcc rId="4713" sId="1">
    <oc r="I310" t="inlineStr">
      <is>
        <t>Not_Run</t>
      </is>
    </oc>
    <nc r="I310" t="inlineStr">
      <is>
        <t>Passed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4" sId="1">
    <oc r="I342" t="inlineStr">
      <is>
        <t>Not_Run</t>
      </is>
    </oc>
    <nc r="I342" t="inlineStr">
      <is>
        <t>NA</t>
      </is>
    </nc>
  </rcc>
  <rcc rId="4715" sId="1">
    <oc r="I309" t="inlineStr">
      <is>
        <t>Not_Run</t>
      </is>
    </oc>
    <nc r="I309" t="inlineStr">
      <is>
        <t>NA</t>
      </is>
    </nc>
  </rcc>
  <rcc rId="4716" sId="1">
    <oc r="J309" t="inlineStr">
      <is>
        <t>Arya</t>
      </is>
    </oc>
    <nc r="J309"/>
  </rcc>
  <rcc rId="4717" sId="1">
    <oc r="I160" t="inlineStr">
      <is>
        <t>Not_Run</t>
      </is>
    </oc>
    <nc r="I160" t="inlineStr">
      <is>
        <t>NA</t>
      </is>
    </nc>
  </rcc>
  <rcc rId="4718" sId="1">
    <oc r="J160" t="inlineStr">
      <is>
        <t>Arya</t>
      </is>
    </oc>
    <nc r="J160"/>
  </rcc>
  <rcc rId="4719" sId="1">
    <oc r="I16" t="inlineStr">
      <is>
        <t>Not_Run</t>
      </is>
    </oc>
    <nc r="I16" t="inlineStr">
      <is>
        <t>NA</t>
      </is>
    </nc>
  </rcc>
  <rcc rId="4720" sId="1">
    <oc r="J16" t="inlineStr">
      <is>
        <t>Arya</t>
      </is>
    </oc>
    <nc r="J16"/>
  </rcc>
  <rcc rId="4721" sId="1">
    <oc r="I63" t="inlineStr">
      <is>
        <t>Not_Run</t>
      </is>
    </oc>
    <nc r="I63" t="inlineStr">
      <is>
        <t>Passed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2" sId="1">
    <oc r="I423" t="inlineStr">
      <is>
        <t>Not_Run</t>
      </is>
    </oc>
    <nc r="I423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5" sId="1">
    <oc r="I424" t="inlineStr">
      <is>
        <t>Not_Run</t>
      </is>
    </oc>
    <nc r="I424" t="inlineStr">
      <is>
        <t>Passed</t>
      </is>
    </nc>
  </rcc>
  <rcc rId="4726" sId="1">
    <oc r="I167" t="inlineStr">
      <is>
        <t>Not_Run</t>
      </is>
    </oc>
    <nc r="I167" t="inlineStr">
      <is>
        <t>Passed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7" sId="1">
    <oc r="I168" t="inlineStr">
      <is>
        <t>Not_Run</t>
      </is>
    </oc>
    <nc r="I168" t="inlineStr">
      <is>
        <t>Passed</t>
      </is>
    </nc>
  </rcc>
  <rcc rId="4728" sId="1">
    <oc r="I169" t="inlineStr">
      <is>
        <t>Not_Run</t>
      </is>
    </oc>
    <nc r="I169" t="inlineStr">
      <is>
        <t>Passed</t>
      </is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9" sId="1">
    <oc r="I170" t="inlineStr">
      <is>
        <t>Not_Run</t>
      </is>
    </oc>
    <nc r="I170" t="inlineStr">
      <is>
        <t>Passed</t>
      </is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0" sId="1">
    <oc r="I96" t="inlineStr">
      <is>
        <t>Not_Run</t>
      </is>
    </oc>
    <nc r="I96" t="inlineStr">
      <is>
        <t>Passed</t>
      </is>
    </nc>
  </rcc>
  <rcc rId="4731" sId="1">
    <oc r="I107" t="inlineStr">
      <is>
        <t>Not_Run</t>
      </is>
    </oc>
    <nc r="I107" t="inlineStr">
      <is>
        <t>Passed</t>
      </is>
    </nc>
  </rcc>
  <rcc rId="4732" sId="1">
    <oc r="I71" t="inlineStr">
      <is>
        <t>Not_Run</t>
      </is>
    </oc>
    <nc r="I71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3" sId="1">
    <oc r="I353" t="inlineStr">
      <is>
        <t>Not_Run</t>
      </is>
    </oc>
    <nc r="I353" t="inlineStr">
      <is>
        <t>Passed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4" sId="1">
    <oc r="I151" t="inlineStr">
      <is>
        <t>Not_Run</t>
      </is>
    </oc>
    <nc r="I151" t="inlineStr">
      <is>
        <t>Passed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E126" t="inlineStr">
      <is>
        <t>Not_Run</t>
      </is>
    </oc>
    <nc r="E126" t="inlineStr">
      <is>
        <t>Passed</t>
      </is>
    </nc>
  </rcc>
  <rcc rId="426" sId="1">
    <oc r="E220" t="inlineStr">
      <is>
        <t>Not_Run</t>
      </is>
    </oc>
    <nc r="E220" t="inlineStr">
      <is>
        <t>Passed</t>
      </is>
    </nc>
  </rcc>
  <rcc rId="427" sId="1">
    <oc r="E234" t="inlineStr">
      <is>
        <t>Not_Run</t>
      </is>
    </oc>
    <nc r="E234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5" sId="1" odxf="1" dxf="1">
    <oc r="A157">
      <f>HYPERLINK("https://hsdes.intel.com/resource/14013163063","14013163063")</f>
    </oc>
    <nc r="A157">
      <f>HYPERLINK("https://hsdes.intel.com/resource/14013163063","14013163063")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736" sId="1">
    <oc r="I348" t="inlineStr">
      <is>
        <t>Not_Run</t>
      </is>
    </oc>
    <nc r="I348" t="inlineStr">
      <is>
        <t>Passed</t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7" sId="1">
    <oc r="I341" t="inlineStr">
      <is>
        <t>Not_Run</t>
      </is>
    </oc>
    <nc r="I341" t="inlineStr">
      <is>
        <t>Passed</t>
      </is>
    </nc>
  </rcc>
  <rcc rId="4738" sId="1">
    <oc r="I333" t="inlineStr">
      <is>
        <t>Not_Run</t>
      </is>
    </oc>
    <nc r="I333" t="inlineStr">
      <is>
        <t>Passed</t>
      </is>
    </nc>
  </rcc>
  <rcc rId="4739" sId="1">
    <oc r="I331" t="inlineStr">
      <is>
        <t>Not_Run</t>
      </is>
    </oc>
    <nc r="I331" t="inlineStr">
      <is>
        <t>Passed</t>
      </is>
    </nc>
  </rcc>
  <rcc rId="4740" sId="1">
    <oc r="I329" t="inlineStr">
      <is>
        <t>Not_Run</t>
      </is>
    </oc>
    <nc r="I329" t="inlineStr">
      <is>
        <t>Passed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3" sId="1">
    <oc r="I180" t="inlineStr">
      <is>
        <t>Not_Run</t>
      </is>
    </oc>
    <nc r="I180" t="inlineStr">
      <is>
        <t>NA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4" sId="1">
    <oc r="I300" t="inlineStr">
      <is>
        <t>Not_Run</t>
      </is>
    </oc>
    <nc r="I300" t="inlineStr">
      <is>
        <t>Passed</t>
      </is>
    </nc>
  </rcc>
  <rcc rId="4745" sId="1">
    <oc r="I293" t="inlineStr">
      <is>
        <t>Not_Run</t>
      </is>
    </oc>
    <nc r="I293" t="inlineStr">
      <is>
        <t>Passed</t>
      </is>
    </nc>
  </rcc>
  <rcc rId="4746" sId="1">
    <oc r="I302" t="inlineStr">
      <is>
        <t>Not_Run</t>
      </is>
    </oc>
    <nc r="I302" t="inlineStr">
      <is>
        <t>Passed</t>
      </is>
    </nc>
  </rcc>
  <rcc rId="4747" sId="1">
    <oc r="I240" t="inlineStr">
      <is>
        <t>Not_Run</t>
      </is>
    </oc>
    <nc r="I240" t="inlineStr">
      <is>
        <t>Passed</t>
      </is>
    </nc>
  </rcc>
  <rcc rId="4748" sId="1">
    <oc r="I186" t="inlineStr">
      <is>
        <t>Not_Run</t>
      </is>
    </oc>
    <nc r="I186" t="inlineStr">
      <is>
        <t>Passed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9" sId="1">
    <oc r="J3" t="inlineStr">
      <is>
        <t>Arya</t>
      </is>
    </oc>
    <nc r="J3" t="inlineStr">
      <is>
        <t>Shwetha</t>
      </is>
    </nc>
  </rcc>
  <rcc rId="4750" sId="1">
    <oc r="J8" t="inlineStr">
      <is>
        <t>Arya</t>
      </is>
    </oc>
    <nc r="J8" t="inlineStr">
      <is>
        <t>Shwetha</t>
      </is>
    </nc>
  </rcc>
  <rcc rId="4751" sId="1">
    <oc r="J10" t="inlineStr">
      <is>
        <t>Arya</t>
      </is>
    </oc>
    <nc r="J10" t="inlineStr">
      <is>
        <t>Shwetha</t>
      </is>
    </nc>
  </rcc>
  <rcc rId="4752" sId="1">
    <oc r="J21" t="inlineStr">
      <is>
        <t>Arya</t>
      </is>
    </oc>
    <nc r="J21" t="inlineStr">
      <is>
        <t>Shwetha</t>
      </is>
    </nc>
  </rcc>
  <rcc rId="4753" sId="1">
    <oc r="J27" t="inlineStr">
      <is>
        <t>Arya</t>
      </is>
    </oc>
    <nc r="J27" t="inlineStr">
      <is>
        <t>Shwetha</t>
      </is>
    </nc>
  </rcc>
  <rcc rId="4754" sId="1">
    <oc r="J57" t="inlineStr">
      <is>
        <t>Arya</t>
      </is>
    </oc>
    <nc r="J57" t="inlineStr">
      <is>
        <t>Shwetha</t>
      </is>
    </nc>
  </rcc>
  <rcc rId="4755" sId="1">
    <oc r="J67" t="inlineStr">
      <is>
        <t>Arya</t>
      </is>
    </oc>
    <nc r="J67" t="inlineStr">
      <is>
        <t>Shwetha</t>
      </is>
    </nc>
  </rcc>
  <rcc rId="4756" sId="1">
    <oc r="J75" t="inlineStr">
      <is>
        <t>Arya</t>
      </is>
    </oc>
    <nc r="J75" t="inlineStr">
      <is>
        <t>Shwetha</t>
      </is>
    </nc>
  </rcc>
  <rcc rId="4757" sId="1">
    <oc r="J76" t="inlineStr">
      <is>
        <t>Arya</t>
      </is>
    </oc>
    <nc r="J76" t="inlineStr">
      <is>
        <t>Shwetha</t>
      </is>
    </nc>
  </rcc>
  <rcc rId="4758" sId="1">
    <oc r="J80" t="inlineStr">
      <is>
        <t>Arya</t>
      </is>
    </oc>
    <nc r="J80" t="inlineStr">
      <is>
        <t>Shwetha</t>
      </is>
    </nc>
  </rcc>
  <rcc rId="4759" sId="1">
    <oc r="J87" t="inlineStr">
      <is>
        <t>Arya</t>
      </is>
    </oc>
    <nc r="J87" t="inlineStr">
      <is>
        <t>Shwetha</t>
      </is>
    </nc>
  </rcc>
  <rcc rId="4760" sId="1">
    <oc r="J91" t="inlineStr">
      <is>
        <t>Arya</t>
      </is>
    </oc>
    <nc r="J91" t="inlineStr">
      <is>
        <t>Shwetha</t>
      </is>
    </nc>
  </rcc>
  <rcc rId="4761" sId="1">
    <oc r="J92" t="inlineStr">
      <is>
        <t>Arya</t>
      </is>
    </oc>
    <nc r="J92" t="inlineStr">
      <is>
        <t>Shwetha</t>
      </is>
    </nc>
  </rcc>
  <rcc rId="4762" sId="1">
    <oc r="J108" t="inlineStr">
      <is>
        <t>Arya</t>
      </is>
    </oc>
    <nc r="J108" t="inlineStr">
      <is>
        <t>Shwetha</t>
      </is>
    </nc>
  </rcc>
  <rcc rId="4763" sId="1">
    <oc r="J121" t="inlineStr">
      <is>
        <t>Arya</t>
      </is>
    </oc>
    <nc r="J121" t="inlineStr">
      <is>
        <t>Shwetha</t>
      </is>
    </nc>
  </rcc>
  <rcc rId="4764" sId="1">
    <oc r="J122" t="inlineStr">
      <is>
        <t>Arya</t>
      </is>
    </oc>
    <nc r="J122" t="inlineStr">
      <is>
        <t>Shwetha</t>
      </is>
    </nc>
  </rcc>
  <rcc rId="4765" sId="1">
    <oc r="J123" t="inlineStr">
      <is>
        <t>Arya</t>
      </is>
    </oc>
    <nc r="J123" t="inlineStr">
      <is>
        <t>Shwetha</t>
      </is>
    </nc>
  </rcc>
  <rcc rId="4766" sId="1">
    <oc r="J124" t="inlineStr">
      <is>
        <t>Arya</t>
      </is>
    </oc>
    <nc r="J124" t="inlineStr">
      <is>
        <t>Shwetha</t>
      </is>
    </nc>
  </rcc>
  <rcc rId="4767" sId="1">
    <oc r="J139" t="inlineStr">
      <is>
        <t>Arya</t>
      </is>
    </oc>
    <nc r="J139" t="inlineStr">
      <is>
        <t>Shwetha</t>
      </is>
    </nc>
  </rcc>
  <rcc rId="4768" sId="1">
    <oc r="J140" t="inlineStr">
      <is>
        <t>Arya</t>
      </is>
    </oc>
    <nc r="J140" t="inlineStr">
      <is>
        <t>Shwetha</t>
      </is>
    </nc>
  </rcc>
  <rcc rId="4769" sId="1">
    <oc r="J161" t="inlineStr">
      <is>
        <t>Arya</t>
      </is>
    </oc>
    <nc r="J161" t="inlineStr">
      <is>
        <t>Shwetha</t>
      </is>
    </nc>
  </rcc>
  <rcc rId="4770" sId="1">
    <oc r="J165" t="inlineStr">
      <is>
        <t>Arya</t>
      </is>
    </oc>
    <nc r="J165" t="inlineStr">
      <is>
        <t>Shwetha</t>
      </is>
    </nc>
  </rcc>
  <rcc rId="4771" sId="1">
    <oc r="J178" t="inlineStr">
      <is>
        <t>Arya</t>
      </is>
    </oc>
    <nc r="J178" t="inlineStr">
      <is>
        <t>Shwetha</t>
      </is>
    </nc>
  </rcc>
  <rcc rId="4772" sId="1">
    <oc r="J181" t="inlineStr">
      <is>
        <t>Arya</t>
      </is>
    </oc>
    <nc r="J181" t="inlineStr">
      <is>
        <t>Shwetha</t>
      </is>
    </nc>
  </rcc>
  <rcc rId="4773" sId="1">
    <oc r="J183" t="inlineStr">
      <is>
        <t>Arya</t>
      </is>
    </oc>
    <nc r="J183" t="inlineStr">
      <is>
        <t>Shwetha</t>
      </is>
    </nc>
  </rcc>
  <rcc rId="4774" sId="1">
    <oc r="J191" t="inlineStr">
      <is>
        <t>Arya</t>
      </is>
    </oc>
    <nc r="J191" t="inlineStr">
      <is>
        <t>Shwetha</t>
      </is>
    </nc>
  </rcc>
  <rcc rId="4775" sId="1">
    <oc r="J201" t="inlineStr">
      <is>
        <t>Arya</t>
      </is>
    </oc>
    <nc r="J201" t="inlineStr">
      <is>
        <t>Shwetha</t>
      </is>
    </nc>
  </rcc>
  <rcc rId="4776" sId="1">
    <oc r="J204" t="inlineStr">
      <is>
        <t>Arya</t>
      </is>
    </oc>
    <nc r="J204" t="inlineStr">
      <is>
        <t>Shwetha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9" sId="1">
    <oc r="J10" t="inlineStr">
      <is>
        <t>Shwetha</t>
      </is>
    </oc>
    <nc r="J10" t="inlineStr">
      <is>
        <t>Arya</t>
      </is>
    </nc>
  </rcc>
  <rcc rId="4780" sId="1">
    <oc r="J108" t="inlineStr">
      <is>
        <t>Shwetha</t>
      </is>
    </oc>
    <nc r="J108" t="inlineStr">
      <is>
        <t>Arya</t>
      </is>
    </nc>
  </rcc>
  <rcc rId="4781" sId="1">
    <oc r="J121" t="inlineStr">
      <is>
        <t>Shwetha</t>
      </is>
    </oc>
    <nc r="J121" t="inlineStr">
      <is>
        <t>Arya</t>
      </is>
    </nc>
  </rcc>
  <rcc rId="4782" sId="1">
    <oc r="J122" t="inlineStr">
      <is>
        <t>Shwetha</t>
      </is>
    </oc>
    <nc r="J122" t="inlineStr">
      <is>
        <t>Arya</t>
      </is>
    </nc>
  </rcc>
  <rcc rId="4783" sId="1">
    <oc r="J123" t="inlineStr">
      <is>
        <t>Shwetha</t>
      </is>
    </oc>
    <nc r="J123" t="inlineStr">
      <is>
        <t>Arya</t>
      </is>
    </nc>
  </rcc>
  <rcc rId="4784" sId="1">
    <oc r="J124" t="inlineStr">
      <is>
        <t>Shwetha</t>
      </is>
    </oc>
    <nc r="J124" t="inlineStr">
      <is>
        <t>Arya</t>
      </is>
    </nc>
  </rcc>
  <rcc rId="4785" sId="1">
    <oc r="J140" t="inlineStr">
      <is>
        <t>Shwetha</t>
      </is>
    </oc>
    <nc r="J140" t="inlineStr">
      <is>
        <t>Arya</t>
      </is>
    </nc>
  </rcc>
  <rcc rId="4786" sId="1">
    <oc r="J161" t="inlineStr">
      <is>
        <t>Shwetha</t>
      </is>
    </oc>
    <nc r="J161" t="inlineStr">
      <is>
        <t>Arya</t>
      </is>
    </nc>
  </rcc>
  <rcc rId="4787" sId="1">
    <oc r="J204" t="inlineStr">
      <is>
        <t>Shwetha</t>
      </is>
    </oc>
    <nc r="J204" t="inlineStr">
      <is>
        <t>Arya</t>
      </is>
    </nc>
  </rcc>
  <rcc rId="4788" sId="1">
    <oc r="J226" t="inlineStr">
      <is>
        <t>Arya</t>
      </is>
    </oc>
    <nc r="J226" t="inlineStr">
      <is>
        <t>Shwetha</t>
      </is>
    </nc>
  </rcc>
  <rcc rId="4789" sId="1">
    <oc r="J257" t="inlineStr">
      <is>
        <t>Arya</t>
      </is>
    </oc>
    <nc r="J257" t="inlineStr">
      <is>
        <t>Shwetha</t>
      </is>
    </nc>
  </rcc>
  <rcc rId="4790" sId="1">
    <oc r="J265" t="inlineStr">
      <is>
        <t>Arya</t>
      </is>
    </oc>
    <nc r="J265" t="inlineStr">
      <is>
        <t>Shwetha</t>
      </is>
    </nc>
  </rcc>
  <rcc rId="4791" sId="1">
    <oc r="J291" t="inlineStr">
      <is>
        <t>Arya</t>
      </is>
    </oc>
    <nc r="J291" t="inlineStr">
      <is>
        <t>Shwetha</t>
      </is>
    </nc>
  </rcc>
  <rcc rId="4792" sId="1">
    <oc r="J296" t="inlineStr">
      <is>
        <t>Arya</t>
      </is>
    </oc>
    <nc r="J296" t="inlineStr">
      <is>
        <t>Shwetha</t>
      </is>
    </nc>
  </rcc>
  <rcc rId="4793" sId="1">
    <oc r="J298" t="inlineStr">
      <is>
        <t>Arya</t>
      </is>
    </oc>
    <nc r="J298" t="inlineStr">
      <is>
        <t>Shwetha</t>
      </is>
    </nc>
  </rcc>
  <rcc rId="4794" sId="1">
    <oc r="J299" t="inlineStr">
      <is>
        <t>Arya</t>
      </is>
    </oc>
    <nc r="J299" t="inlineStr">
      <is>
        <t>Shwetha</t>
      </is>
    </nc>
  </rcc>
  <rcc rId="4795" sId="1">
    <oc r="J303" t="inlineStr">
      <is>
        <t>Arya</t>
      </is>
    </oc>
    <nc r="J303" t="inlineStr">
      <is>
        <t>Shwetha</t>
      </is>
    </nc>
  </rcc>
  <rcc rId="4796" sId="1">
    <oc r="J304" t="inlineStr">
      <is>
        <t>Arya</t>
      </is>
    </oc>
    <nc r="J304" t="inlineStr">
      <is>
        <t>Shwetha</t>
      </is>
    </nc>
  </rcc>
  <rcc rId="4797" sId="1">
    <oc r="J305" t="inlineStr">
      <is>
        <t>Arya</t>
      </is>
    </oc>
    <nc r="J305" t="inlineStr">
      <is>
        <t>Shwetha</t>
      </is>
    </nc>
  </rcc>
  <rcc rId="4798" sId="1">
    <oc r="J306" t="inlineStr">
      <is>
        <t>Arya</t>
      </is>
    </oc>
    <nc r="J306" t="inlineStr">
      <is>
        <t>Shwetha</t>
      </is>
    </nc>
  </rcc>
  <rcc rId="4799" sId="1">
    <oc r="J307" t="inlineStr">
      <is>
        <t>Arya</t>
      </is>
    </oc>
    <nc r="J307" t="inlineStr">
      <is>
        <t>Shwetha</t>
      </is>
    </nc>
  </rcc>
  <rcc rId="4800" sId="1">
    <oc r="J313" t="inlineStr">
      <is>
        <t>Arya</t>
      </is>
    </oc>
    <nc r="J313" t="inlineStr">
      <is>
        <t>Shwetha</t>
      </is>
    </nc>
  </rcc>
  <rcc rId="4801" sId="1">
    <oc r="J317" t="inlineStr">
      <is>
        <t>Arya</t>
      </is>
    </oc>
    <nc r="J317" t="inlineStr">
      <is>
        <t>Shwetha</t>
      </is>
    </nc>
  </rcc>
  <rcc rId="4802" sId="1">
    <oc r="J334" t="inlineStr">
      <is>
        <t>Arya</t>
      </is>
    </oc>
    <nc r="J334" t="inlineStr">
      <is>
        <t>Shwetha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3" sId="1">
    <oc r="I23" t="inlineStr">
      <is>
        <t>Not_Run</t>
      </is>
    </oc>
    <nc r="I23" t="inlineStr">
      <is>
        <t>Passed</t>
      </is>
    </nc>
  </rcc>
  <rcc rId="4804" sId="1">
    <oc r="I25" t="inlineStr">
      <is>
        <t>Not_Run</t>
      </is>
    </oc>
    <nc r="I25" t="inlineStr">
      <is>
        <t>Passed</t>
      </is>
    </nc>
  </rcc>
  <rcc rId="4805" sId="1">
    <oc r="I33" t="inlineStr">
      <is>
        <t>Not_Run</t>
      </is>
    </oc>
    <nc r="I33" t="inlineStr">
      <is>
        <t>Passed</t>
      </is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6" sId="1">
    <oc r="I35" t="inlineStr">
      <is>
        <t>Not_Run</t>
      </is>
    </oc>
    <nc r="I35"/>
  </rcc>
  <rcc rId="4807" sId="1">
    <oc r="J35" t="inlineStr">
      <is>
        <t>Reshma</t>
      </is>
    </oc>
    <nc r="J35" t="inlineStr">
      <is>
        <t>Passed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8" sId="1">
    <nc r="I35" t="inlineStr">
      <is>
        <t>Passed</t>
      </is>
    </nc>
  </rcc>
  <rcc rId="4809" sId="1">
    <oc r="J35" t="inlineStr">
      <is>
        <t>Passed</t>
      </is>
    </oc>
    <nc r="J35" t="inlineStr">
      <is>
        <t>Reshma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E213" t="inlineStr">
      <is>
        <t>Not_Run</t>
      </is>
    </oc>
    <nc r="E213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0" sId="1">
    <oc r="I79" t="inlineStr">
      <is>
        <t>Not_Run</t>
      </is>
    </oc>
    <nc r="I79" t="inlineStr">
      <is>
        <t>Passed</t>
      </is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1">
    <oc r="I3" t="inlineStr">
      <is>
        <t>Not_Run</t>
      </is>
    </oc>
    <nc r="I3" t="inlineStr">
      <is>
        <t>Passed</t>
      </is>
    </nc>
  </rcc>
  <rcc rId="4812" sId="1">
    <oc r="I8" t="inlineStr">
      <is>
        <t>Not_Run</t>
      </is>
    </oc>
    <nc r="I8" t="inlineStr">
      <is>
        <t>Passed</t>
      </is>
    </nc>
  </rcc>
  <rcc rId="4813" sId="1">
    <oc r="I21" t="inlineStr">
      <is>
        <t>Not_Run</t>
      </is>
    </oc>
    <nc r="I21" t="inlineStr">
      <is>
        <t>Passed</t>
      </is>
    </nc>
  </rcc>
  <rcc rId="4814" sId="1">
    <oc r="I27" t="inlineStr">
      <is>
        <t>Not_Run</t>
      </is>
    </oc>
    <nc r="I27" t="inlineStr">
      <is>
        <t>Passed</t>
      </is>
    </nc>
  </rcc>
  <rcc rId="4815" sId="1">
    <oc r="I57" t="inlineStr">
      <is>
        <t>Not_Run</t>
      </is>
    </oc>
    <nc r="I57" t="inlineStr">
      <is>
        <t>Passed</t>
      </is>
    </nc>
  </rcc>
  <rcc rId="4816" sId="1">
    <oc r="I67" t="inlineStr">
      <is>
        <t>Not_Run</t>
      </is>
    </oc>
    <nc r="I67" t="inlineStr">
      <is>
        <t>Passed</t>
      </is>
    </nc>
  </rcc>
  <rcc rId="4817" sId="1">
    <oc r="I75" t="inlineStr">
      <is>
        <t>Not_Run</t>
      </is>
    </oc>
    <nc r="I75" t="inlineStr">
      <is>
        <t>Passed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1">
    <oc r="I76" t="inlineStr">
      <is>
        <t>Not_Run</t>
      </is>
    </oc>
    <nc r="I76" t="inlineStr">
      <is>
        <t>Passed</t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9" sId="1">
    <oc r="I132" t="inlineStr">
      <is>
        <t>Not_Run</t>
      </is>
    </oc>
    <nc r="I132" t="inlineStr">
      <is>
        <t>Passed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0" sId="1">
    <oc r="I376" t="inlineStr">
      <is>
        <t>Not_Run</t>
      </is>
    </oc>
    <nc r="I376" t="inlineStr">
      <is>
        <t>Passed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1" sId="1">
    <oc r="I80" t="inlineStr">
      <is>
        <t>Not_Run</t>
      </is>
    </oc>
    <nc r="I80" t="inlineStr">
      <is>
        <t>Passed</t>
      </is>
    </nc>
  </rcc>
  <rcc rId="4822" sId="1">
    <oc r="I87" t="inlineStr">
      <is>
        <t>Not_Run</t>
      </is>
    </oc>
    <nc r="I87" t="inlineStr">
      <is>
        <t>Passed</t>
      </is>
    </nc>
  </rcc>
  <rcc rId="4823" sId="1">
    <oc r="I91" t="inlineStr">
      <is>
        <t>Not_Run</t>
      </is>
    </oc>
    <nc r="I91" t="inlineStr">
      <is>
        <t>Passed</t>
      </is>
    </nc>
  </rcc>
  <rcc rId="4824" sId="1">
    <oc r="I92" t="inlineStr">
      <is>
        <t>Not_Run</t>
      </is>
    </oc>
    <nc r="I92" t="inlineStr">
      <is>
        <t>Passed</t>
      </is>
    </nc>
  </rcc>
  <rcc rId="4825" sId="1">
    <oc r="I58" t="inlineStr">
      <is>
        <t>Not_Run</t>
      </is>
    </oc>
    <nc r="I58" t="inlineStr">
      <is>
        <t>Passed</t>
      </is>
    </nc>
  </rcc>
  <rcc rId="4826" sId="1">
    <oc r="I126" t="inlineStr">
      <is>
        <t>Not_Run</t>
      </is>
    </oc>
    <nc r="I126" t="inlineStr">
      <is>
        <t>Passed</t>
      </is>
    </nc>
  </rcc>
  <rcc rId="4827" sId="1">
    <oc r="I313" t="inlineStr">
      <is>
        <t>Not_Run</t>
      </is>
    </oc>
    <nc r="I313" t="inlineStr">
      <is>
        <t>Passed</t>
      </is>
    </nc>
  </rcc>
  <rcc rId="4828" sId="1">
    <oc r="I305" t="inlineStr">
      <is>
        <t>Not_Run</t>
      </is>
    </oc>
    <nc r="I305" t="inlineStr">
      <is>
        <t>Passed</t>
      </is>
    </nc>
  </rcc>
  <rcc rId="4829" sId="1">
    <oc r="I304" t="inlineStr">
      <is>
        <t>Not_Run</t>
      </is>
    </oc>
    <nc r="I304" t="inlineStr">
      <is>
        <t>Passed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0" sId="1">
    <oc r="I172" t="inlineStr">
      <is>
        <t>Not_Run</t>
      </is>
    </oc>
    <nc r="I172" t="inlineStr">
      <is>
        <t>Passed</t>
      </is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1" sId="1">
    <oc r="I173" t="inlineStr">
      <is>
        <t>Not_Run</t>
      </is>
    </oc>
    <nc r="I173" t="inlineStr">
      <is>
        <t>Passed</t>
      </is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oc r="I174" t="inlineStr">
      <is>
        <t>Not_Run</t>
      </is>
    </oc>
    <nc r="I174" t="inlineStr">
      <is>
        <t>Passed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3" sId="1">
    <oc r="I171" t="inlineStr">
      <is>
        <t>Not_Run</t>
      </is>
    </oc>
    <nc r="I171" t="inlineStr">
      <is>
        <t>Passed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F235" t="inlineStr">
      <is>
        <t>Shwetha</t>
      </is>
    </nc>
  </rcc>
  <rcc rId="430" sId="1">
    <nc r="F240" t="inlineStr">
      <is>
        <t>Shwetha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4" sId="1">
    <oc r="I175" t="inlineStr">
      <is>
        <t>Not_Run</t>
      </is>
    </oc>
    <nc r="I175" t="inlineStr">
      <is>
        <t>Passed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5" sId="1">
    <oc r="I176" t="inlineStr">
      <is>
        <t>Not_Run</t>
      </is>
    </oc>
    <nc r="I176" t="inlineStr">
      <is>
        <t>Passed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1">
    <oc r="I420" t="inlineStr">
      <is>
        <t>Not_Run</t>
      </is>
    </oc>
    <nc r="I420" t="inlineStr">
      <is>
        <t>Passed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7" sId="1">
    <oc r="I422" t="inlineStr">
      <is>
        <t>Not_Run</t>
      </is>
    </oc>
    <nc r="I422" t="inlineStr">
      <is>
        <t>Passed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1">
    <oc r="I425" t="inlineStr">
      <is>
        <t>Not_Run</t>
      </is>
    </oc>
    <nc r="I425" t="inlineStr">
      <is>
        <t>Passed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9" sId="1">
    <oc r="I362" t="inlineStr">
      <is>
        <t>Not_Run</t>
      </is>
    </oc>
    <nc r="I362" t="inlineStr">
      <is>
        <t>Passed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1">
    <oc r="I418" t="inlineStr">
      <is>
        <t>Not_Run</t>
      </is>
    </oc>
    <nc r="I418" t="inlineStr">
      <is>
        <t>Passed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1" sId="1">
    <oc r="I419" t="inlineStr">
      <is>
        <t>Not_Run</t>
      </is>
    </oc>
    <nc r="I419" t="inlineStr">
      <is>
        <t>Passed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oc r="I165" t="inlineStr">
      <is>
        <t>Not_Run</t>
      </is>
    </oc>
    <nc r="I165" t="inlineStr">
      <is>
        <t>Passed</t>
      </is>
    </nc>
  </rcc>
  <rcc rId="4843" sId="1">
    <oc r="I183" t="inlineStr">
      <is>
        <t>Not_Run</t>
      </is>
    </oc>
    <nc r="I183" t="inlineStr">
      <is>
        <t>Passed</t>
      </is>
    </nc>
  </rcc>
  <rcc rId="4844" sId="1">
    <oc r="I191" t="inlineStr">
      <is>
        <t>Not_Run</t>
      </is>
    </oc>
    <nc r="I191" t="inlineStr">
      <is>
        <t>Passed</t>
      </is>
    </nc>
  </rcc>
  <rcc rId="4845" sId="1">
    <oc r="I125" t="inlineStr">
      <is>
        <t>Not_Run</t>
      </is>
    </oc>
    <nc r="I125" t="inlineStr">
      <is>
        <t>Passed</t>
      </is>
    </nc>
  </rcc>
  <rcc rId="4846" sId="1">
    <oc r="I181" t="inlineStr">
      <is>
        <t>Not_Run</t>
      </is>
    </oc>
    <nc r="I181" t="inlineStr">
      <is>
        <t>Passed</t>
      </is>
    </nc>
  </rcc>
  <rcc rId="4847" sId="1">
    <oc r="I226" t="inlineStr">
      <is>
        <t>Not_Run</t>
      </is>
    </oc>
    <nc r="I226" t="inlineStr">
      <is>
        <t>Passed</t>
      </is>
    </nc>
  </rcc>
  <rcc rId="4848" sId="1">
    <oc r="I257" t="inlineStr">
      <is>
        <t>Not_Run</t>
      </is>
    </oc>
    <nc r="I257" t="inlineStr">
      <is>
        <t>Passed</t>
      </is>
    </nc>
  </rcc>
  <rcc rId="4849" sId="1">
    <oc r="I286" t="inlineStr">
      <is>
        <t>Not_Run</t>
      </is>
    </oc>
    <nc r="I286" t="inlineStr">
      <is>
        <t>Passed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0" sId="1">
    <oc r="I365" t="inlineStr">
      <is>
        <t>Not_Run</t>
      </is>
    </oc>
    <nc r="I365" t="inlineStr">
      <is>
        <t>Passed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1" customView="1" name="Z_B6E2381C_A942_4DD7_896B_98DA956ABE3A_.wvu.FilterData" hidden="1" oldHidden="1">
    <formula>'FIVC_BIOS_ADL-S_5SGC2_Cons_Ext.'!$A$1:$M$437</formula>
    <oldFormula>'FIVC_BIOS_ADL-S_5SGC2_Cons_Ext.'!$A$1:$M$437</oldFormula>
  </rdn>
  <rcv guid="{B6E2381C-A942-4DD7-896B-98DA956ABE3A}" action="add"/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1" sId="1">
    <oc r="I303" t="inlineStr">
      <is>
        <t>Not_Run</t>
      </is>
    </oc>
    <nc r="I303" t="inlineStr">
      <is>
        <t>Passed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1">
    <oc r="I380" t="inlineStr">
      <is>
        <t>Not_Run</t>
      </is>
    </oc>
    <nc r="I380" t="inlineStr">
      <is>
        <t>Passed</t>
      </is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3" sId="1">
    <oc r="I383" t="inlineStr">
      <is>
        <t>Not_Run</t>
      </is>
    </oc>
    <nc r="I383" t="inlineStr">
      <is>
        <t>Passed</t>
      </is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4" sId="1">
    <oc r="I277" t="inlineStr">
      <is>
        <t>Not_Run</t>
      </is>
    </oc>
    <nc r="I277" t="inlineStr">
      <is>
        <t>Passed</t>
      </is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5" sId="1">
    <oc r="I154" t="inlineStr">
      <is>
        <t>Not_Run</t>
      </is>
    </oc>
    <nc r="I154" t="inlineStr">
      <is>
        <t>Passed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1">
    <oc r="I202" t="inlineStr">
      <is>
        <t>Not_Run</t>
      </is>
    </oc>
    <nc r="I202" t="inlineStr">
      <is>
        <t>Passed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7" sId="1">
    <oc r="I157" t="inlineStr">
      <is>
        <t>Not_Run</t>
      </is>
    </oc>
    <nc r="I157" t="inlineStr">
      <is>
        <t>Passed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1">
    <oc r="I66" t="inlineStr">
      <is>
        <t>Not_Run</t>
      </is>
    </oc>
    <nc r="I66" t="inlineStr">
      <is>
        <t>Passed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1">
    <oc r="I391" t="inlineStr">
      <is>
        <t>Not_Run</t>
      </is>
    </oc>
    <nc r="I391" t="inlineStr">
      <is>
        <t>Passed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1">
    <oc r="I129" t="inlineStr">
      <is>
        <t>Not_Run</t>
      </is>
    </oc>
    <nc r="I129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1" sId="1">
    <oc r="I326" t="inlineStr">
      <is>
        <t>Not_Run</t>
      </is>
    </oc>
    <nc r="I326" t="inlineStr">
      <is>
        <t>Passed</t>
      </is>
    </nc>
  </rcc>
  <rcc rId="4862" sId="1">
    <oc r="J326" t="inlineStr">
      <is>
        <t>Vijay</t>
      </is>
    </oc>
    <nc r="J326" t="inlineStr">
      <is>
        <t>Reshma</t>
      </is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3" sId="1">
    <oc r="I434" t="inlineStr">
      <is>
        <t>Not_Run</t>
      </is>
    </oc>
    <nc r="I434" t="inlineStr">
      <is>
        <t>Passed</t>
      </is>
    </nc>
  </rcc>
  <rcc rId="4864" sId="1">
    <oc r="J434" t="inlineStr">
      <is>
        <t>Vijay</t>
      </is>
    </oc>
    <nc r="J434" t="inlineStr">
      <is>
        <t>Reshma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1">
    <oc r="I4" t="inlineStr">
      <is>
        <t>Not_Run</t>
      </is>
    </oc>
    <nc r="I4" t="inlineStr">
      <is>
        <t>Passed</t>
      </is>
    </nc>
  </rcc>
  <rcc rId="4866" sId="1">
    <oc r="I212" t="inlineStr">
      <is>
        <t>Not_Run</t>
      </is>
    </oc>
    <nc r="I212" t="inlineStr">
      <is>
        <t>NA</t>
      </is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1">
    <oc r="I24" t="inlineStr">
      <is>
        <t>Not_Run</t>
      </is>
    </oc>
    <nc r="I24" t="inlineStr">
      <is>
        <t>Passed</t>
      </is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1">
    <oc r="I104" t="inlineStr">
      <is>
        <t>Not_Run</t>
      </is>
    </oc>
    <nc r="I104" t="inlineStr">
      <is>
        <t>Passed</t>
      </is>
    </nc>
  </rcc>
  <rcc rId="4869" sId="1">
    <oc r="I105" t="inlineStr">
      <is>
        <t>Not_Run</t>
      </is>
    </oc>
    <nc r="I105" t="inlineStr">
      <is>
        <t>Passed</t>
      </is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0" sId="1">
    <oc r="I349" t="inlineStr">
      <is>
        <t>Not_Run</t>
      </is>
    </oc>
    <nc r="I349" t="inlineStr">
      <is>
        <t>NA</t>
      </is>
    </nc>
  </rcc>
  <rcc rId="4871" sId="1">
    <oc r="I430" t="inlineStr">
      <is>
        <t>Not_Run</t>
      </is>
    </oc>
    <nc r="I430" t="inlineStr">
      <is>
        <t>Passed</t>
      </is>
    </nc>
  </rcc>
  <rcc rId="4872" sId="1">
    <oc r="I414" t="inlineStr">
      <is>
        <t>Not_Run</t>
      </is>
    </oc>
    <nc r="I414" t="inlineStr">
      <is>
        <t>NA</t>
      </is>
    </nc>
  </rcc>
  <rcc rId="4873" sId="1">
    <oc r="I435" t="inlineStr">
      <is>
        <t>Not_Run</t>
      </is>
    </oc>
    <nc r="I435" t="inlineStr">
      <is>
        <t>Passed</t>
      </is>
    </nc>
  </rcc>
  <rcc rId="4874" sId="1">
    <oc r="I436" t="inlineStr">
      <is>
        <t>Not_Run</t>
      </is>
    </oc>
    <nc r="I436" t="inlineStr">
      <is>
        <t>Passed</t>
      </is>
    </nc>
  </rcc>
  <rcc rId="4875" sId="1">
    <oc r="I243" t="inlineStr">
      <is>
        <t>Not_Run</t>
      </is>
    </oc>
    <nc r="I243" t="inlineStr">
      <is>
        <t>Passed</t>
      </is>
    </nc>
  </rcc>
  <rcc rId="4876" sId="1">
    <oc r="I215" t="inlineStr">
      <is>
        <t>Not_Run</t>
      </is>
    </oc>
    <nc r="I215" t="inlineStr">
      <is>
        <t>Passed</t>
      </is>
    </nc>
  </rcc>
  <rcc rId="4877" sId="1">
    <oc r="I245" t="inlineStr">
      <is>
        <t>Not_Run</t>
      </is>
    </oc>
    <nc r="I245" t="inlineStr">
      <is>
        <t>Passed</t>
      </is>
    </nc>
  </rcc>
  <rcc rId="4878" sId="1">
    <oc r="I244" t="inlineStr">
      <is>
        <t>Not_Run</t>
      </is>
    </oc>
    <nc r="I244" t="inlineStr">
      <is>
        <t>Passed</t>
      </is>
    </nc>
  </rcc>
  <rcc rId="4879" sId="1">
    <oc r="I248" t="inlineStr">
      <is>
        <t>Not_Run</t>
      </is>
    </oc>
    <nc r="I248" t="inlineStr">
      <is>
        <t>Passed</t>
      </is>
    </nc>
  </rcc>
  <rcc rId="4880" sId="1">
    <oc r="I247" t="inlineStr">
      <is>
        <t>Not_Run</t>
      </is>
    </oc>
    <nc r="I247" t="inlineStr">
      <is>
        <t>Passed</t>
      </is>
    </nc>
  </rcc>
  <rcc rId="4881" sId="1">
    <oc r="I251" t="inlineStr">
      <is>
        <t>Not_Run</t>
      </is>
    </oc>
    <nc r="I251" t="inlineStr">
      <is>
        <t>Passed</t>
      </is>
    </nc>
  </rcc>
  <rcc rId="4882" sId="1">
    <oc r="I382" t="inlineStr">
      <is>
        <t>Not_Run</t>
      </is>
    </oc>
    <nc r="I382" t="inlineStr">
      <is>
        <t>Passed</t>
      </is>
    </nc>
  </rcc>
  <rcc rId="4883" sId="1">
    <oc r="I6" t="inlineStr">
      <is>
        <t>Not_Run</t>
      </is>
    </oc>
    <nc r="I6" t="inlineStr">
      <is>
        <t>Passed</t>
      </is>
    </nc>
  </rcc>
  <rcc rId="4884" sId="1">
    <oc r="I371" t="inlineStr">
      <is>
        <t>Not_Run</t>
      </is>
    </oc>
    <nc r="I371" t="inlineStr">
      <is>
        <t>Passed</t>
      </is>
    </nc>
  </rcc>
  <rcc rId="4885" sId="1">
    <oc r="I411" t="inlineStr">
      <is>
        <t>Not_Run</t>
      </is>
    </oc>
    <nc r="I411" t="inlineStr">
      <is>
        <t>Passed</t>
      </is>
    </nc>
  </rcc>
  <rcc rId="4886" sId="1">
    <oc r="I408" t="inlineStr">
      <is>
        <t>Not_Run</t>
      </is>
    </oc>
    <nc r="I408" t="inlineStr">
      <is>
        <t>Passed</t>
      </is>
    </nc>
  </rcc>
  <rcc rId="4887" sId="1">
    <oc r="I323" t="inlineStr">
      <is>
        <t>Not_Run</t>
      </is>
    </oc>
    <nc r="I323" t="inlineStr">
      <is>
        <t>Passed</t>
      </is>
    </nc>
  </rcc>
  <rcc rId="4888" sId="1">
    <oc r="J285" t="inlineStr">
      <is>
        <t>Vijay</t>
      </is>
    </oc>
    <nc r="J285"/>
  </rcc>
  <rcc rId="4889" sId="1">
    <oc r="I252" t="inlineStr">
      <is>
        <t>Not_Run</t>
      </is>
    </oc>
    <nc r="I252" t="inlineStr">
      <is>
        <t>Passed</t>
      </is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1">
    <oc r="I201" t="inlineStr">
      <is>
        <t>Not_Run</t>
      </is>
    </oc>
    <nc r="I201" t="inlineStr">
      <is>
        <t>Passed</t>
      </is>
    </nc>
  </rcc>
  <rcc rId="4891" sId="1">
    <oc r="I127" t="inlineStr">
      <is>
        <t>Not_Run</t>
      </is>
    </oc>
    <nc r="I127" t="inlineStr">
      <is>
        <t>Passed</t>
      </is>
    </nc>
  </rcc>
  <rcc rId="4892" sId="1">
    <oc r="I128" t="inlineStr">
      <is>
        <t>Not_Run</t>
      </is>
    </oc>
    <nc r="I128" t="inlineStr">
      <is>
        <t>Passed</t>
      </is>
    </nc>
  </rcc>
  <rcc rId="4893" sId="1">
    <oc r="I296" t="inlineStr">
      <is>
        <t>Not_Run</t>
      </is>
    </oc>
    <nc r="I296" t="inlineStr">
      <is>
        <t>Passed</t>
      </is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1">
    <oc r="I178" t="inlineStr">
      <is>
        <t>Not_Run</t>
      </is>
    </oc>
    <nc r="I178" t="inlineStr">
      <is>
        <t>Passed</t>
      </is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7" sId="1">
    <oc r="I158" t="inlineStr">
      <is>
        <t>Not_Run</t>
      </is>
    </oc>
    <nc r="I158" t="inlineStr">
      <is>
        <t>Passed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E235" t="inlineStr">
      <is>
        <t>Passed</t>
      </is>
    </oc>
    <nc r="E235" t="inlineStr">
      <is>
        <t>Not_Run</t>
      </is>
    </nc>
  </rcc>
  <rcv guid="{59388434-B977-4D04-820B-C0079DE38CFF}" action="delete"/>
  <rdn rId="0" localSheetId="1" customView="1" name="Z_59388434_B977_4D04_820B_C0079DE38CFF_.wvu.FilterData" hidden="1" oldHidden="1">
    <formula>'FIVC_BIOS_ADL-S_5SGC2_Cons_Ext.'!$A$1:$M$437</formula>
    <oldFormula>'FIVC_BIOS_ADL-S_5SGC2_Cons_Ext.'!$A$1:$M$437</oldFormula>
  </rdn>
  <rcv guid="{59388434-B977-4D04-820B-C0079DE38CFF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8" sId="1">
    <oc r="I163" t="inlineStr">
      <is>
        <t>Not_Run</t>
      </is>
    </oc>
    <nc r="I163" t="inlineStr">
      <is>
        <t>Passes</t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9" sId="1">
    <oc r="I163" t="inlineStr">
      <is>
        <t>Passes</t>
      </is>
    </oc>
    <nc r="I163" t="inlineStr">
      <is>
        <t>Passed</t>
      </is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1">
    <oc r="I164" t="inlineStr">
      <is>
        <t>Not_Run</t>
      </is>
    </oc>
    <nc r="I164" t="inlineStr">
      <is>
        <t>Passed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1" sId="1">
    <oc r="I308" t="inlineStr">
      <is>
        <t>Not_Run</t>
      </is>
    </oc>
    <nc r="I308" t="inlineStr">
      <is>
        <t>Passed</t>
      </is>
    </nc>
  </rcc>
  <rcc rId="4902" sId="1">
    <oc r="I307" t="inlineStr">
      <is>
        <t>Not_Run</t>
      </is>
    </oc>
    <nc r="I307" t="inlineStr">
      <is>
        <t>Passed</t>
      </is>
    </nc>
  </rcc>
  <rcc rId="4903" sId="1">
    <oc r="I298" t="inlineStr">
      <is>
        <t>Not_Run</t>
      </is>
    </oc>
    <nc r="I298" t="inlineStr">
      <is>
        <t>Passed</t>
      </is>
    </nc>
  </rcc>
  <rcc rId="4904" sId="1">
    <oc r="I138" t="inlineStr">
      <is>
        <t>Not_Run</t>
      </is>
    </oc>
    <nc r="I138" t="inlineStr">
      <is>
        <t>Passed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1">
    <oc r="I311" t="inlineStr">
      <is>
        <t>Not_Run</t>
      </is>
    </oc>
    <nc r="I311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6" sId="1">
    <oc r="J403" t="inlineStr">
      <is>
        <t>Arya</t>
      </is>
    </oc>
    <nc r="J403" t="inlineStr">
      <is>
        <t>Shwetha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7" sId="1">
    <nc r="J285" t="inlineStr">
      <is>
        <t>Arya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0" sId="1">
    <oc r="I427" t="inlineStr">
      <is>
        <t>Not_Run</t>
      </is>
    </oc>
    <nc r="I427" t="inlineStr">
      <is>
        <t>Passed</t>
      </is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1" sId="1">
    <oc r="I428" t="inlineStr">
      <is>
        <t>Not_Run</t>
      </is>
    </oc>
    <nc r="I428" t="inlineStr">
      <is>
        <t>Passed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nc r="F3" t="inlineStr">
      <is>
        <t>Arya</t>
      </is>
    </nc>
  </rcc>
  <rcc rId="436" sId="1">
    <nc r="F16" t="inlineStr">
      <is>
        <t>Arya</t>
      </is>
    </nc>
  </rcc>
  <rcc rId="437" sId="1">
    <nc r="F57" t="inlineStr">
      <is>
        <t>Arya</t>
      </is>
    </nc>
  </rcc>
  <rcc rId="438" sId="1">
    <nc r="F63" t="inlineStr">
      <is>
        <t>Arya</t>
      </is>
    </nc>
  </rcc>
  <rcc rId="439" sId="1">
    <nc r="F67" t="inlineStr">
      <is>
        <t>Arya</t>
      </is>
    </nc>
  </rcc>
  <rcc rId="440" sId="1">
    <nc r="F73" t="inlineStr">
      <is>
        <t>Arya</t>
      </is>
    </nc>
  </rcc>
  <rcc rId="441" sId="1">
    <nc r="F75" t="inlineStr">
      <is>
        <t>Arya</t>
      </is>
    </nc>
  </rcc>
  <rcc rId="442" sId="1">
    <nc r="F76" t="inlineStr">
      <is>
        <t>Arya</t>
      </is>
    </nc>
  </rcc>
  <rcc rId="443" sId="1">
    <nc r="F77" t="inlineStr">
      <is>
        <t>Arya</t>
      </is>
    </nc>
  </rcc>
  <rcc rId="444" sId="1">
    <nc r="F80" t="inlineStr">
      <is>
        <t>Arya</t>
      </is>
    </nc>
  </rcc>
  <rcc rId="445" sId="1">
    <nc r="F81" t="inlineStr">
      <is>
        <t>Arya</t>
      </is>
    </nc>
  </rcc>
  <rcc rId="446" sId="1">
    <nc r="F87" t="inlineStr">
      <is>
        <t>Arya</t>
      </is>
    </nc>
  </rcc>
  <rcc rId="447" sId="1">
    <nc r="F88" t="inlineStr">
      <is>
        <t>Arya</t>
      </is>
    </nc>
  </rcc>
  <rcc rId="448" sId="1">
    <nc r="F89" t="inlineStr">
      <is>
        <t>Arya</t>
      </is>
    </nc>
  </rcc>
  <rcc rId="449" sId="1">
    <nc r="F91" t="inlineStr">
      <is>
        <t>Arya</t>
      </is>
    </nc>
  </rcc>
  <rcc rId="450" sId="1">
    <nc r="F93" t="inlineStr">
      <is>
        <t>Arya</t>
      </is>
    </nc>
  </rcc>
  <rcc rId="451" sId="1">
    <nc r="F104" t="inlineStr">
      <is>
        <t>Arya</t>
      </is>
    </nc>
  </rcc>
  <rcc rId="452" sId="1">
    <nc r="F105" t="inlineStr">
      <is>
        <t>Arya</t>
      </is>
    </nc>
  </rcc>
  <rcc rId="453" sId="1">
    <nc r="F139" t="inlineStr">
      <is>
        <t>Arya</t>
      </is>
    </nc>
  </rcc>
  <rcc rId="454" sId="1">
    <nc r="F151" t="inlineStr">
      <is>
        <t>Arya</t>
      </is>
    </nc>
  </rcc>
  <rcc rId="455" sId="1">
    <nc r="F154" t="inlineStr">
      <is>
        <t>Arya</t>
      </is>
    </nc>
  </rcc>
  <rcc rId="456" sId="1">
    <nc r="F158" t="inlineStr">
      <is>
        <t>Arya</t>
      </is>
    </nc>
  </rcc>
  <rcc rId="457" sId="1">
    <nc r="F160" t="inlineStr">
      <is>
        <t>Arya</t>
      </is>
    </nc>
  </rcc>
  <rcc rId="458" sId="1">
    <nc r="F162" t="inlineStr">
      <is>
        <t>Arya</t>
      </is>
    </nc>
  </rcc>
  <rcc rId="459" sId="1">
    <nc r="F163" t="inlineStr">
      <is>
        <t>Arya</t>
      </is>
    </nc>
  </rcc>
  <rcc rId="460" sId="1">
    <nc r="F164" t="inlineStr">
      <is>
        <t>Arya</t>
      </is>
    </nc>
  </rcc>
  <rcc rId="461" sId="1">
    <nc r="F165" t="inlineStr">
      <is>
        <t>Arya</t>
      </is>
    </nc>
  </rcc>
  <rcc rId="462" sId="1">
    <nc r="F167" t="inlineStr">
      <is>
        <t>Arya</t>
      </is>
    </nc>
  </rcc>
  <rcc rId="463" sId="1">
    <nc r="F168" t="inlineStr">
      <is>
        <t>Arya</t>
      </is>
    </nc>
  </rcc>
  <rcc rId="464" sId="1">
    <nc r="F169" t="inlineStr">
      <is>
        <t>Arya</t>
      </is>
    </nc>
  </rcc>
  <rcc rId="465" sId="1">
    <nc r="F170" t="inlineStr">
      <is>
        <t>Arya</t>
      </is>
    </nc>
  </rcc>
  <rcc rId="466" sId="1">
    <nc r="F171" t="inlineStr">
      <is>
        <t>Arya</t>
      </is>
    </nc>
  </rcc>
  <rcc rId="467" sId="1">
    <nc r="F172" t="inlineStr">
      <is>
        <t>Arya</t>
      </is>
    </nc>
  </rcc>
  <rcc rId="468" sId="1">
    <nc r="F173" t="inlineStr">
      <is>
        <t>Arya</t>
      </is>
    </nc>
  </rcc>
  <rcc rId="469" sId="1">
    <nc r="F174" t="inlineStr">
      <is>
        <t>Arya</t>
      </is>
    </nc>
  </rcc>
  <rcc rId="470" sId="1">
    <nc r="F175" t="inlineStr">
      <is>
        <t>Arya</t>
      </is>
    </nc>
  </rcc>
  <rcc rId="471" sId="1">
    <nc r="F176" t="inlineStr">
      <is>
        <t>Arya</t>
      </is>
    </nc>
  </rcc>
  <rcc rId="472" sId="1">
    <nc r="F177" t="inlineStr">
      <is>
        <t>Arya</t>
      </is>
    </nc>
  </rcc>
  <rcc rId="473" sId="1">
    <nc r="F178" t="inlineStr">
      <is>
        <t>Arya</t>
      </is>
    </nc>
  </rcc>
  <rcc rId="474" sId="1">
    <nc r="F181" t="inlineStr">
      <is>
        <t>Arya</t>
      </is>
    </nc>
  </rcc>
  <rcc rId="475" sId="1">
    <nc r="F183" t="inlineStr">
      <is>
        <t>Arya</t>
      </is>
    </nc>
  </rcc>
  <rcc rId="476" sId="1">
    <nc r="F189" t="inlineStr">
      <is>
        <t>Arya</t>
      </is>
    </nc>
  </rcc>
  <rcc rId="477" sId="1">
    <nc r="F190" t="inlineStr">
      <is>
        <t>Arya</t>
      </is>
    </nc>
  </rcc>
  <rcc rId="478" sId="1">
    <nc r="F191" t="inlineStr">
      <is>
        <t>Arya</t>
      </is>
    </nc>
  </rcc>
  <rcc rId="479" sId="1">
    <nc r="F193" t="inlineStr">
      <is>
        <t>Arya</t>
      </is>
    </nc>
  </rcc>
  <rcc rId="480" sId="1">
    <nc r="F194" t="inlineStr">
      <is>
        <t>Arya</t>
      </is>
    </nc>
  </rcc>
  <rcc rId="481" sId="1">
    <nc r="F195" t="inlineStr">
      <is>
        <t>Arya</t>
      </is>
    </nc>
  </rcc>
  <rcc rId="482" sId="1">
    <nc r="F196" t="inlineStr">
      <is>
        <t>Arya</t>
      </is>
    </nc>
  </rcc>
  <rcc rId="483" sId="1">
    <nc r="F197" t="inlineStr">
      <is>
        <t>Arya</t>
      </is>
    </nc>
  </rcc>
  <rcc rId="484" sId="1">
    <nc r="F198" t="inlineStr">
      <is>
        <t>Arya</t>
      </is>
    </nc>
  </rcc>
  <rcc rId="485" sId="1">
    <nc r="F199" t="inlineStr">
      <is>
        <t>Arya</t>
      </is>
    </nc>
  </rcc>
  <rcc rId="486" sId="1">
    <nc r="F200" t="inlineStr">
      <is>
        <t>Arya</t>
      </is>
    </nc>
  </rcc>
  <rcc rId="487" sId="1">
    <nc r="F201" t="inlineStr">
      <is>
        <t>Arya</t>
      </is>
    </nc>
  </rcc>
  <rcc rId="488" sId="1">
    <nc r="F221" t="inlineStr">
      <is>
        <t>Arya</t>
      </is>
    </nc>
  </rcc>
  <rcc rId="489" sId="1">
    <nc r="F222" t="inlineStr">
      <is>
        <t>Arya</t>
      </is>
    </nc>
  </rcc>
  <rcc rId="490" sId="1">
    <nc r="F354" t="inlineStr">
      <is>
        <t>Arya</t>
      </is>
    </nc>
  </rcc>
  <rcc rId="491" sId="1">
    <nc r="F355" t="inlineStr">
      <is>
        <t>Arya</t>
      </is>
    </nc>
  </rcc>
  <rcc rId="492" sId="1">
    <nc r="F374" t="inlineStr">
      <is>
        <t>Arya</t>
      </is>
    </nc>
  </rcc>
  <rcc rId="493" sId="1">
    <nc r="F375" t="inlineStr">
      <is>
        <t>Arya</t>
      </is>
    </nc>
  </rcc>
  <rcc rId="494" sId="1">
    <nc r="F391" t="inlineStr">
      <is>
        <t>Arya</t>
      </is>
    </nc>
  </rcc>
  <rcc rId="495" sId="1">
    <nc r="F403" t="inlineStr">
      <is>
        <t>Arya</t>
      </is>
    </nc>
  </rcc>
  <rcc rId="496" sId="1">
    <nc r="F419" t="inlineStr">
      <is>
        <t>Arya</t>
      </is>
    </nc>
  </rcc>
  <rcc rId="497" sId="1">
    <nc r="F420" t="inlineStr">
      <is>
        <t>Arya</t>
      </is>
    </nc>
  </rcc>
  <rcc rId="498" sId="1">
    <nc r="F422" t="inlineStr">
      <is>
        <t>Arya</t>
      </is>
    </nc>
  </rcc>
  <rcc rId="499" sId="1">
    <nc r="F423" t="inlineStr">
      <is>
        <t>Arya</t>
      </is>
    </nc>
  </rcc>
  <rcc rId="500" sId="1">
    <nc r="F424" t="inlineStr">
      <is>
        <t>Arya</t>
      </is>
    </nc>
  </rcc>
  <rcc rId="501" sId="1">
    <nc r="F425" t="inlineStr">
      <is>
        <t>Arya</t>
      </is>
    </nc>
  </rcc>
  <rcc rId="502" sId="1">
    <nc r="F426" t="inlineStr">
      <is>
        <t>Arya</t>
      </is>
    </nc>
  </rcc>
  <rcc rId="503" sId="1">
    <nc r="F427" t="inlineStr">
      <is>
        <t>Arya</t>
      </is>
    </nc>
  </rcc>
  <rcc rId="504" sId="1">
    <nc r="F428" t="inlineStr">
      <is>
        <t>Arya</t>
      </is>
    </nc>
  </rcc>
  <rcc rId="505" sId="1">
    <nc r="F429" t="inlineStr">
      <is>
        <t>Arya</t>
      </is>
    </nc>
  </rcc>
  <rcc rId="506" sId="1">
    <nc r="F431" t="inlineStr">
      <is>
        <t>Arya</t>
      </is>
    </nc>
  </rcc>
  <rcc rId="507" sId="1">
    <nc r="F432" t="inlineStr">
      <is>
        <t>Arya</t>
      </is>
    </nc>
  </rcc>
  <rcc rId="508" sId="1">
    <oc r="F13" t="inlineStr">
      <is>
        <t>Shwetha</t>
      </is>
    </oc>
    <nc r="F13" t="inlineStr">
      <is>
        <t>Reshma</t>
      </is>
    </nc>
  </rcc>
  <rcc rId="509" sId="1">
    <oc r="F25" t="inlineStr">
      <is>
        <t>Shwetha</t>
      </is>
    </oc>
    <nc r="F25" t="inlineStr">
      <is>
        <t>Reshma</t>
      </is>
    </nc>
  </rcc>
  <rcc rId="510" sId="1">
    <oc r="F30" t="inlineStr">
      <is>
        <t>Shwetha</t>
      </is>
    </oc>
    <nc r="F30" t="inlineStr">
      <is>
        <t>Reshma</t>
      </is>
    </nc>
  </rcc>
  <rcc rId="511" sId="1">
    <oc r="F33" t="inlineStr">
      <is>
        <t>Shwetha</t>
      </is>
    </oc>
    <nc r="F33" t="inlineStr">
      <is>
        <t>Reshma</t>
      </is>
    </nc>
  </rcc>
  <rcc rId="512" sId="1">
    <oc r="F35" t="inlineStr">
      <is>
        <t>Shwetha</t>
      </is>
    </oc>
    <nc r="F35" t="inlineStr">
      <is>
        <t>Reshma</t>
      </is>
    </nc>
  </rcc>
  <rcc rId="513" sId="1">
    <oc r="F66" t="inlineStr">
      <is>
        <t>Shwetha</t>
      </is>
    </oc>
    <nc r="F66" t="inlineStr">
      <is>
        <t>Reshma</t>
      </is>
    </nc>
  </rcc>
  <rcc rId="514" sId="1">
    <oc r="F69" t="inlineStr">
      <is>
        <t>Shwetha</t>
      </is>
    </oc>
    <nc r="F69" t="inlineStr">
      <is>
        <t>Reshma</t>
      </is>
    </nc>
  </rcc>
  <rcc rId="515" sId="1">
    <oc r="F71" t="inlineStr">
      <is>
        <t>Shwetha</t>
      </is>
    </oc>
    <nc r="F71" t="inlineStr">
      <is>
        <t>Reshma</t>
      </is>
    </nc>
  </rcc>
  <rcc rId="516" sId="1">
    <oc r="F78" t="inlineStr">
      <is>
        <t>Shwetha</t>
      </is>
    </oc>
    <nc r="F78" t="inlineStr">
      <is>
        <t>Reshma</t>
      </is>
    </nc>
  </rcc>
  <rcc rId="517" sId="1">
    <oc r="F82" t="inlineStr">
      <is>
        <t>Shwetha</t>
      </is>
    </oc>
    <nc r="F82" t="inlineStr">
      <is>
        <t>Reshma</t>
      </is>
    </nc>
  </rcc>
  <rcc rId="518" sId="1">
    <oc r="F101" t="inlineStr">
      <is>
        <t>Shwetha</t>
      </is>
    </oc>
    <nc r="F101" t="inlineStr">
      <is>
        <t>Reshma</t>
      </is>
    </nc>
  </rcc>
  <rcc rId="519" sId="1">
    <oc r="F120" t="inlineStr">
      <is>
        <t>Shwetha</t>
      </is>
    </oc>
    <nc r="F120" t="inlineStr">
      <is>
        <t>Reshma</t>
      </is>
    </nc>
  </rcc>
  <rcc rId="520" sId="1">
    <oc r="F129" t="inlineStr">
      <is>
        <t>Shwetha</t>
      </is>
    </oc>
    <nc r="F129" t="inlineStr">
      <is>
        <t>Reshma</t>
      </is>
    </nc>
  </rcc>
  <rcc rId="521" sId="1">
    <oc r="F132" t="inlineStr">
      <is>
        <t>Shwetha</t>
      </is>
    </oc>
    <nc r="F132" t="inlineStr">
      <is>
        <t>Reshma</t>
      </is>
    </nc>
  </rcc>
  <rcc rId="522" sId="1">
    <oc r="F161" t="inlineStr">
      <is>
        <t>Shwetha</t>
      </is>
    </oc>
    <nc r="F161" t="inlineStr">
      <is>
        <t>Reshma</t>
      </is>
    </nc>
  </rcc>
  <rcc rId="523" sId="1">
    <oc r="F202" t="inlineStr">
      <is>
        <t>Shwetha</t>
      </is>
    </oc>
    <nc r="F202" t="inlineStr">
      <is>
        <t>Reshma</t>
      </is>
    </nc>
  </rcc>
  <rcc rId="524" sId="1">
    <oc r="F204" t="inlineStr">
      <is>
        <t>Shwetha</t>
      </is>
    </oc>
    <nc r="F204" t="inlineStr">
      <is>
        <t>Reshma</t>
      </is>
    </nc>
  </rcc>
  <rcc rId="525" sId="1">
    <oc r="F215" t="inlineStr">
      <is>
        <t>Shwetha</t>
      </is>
    </oc>
    <nc r="F215" t="inlineStr">
      <is>
        <t>Reshma</t>
      </is>
    </nc>
  </rcc>
  <rcc rId="526" sId="1">
    <oc r="F235" t="inlineStr">
      <is>
        <t>Shwetha</t>
      </is>
    </oc>
    <nc r="F235" t="inlineStr">
      <is>
        <t>Reshma</t>
      </is>
    </nc>
  </rcc>
  <rcc rId="527" sId="1">
    <oc r="F362" t="inlineStr">
      <is>
        <t>Shwetha</t>
      </is>
    </oc>
    <nc r="F362" t="inlineStr">
      <is>
        <t>Reshma</t>
      </is>
    </nc>
  </rcc>
  <rcc rId="528" sId="1">
    <oc r="F376" t="inlineStr">
      <is>
        <t>Shwetha</t>
      </is>
    </oc>
    <nc r="F376" t="inlineStr">
      <is>
        <t>Reshma</t>
      </is>
    </nc>
  </rcc>
  <rcc rId="529" sId="1">
    <oc r="F380" t="inlineStr">
      <is>
        <t>Shwetha</t>
      </is>
    </oc>
    <nc r="F380" t="inlineStr">
      <is>
        <t>Reshma</t>
      </is>
    </nc>
  </rcc>
  <rcc rId="530" sId="1">
    <oc r="F383" t="inlineStr">
      <is>
        <t>Shwetha</t>
      </is>
    </oc>
    <nc r="F383" t="inlineStr">
      <is>
        <t>Reshma</t>
      </is>
    </nc>
  </rcc>
  <rcc rId="531" sId="1">
    <nc r="F2" t="inlineStr">
      <is>
        <t>Vijay</t>
      </is>
    </nc>
  </rcc>
  <rcc rId="532" sId="1">
    <nc r="F17" t="inlineStr">
      <is>
        <t>Vijay</t>
      </is>
    </nc>
  </rcc>
  <rcc rId="533" sId="1">
    <nc r="F18" t="inlineStr">
      <is>
        <t>Vijay</t>
      </is>
    </nc>
  </rcc>
  <rcc rId="534" sId="1">
    <nc r="F19" t="inlineStr">
      <is>
        <t>Vijay</t>
      </is>
    </nc>
  </rcc>
  <rcc rId="535" sId="1">
    <nc r="F43" t="inlineStr">
      <is>
        <t>Vijay</t>
      </is>
    </nc>
  </rcc>
  <rcc rId="536" sId="1">
    <nc r="F70" t="inlineStr">
      <is>
        <t>Vijay</t>
      </is>
    </nc>
  </rcc>
  <rcc rId="537" sId="1">
    <nc r="F74" t="inlineStr">
      <is>
        <t>Vijay</t>
      </is>
    </nc>
  </rcc>
  <rcc rId="538" sId="1">
    <nc r="F96" t="inlineStr">
      <is>
        <t>Vijay</t>
      </is>
    </nc>
  </rcc>
  <rcc rId="539" sId="1">
    <nc r="F141" t="inlineStr">
      <is>
        <t>Vijay</t>
      </is>
    </nc>
  </rcc>
  <rcc rId="540" sId="1">
    <nc r="F142" t="inlineStr">
      <is>
        <t>Vijay</t>
      </is>
    </nc>
  </rcc>
  <rcc rId="541" sId="1">
    <nc r="F143" t="inlineStr">
      <is>
        <t>Vijay</t>
      </is>
    </nc>
  </rcc>
  <rcc rId="542" sId="1">
    <nc r="F159" t="inlineStr">
      <is>
        <t>Vijay</t>
      </is>
    </nc>
  </rcc>
  <rcc rId="543" sId="1">
    <nc r="F205" t="inlineStr">
      <is>
        <t>Vijay</t>
      </is>
    </nc>
  </rcc>
  <rcc rId="544" sId="1">
    <nc r="F224" t="inlineStr">
      <is>
        <t>Vijay</t>
      </is>
    </nc>
  </rcc>
  <rcc rId="545" sId="1">
    <nc r="F250" t="inlineStr">
      <is>
        <t>Vijay</t>
      </is>
    </nc>
  </rcc>
  <rcc rId="546" sId="1">
    <nc r="F265" t="inlineStr">
      <is>
        <t>Vijay</t>
      </is>
    </nc>
  </rcc>
  <rcc rId="547" sId="1">
    <nc r="F321" t="inlineStr">
      <is>
        <t>Vijay</t>
      </is>
    </nc>
  </rcc>
  <rcc rId="548" sId="1">
    <nc r="F329" t="inlineStr">
      <is>
        <t>Vijay</t>
      </is>
    </nc>
  </rcc>
  <rcc rId="549" sId="1">
    <nc r="F330" t="inlineStr">
      <is>
        <t>Vijay</t>
      </is>
    </nc>
  </rcc>
  <rcc rId="550" sId="1">
    <nc r="F331" t="inlineStr">
      <is>
        <t>Vijay</t>
      </is>
    </nc>
  </rcc>
  <rcc rId="551" sId="1">
    <nc r="F332" t="inlineStr">
      <is>
        <t>Vijay</t>
      </is>
    </nc>
  </rcc>
  <rcc rId="552" sId="1">
    <nc r="F333" t="inlineStr">
      <is>
        <t>Vijay</t>
      </is>
    </nc>
  </rcc>
  <rcc rId="553" sId="1">
    <nc r="F349" t="inlineStr">
      <is>
        <t>Vijay</t>
      </is>
    </nc>
  </rcc>
  <rcc rId="554" sId="1">
    <nc r="F366" t="inlineStr">
      <is>
        <t>Vijay</t>
      </is>
    </nc>
  </rcc>
  <rcc rId="555" sId="1">
    <nc r="F373" t="inlineStr">
      <is>
        <t>Vijay</t>
      </is>
    </nc>
  </rcc>
  <rcc rId="556" sId="1">
    <nc r="F385" t="inlineStr">
      <is>
        <t>Vijay</t>
      </is>
    </nc>
  </rcc>
  <rcc rId="557" sId="1">
    <nc r="F392" t="inlineStr">
      <is>
        <t>Vijay</t>
      </is>
    </nc>
  </rcc>
  <rcc rId="558" sId="1">
    <nc r="F4" t="inlineStr">
      <is>
        <t>Vijay</t>
      </is>
    </nc>
  </rcc>
  <rcc rId="559" sId="1">
    <nc r="F6" t="inlineStr">
      <is>
        <t>Vijay</t>
      </is>
    </nc>
  </rcc>
  <rcc rId="560" sId="1">
    <nc r="F9" t="inlineStr">
      <is>
        <t>Vijay</t>
      </is>
    </nc>
  </rcc>
  <rcc rId="561" sId="1">
    <nc r="F211" t="inlineStr">
      <is>
        <t>Vijay</t>
      </is>
    </nc>
  </rcc>
  <rcc rId="562" sId="1">
    <nc r="F212" t="inlineStr">
      <is>
        <t>Vijay</t>
      </is>
    </nc>
  </rcc>
  <rcc rId="563" sId="1">
    <nc r="F257" t="inlineStr">
      <is>
        <t>Vijay</t>
      </is>
    </nc>
  </rcc>
  <rcc rId="564" sId="1">
    <nc r="F260" t="inlineStr">
      <is>
        <t>Vijay</t>
      </is>
    </nc>
  </rcc>
  <rcc rId="565" sId="1">
    <nc r="F267" t="inlineStr">
      <is>
        <t>Vijay</t>
      </is>
    </nc>
  </rcc>
  <rcc rId="566" sId="1">
    <nc r="F277" t="inlineStr">
      <is>
        <t>Vijay</t>
      </is>
    </nc>
  </rcc>
  <rcc rId="567" sId="1">
    <nc r="F279" t="inlineStr">
      <is>
        <t>Vijay</t>
      </is>
    </nc>
  </rcc>
  <rcc rId="568" sId="1">
    <nc r="F280" t="inlineStr">
      <is>
        <t>Vijay</t>
      </is>
    </nc>
  </rcc>
  <rcc rId="569" sId="1">
    <nc r="F283" t="inlineStr">
      <is>
        <t>Vijay</t>
      </is>
    </nc>
  </rcc>
  <rcc rId="570" sId="1">
    <nc r="F285" t="inlineStr">
      <is>
        <t>Vijay</t>
      </is>
    </nc>
  </rcc>
  <rcc rId="571" sId="1">
    <nc r="F287" t="inlineStr">
      <is>
        <t>Vijay</t>
      </is>
    </nc>
  </rcc>
  <rcc rId="572" sId="1">
    <nc r="F294" t="inlineStr">
      <is>
        <t>Vijay</t>
      </is>
    </nc>
  </rcc>
  <rcc rId="573" sId="1">
    <nc r="F295" t="inlineStr">
      <is>
        <t>Vijay</t>
      </is>
    </nc>
  </rcc>
  <rcc rId="574" sId="1">
    <nc r="F296" t="inlineStr">
      <is>
        <t>Vijay</t>
      </is>
    </nc>
  </rcc>
  <rcc rId="575" sId="1">
    <nc r="F297" t="inlineStr">
      <is>
        <t>Vijay</t>
      </is>
    </nc>
  </rcc>
  <rcc rId="576" sId="1">
    <nc r="F298" t="inlineStr">
      <is>
        <t>Vijay</t>
      </is>
    </nc>
  </rcc>
  <rcc rId="577" sId="1">
    <nc r="F300" t="inlineStr">
      <is>
        <t>Vijay</t>
      </is>
    </nc>
  </rcc>
  <rcc rId="578" sId="1">
    <nc r="F303" t="inlineStr">
      <is>
        <t>Vijay</t>
      </is>
    </nc>
  </rcc>
  <rcc rId="579" sId="1">
    <nc r="F304" t="inlineStr">
      <is>
        <t>Vijay</t>
      </is>
    </nc>
  </rcc>
  <rcc rId="580" sId="1">
    <nc r="F306" t="inlineStr">
      <is>
        <t>Vijay</t>
      </is>
    </nc>
  </rcc>
  <rcc rId="581" sId="1">
    <nc r="F308" t="inlineStr">
      <is>
        <t>Vijay</t>
      </is>
    </nc>
  </rcc>
  <rcc rId="582" sId="1">
    <nc r="F310" t="inlineStr">
      <is>
        <t>Vijay</t>
      </is>
    </nc>
  </rcc>
  <rcc rId="583" sId="1">
    <nc r="F311" t="inlineStr">
      <is>
        <t>Vijay</t>
      </is>
    </nc>
  </rcc>
  <rcc rId="584" sId="1">
    <nc r="F312" t="inlineStr">
      <is>
        <t>Vijay</t>
      </is>
    </nc>
  </rcc>
  <rcc rId="585" sId="1">
    <nc r="F313" t="inlineStr">
      <is>
        <t>Vijay</t>
      </is>
    </nc>
  </rcc>
  <rcc rId="586" sId="1">
    <nc r="F314" t="inlineStr">
      <is>
        <t>Vijay</t>
      </is>
    </nc>
  </rcc>
  <rcc rId="587" sId="1">
    <nc r="F315" t="inlineStr">
      <is>
        <t>Vijay</t>
      </is>
    </nc>
  </rcc>
  <rcc rId="588" sId="1">
    <nc r="F318" t="inlineStr">
      <is>
        <t>Vijay</t>
      </is>
    </nc>
  </rcc>
  <rcc rId="589" sId="1">
    <nc r="F323" t="inlineStr">
      <is>
        <t>Vijay</t>
      </is>
    </nc>
  </rcc>
  <rcc rId="590" sId="1">
    <nc r="F324" t="inlineStr">
      <is>
        <t>Vijay</t>
      </is>
    </nc>
  </rcc>
  <rcc rId="591" sId="1">
    <nc r="F325" t="inlineStr">
      <is>
        <t>Vijay</t>
      </is>
    </nc>
  </rcc>
  <rcc rId="592" sId="1">
    <nc r="F334" t="inlineStr">
      <is>
        <t>Vijay</t>
      </is>
    </nc>
  </rcc>
  <rcc rId="593" sId="1">
    <nc r="F353" t="inlineStr">
      <is>
        <t>Vijay</t>
      </is>
    </nc>
  </rcc>
  <rcc rId="594" sId="1">
    <nc r="F364" t="inlineStr">
      <is>
        <t>Vijay</t>
      </is>
    </nc>
  </rcc>
  <rcc rId="595" sId="1">
    <nc r="F371" t="inlineStr">
      <is>
        <t>Vijay</t>
      </is>
    </nc>
  </rcc>
  <rcc rId="596" sId="1">
    <nc r="F384" t="inlineStr">
      <is>
        <t>Vijay</t>
      </is>
    </nc>
  </rcc>
  <rcc rId="597" sId="1">
    <nc r="F393" t="inlineStr">
      <is>
        <t>Vijay</t>
      </is>
    </nc>
  </rcc>
  <rcc rId="598" sId="1">
    <nc r="F407" t="inlineStr">
      <is>
        <t>Vijay</t>
      </is>
    </nc>
  </rcc>
  <rcc rId="599" sId="1">
    <nc r="F408" t="inlineStr">
      <is>
        <t>Vijay</t>
      </is>
    </nc>
  </rcc>
  <rcc rId="600" sId="1">
    <nc r="F411" t="inlineStr">
      <is>
        <t>Vijay</t>
      </is>
    </nc>
  </rcc>
  <rcc rId="601" sId="1">
    <nc r="F412" t="inlineStr">
      <is>
        <t>Vijay</t>
      </is>
    </nc>
  </rcc>
  <rcc rId="602" sId="1">
    <nc r="F415" t="inlineStr">
      <is>
        <t>Vijay</t>
      </is>
    </nc>
  </rcc>
  <rcc rId="603" sId="1">
    <nc r="F430" t="inlineStr">
      <is>
        <t>Vijay</t>
      </is>
    </nc>
  </rcc>
  <rcc rId="604" sId="1">
    <nc r="F95" t="inlineStr">
      <is>
        <t>Reshma</t>
      </is>
    </nc>
  </rcc>
  <rcc rId="605" sId="1">
    <nc r="F106" t="inlineStr">
      <is>
        <t>Reshma</t>
      </is>
    </nc>
  </rcc>
  <rcc rId="606" sId="1">
    <nc r="F108" t="inlineStr">
      <is>
        <t>Reshma</t>
      </is>
    </nc>
  </rcc>
  <rcc rId="607" sId="1">
    <nc r="F113" t="inlineStr">
      <is>
        <t>Reshma</t>
      </is>
    </nc>
  </rcc>
  <rcc rId="608" sId="1">
    <nc r="F114" t="inlineStr">
      <is>
        <t>Reshma</t>
      </is>
    </nc>
  </rcc>
  <rcc rId="609" sId="1">
    <nc r="F121" t="inlineStr">
      <is>
        <t>Reshma</t>
      </is>
    </nc>
  </rcc>
  <rcc rId="610" sId="1">
    <nc r="F122" t="inlineStr">
      <is>
        <t>Reshma</t>
      </is>
    </nc>
  </rcc>
  <rcc rId="611" sId="1">
    <nc r="F123" t="inlineStr">
      <is>
        <t>Reshma</t>
      </is>
    </nc>
  </rcc>
  <rcc rId="612" sId="1">
    <nc r="F124" t="inlineStr">
      <is>
        <t>Reshma</t>
      </is>
    </nc>
  </rcc>
  <rcc rId="613" sId="1">
    <nc r="F207" t="inlineStr">
      <is>
        <t>Reshma</t>
      </is>
    </nc>
  </rcc>
  <rcc rId="614" sId="1">
    <nc r="F208" t="inlineStr">
      <is>
        <t>Reshma</t>
      </is>
    </nc>
  </rcc>
  <rcc rId="615" sId="1">
    <nc r="F209" t="inlineStr">
      <is>
        <t>Reshma</t>
      </is>
    </nc>
  </rcc>
  <rcc rId="616" sId="1">
    <nc r="F210" t="inlineStr">
      <is>
        <t>Reshma</t>
      </is>
    </nc>
  </rcc>
  <rcc rId="617" sId="1">
    <nc r="F269" t="inlineStr">
      <is>
        <t>Reshma</t>
      </is>
    </nc>
  </rcc>
  <rcc rId="618" sId="1">
    <nc r="F270" t="inlineStr">
      <is>
        <t>Reshma</t>
      </is>
    </nc>
  </rcc>
  <rcc rId="619" sId="1">
    <nc r="F342" t="inlineStr">
      <is>
        <t>Reshma</t>
      </is>
    </nc>
  </rcc>
  <rcc rId="620" sId="1">
    <nc r="F343" t="inlineStr">
      <is>
        <t>Reshma</t>
      </is>
    </nc>
  </rcc>
  <rcc rId="621" sId="1">
    <nc r="F344" t="inlineStr">
      <is>
        <t>Reshma</t>
      </is>
    </nc>
  </rcc>
  <rcc rId="622" sId="1">
    <nc r="F345" t="inlineStr">
      <is>
        <t>Reshma</t>
      </is>
    </nc>
  </rcc>
  <rcc rId="623" sId="1">
    <nc r="F346" t="inlineStr">
      <is>
        <t>Reshma</t>
      </is>
    </nc>
  </rcc>
  <rcc rId="624" sId="1">
    <nc r="F416" t="inlineStr">
      <is>
        <t>Reshma</t>
      </is>
    </nc>
  </rcc>
  <rcc rId="625" sId="1">
    <nc r="F417" t="inlineStr">
      <is>
        <t>Reshma</t>
      </is>
    </nc>
  </rcc>
  <rcc rId="626" sId="1">
    <nc r="F418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4" sId="1">
    <oc r="I162" t="inlineStr">
      <is>
        <t>Not_Run</t>
      </is>
    </oc>
    <nc r="I162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1">
    <oc r="I431" t="inlineStr">
      <is>
        <t>Not_Run</t>
      </is>
    </oc>
    <nc r="I431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1">
    <oc r="I306" t="inlineStr">
      <is>
        <t>Not_Run</t>
      </is>
    </oc>
    <nc r="I306" t="inlineStr">
      <is>
        <t>Passed</t>
      </is>
    </nc>
  </rcc>
  <rcc rId="4917" sId="1">
    <oc r="I317" t="inlineStr">
      <is>
        <t>Not_Run</t>
      </is>
    </oc>
    <nc r="I317" t="inlineStr">
      <is>
        <t>Passed</t>
      </is>
    </nc>
  </rcc>
  <rcc rId="4918" sId="1">
    <oc r="I113" t="inlineStr">
      <is>
        <t>Not_Run</t>
      </is>
    </oc>
    <nc r="I113" t="inlineStr">
      <is>
        <t>Passed</t>
      </is>
    </nc>
  </rcc>
  <rcc rId="4919" sId="1">
    <oc r="I291" t="inlineStr">
      <is>
        <t>Not_Run</t>
      </is>
    </oc>
    <nc r="I291" t="inlineStr">
      <is>
        <t>Passed</t>
      </is>
    </nc>
  </rcc>
  <rcc rId="4920" sId="1">
    <oc r="I283" t="inlineStr">
      <is>
        <t>Not_Run</t>
      </is>
    </oc>
    <nc r="I283" t="inlineStr">
      <is>
        <t>Passed</t>
      </is>
    </nc>
  </rcc>
  <rcc rId="4921" sId="1">
    <oc r="I284" t="inlineStr">
      <is>
        <t>Not_Run</t>
      </is>
    </oc>
    <nc r="I284" t="inlineStr">
      <is>
        <t>Passed</t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2" sId="1">
    <oc r="I19" t="inlineStr">
      <is>
        <t>Not_Run</t>
      </is>
    </oc>
    <nc r="I19" t="inlineStr">
      <is>
        <t>Passed</t>
      </is>
    </nc>
  </rcc>
  <rcc rId="4923" sId="1">
    <oc r="I28" t="inlineStr">
      <is>
        <t>Not_Run</t>
      </is>
    </oc>
    <nc r="I28" t="inlineStr">
      <is>
        <t>Passed</t>
      </is>
    </nc>
  </rcc>
  <rcc rId="4924" sId="1">
    <oc r="I39" t="inlineStr">
      <is>
        <t>Not_Run</t>
      </is>
    </oc>
    <nc r="I39" t="inlineStr">
      <is>
        <t>Passed</t>
      </is>
    </nc>
  </rcc>
  <rcc rId="4925" sId="1">
    <oc r="I43" t="inlineStr">
      <is>
        <t>Not_Run</t>
      </is>
    </oc>
    <nc r="I43" t="inlineStr">
      <is>
        <t>Passed</t>
      </is>
    </nc>
  </rcc>
  <rcc rId="4926" sId="1">
    <oc r="I44" t="inlineStr">
      <is>
        <t>Not_Run</t>
      </is>
    </oc>
    <nc r="I44" t="inlineStr">
      <is>
        <t>Passed</t>
      </is>
    </nc>
  </rcc>
  <rcc rId="4927" sId="1">
    <oc r="I18" t="inlineStr">
      <is>
        <t>Not_Run</t>
      </is>
    </oc>
    <nc r="I18" t="inlineStr">
      <is>
        <t>Passed</t>
      </is>
    </nc>
  </rcc>
  <rcc rId="4928" sId="1">
    <oc r="I159" t="inlineStr">
      <is>
        <t>Not_Run</t>
      </is>
    </oc>
    <nc r="I159" t="inlineStr">
      <is>
        <t>Passed</t>
      </is>
    </nc>
  </rcc>
  <rcc rId="4929" sId="1">
    <oc r="I211" t="inlineStr">
      <is>
        <t>Not_Run</t>
      </is>
    </oc>
    <nc r="I211" t="inlineStr">
      <is>
        <t>Passed</t>
      </is>
    </nc>
  </rcc>
  <rcc rId="4930" sId="1">
    <oc r="I319" t="inlineStr">
      <is>
        <t>Not_Run</t>
      </is>
    </oc>
    <nc r="I319" t="inlineStr">
      <is>
        <t>Passed</t>
      </is>
    </nc>
  </rcc>
  <rcc rId="4931" sId="1">
    <oc r="I316" t="inlineStr">
      <is>
        <t>Not_Run</t>
      </is>
    </oc>
    <nc r="I316" t="inlineStr">
      <is>
        <t>Passed</t>
      </is>
    </nc>
  </rcc>
  <rcc rId="4932" sId="1">
    <oc r="I320" t="inlineStr">
      <is>
        <t>Not_Run</t>
      </is>
    </oc>
    <nc r="I320" t="inlineStr">
      <is>
        <t>Passed</t>
      </is>
    </nc>
  </rcc>
  <rcc rId="4933" sId="1">
    <oc r="I321" t="inlineStr">
      <is>
        <t>Not_Run</t>
      </is>
    </oc>
    <nc r="I321" t="inlineStr">
      <is>
        <t>Passed</t>
      </is>
    </nc>
  </rcc>
  <rcc rId="4934" sId="1">
    <oc r="I322" t="inlineStr">
      <is>
        <t>Not_Run</t>
      </is>
    </oc>
    <nc r="I322" t="inlineStr">
      <is>
        <t>Passed</t>
      </is>
    </nc>
  </rcc>
  <rcc rId="4935" sId="1">
    <oc r="I330" t="inlineStr">
      <is>
        <t>Not_Run</t>
      </is>
    </oc>
    <nc r="I330" t="inlineStr">
      <is>
        <t>Passed</t>
      </is>
    </nc>
  </rcc>
  <rcc rId="4936" sId="1">
    <oc r="I417" t="inlineStr">
      <is>
        <t>Not_Run</t>
      </is>
    </oc>
    <nc r="I417" t="inlineStr">
      <is>
        <t>Passed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  <oldFormula>Test_Config!$A$1</oldFormula>
  </rdn>
  <rdn rId="0" localSheetId="1" customView="1" name="Z_55F2D1F2_7319_4618_89C6_B9BAC559B991_.wvu.FilterData" hidden="1" oldHidden="1">
    <formula>Test_Data!$A$1:$U$437</formula>
    <oldFormula>Test_Data!$A$1:$U$437</oldFormula>
  </rdn>
  <rcv guid="{55F2D1F2-7319-4618-89C6-B9BAC559B991}" action="add"/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9" sId="1">
    <oc r="I139" t="inlineStr">
      <is>
        <t>Not_Run</t>
      </is>
    </oc>
    <nc r="I139" t="inlineStr">
      <is>
        <t>Passed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1">
    <oc r="I241" t="inlineStr">
      <is>
        <t>Not_Run</t>
      </is>
    </oc>
    <nc r="I241" t="inlineStr">
      <is>
        <t>Passed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1" sId="1">
    <oc r="I429" t="inlineStr">
      <is>
        <t>Not_Run</t>
      </is>
    </oc>
    <nc r="I429" t="inlineStr">
      <is>
        <t>Passed</t>
      </is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2" sId="1">
    <oc r="I338" t="inlineStr">
      <is>
        <t>Not_Run</t>
      </is>
    </oc>
    <nc r="I338" t="inlineStr">
      <is>
        <t>Passed</t>
      </is>
    </nc>
  </rcc>
  <rcc rId="4943" sId="1">
    <oc r="I339" t="inlineStr">
      <is>
        <t>Not_Run</t>
      </is>
    </oc>
    <nc r="I339" t="inlineStr">
      <is>
        <t>Passed</t>
      </is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1">
    <oc r="I137" t="inlineStr">
      <is>
        <t>Not_Run</t>
      </is>
    </oc>
    <nc r="I137" t="inlineStr">
      <is>
        <t>Passed</t>
      </is>
    </nc>
  </rcc>
  <rcc rId="4945" sId="1">
    <oc r="I334" t="inlineStr">
      <is>
        <t>Not_Run</t>
      </is>
    </oc>
    <nc r="I334" t="inlineStr">
      <is>
        <t>Passed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I403" t="inlineStr">
      <is>
        <t>Not_Run</t>
      </is>
    </oc>
    <nc r="I403" t="inlineStr">
      <is>
        <t>Passed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6" sId="1">
    <oc r="I58" t="inlineStr">
      <is>
        <t>Not_Run</t>
      </is>
    </oc>
    <nc r="I58" t="inlineStr">
      <is>
        <t>Passed</t>
      </is>
    </nc>
  </rcc>
  <rcc rId="3917" sId="1">
    <oc r="I283" t="inlineStr">
      <is>
        <t>Not_Run</t>
      </is>
    </oc>
    <nc r="I283" t="inlineStr">
      <is>
        <t>Passed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E42" t="inlineStr">
      <is>
        <t>Not_Run</t>
      </is>
    </oc>
    <nc r="E42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'FIVC_BIOS_ADL-S_5SGC2_Cons_Ext.'!$A$1:$M$437</formula>
    <oldFormula>'FIVC_BIOS_ADL-S_5SGC2_Cons_Ext.'!$A$1:$M$437</oldFormula>
  </rdn>
  <rcv guid="{1452CE3A-0E5D-4E5C-9B15-F3517FBAE90D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I120" t="inlineStr">
      <is>
        <t>Not_Run</t>
      </is>
    </oc>
    <nc r="I120" t="inlineStr">
      <is>
        <t>Passed</t>
      </is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1">
    <oc r="I166" t="inlineStr">
      <is>
        <t>Not_Run</t>
      </is>
    </oc>
    <nc r="I166" t="inlineStr">
      <is>
        <t>Passed</t>
      </is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1">
    <oc r="I285" t="inlineStr">
      <is>
        <t>Not_Run</t>
      </is>
    </oc>
    <nc r="I285" t="inlineStr">
      <is>
        <t xml:space="preserve">Failed </t>
      </is>
    </nc>
  </rcc>
  <rcc rId="4950" sId="1">
    <oc r="J285" t="inlineStr">
      <is>
        <t>Arya</t>
      </is>
    </oc>
    <nc r="J285" t="inlineStr">
      <is>
        <t>Shwetha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1" sId="1">
    <oc r="I46" t="inlineStr">
      <is>
        <t>Not_Run</t>
      </is>
    </oc>
    <nc r="I46" t="inlineStr">
      <is>
        <t>Passed</t>
      </is>
    </nc>
  </rcc>
  <rcc rId="4952" sId="1">
    <oc r="I50" t="inlineStr">
      <is>
        <t>Not_Run</t>
      </is>
    </oc>
    <nc r="I50" t="inlineStr">
      <is>
        <t>Passed</t>
      </is>
    </nc>
  </rcc>
  <rcc rId="4953" sId="1">
    <oc r="I52" t="inlineStr">
      <is>
        <t>Not_Run</t>
      </is>
    </oc>
    <nc r="I52" t="inlineStr">
      <is>
        <t>Passed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  <oldFormula>Test_Config!$A$1</oldFormula>
  </rdn>
  <rdn rId="0" localSheetId="1" customView="1" name="Z_55F2D1F2_7319_4618_89C6_B9BAC559B991_.wvu.FilterData" hidden="1" oldHidden="1">
    <formula>Test_Data!$A$1:$U$437</formula>
    <oldFormula>Test_Data!$A$1:$U$437</oldFormula>
  </rdn>
  <rcv guid="{55F2D1F2-7319-4618-89C6-B9BAC559B991}" action="add"/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1">
    <oc r="I412" t="inlineStr">
      <is>
        <t>Not_Run</t>
      </is>
    </oc>
    <nc r="I412" t="inlineStr">
      <is>
        <t>Passed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7" sId="1">
    <oc r="I78" t="inlineStr">
      <is>
        <t>Not_Run</t>
      </is>
    </oc>
    <nc r="I78" t="inlineStr">
      <is>
        <t>Passed</t>
      </is>
    </nc>
  </rcc>
  <rcc rId="4958" sId="1">
    <oc r="I73" t="inlineStr">
      <is>
        <t>Not_Run</t>
      </is>
    </oc>
    <nc r="I73" t="inlineStr">
      <is>
        <t>Passed</t>
      </is>
    </nc>
  </rcc>
  <rcc rId="4959" sId="1">
    <oc r="I89" t="inlineStr">
      <is>
        <t>Not_Run</t>
      </is>
    </oc>
    <nc r="I89" t="inlineStr">
      <is>
        <t>Passed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1">
    <oc r="I150" t="inlineStr">
      <is>
        <t>Not_Run</t>
      </is>
    </oc>
    <nc r="I150" t="inlineStr">
      <is>
        <t>Passed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1" sId="1">
    <nc r="C2" t="inlineStr">
      <is>
        <t>Verify Fan rotation speed at the time of temperature crosses active trip point during OS hung condition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1">
    <oc r="I140" t="inlineStr">
      <is>
        <t>Not_Run</t>
      </is>
    </oc>
    <nc r="I140" t="inlineStr">
      <is>
        <t>Passed</t>
      </is>
    </nc>
  </rcc>
  <rcc rId="4963" sId="1">
    <oc r="J140" t="inlineStr">
      <is>
        <t>Arya</t>
      </is>
    </oc>
    <nc r="J140" t="inlineStr">
      <is>
        <t>Shwetha</t>
      </is>
    </nc>
  </rcc>
  <rcc rId="4964" sId="1">
    <oc r="I366" t="inlineStr">
      <is>
        <t>Not_Run</t>
      </is>
    </oc>
    <nc r="I366" t="inlineStr">
      <is>
        <t>Passed</t>
      </is>
    </nc>
  </rcc>
  <rcc rId="4965" sId="1">
    <oc r="I385" t="inlineStr">
      <is>
        <t>Not_Run</t>
      </is>
    </oc>
    <nc r="I385" t="inlineStr">
      <is>
        <t>Passed</t>
      </is>
    </nc>
  </rcc>
  <rcc rId="4966" sId="1">
    <oc r="I332" t="inlineStr">
      <is>
        <t>Not_Run</t>
      </is>
    </oc>
    <nc r="I332" t="inlineStr">
      <is>
        <t>Passed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7" sId="1" odxf="1" dxf="1">
    <oc r="A122">
      <f>HYPERLINK("https://hsdes.intel.com/resource/14013161200","14013161200")</f>
    </oc>
    <nc r="A122">
      <f>HYPERLINK("https://hsdes.intel.com/resource/14013161200","14013161200")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968" sId="1">
    <oc r="I122" t="inlineStr">
      <is>
        <t>Not_Run</t>
      </is>
    </oc>
    <nc r="I122" t="inlineStr">
      <is>
        <t>Passed</t>
      </is>
    </nc>
  </rcc>
  <rcc rId="4969" sId="1">
    <oc r="I124" t="inlineStr">
      <is>
        <t>Not_Run</t>
      </is>
    </oc>
    <nc r="I124" t="inlineStr">
      <is>
        <t>Passed</t>
      </is>
    </nc>
  </rcc>
  <rcc rId="4970" sId="1">
    <oc r="J122" t="inlineStr">
      <is>
        <t>Arya</t>
      </is>
    </oc>
    <nc r="J122" t="inlineStr">
      <is>
        <t>Shwetha</t>
      </is>
    </nc>
  </rcc>
  <rcc rId="4971" sId="1">
    <oc r="J124" t="inlineStr">
      <is>
        <t>Arya</t>
      </is>
    </oc>
    <nc r="J124" t="inlineStr">
      <is>
        <t>Shwetha</t>
      </is>
    </nc>
  </rcc>
  <rcc rId="4972" sId="1">
    <oc r="I344" t="inlineStr">
      <is>
        <t>Not_Run</t>
      </is>
    </oc>
    <nc r="I344" t="inlineStr">
      <is>
        <t>Passed</t>
      </is>
    </nc>
  </rcc>
  <rcc rId="4973" sId="1">
    <oc r="J344" t="inlineStr">
      <is>
        <t>Arya</t>
      </is>
    </oc>
    <nc r="J344" t="inlineStr">
      <is>
        <t>Reshma</t>
      </is>
    </nc>
  </rcc>
  <rcc rId="4974" sId="1">
    <oc r="I346" t="inlineStr">
      <is>
        <t>Not_Run</t>
      </is>
    </oc>
    <nc r="I346" t="inlineStr">
      <is>
        <t>Passed</t>
      </is>
    </nc>
  </rcc>
  <rcc rId="4975" sId="1">
    <oc r="J346" t="inlineStr">
      <is>
        <t>Arya</t>
      </is>
    </oc>
    <nc r="J346" t="inlineStr">
      <is>
        <t>Reshma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E4" t="inlineStr">
      <is>
        <t>Not_Run</t>
      </is>
    </oc>
    <nc r="E4" t="inlineStr">
      <is>
        <t>Passed</t>
      </is>
    </nc>
  </rcc>
  <rcc rId="631" sId="1">
    <oc r="E6" t="inlineStr">
      <is>
        <t>Not_Run</t>
      </is>
    </oc>
    <nc r="E6" t="inlineStr">
      <is>
        <t>Passed</t>
      </is>
    </nc>
  </rcc>
  <rcc rId="632" sId="1">
    <oc r="E9" t="inlineStr">
      <is>
        <t>Not_Run</t>
      </is>
    </oc>
    <nc r="E9" t="inlineStr">
      <is>
        <t>Passed</t>
      </is>
    </nc>
  </rcc>
  <rcc rId="633" sId="1">
    <oc r="E17" t="inlineStr">
      <is>
        <t>Not_Run</t>
      </is>
    </oc>
    <nc r="E17" t="inlineStr">
      <is>
        <t>Passed</t>
      </is>
    </nc>
  </rcc>
  <rrc rId="634" sId="1" ref="F1:F1048576" action="insertCol"/>
  <rcc rId="635" sId="1">
    <nc r="F1" t="inlineStr">
      <is>
        <t>Comments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6" sId="1">
    <oc r="I292" t="inlineStr">
      <is>
        <t>Not_Run</t>
      </is>
    </oc>
    <nc r="I292" t="inlineStr">
      <is>
        <t>Passed</t>
      </is>
    </nc>
  </rcc>
  <rcc rId="4977" sId="1">
    <oc r="I45" t="inlineStr">
      <is>
        <t>Not_Run</t>
      </is>
    </oc>
    <nc r="I45" t="inlineStr">
      <is>
        <t>Passed</t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8" sId="1">
    <oc r="I207" t="inlineStr">
      <is>
        <t>Not_Run</t>
      </is>
    </oc>
    <nc r="I207" t="inlineStr">
      <is>
        <t>Passed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I238" t="inlineStr">
      <is>
        <t>Not_Run</t>
      </is>
    </oc>
    <nc r="I238" t="inlineStr">
      <is>
        <t>Passed</t>
      </is>
    </nc>
  </rcc>
  <rcc rId="4980" sId="1">
    <oc r="J238" t="inlineStr">
      <is>
        <t>Manasa</t>
      </is>
    </oc>
    <nc r="J238" t="inlineStr">
      <is>
        <t>Reshma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I224" t="inlineStr">
      <is>
        <t>Not_Run</t>
      </is>
    </oc>
    <nc r="I224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2" sId="1">
    <oc r="I235" t="inlineStr">
      <is>
        <t>Not_Run</t>
      </is>
    </oc>
    <nc r="I235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3" sId="1">
    <oc r="I217" t="inlineStr">
      <is>
        <t>Not_Run</t>
      </is>
    </oc>
    <nc r="I217" t="inlineStr">
      <is>
        <t>Passed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4" sId="1">
    <oc r="I188" t="inlineStr">
      <is>
        <t>Not_Run</t>
      </is>
    </oc>
    <nc r="I188" t="inlineStr">
      <is>
        <t>Passed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I270" t="inlineStr">
      <is>
        <t>Not_Run</t>
      </is>
    </oc>
    <nc r="I270" t="inlineStr">
      <is>
        <t>Passed</t>
      </is>
    </nc>
  </rcc>
  <rcc rId="4986" sId="1">
    <oc r="J270" t="inlineStr">
      <is>
        <t>Manasa</t>
      </is>
    </oc>
    <nc r="J270" t="inlineStr">
      <is>
        <t>Shwetha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1">
    <oc r="I269" t="inlineStr">
      <is>
        <t>Not_Run</t>
      </is>
    </oc>
    <nc r="I269" t="inlineStr">
      <is>
        <t>NA</t>
      </is>
    </nc>
  </rcc>
  <rcc rId="4988" sId="1" odxf="1" dxf="1">
    <oc r="A213">
      <f>HYPERLINK("https://hsdes.intel.com/resource/14013167825","14013167825")</f>
    </oc>
    <nc r="A213">
      <f>HYPERLINK("https://hsdes.intel.com/resource/14013167825","14013167825")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1">
    <oc r="I36" t="inlineStr">
      <is>
        <t>Not_Run</t>
      </is>
    </oc>
    <nc r="I36" t="inlineStr">
      <is>
        <t>NA</t>
      </is>
    </nc>
  </rcc>
  <rcc rId="4990" sId="1">
    <oc r="I37" t="inlineStr">
      <is>
        <t>Not_Run</t>
      </is>
    </oc>
    <nc r="I37" t="inlineStr">
      <is>
        <t>NA</t>
      </is>
    </nc>
  </rcc>
  <rcc rId="4991" sId="1">
    <oc r="I38" t="inlineStr">
      <is>
        <t>Not_Run</t>
      </is>
    </oc>
    <nc r="I38" t="inlineStr">
      <is>
        <t>NA</t>
      </is>
    </nc>
  </rcc>
  <rcc rId="4992" sId="1">
    <nc r="L36" t="inlineStr">
      <is>
        <t>NA For adl-s</t>
      </is>
    </nc>
  </rcc>
  <rcc rId="4993" sId="1">
    <nc r="L37" t="inlineStr">
      <is>
        <t>NA for ADL-S</t>
      </is>
    </nc>
  </rcc>
  <rcc rId="4994" sId="1">
    <nc r="L38" t="inlineStr">
      <is>
        <t>NA for adl-s</t>
      </is>
    </nc>
  </rcc>
  <rcc rId="4995" sId="1">
    <oc r="I41" t="inlineStr">
      <is>
        <t>Not_Run</t>
      </is>
    </oc>
    <nc r="I41" t="inlineStr">
      <is>
        <t>NA</t>
      </is>
    </nc>
  </rcc>
  <rcc rId="4996" sId="1">
    <nc r="L41" t="inlineStr">
      <is>
        <t>NA for adl-s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E78" t="inlineStr">
      <is>
        <t>Not_Run</t>
      </is>
    </oc>
    <nc r="E78" t="inlineStr">
      <is>
        <t>Passed</t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1">
    <oc r="I213" t="inlineStr">
      <is>
        <t>Not_Run</t>
      </is>
    </oc>
    <nc r="I213" t="inlineStr">
      <is>
        <t>Passed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1">
    <oc r="J213" t="inlineStr">
      <is>
        <t>Manasa</t>
      </is>
    </oc>
    <nc r="J213" t="inlineStr">
      <is>
        <t>Reshma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9" sId="1">
    <oc r="I130" t="inlineStr">
      <is>
        <t>Not_Run</t>
      </is>
    </oc>
    <nc r="I130" t="inlineStr">
      <is>
        <t>Passed</t>
      </is>
    </nc>
  </rcc>
  <rcc rId="5000" sId="1">
    <oc r="J130" t="inlineStr">
      <is>
        <t>Manasa</t>
      </is>
    </oc>
    <nc r="J130" t="inlineStr">
      <is>
        <t>Shwetha</t>
      </is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1" sId="1" odxf="1" dxf="1">
    <oc r="A294">
      <f>HYPERLINK("https://hsdes.intel.com/resource/14013177828","14013177828")</f>
    </oc>
    <nc r="A294">
      <f>HYPERLINK("https://hsdes.intel.com/resource/14013177828","14013177828")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2" sId="1">
    <oc r="I77" t="inlineStr">
      <is>
        <t>Not_Run</t>
      </is>
    </oc>
    <nc r="I77" t="inlineStr">
      <is>
        <t>Passed</t>
      </is>
    </nc>
  </rcc>
  <rcc rId="5003" sId="1">
    <nc r="J77" t="inlineStr">
      <is>
        <t>Reshma</t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4" sId="1">
    <oc r="I116" t="inlineStr">
      <is>
        <t>Not_Run</t>
      </is>
    </oc>
    <nc r="I116" t="inlineStr">
      <is>
        <t>Passed</t>
      </is>
    </nc>
  </rcc>
  <rcc rId="5005" sId="1">
    <oc r="I236" t="inlineStr">
      <is>
        <t>Not_Run</t>
      </is>
    </oc>
    <nc r="I236" t="inlineStr">
      <is>
        <t>Passed</t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6" sId="1">
    <oc r="I106" t="inlineStr">
      <is>
        <t>Not_Run</t>
      </is>
    </oc>
    <nc r="I106" t="inlineStr">
      <is>
        <t>NA</t>
      </is>
    </nc>
  </rcc>
  <rcc rId="5007" sId="1">
    <nc r="J9" t="inlineStr">
      <is>
        <t>Vijay</t>
      </is>
    </nc>
  </rcc>
  <rcc rId="5008" sId="1">
    <nc r="J294" t="inlineStr">
      <is>
        <t>Shwetha</t>
      </is>
    </nc>
  </rcc>
  <rcc rId="5009" sId="1">
    <nc r="J295" t="inlineStr">
      <is>
        <t>Shwetha</t>
      </is>
    </nc>
  </rcc>
  <rcc rId="5010" sId="1">
    <nc r="J297" t="inlineStr">
      <is>
        <t>Reshma</t>
      </is>
    </nc>
  </rcc>
  <rcc rId="5011" sId="1">
    <nc r="J318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6" sId="1">
    <oc r="I74" t="inlineStr">
      <is>
        <t>Not_Run</t>
      </is>
    </oc>
    <nc r="I74" t="inlineStr">
      <is>
        <t>Passed</t>
      </is>
    </nc>
  </rcc>
  <rcc rId="5017" sId="1">
    <oc r="I421" t="inlineStr">
      <is>
        <t>Not_Run</t>
      </is>
    </oc>
    <nc r="I421" t="inlineStr">
      <is>
        <t>Passed</t>
      </is>
    </nc>
  </rcc>
  <rcc rId="5018" sId="1">
    <oc r="I70" t="inlineStr">
      <is>
        <t>Not_Run</t>
      </is>
    </oc>
    <nc r="I70" t="inlineStr">
      <is>
        <t>Passed</t>
      </is>
    </nc>
  </rcc>
  <rcc rId="5019" sId="1">
    <oc r="I388" t="inlineStr">
      <is>
        <t>Not_Run</t>
      </is>
    </oc>
    <nc r="I388" t="inlineStr">
      <is>
        <t>Passed</t>
      </is>
    </nc>
  </rcc>
  <rcc rId="5020" sId="1">
    <oc r="I389" t="inlineStr">
      <is>
        <t>Not_Run</t>
      </is>
    </oc>
    <nc r="I389" t="inlineStr">
      <is>
        <t>Passed</t>
      </is>
    </nc>
  </rcc>
  <rcc rId="5021" sId="1">
    <oc r="I390" t="inlineStr">
      <is>
        <t>Not_Run</t>
      </is>
    </oc>
    <nc r="I390" t="inlineStr">
      <is>
        <t>Passed</t>
      </is>
    </nc>
  </rcc>
  <rcc rId="5022" sId="1">
    <oc r="I393" t="inlineStr">
      <is>
        <t>Not_Run</t>
      </is>
    </oc>
    <nc r="I393" t="inlineStr">
      <is>
        <t>Passed</t>
      </is>
    </nc>
  </rcc>
  <rcc rId="5023" sId="1">
    <oc r="I387" t="inlineStr">
      <is>
        <t>Not_Run</t>
      </is>
    </oc>
    <nc r="I387" t="inlineStr">
      <is>
        <t>Passed</t>
      </is>
    </nc>
  </rcc>
  <rcc rId="5024" sId="1">
    <oc r="I386" t="inlineStr">
      <is>
        <t>Not_Run</t>
      </is>
    </oc>
    <nc r="I386" t="inlineStr">
      <is>
        <t>Passed</t>
      </is>
    </nc>
  </rcc>
  <rcc rId="5025" sId="1">
    <oc r="I267" t="inlineStr">
      <is>
        <t>Not_Run</t>
      </is>
    </oc>
    <nc r="I267" t="inlineStr">
      <is>
        <t>Passed</t>
      </is>
    </nc>
  </rcc>
  <rcc rId="5026" sId="1">
    <oc r="I2" t="inlineStr">
      <is>
        <t>Not_Run</t>
      </is>
    </oc>
    <nc r="I2" t="inlineStr">
      <is>
        <t>Passed</t>
      </is>
    </nc>
  </rcc>
  <rcc rId="5027" sId="1">
    <oc r="I141" t="inlineStr">
      <is>
        <t>Not_Run</t>
      </is>
    </oc>
    <nc r="I141" t="inlineStr">
      <is>
        <t>Passed</t>
      </is>
    </nc>
  </rcc>
  <rcc rId="5028" sId="1">
    <oc r="I142" t="inlineStr">
      <is>
        <t>Not_Run</t>
      </is>
    </oc>
    <nc r="I142" t="inlineStr">
      <is>
        <t>Passed</t>
      </is>
    </nc>
  </rcc>
  <rcc rId="5029" sId="1">
    <oc r="I143" t="inlineStr">
      <is>
        <t>Not_Run</t>
      </is>
    </oc>
    <nc r="I143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0" sId="1">
    <oc r="I297" t="inlineStr">
      <is>
        <t>Not_Run</t>
      </is>
    </oc>
    <nc r="I297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E69" t="inlineStr">
      <is>
        <t>Not_Run</t>
      </is>
    </oc>
    <nc r="E69" t="inlineStr">
      <is>
        <t>Passed</t>
      </is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1" sId="1">
    <oc r="I318" t="inlineStr">
      <is>
        <t>Not_Run</t>
      </is>
    </oc>
    <nc r="I318" t="inlineStr">
      <is>
        <t>Passed</t>
      </is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1">
    <oc r="I433" t="inlineStr">
      <is>
        <t>Not_Run</t>
      </is>
    </oc>
    <nc r="I433" t="inlineStr">
      <is>
        <t>Passed</t>
      </is>
    </nc>
  </rcc>
  <rcc rId="5033" sId="1">
    <oc r="I155" t="inlineStr">
      <is>
        <t>Not_Run</t>
      </is>
    </oc>
    <nc r="I155" t="inlineStr">
      <is>
        <t>Passed</t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4" sId="1">
    <oc r="I279" t="inlineStr">
      <is>
        <t>Not_Run</t>
      </is>
    </oc>
    <nc r="I279" t="inlineStr">
      <is>
        <t>Passed</t>
      </is>
    </nc>
  </rcc>
  <rcc rId="5035" sId="1">
    <oc r="I280" t="inlineStr">
      <is>
        <t>Not_Run</t>
      </is>
    </oc>
    <nc r="I280" t="inlineStr">
      <is>
        <t>Passed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6" sId="1">
    <oc r="I114" t="inlineStr">
      <is>
        <t>Not_Run</t>
      </is>
    </oc>
    <nc r="I114" t="inlineStr">
      <is>
        <t>Passed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7" sId="1">
    <oc r="I90" t="inlineStr">
      <is>
        <t>Not_Run</t>
      </is>
    </oc>
    <nc r="I90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0" sId="1">
    <oc r="I294" t="inlineStr">
      <is>
        <t>Not_Run</t>
      </is>
    </oc>
    <nc r="I294" t="inlineStr">
      <is>
        <t>Passed</t>
      </is>
    </nc>
  </rcc>
  <rcc rId="5041" sId="1">
    <oc r="I295" t="inlineStr">
      <is>
        <t>Not_Run</t>
      </is>
    </oc>
    <nc r="I295" t="inlineStr">
      <is>
        <t>Passed</t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2" sId="1">
    <oc r="I82" t="inlineStr">
      <is>
        <t>Not_Run</t>
      </is>
    </oc>
    <nc r="I82">
      <v>59127</v>
    </nc>
  </rcc>
  <rcc rId="5043" sId="1">
    <oc r="I177" t="inlineStr">
      <is>
        <t>Not_Run</t>
      </is>
    </oc>
    <nc r="I177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4" sId="1">
    <oc r="I82">
      <v>59127</v>
    </oc>
    <nc r="I82" t="inlineStr">
      <is>
        <t>Passed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1">
    <oc r="I81" t="inlineStr">
      <is>
        <t>Not_Run</t>
      </is>
    </oc>
    <nc r="I81" t="inlineStr">
      <is>
        <t>Passed</t>
      </is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6" sId="1" odxf="1" dxf="1">
    <oc r="A108">
      <f>HYPERLINK("https://hsdes.intel.com/resource/14013160620","14013160620")</f>
    </oc>
    <nc r="A108">
      <f>HYPERLINK("https://hsdes.intel.com/resource/14013160620","14013160620")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047" sId="1">
    <oc r="I416" t="inlineStr">
      <is>
        <t>Not_Run</t>
      </is>
    </oc>
    <nc r="I416" t="inlineStr">
      <is>
        <t>Passed</t>
      </is>
    </nc>
  </rcc>
  <rcc rId="5048" sId="1">
    <oc r="J416" t="inlineStr">
      <is>
        <t>Manasa</t>
      </is>
    </oc>
    <nc r="J416" t="inlineStr">
      <is>
        <t>Reshma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>
    <oc r="G207" t="inlineStr">
      <is>
        <t>Reshma</t>
      </is>
    </oc>
    <nc r="G207"/>
  </rcc>
  <rcc rId="639" sId="1">
    <nc r="F207" t="inlineStr">
      <is>
        <t>Intel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9" sId="1">
    <oc r="I315" t="inlineStr">
      <is>
        <t>Not_Run</t>
      </is>
    </oc>
    <nc r="I315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4" sId="1">
    <oc r="I53" t="inlineStr">
      <is>
        <t>Not_Run</t>
      </is>
    </oc>
    <nc r="I53" t="inlineStr">
      <is>
        <t>Passed</t>
      </is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1">
    <nc r="H443" t="inlineStr">
      <is>
        <t>s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6" sId="1">
    <oc r="H443" t="inlineStr">
      <is>
        <t>s</t>
      </is>
    </oc>
    <nc r="H443"/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Test_Data!$A$1:$U$437</oldFormula>
  </rdn>
  <rcv guid="{5579D22E-755A-4E0D-A977-6DB5DB67A016}" action="add"/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9" sId="1">
    <oc r="J95" t="inlineStr">
      <is>
        <t>Manasa</t>
      </is>
    </oc>
    <nc r="J95" t="inlineStr">
      <is>
        <t>**</t>
      </is>
    </nc>
  </rcc>
  <rcc rId="5060" sId="1">
    <oc r="J271" t="inlineStr">
      <is>
        <t>Manasa</t>
      </is>
    </oc>
    <nc r="J271" t="inlineStr">
      <is>
        <t>**</t>
      </is>
    </nc>
  </rcc>
  <rcc rId="5061" sId="1">
    <oc r="I9" t="inlineStr">
      <is>
        <t>Not_Run</t>
      </is>
    </oc>
    <nc r="I9" t="inlineStr">
      <is>
        <t>Passed</t>
      </is>
    </nc>
  </rcc>
  <rcc rId="5062" sId="1">
    <oc r="J9" t="inlineStr">
      <is>
        <t>Vijay</t>
      </is>
    </oc>
    <nc r="J9"/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1">
    <nc r="J9" t="inlineStr">
      <is>
        <t>Vijay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1">
    <oc r="J95" t="inlineStr">
      <is>
        <t>**</t>
      </is>
    </oc>
    <nc r="J95" t="inlineStr">
      <is>
        <t>Manasa</t>
      </is>
    </nc>
  </rcc>
  <rcc rId="5065" sId="1">
    <oc r="J271" t="inlineStr">
      <is>
        <t>**</t>
      </is>
    </oc>
    <nc r="J271" t="inlineStr">
      <is>
        <t>Manasa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1">
    <oc r="I349" t="inlineStr">
      <is>
        <t>NA</t>
      </is>
    </oc>
    <nc r="I349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G208" t="inlineStr">
      <is>
        <t>Reshma</t>
      </is>
    </oc>
    <nc r="G208"/>
  </rcc>
  <rcc rId="641" sId="1">
    <nc r="F208" t="inlineStr">
      <is>
        <t>Intel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7" sId="1">
    <oc r="I9" t="inlineStr">
      <is>
        <t>Passed</t>
      </is>
    </oc>
    <nc r="I9" t="inlineStr">
      <is>
        <t>NA</t>
      </is>
    </nc>
  </rcc>
  <rcc rId="5068" sId="1">
    <nc r="L9" t="inlineStr">
      <is>
        <t>AIC card not available</t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9" sId="1">
    <oc r="I10" t="inlineStr">
      <is>
        <t>Not_Run</t>
      </is>
    </oc>
    <nc r="I10" t="inlineStr">
      <is>
        <t>Passed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0" sId="1">
    <oc r="I204" t="inlineStr">
      <is>
        <t>Not_Run</t>
      </is>
    </oc>
    <nc r="I204" t="inlineStr">
      <is>
        <t>Passed</t>
      </is>
    </nc>
  </rcc>
  <rcc rId="5071" sId="1">
    <oc r="I161" t="inlineStr">
      <is>
        <t>Not_Run</t>
      </is>
    </oc>
    <nc r="I161" t="inlineStr">
      <is>
        <t>Passed</t>
      </is>
    </nc>
  </rcc>
  <rfmt sheetId="1" sqref="I161">
    <dxf>
      <border diagonalUp="0" diagonalDown="0"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2" sId="1">
    <nc r="C445" t="inlineStr">
      <is>
        <t>s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3" sId="1">
    <oc r="I108" t="inlineStr">
      <is>
        <t>Not_Run</t>
      </is>
    </oc>
    <nc r="I108" t="inlineStr">
      <is>
        <t>Passed</t>
      </is>
    </nc>
  </rcc>
  <rcc rId="5074" sId="1">
    <oc r="I121" t="inlineStr">
      <is>
        <t>Not_Run</t>
      </is>
    </oc>
    <nc r="I121" t="inlineStr">
      <is>
        <t>Passed</t>
      </is>
    </nc>
  </rcc>
  <rcc rId="5075" sId="1">
    <oc r="I123" t="inlineStr">
      <is>
        <t>Not_Run</t>
      </is>
    </oc>
    <nc r="I123" t="inlineStr">
      <is>
        <t>Passed</t>
      </is>
    </nc>
  </rcc>
  <rcc rId="5076" sId="1">
    <oc r="I265" t="inlineStr">
      <is>
        <t>Not_Run</t>
      </is>
    </oc>
    <nc r="I265" t="inlineStr">
      <is>
        <t>Passed</t>
      </is>
    </nc>
  </rcc>
  <rcc rId="5077" sId="1">
    <oc r="I299" t="inlineStr">
      <is>
        <t>Not_Run</t>
      </is>
    </oc>
    <nc r="I299" t="inlineStr">
      <is>
        <t>Passed</t>
      </is>
    </nc>
  </rcc>
  <rcc rId="5078" sId="1">
    <oc r="I95" t="inlineStr">
      <is>
        <t>Not_Run</t>
      </is>
    </oc>
    <nc r="I95" t="inlineStr">
      <is>
        <t>Passed</t>
      </is>
    </nc>
  </rcc>
  <rcc rId="5079" sId="1">
    <oc r="I271" t="inlineStr">
      <is>
        <t>Not_Run</t>
      </is>
    </oc>
    <nc r="I271" t="inlineStr">
      <is>
        <t>Passed</t>
      </is>
    </nc>
  </rcc>
  <rcc rId="5080" sId="1">
    <oc r="I343" t="inlineStr">
      <is>
        <t>Not_Run</t>
      </is>
    </oc>
    <nc r="I343" t="inlineStr">
      <is>
        <t>Passed</t>
      </is>
    </nc>
  </rcc>
  <rcc rId="5081" sId="1">
    <oc r="I345" t="inlineStr">
      <is>
        <t>Not_Run</t>
      </is>
    </oc>
    <nc r="I345" t="inlineStr">
      <is>
        <t>Passed</t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1">
    <oc r="I95" t="inlineStr">
      <is>
        <t>Passed</t>
      </is>
    </oc>
    <nc r="I95" t="inlineStr">
      <is>
        <t>Not_Run</t>
      </is>
    </nc>
  </rcc>
  <rcc rId="5083" sId="1">
    <oc r="I271" t="inlineStr">
      <is>
        <t>Passed</t>
      </is>
    </oc>
    <nc r="I271" t="inlineStr">
      <is>
        <t>Not_Run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4" sId="1">
    <oc r="I95" t="inlineStr">
      <is>
        <t>Not_Run</t>
      </is>
    </oc>
    <nc r="I95" t="inlineStr">
      <is>
        <t>Passed</t>
      </is>
    </nc>
  </rcc>
  <rcc rId="5085" sId="1">
    <oc r="I271" t="inlineStr">
      <is>
        <t>Not_Run</t>
      </is>
    </oc>
    <nc r="I271" t="inlineStr">
      <is>
        <t>Passed</t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1" xfDxf="1" dxf="1">
    <oc r="G2" t="inlineStr">
      <is>
        <t>ADL_SR06_C2B1-ADPSXF2_CPSF_SEP5_01580510_2022WW09.3.0.bin</t>
      </is>
    </oc>
    <nc r="G2" t="inlineStr">
      <is>
        <t>ADL_SR06_C2B1-ADPSXF2_CPSF_SEP5_01580510_2022WW19.3.0.bin</t>
      </is>
    </nc>
    <ndxf>
      <font>
        <sz val="8"/>
        <color auto="1"/>
        <name val="Segoe UI"/>
        <scheme val="none"/>
      </font>
    </ndxf>
  </rcc>
  <rcc rId="5089" sId="1">
    <oc r="G3" t="inlineStr">
      <is>
        <t>ADL_SR06_C2B1-ADPSXF2_CPSF_SEP5_01580510_2022WW09.3.0.bin</t>
      </is>
    </oc>
    <nc r="G3" t="inlineStr">
      <is>
        <t>ADL_SR06_C2B1-ADPSXF2_CPSF_SEP5_01580510_2022WW19.3.0.bin</t>
      </is>
    </nc>
  </rcc>
  <rcc rId="5090" sId="1">
    <oc r="G4" t="inlineStr">
      <is>
        <t>ADL_SR06_C2B1-ADPSXF2_CPSF_SEP5_01580510_2022WW09.3.0.bin</t>
      </is>
    </oc>
    <nc r="G4" t="inlineStr">
      <is>
        <t>ADL_SR06_C2B1-ADPSXF2_CPSF_SEP5_01580510_2022WW19.3.0.bin</t>
      </is>
    </nc>
  </rcc>
  <rcc rId="5091" sId="1">
    <oc r="G5" t="inlineStr">
      <is>
        <t>ADL_SR06_C2B1-ADPSXF2_CPSF_SEP5_01580510_2022WW09.3.0.bin</t>
      </is>
    </oc>
    <nc r="G5" t="inlineStr">
      <is>
        <t>ADL_SR06_C2B1-ADPSXF2_CPSF_SEP5_01580510_2022WW19.3.0.bin</t>
      </is>
    </nc>
  </rcc>
  <rcc rId="5092" sId="1">
    <oc r="G6" t="inlineStr">
      <is>
        <t>ADL_SR06_C2B1-ADPSXF2_CPSF_SEP5_01580510_2022WW09.3.0.bin</t>
      </is>
    </oc>
    <nc r="G6" t="inlineStr">
      <is>
        <t>ADL_SR06_C2B1-ADPSXF2_CPSF_SEP5_01580510_2022WW19.3.0.bin</t>
      </is>
    </nc>
  </rcc>
  <rcc rId="5093" sId="1">
    <oc r="G7" t="inlineStr">
      <is>
        <t>ADL_SR06_C2B1-ADPSXF2_CPSF_SEP5_01580510_2022WW09.3.0.bin</t>
      </is>
    </oc>
    <nc r="G7" t="inlineStr">
      <is>
        <t>ADL_SR06_C2B1-ADPSXF2_CPSF_SEP5_01580510_2022WW19.3.0.bin</t>
      </is>
    </nc>
  </rcc>
  <rcc rId="5094" sId="1">
    <oc r="G8" t="inlineStr">
      <is>
        <t>ADL_SR06_C2B1-ADPSXF2_CPSF_SEP5_01580510_2022WW09.3.0.bin</t>
      </is>
    </oc>
    <nc r="G8" t="inlineStr">
      <is>
        <t>ADL_SR06_C2B1-ADPSXF2_CPSF_SEP5_01580510_2022WW19.3.0.bin</t>
      </is>
    </nc>
  </rcc>
  <rcc rId="5095" sId="1">
    <oc r="G9" t="inlineStr">
      <is>
        <t>ADL_SR06_C2B1-ADPSXF2_CPSF_SEP5_01580510_2022WW09.3.0.bin</t>
      </is>
    </oc>
    <nc r="G9" t="inlineStr">
      <is>
        <t>ADL_SR06_C2B1-ADPSXF2_CPSF_SEP5_01580510_2022WW19.3.0.bin</t>
      </is>
    </nc>
  </rcc>
  <rcc rId="5096" sId="1">
    <oc r="G10" t="inlineStr">
      <is>
        <t>ADL_SR06_C2B1-ADPSXF2_CPSF_SEP5_01580510_2022WW09.3.0.bin</t>
      </is>
    </oc>
    <nc r="G10" t="inlineStr">
      <is>
        <t>ADL_SR06_C2B1-ADPSXF2_CPSF_SEP5_01580510_2022WW19.3.0.bin</t>
      </is>
    </nc>
  </rcc>
  <rcc rId="5097" sId="1">
    <oc r="G11" t="inlineStr">
      <is>
        <t>ADL_SR06_C2B1-ADPSXF2_CPSF_SEP5_01580510_2022WW09.3.0.bin</t>
      </is>
    </oc>
    <nc r="G11" t="inlineStr">
      <is>
        <t>ADL_SR06_C2B1-ADPSXF2_CPSF_SEP5_01580510_2022WW19.3.0.bin</t>
      </is>
    </nc>
  </rcc>
  <rcc rId="5098" sId="1">
    <oc r="G12" t="inlineStr">
      <is>
        <t>ADL_SR06_C2B1-ADPSXF2_CPSF_SEP5_01580510_2022WW09.3.0.bin</t>
      </is>
    </oc>
    <nc r="G12" t="inlineStr">
      <is>
        <t>ADL_SR06_C2B1-ADPSXF2_CPSF_SEP5_01580510_2022WW19.3.0.bin</t>
      </is>
    </nc>
  </rcc>
  <rcc rId="5099" sId="1">
    <oc r="G13" t="inlineStr">
      <is>
        <t>ADL_SR06_C2B1-ADPSXF2_CPSF_SEP5_01580510_2022WW09.3.0.bin</t>
      </is>
    </oc>
    <nc r="G13" t="inlineStr">
      <is>
        <t>ADL_SR06_C2B1-ADPSXF2_CPSF_SEP5_01580510_2022WW19.3.0.bin</t>
      </is>
    </nc>
  </rcc>
  <rcc rId="5100" sId="1">
    <oc r="G14" t="inlineStr">
      <is>
        <t>ADL_SR06_C2B1-ADPSXF2_CPSF_SEP5_01580510_2022WW09.3.0.bin</t>
      </is>
    </oc>
    <nc r="G14" t="inlineStr">
      <is>
        <t>ADL_SR06_C2B1-ADPSXF2_CPSF_SEP5_01580510_2022WW19.3.0.bin</t>
      </is>
    </nc>
  </rcc>
  <rcc rId="5101" sId="1">
    <oc r="G15" t="inlineStr">
      <is>
        <t>ADL_SR06_C2B1-ADPSXF2_CPSF_SEP5_01580510_2022WW09.3.0.bin</t>
      </is>
    </oc>
    <nc r="G15" t="inlineStr">
      <is>
        <t>ADL_SR06_C2B1-ADPSXF2_CPSF_SEP5_01580510_2022WW19.3.0.bin</t>
      </is>
    </nc>
  </rcc>
  <rcc rId="5102" sId="1">
    <oc r="G16" t="inlineStr">
      <is>
        <t>ADL_SR06_C2B1-ADPSXF2_CPSF_SEP5_01580510_2022WW09.3.0.bin</t>
      </is>
    </oc>
    <nc r="G16" t="inlineStr">
      <is>
        <t>ADL_SR06_C2B1-ADPSXF2_CPSF_SEP5_01580510_2022WW19.3.0.bin</t>
      </is>
    </nc>
  </rcc>
  <rcc rId="5103" sId="1">
    <oc r="G17" t="inlineStr">
      <is>
        <t>ADL_SR06_C2B1-ADPSXF2_CPSF_SEP5_01580510_2022WW09.3.0.bin</t>
      </is>
    </oc>
    <nc r="G17" t="inlineStr">
      <is>
        <t>ADL_SR06_C2B1-ADPSXF2_CPSF_SEP5_01580510_2022WW19.3.0.bin</t>
      </is>
    </nc>
  </rcc>
  <rcc rId="5104" sId="1">
    <oc r="G19" t="inlineStr">
      <is>
        <t>ADL_SR06_C2B1-ADPSXF2_CPSF_SEP5_01580510_2022WW09.3.0.bin</t>
      </is>
    </oc>
    <nc r="G19" t="inlineStr">
      <is>
        <t>ADL_SR06_C2B1-ADPSXF2_CPSF_SEP5_01580510_2022WW19.3.0.bin</t>
      </is>
    </nc>
  </rcc>
  <rcc rId="5105" sId="1">
    <oc r="G22" t="inlineStr">
      <is>
        <t>ADL_SR06_C2B1-ADPSXF2_CPSF_SEP5_01580510_2022WW09.3.0.bin</t>
      </is>
    </oc>
    <nc r="G22" t="inlineStr">
      <is>
        <t>ADL_SR06_C2B1-ADPSXF2_CPSF_SEP5_01580510_2022WW19.3.0.bin</t>
      </is>
    </nc>
  </rcc>
  <rcc rId="5106" sId="1">
    <oc r="G20" t="inlineStr">
      <is>
        <t>ADL_SR06_C2B1-ADPSXF2_CPSF_SEP5_01580510_2022WW09.3.0.bin</t>
      </is>
    </oc>
    <nc r="G20" t="inlineStr">
      <is>
        <t>ADL_SR06_C2B1-ADPSXF2_CPSF_SEP5_01580510_2022WW19.3.0.bin</t>
      </is>
    </nc>
  </rcc>
  <rcc rId="5107" sId="1">
    <oc r="G21" t="inlineStr">
      <is>
        <t>ADL_SR06_C2B1-ADPSXF2_CPSF_SEP5_01580510_2022WW09.3.0.bin</t>
      </is>
    </oc>
    <nc r="G21" t="inlineStr">
      <is>
        <t>ADL_SR06_C2B1-ADPSXF2_CPSF_SEP5_01580510_2022WW19.3.0.bin</t>
      </is>
    </nc>
  </rcc>
  <rcc rId="5108" sId="1">
    <oc r="G338" t="inlineStr">
      <is>
        <t>ADL_SR06_C2B1-ADPSXF2_CPSF_SEP5_01580510_2022WW09.3.0.bin</t>
      </is>
    </oc>
    <nc r="G338" t="inlineStr">
      <is>
        <t>ADL_SR06_C2B1-ADPSXF2_CPSF_SEP5_01580510_2022WW19.3.0.bin</t>
      </is>
    </nc>
  </rcc>
  <rcc rId="5109" sId="1">
    <oc r="G23" t="inlineStr">
      <is>
        <t>ADL_SR06_C2B1-ADPSXF2_CPSF_SEP5_01580510_2022WW09.3.0.bin</t>
      </is>
    </oc>
    <nc r="G23" t="inlineStr">
      <is>
        <t>ADL_SR06_C2B1-ADPSXF2_CPSF_SEP5_01580510_2022WW19.3.0.bin</t>
      </is>
    </nc>
  </rcc>
  <rcc rId="5110" sId="1">
    <oc r="G24" t="inlineStr">
      <is>
        <t>ADL_SR06_C2B1-ADPSXF2_CPSF_SEP5_01580510_2022WW09.3.0.bin</t>
      </is>
    </oc>
    <nc r="G24" t="inlineStr">
      <is>
        <t>ADL_SR06_C2B1-ADPSXF2_CPSF_SEP5_01580510_2022WW19.3.0.bin</t>
      </is>
    </nc>
  </rcc>
  <rcc rId="5111" sId="1">
    <oc r="G25" t="inlineStr">
      <is>
        <t>ADL_SR06_C2B1-ADPSXF2_CPSF_SEP5_01580510_2022WW09.3.0.bin</t>
      </is>
    </oc>
    <nc r="G25" t="inlineStr">
      <is>
        <t>ADL_SR06_C2B1-ADPSXF2_CPSF_SEP5_01580510_2022WW19.3.0.bin</t>
      </is>
    </nc>
  </rcc>
  <rcc rId="5112" sId="1">
    <oc r="G26" t="inlineStr">
      <is>
        <t>ADL_SR06_C2B1-ADPSXF2_CPSF_SEP5_01580510_2022WW09.3.0.bin</t>
      </is>
    </oc>
    <nc r="G26" t="inlineStr">
      <is>
        <t>ADL_SR06_C2B1-ADPSXF2_CPSF_SEP5_01580510_2022WW19.3.0.bin</t>
      </is>
    </nc>
  </rcc>
  <rcc rId="5113" sId="1">
    <oc r="G27" t="inlineStr">
      <is>
        <t>ADL_SR06_C2B1-ADPSXF2_CPSF_SEP5_01580510_2022WW09.3.0.bin</t>
      </is>
    </oc>
    <nc r="G27" t="inlineStr">
      <is>
        <t>ADL_SR06_C2B1-ADPSXF2_CPSF_SEP5_01580510_2022WW19.3.0.bin</t>
      </is>
    </nc>
  </rcc>
  <rcc rId="5114" sId="1">
    <oc r="G28" t="inlineStr">
      <is>
        <t>ADL_SR06_C2B1-ADPSXF2_CPSF_SEP5_01580510_2022WW09.3.0.bin</t>
      </is>
    </oc>
    <nc r="G28" t="inlineStr">
      <is>
        <t>ADL_SR06_C2B1-ADPSXF2_CPSF_SEP5_01580510_2022WW19.3.0.bin</t>
      </is>
    </nc>
  </rcc>
  <rcc rId="5115" sId="1">
    <oc r="G29" t="inlineStr">
      <is>
        <t>ADL_SR06_C2B1-ADPSXF2_CPSF_SEP5_01580510_2022WW09.3.0.bin</t>
      </is>
    </oc>
    <nc r="G29" t="inlineStr">
      <is>
        <t>ADL_SR06_C2B1-ADPSXF2_CPSF_SEP5_01580510_2022WW19.3.0.bin</t>
      </is>
    </nc>
  </rcc>
  <rcc rId="5116" sId="1">
    <oc r="G30" t="inlineStr">
      <is>
        <t>ADL_SR06_C2B1-ADPSXF2_CPSF_SEP5_01580510_2022WW09.3.0.bin</t>
      </is>
    </oc>
    <nc r="G30" t="inlineStr">
      <is>
        <t>ADL_SR06_C2B1-ADPSXF2_CPSF_SEP5_01580510_2022WW19.3.0.bin</t>
      </is>
    </nc>
  </rcc>
  <rcc rId="5117" sId="1">
    <oc r="G31" t="inlineStr">
      <is>
        <t>ADL_SR06_C2B1-ADPSXF2_CPSF_SEP5_01580510_2022WW09.3.0.bin</t>
      </is>
    </oc>
    <nc r="G31" t="inlineStr">
      <is>
        <t>ADL_SR06_C2B1-ADPSXF2_CPSF_SEP5_01580510_2022WW19.3.0.bin</t>
      </is>
    </nc>
  </rcc>
  <rcc rId="5118" sId="1">
    <oc r="G32" t="inlineStr">
      <is>
        <t>ADL_SR06_C2B1-ADPSXF2_CPSF_SEP5_01580510_2022WW09.3.0.bin</t>
      </is>
    </oc>
    <nc r="G32" t="inlineStr">
      <is>
        <t>ADL_SR06_C2B1-ADPSXF2_CPSF_SEP5_01580510_2022WW19.3.0.bin</t>
      </is>
    </nc>
  </rcc>
  <rcc rId="5119" sId="1">
    <oc r="G33" t="inlineStr">
      <is>
        <t>ADL_SR06_C2B1-ADPSXF2_CPSF_SEP5_01580510_2022WW09.3.0.bin</t>
      </is>
    </oc>
    <nc r="G33" t="inlineStr">
      <is>
        <t>ADL_SR06_C2B1-ADPSXF2_CPSF_SEP5_01580510_2022WW19.3.0.bin</t>
      </is>
    </nc>
  </rcc>
  <rcc rId="5120" sId="1">
    <oc r="G34" t="inlineStr">
      <is>
        <t>ADL_SR06_C2B1-ADPSXF2_CPSF_SEP5_01580510_2022WW09.3.0.bin</t>
      </is>
    </oc>
    <nc r="G34" t="inlineStr">
      <is>
        <t>ADL_SR06_C2B1-ADPSXF2_CPSF_SEP5_01580510_2022WW19.3.0.bin</t>
      </is>
    </nc>
  </rcc>
  <rcc rId="5121" sId="1">
    <oc r="G35" t="inlineStr">
      <is>
        <t>ADL_SR06_C2B1-ADPSXF2_CPSF_SEP5_01580510_2022WW09.3.0.bin</t>
      </is>
    </oc>
    <nc r="G35" t="inlineStr">
      <is>
        <t>ADL_SR06_C2B1-ADPSXF2_CPSF_SEP5_01580510_2022WW19.3.0.bin</t>
      </is>
    </nc>
  </rcc>
  <rcc rId="5122" sId="1">
    <oc r="G36" t="inlineStr">
      <is>
        <t>ADL_SR06_C2B1-ADPSXF2_CPSF_SEP5_01580510_2022WW09.3.0.bin</t>
      </is>
    </oc>
    <nc r="G36" t="inlineStr">
      <is>
        <t>ADL_SR06_C2B1-ADPSXF2_CPSF_SEP5_01580510_2022WW19.3.0.bin</t>
      </is>
    </nc>
  </rcc>
  <rcc rId="5123" sId="1">
    <oc r="G37" t="inlineStr">
      <is>
        <t>ADL_SR06_C2B1-ADPSXF2_CPSF_SEP5_01580510_2022WW09.3.0.bin</t>
      </is>
    </oc>
    <nc r="G37" t="inlineStr">
      <is>
        <t>ADL_SR06_C2B1-ADPSXF2_CPSF_SEP5_01580510_2022WW19.3.0.bin</t>
      </is>
    </nc>
  </rcc>
  <rcc rId="5124" sId="1">
    <oc r="G38" t="inlineStr">
      <is>
        <t>ADL_SR06_C2B1-ADPSXF2_CPSF_SEP5_01580510_2022WW09.3.0.bin</t>
      </is>
    </oc>
    <nc r="G38" t="inlineStr">
      <is>
        <t>ADL_SR06_C2B1-ADPSXF2_CPSF_SEP5_01580510_2022WW19.3.0.bin</t>
      </is>
    </nc>
  </rcc>
  <rcc rId="5125" sId="1">
    <oc r="G39" t="inlineStr">
      <is>
        <t>ADL_SR06_C2B1-ADPSXF2_CPSF_SEP5_01580510_2022WW09.3.0.bin</t>
      </is>
    </oc>
    <nc r="G39" t="inlineStr">
      <is>
        <t>ADL_SR06_C2B1-ADPSXF2_CPSF_SEP5_01580510_2022WW19.3.0.bin</t>
      </is>
    </nc>
  </rcc>
  <rcc rId="5126" sId="1">
    <oc r="G40" t="inlineStr">
      <is>
        <t>ADL_SR06_C2B1-ADPSXF2_CPSF_SEP5_01580510_2022WW09.3.0.bin</t>
      </is>
    </oc>
    <nc r="G40" t="inlineStr">
      <is>
        <t>ADL_SR06_C2B1-ADPSXF2_CPSF_SEP5_01580510_2022WW19.3.0.bin</t>
      </is>
    </nc>
  </rcc>
  <rcc rId="5127" sId="1">
    <oc r="G41" t="inlineStr">
      <is>
        <t>ADL_SR06_C2B1-ADPSXF2_CPSF_SEP5_01580510_2022WW09.3.0.bin</t>
      </is>
    </oc>
    <nc r="G41" t="inlineStr">
      <is>
        <t>ADL_SR06_C2B1-ADPSXF2_CPSF_SEP5_01580510_2022WW19.3.0.bin</t>
      </is>
    </nc>
  </rcc>
  <rcc rId="5128" sId="1">
    <oc r="G42" t="inlineStr">
      <is>
        <t>ADL_SR06_C2B1-ADPSXF2_CPSF_SEP5_01580510_2022WW09.3.0.bin</t>
      </is>
    </oc>
    <nc r="G42" t="inlineStr">
      <is>
        <t>ADL_SR06_C2B1-ADPSXF2_CPSF_SEP5_01580510_2022WW19.3.0.bin</t>
      </is>
    </nc>
  </rcc>
  <rcc rId="5129" sId="1">
    <oc r="G43" t="inlineStr">
      <is>
        <t>ADL_SR06_C2B1-ADPSXF2_CPSF_SEP5_01580510_2022WW09.3.0.bin</t>
      </is>
    </oc>
    <nc r="G43" t="inlineStr">
      <is>
        <t>ADL_SR06_C2B1-ADPSXF2_CPSF_SEP5_01580510_2022WW19.3.0.bin</t>
      </is>
    </nc>
  </rcc>
  <rcc rId="5130" sId="1">
    <oc r="G44" t="inlineStr">
      <is>
        <t>ADL_SR06_C2B1-ADPSXF2_CPSF_SEP5_01580510_2022WW09.3.0.bin</t>
      </is>
    </oc>
    <nc r="G44" t="inlineStr">
      <is>
        <t>ADL_SR06_C2B1-ADPSXF2_CPSF_SEP5_01580510_2022WW19.3.0.bin</t>
      </is>
    </nc>
  </rcc>
  <rcc rId="5131" sId="1">
    <oc r="G45" t="inlineStr">
      <is>
        <t>ADL_SR06_C2B1-ADPSXF2_CPSF_SEP5_01580510_2022WW09.3.0.bin</t>
      </is>
    </oc>
    <nc r="G45" t="inlineStr">
      <is>
        <t>ADL_SR06_C2B1-ADPSXF2_CPSF_SEP5_01580510_2022WW19.3.0.bin</t>
      </is>
    </nc>
  </rcc>
  <rcc rId="5132" sId="1">
    <oc r="G46" t="inlineStr">
      <is>
        <t>ADL_SR06_C2B1-ADPSXF2_CPSF_SEP5_01580510_2022WW09.3.0.bin</t>
      </is>
    </oc>
    <nc r="G46" t="inlineStr">
      <is>
        <t>ADL_SR06_C2B1-ADPSXF2_CPSF_SEP5_01580510_2022WW19.3.0.bin</t>
      </is>
    </nc>
  </rcc>
  <rcc rId="5133" sId="1">
    <oc r="G47" t="inlineStr">
      <is>
        <t>ADL_SR06_C2B1-ADPSXF2_CPSF_SEP5_01580510_2022WW09.3.0.bin</t>
      </is>
    </oc>
    <nc r="G47" t="inlineStr">
      <is>
        <t>ADL_SR06_C2B1-ADPSXF2_CPSF_SEP5_01580510_2022WW19.3.0.bin</t>
      </is>
    </nc>
  </rcc>
  <rcc rId="5134" sId="1">
    <oc r="G48" t="inlineStr">
      <is>
        <t>ADL_SR06_C2B1-ADPSXF2_CPSF_SEP5_01580510_2022WW09.3.0.bin</t>
      </is>
    </oc>
    <nc r="G48" t="inlineStr">
      <is>
        <t>ADL_SR06_C2B1-ADPSXF2_CPSF_SEP5_01580510_2022WW19.3.0.bin</t>
      </is>
    </nc>
  </rcc>
  <rcc rId="5135" sId="1">
    <oc r="G49" t="inlineStr">
      <is>
        <t>ADL_SR06_C2B1-ADPSXF2_CPSF_SEP5_01580510_2022WW09.3.0.bin</t>
      </is>
    </oc>
    <nc r="G49" t="inlineStr">
      <is>
        <t>ADL_SR06_C2B1-ADPSXF2_CPSF_SEP5_01580510_2022WW19.3.0.bin</t>
      </is>
    </nc>
  </rcc>
  <rcc rId="5136" sId="1">
    <oc r="G50" t="inlineStr">
      <is>
        <t>ADL_SR06_C2B1-ADPSXF2_CPSF_SEP5_01580510_2022WW09.3.0.bin</t>
      </is>
    </oc>
    <nc r="G50" t="inlineStr">
      <is>
        <t>ADL_SR06_C2B1-ADPSXF2_CPSF_SEP5_01580510_2022WW19.3.0.bin</t>
      </is>
    </nc>
  </rcc>
  <rcc rId="5137" sId="1">
    <oc r="G51" t="inlineStr">
      <is>
        <t>ADL_SR06_C2B1-ADPSXF2_CPSF_SEP5_01580510_2022WW09.3.0.bin</t>
      </is>
    </oc>
    <nc r="G51" t="inlineStr">
      <is>
        <t>ADL_SR06_C2B1-ADPSXF2_CPSF_SEP5_01580510_2022WW19.3.0.bin</t>
      </is>
    </nc>
  </rcc>
  <rcc rId="5138" sId="1">
    <oc r="G52" t="inlineStr">
      <is>
        <t>ADL_SR06_C2B1-ADPSXF2_CPSF_SEP5_01580510_2022WW09.3.0.bin</t>
      </is>
    </oc>
    <nc r="G52" t="inlineStr">
      <is>
        <t>ADL_SR06_C2B1-ADPSXF2_CPSF_SEP5_01580510_2022WW19.3.0.bin</t>
      </is>
    </nc>
  </rcc>
  <rcc rId="5139" sId="1">
    <oc r="G339" t="inlineStr">
      <is>
        <t>ADL_SR06_C2B1-ADPSXF2_CPSF_SEP5_01580510_2022WW09.3.0.bin</t>
      </is>
    </oc>
    <nc r="G339" t="inlineStr">
      <is>
        <t>ADL_SR06_C2B1-ADPSXF2_CPSF_SEP5_01580510_2022WW19.3.0.bin</t>
      </is>
    </nc>
  </rcc>
  <rcc rId="5140" sId="1">
    <oc r="G54" t="inlineStr">
      <is>
        <t>ADL_SR06_C2B1-ADPSXF2_CPSF_SEP5_01580510_2022WW09.3.0.bin</t>
      </is>
    </oc>
    <nc r="G54" t="inlineStr">
      <is>
        <t>ADL_SR06_C2B1-ADPSXF2_CPSF_SEP5_01580510_2022WW19.3.0.bin</t>
      </is>
    </nc>
  </rcc>
  <rcc rId="5141" sId="1">
    <oc r="G55" t="inlineStr">
      <is>
        <t>ADL_SR06_C2B1-ADPSXF2_CPSF_SEP5_01580510_2022WW09.3.0.bin</t>
      </is>
    </oc>
    <nc r="G55" t="inlineStr">
      <is>
        <t>ADL_SR06_C2B1-ADPSXF2_CPSF_SEP5_01580510_2022WW19.3.0.bin</t>
      </is>
    </nc>
  </rcc>
  <rcc rId="5142" sId="1">
    <oc r="G56" t="inlineStr">
      <is>
        <t>ADL_SR06_C2B1-ADPSXF2_CPSF_SEP5_01580510_2022WW09.3.0.bin</t>
      </is>
    </oc>
    <nc r="G56" t="inlineStr">
      <is>
        <t>ADL_SR06_C2B1-ADPSXF2_CPSF_SEP5_01580510_2022WW19.3.0.bin</t>
      </is>
    </nc>
  </rcc>
  <rcc rId="5143" sId="1">
    <oc r="G57" t="inlineStr">
      <is>
        <t>ADL_SR06_C2B1-ADPSXF2_CPSF_SEP5_01580510_2022WW09.3.0.bin</t>
      </is>
    </oc>
    <nc r="G57" t="inlineStr">
      <is>
        <t>ADL_SR06_C2B1-ADPSXF2_CPSF_SEP5_01580510_2022WW19.3.0.bin</t>
      </is>
    </nc>
  </rcc>
  <rcc rId="5144" sId="1">
    <oc r="G18" t="inlineStr">
      <is>
        <t>ADL_SR06_C2B1-ADPSXF2_CPSF_SEP5_01580510_2022WW09.3.0.bin</t>
      </is>
    </oc>
    <nc r="G18" t="inlineStr">
      <is>
        <t>ADL_SR06_C2B1-ADPSXF2_CPSF_SEP5_01580510_2022WW19.3.0.bin</t>
      </is>
    </nc>
  </rcc>
  <rcc rId="5145" sId="1">
    <oc r="G59" t="inlineStr">
      <is>
        <t>ADL_SR06_C2B1-ADPSXF2_CPSF_SEP5_01580510_2022WW09.3.0.bin</t>
      </is>
    </oc>
    <nc r="G59" t="inlineStr">
      <is>
        <t>ADL_SR06_C2B1-ADPSXF2_CPSF_SEP5_01580510_2022WW19.3.0.bin</t>
      </is>
    </nc>
  </rcc>
  <rcc rId="5146" sId="1">
    <oc r="G60" t="inlineStr">
      <is>
        <t>ADL_SR06_C2B1-ADPSXF2_CPSF_SEP5_01580510_2022WW09.3.0.bin</t>
      </is>
    </oc>
    <nc r="G60" t="inlineStr">
      <is>
        <t>ADL_SR06_C2B1-ADPSXF2_CPSF_SEP5_01580510_2022WW19.3.0.bin</t>
      </is>
    </nc>
  </rcc>
  <rcc rId="5147" sId="1">
    <oc r="G61" t="inlineStr">
      <is>
        <t>ADL_SR06_C2B1-ADPSXF2_CPSF_SEP5_01580510_2022WW09.3.0.bin</t>
      </is>
    </oc>
    <nc r="G61" t="inlineStr">
      <is>
        <t>ADL_SR06_C2B1-ADPSXF2_CPSF_SEP5_01580510_2022WW19.3.0.bin</t>
      </is>
    </nc>
  </rcc>
  <rcc rId="5148" sId="1">
    <oc r="G62" t="inlineStr">
      <is>
        <t>ADL_SR06_C2B1-ADPSXF2_CPSF_SEP5_01580510_2022WW09.3.0.bin</t>
      </is>
    </oc>
    <nc r="G62" t="inlineStr">
      <is>
        <t>ADL_SR06_C2B1-ADPSXF2_CPSF_SEP5_01580510_2022WW19.3.0.bin</t>
      </is>
    </nc>
  </rcc>
  <rcc rId="5149" sId="1">
    <oc r="G63" t="inlineStr">
      <is>
        <t>ADL_SR06_C2B1-ADPSXF2_CPSF_SEP5_01580510_2022WW09.3.0.bin</t>
      </is>
    </oc>
    <nc r="G63" t="inlineStr">
      <is>
        <t>ADL_SR06_C2B1-ADPSXF2_CPSF_SEP5_01580510_2022WW19.3.0.bin</t>
      </is>
    </nc>
  </rcc>
  <rcc rId="5150" sId="1">
    <oc r="G64" t="inlineStr">
      <is>
        <t>ADL_SR06_C2B1-ADPSXF2_CPSF_SEP5_01580510_2022WW09.3.0.bin</t>
      </is>
    </oc>
    <nc r="G64" t="inlineStr">
      <is>
        <t>ADL_SR06_C2B1-ADPSXF2_CPSF_SEP5_01580510_2022WW19.3.0.bin</t>
      </is>
    </nc>
  </rcc>
  <rcc rId="5151" sId="1">
    <oc r="G65" t="inlineStr">
      <is>
        <t>ADL_SR06_C2B1-ADPSXF2_CPSF_SEP5_01580510_2022WW09.3.0.bin</t>
      </is>
    </oc>
    <nc r="G65" t="inlineStr">
      <is>
        <t>ADL_SR06_C2B1-ADPSXF2_CPSF_SEP5_01580510_2022WW19.3.0.bin</t>
      </is>
    </nc>
  </rcc>
  <rcc rId="5152" sId="1">
    <oc r="G66" t="inlineStr">
      <is>
        <t>ADL_SR06_C2B1-ADPSXF2_CPSF_SEP5_01580510_2022WW09.3.0.bin</t>
      </is>
    </oc>
    <nc r="G66" t="inlineStr">
      <is>
        <t>ADL_SR06_C2B1-ADPSXF2_CPSF_SEP5_01580510_2022WW19.3.0.bin</t>
      </is>
    </nc>
  </rcc>
  <rcc rId="5153" sId="1">
    <oc r="G67" t="inlineStr">
      <is>
        <t>ADL_SR06_C2B1-ADPSXF2_CPSF_SEP5_01580510_2022WW09.3.0.bin</t>
      </is>
    </oc>
    <nc r="G67" t="inlineStr">
      <is>
        <t>ADL_SR06_C2B1-ADPSXF2_CPSF_SEP5_01580510_2022WW19.3.0.bin</t>
      </is>
    </nc>
  </rcc>
  <rcc rId="5154" sId="1">
    <oc r="G68" t="inlineStr">
      <is>
        <t>ADL_SR06_C2B1-ADPSXF2_CPSF_SEP5_01580510_2022WW09.3.0.bin</t>
      </is>
    </oc>
    <nc r="G68" t="inlineStr">
      <is>
        <t>ADL_SR06_C2B1-ADPSXF2_CPSF_SEP5_01580510_2022WW19.3.0.bin</t>
      </is>
    </nc>
  </rcc>
  <rcc rId="5155" sId="1">
    <oc r="G69" t="inlineStr">
      <is>
        <t>ADL_SR06_C2B1-ADPSXF2_CPSF_SEP5_01580510_2022WW09.3.0.bin</t>
      </is>
    </oc>
    <nc r="G69" t="inlineStr">
      <is>
        <t>ADL_SR06_C2B1-ADPSXF2_CPSF_SEP5_01580510_2022WW19.3.0.bin</t>
      </is>
    </nc>
  </rcc>
  <rcc rId="5156" sId="1">
    <oc r="G70" t="inlineStr">
      <is>
        <t>ADL_SR06_C2B1-ADPSXF2_CPSF_SEP5_01580510_2022WW09.3.0.bin</t>
      </is>
    </oc>
    <nc r="G70" t="inlineStr">
      <is>
        <t>ADL_SR06_C2B1-ADPSXF2_CPSF_SEP5_01580510_2022WW19.3.0.bin</t>
      </is>
    </nc>
  </rcc>
  <rcc rId="5157" sId="1">
    <oc r="G71" t="inlineStr">
      <is>
        <t>ADL_SR06_C2B1-ADPSXF2_CPSF_SEP5_01580510_2022WW09.3.0.bin</t>
      </is>
    </oc>
    <nc r="G71" t="inlineStr">
      <is>
        <t>ADL_SR06_C2B1-ADPSXF2_CPSF_SEP5_01580510_2022WW19.3.0.bin</t>
      </is>
    </nc>
  </rcc>
  <rcc rId="5158" sId="1">
    <oc r="G72" t="inlineStr">
      <is>
        <t>ADL_SR06_C2B1-ADPSXF2_CPSF_SEP5_01580510_2022WW09.3.0.bin</t>
      </is>
    </oc>
    <nc r="G72" t="inlineStr">
      <is>
        <t>ADL_SR06_C2B1-ADPSXF2_CPSF_SEP5_01580510_2022WW19.3.0.bin</t>
      </is>
    </nc>
  </rcc>
  <rcc rId="5159" sId="1">
    <oc r="G73" t="inlineStr">
      <is>
        <t>ADL_SR06_C2B1-ADPSXF2_CPSF_SEP5_01580510_2022WW09.3.0.bin</t>
      </is>
    </oc>
    <nc r="G73" t="inlineStr">
      <is>
        <t>ADL_SR06_C2B1-ADPSXF2_CPSF_SEP5_01580510_2022WW19.3.0.bin</t>
      </is>
    </nc>
  </rcc>
  <rcc rId="5160" sId="1">
    <oc r="G74" t="inlineStr">
      <is>
        <t>ADL_SR06_C2B1-ADPSXF2_CPSF_SEP5_01580510_2022WW09.3.0.bin</t>
      </is>
    </oc>
    <nc r="G74" t="inlineStr">
      <is>
        <t>ADL_SR06_C2B1-ADPSXF2_CPSF_SEP5_01580510_2022WW19.3.0.bin</t>
      </is>
    </nc>
  </rcc>
  <rcc rId="5161" sId="1">
    <oc r="G75" t="inlineStr">
      <is>
        <t>ADL_SR06_C2B1-ADPSXF2_CPSF_SEP5_01580510_2022WW09.3.0.bin</t>
      </is>
    </oc>
    <nc r="G75" t="inlineStr">
      <is>
        <t>ADL_SR06_C2B1-ADPSXF2_CPSF_SEP5_01580510_2022WW19.3.0.bin</t>
      </is>
    </nc>
  </rcc>
  <rcc rId="5162" sId="1">
    <oc r="G76" t="inlineStr">
      <is>
        <t>ADL_SR06_C2B1-ADPSXF2_CPSF_SEP5_01580510_2022WW09.3.0.bin</t>
      </is>
    </oc>
    <nc r="G76" t="inlineStr">
      <is>
        <t>ADL_SR06_C2B1-ADPSXF2_CPSF_SEP5_01580510_2022WW19.3.0.bin</t>
      </is>
    </nc>
  </rcc>
  <rcc rId="5163" sId="1">
    <oc r="G77" t="inlineStr">
      <is>
        <t>ADL_SR06_C2B1-ADPSXF2_CPSF_SEP5_01580510_2022WW09.3.0.bin</t>
      </is>
    </oc>
    <nc r="G77" t="inlineStr">
      <is>
        <t>ADL_SR06_C2B1-ADPSXF2_CPSF_SEP5_01580510_2022WW19.3.0.bin</t>
      </is>
    </nc>
  </rcc>
  <rcc rId="5164" sId="1">
    <oc r="G78" t="inlineStr">
      <is>
        <t>ADL_SR06_C2B1-ADPSXF2_CPSF_SEP5_01580510_2022WW09.3.0.bin</t>
      </is>
    </oc>
    <nc r="G78" t="inlineStr">
      <is>
        <t>ADL_SR06_C2B1-ADPSXF2_CPSF_SEP5_01580510_2022WW19.3.0.bin</t>
      </is>
    </nc>
  </rcc>
  <rcc rId="5165" sId="1">
    <oc r="G79" t="inlineStr">
      <is>
        <t>ADL_SR06_C2B1-ADPSXF2_CPSF_SEP5_01580510_2022WW09.3.0.bin</t>
      </is>
    </oc>
    <nc r="G79" t="inlineStr">
      <is>
        <t>ADL_SR06_C2B1-ADPSXF2_CPSF_SEP5_01580510_2022WW19.3.0.bin</t>
      </is>
    </nc>
  </rcc>
  <rcc rId="5166" sId="1">
    <oc r="G80" t="inlineStr">
      <is>
        <t>ADL_SR06_C2B1-ADPSXF2_CPSF_SEP5_01580510_2022WW09.3.0.bin</t>
      </is>
    </oc>
    <nc r="G80" t="inlineStr">
      <is>
        <t>ADL_SR06_C2B1-ADPSXF2_CPSF_SEP5_01580510_2022WW19.3.0.bin</t>
      </is>
    </nc>
  </rcc>
  <rcc rId="5167" sId="1">
    <oc r="G81" t="inlineStr">
      <is>
        <t>ADL_SR06_C2B1-ADPSXF2_CPSF_SEP5_01580510_2022WW09.3.0.bin</t>
      </is>
    </oc>
    <nc r="G81" t="inlineStr">
      <is>
        <t>ADL_SR06_C2B1-ADPSXF2_CPSF_SEP5_01580510_2022WW19.3.0.bin</t>
      </is>
    </nc>
  </rcc>
  <rcc rId="5168" sId="1">
    <oc r="G82" t="inlineStr">
      <is>
        <t>ADL_SR06_C2B1-ADPSXF2_CPSF_SEP5_01580510_2022WW09.3.0.bin</t>
      </is>
    </oc>
    <nc r="G82" t="inlineStr">
      <is>
        <t>ADL_SR06_C2B1-ADPSXF2_CPSF_SEP5_01580510_2022WW19.3.0.bin</t>
      </is>
    </nc>
  </rcc>
  <rcc rId="5169" sId="1">
    <oc r="G83" t="inlineStr">
      <is>
        <t>ADL_SR06_C2B1-ADPSXF2_CPSF_SEP5_01580510_2022WW09.3.0.bin</t>
      </is>
    </oc>
    <nc r="G83" t="inlineStr">
      <is>
        <t>ADL_SR06_C2B1-ADPSXF2_CPSF_SEP5_01580510_2022WW19.3.0.bin</t>
      </is>
    </nc>
  </rcc>
  <rcc rId="5170" sId="1">
    <oc r="G84" t="inlineStr">
      <is>
        <t>ADL_SR06_C2B1-ADPSXF2_CPSF_SEP5_01580510_2022WW09.3.0.bin</t>
      </is>
    </oc>
    <nc r="G84" t="inlineStr">
      <is>
        <t>ADL_SR06_C2B1-ADPSXF2_CPSF_SEP5_01580510_2022WW19.3.0.bin</t>
      </is>
    </nc>
  </rcc>
  <rcc rId="5171" sId="1">
    <oc r="G85" t="inlineStr">
      <is>
        <t>ADL_SR06_C2B1-ADPSXF2_CPSF_SEP5_01580510_2022WW09.3.0.bin</t>
      </is>
    </oc>
    <nc r="G85" t="inlineStr">
      <is>
        <t>ADL_SR06_C2B1-ADPSXF2_CPSF_SEP5_01580510_2022WW19.3.0.bin</t>
      </is>
    </nc>
  </rcc>
  <rcc rId="5172" sId="1">
    <oc r="G86" t="inlineStr">
      <is>
        <t>ADL_SR06_C2B1-ADPSXF2_CPSF_SEP5_01580510_2022WW09.3.0.bin</t>
      </is>
    </oc>
    <nc r="G86" t="inlineStr">
      <is>
        <t>ADL_SR06_C2B1-ADPSXF2_CPSF_SEP5_01580510_2022WW19.3.0.bin</t>
      </is>
    </nc>
  </rcc>
  <rcc rId="5173" sId="1">
    <oc r="G87" t="inlineStr">
      <is>
        <t>ADL_SR06_C2B1-ADPSXF2_CPSF_SEP5_01580510_2022WW09.3.0.bin</t>
      </is>
    </oc>
    <nc r="G87" t="inlineStr">
      <is>
        <t>ADL_SR06_C2B1-ADPSXF2_CPSF_SEP5_01580510_2022WW19.3.0.bin</t>
      </is>
    </nc>
  </rcc>
  <rcc rId="5174" sId="1">
    <oc r="G88" t="inlineStr">
      <is>
        <t>ADL_SR06_C2B1-ADPSXF2_CPSF_SEP5_01580510_2022WW09.3.0.bin</t>
      </is>
    </oc>
    <nc r="G88" t="inlineStr">
      <is>
        <t>ADL_SR06_C2B1-ADPSXF2_CPSF_SEP5_01580510_2022WW19.3.0.bin</t>
      </is>
    </nc>
  </rcc>
  <rcc rId="5175" sId="1">
    <oc r="G89" t="inlineStr">
      <is>
        <t>ADL_SR06_C2B1-ADPSXF2_CPSF_SEP5_01580510_2022WW09.3.0.bin</t>
      </is>
    </oc>
    <nc r="G89" t="inlineStr">
      <is>
        <t>ADL_SR06_C2B1-ADPSXF2_CPSF_SEP5_01580510_2022WW19.3.0.bin</t>
      </is>
    </nc>
  </rcc>
  <rcc rId="5176" sId="1">
    <oc r="G90" t="inlineStr">
      <is>
        <t>ADL_SR06_C2B1-ADPSXF2_CPSF_SEP5_01580510_2022WW09.3.0.bin</t>
      </is>
    </oc>
    <nc r="G90" t="inlineStr">
      <is>
        <t>ADL_SR06_C2B1-ADPSXF2_CPSF_SEP5_01580510_2022WW19.3.0.bin</t>
      </is>
    </nc>
  </rcc>
  <rcc rId="5177" sId="1">
    <oc r="G91" t="inlineStr">
      <is>
        <t>ADL_SR06_C2B1-ADPSXF2_CPSF_SEP5_01580510_2022WW09.3.0.bin</t>
      </is>
    </oc>
    <nc r="G91" t="inlineStr">
      <is>
        <t>ADL_SR06_C2B1-ADPSXF2_CPSF_SEP5_01580510_2022WW19.3.0.bin</t>
      </is>
    </nc>
  </rcc>
  <rcc rId="5178" sId="1">
    <oc r="G92" t="inlineStr">
      <is>
        <t>ADL_SR06_C2B1-ADPSXF2_CPSF_SEP5_01580510_2022WW09.3.0.bin</t>
      </is>
    </oc>
    <nc r="G92" t="inlineStr">
      <is>
        <t>ADL_SR06_C2B1-ADPSXF2_CPSF_SEP5_01580510_2022WW19.3.0.bin</t>
      </is>
    </nc>
  </rcc>
  <rcc rId="5179" sId="1">
    <oc r="G93" t="inlineStr">
      <is>
        <t>ADL_SR06_C2B1-ADPSXF2_CPSF_SEP5_01580510_2022WW09.3.0.bin</t>
      </is>
    </oc>
    <nc r="G93" t="inlineStr">
      <is>
        <t>ADL_SR06_C2B1-ADPSXF2_CPSF_SEP5_01580510_2022WW19.3.0.bin</t>
      </is>
    </nc>
  </rcc>
  <rcc rId="5180" sId="1">
    <oc r="G94" t="inlineStr">
      <is>
        <t>ADL_SR06_C2B1-ADPSXF2_CPSF_SEP5_01580510_2022WW09.3.0.bin</t>
      </is>
    </oc>
    <nc r="G94" t="inlineStr">
      <is>
        <t>ADL_SR06_C2B1-ADPSXF2_CPSF_SEP5_01580510_2022WW19.3.0.bin</t>
      </is>
    </nc>
  </rcc>
  <rcc rId="5181" sId="1">
    <oc r="G58" t="inlineStr">
      <is>
        <t>ADL_SR06_C2B1-ADPSXF2_CPSF_SEP5_01580510_2022WW09.3.0.bin</t>
      </is>
    </oc>
    <nc r="G58" t="inlineStr">
      <is>
        <t>ADL_SR06_C2B1-ADPSXF2_CPSF_SEP5_01580510_2022WW19.3.0.bin</t>
      </is>
    </nc>
  </rcc>
  <rcc rId="5182" sId="1">
    <oc r="G96" t="inlineStr">
      <is>
        <t>ADL_SR06_C2B1-ADPSXF2_CPSF_SEP5_01580510_2022WW09.3.0.bin</t>
      </is>
    </oc>
    <nc r="G96" t="inlineStr">
      <is>
        <t>ADL_SR06_C2B1-ADPSXF2_CPSF_SEP5_01580510_2022WW19.3.0.bin</t>
      </is>
    </nc>
  </rcc>
  <rcc rId="5183" sId="1">
    <oc r="G97" t="inlineStr">
      <is>
        <t>ADL_SR06_C2B1-ADPSXF2_CPSF_SEP5_01580510_2022WW09.3.0.bin</t>
      </is>
    </oc>
    <nc r="G97" t="inlineStr">
      <is>
        <t>ADL_SR06_C2B1-ADPSXF2_CPSF_SEP5_01580510_2022WW19.3.0.bin</t>
      </is>
    </nc>
  </rcc>
  <rcc rId="5184" sId="1">
    <oc r="G98" t="inlineStr">
      <is>
        <t>ADL_SR06_C2B1-ADPSXF2_CPSF_SEP5_01580510_2022WW09.3.0.bin</t>
      </is>
    </oc>
    <nc r="G98" t="inlineStr">
      <is>
        <t>ADL_SR06_C2B1-ADPSXF2_CPSF_SEP5_01580510_2022WW19.3.0.bin</t>
      </is>
    </nc>
  </rcc>
  <rcc rId="5185" sId="1">
    <oc r="G99" t="inlineStr">
      <is>
        <t>ADL_SR06_C2B1-ADPSXF2_CPSF_SEP5_01580510_2022WW09.3.0.bin</t>
      </is>
    </oc>
    <nc r="G99" t="inlineStr">
      <is>
        <t>ADL_SR06_C2B1-ADPSXF2_CPSF_SEP5_01580510_2022WW19.3.0.bin</t>
      </is>
    </nc>
  </rcc>
  <rcc rId="5186" sId="1">
    <oc r="G100" t="inlineStr">
      <is>
        <t>ADL_SR06_C2B1-ADPSXF2_CPSF_SEP5_01580510_2022WW09.3.0.bin</t>
      </is>
    </oc>
    <nc r="G100" t="inlineStr">
      <is>
        <t>ADL_SR06_C2B1-ADPSXF2_CPSF_SEP5_01580510_2022WW19.3.0.bin</t>
      </is>
    </nc>
  </rcc>
  <rcc rId="5187" sId="1">
    <oc r="G101" t="inlineStr">
      <is>
        <t>ADL_SR06_C2B1-ADPSXF2_CPSF_SEP5_01580510_2022WW09.3.0.bin</t>
      </is>
    </oc>
    <nc r="G101" t="inlineStr">
      <is>
        <t>ADL_SR06_C2B1-ADPSXF2_CPSF_SEP5_01580510_2022WW19.3.0.bin</t>
      </is>
    </nc>
  </rcc>
  <rcc rId="5188" sId="1">
    <oc r="G102" t="inlineStr">
      <is>
        <t>ADL_SR06_C2B1-ADPSXF2_CPSF_SEP5_01580510_2022WW09.3.0.bin</t>
      </is>
    </oc>
    <nc r="G102" t="inlineStr">
      <is>
        <t>ADL_SR06_C2B1-ADPSXF2_CPSF_SEP5_01580510_2022WW19.3.0.bin</t>
      </is>
    </nc>
  </rcc>
  <rcc rId="5189" sId="1">
    <oc r="G103" t="inlineStr">
      <is>
        <t>ADL_SR06_C2B1-ADPSXF2_CPSF_SEP5_01580510_2022WW09.3.0.bin</t>
      </is>
    </oc>
    <nc r="G103" t="inlineStr">
      <is>
        <t>ADL_SR06_C2B1-ADPSXF2_CPSF_SEP5_01580510_2022WW19.3.0.bin</t>
      </is>
    </nc>
  </rcc>
  <rcc rId="5190" sId="1">
    <oc r="G104" t="inlineStr">
      <is>
        <t>ADL_SR06_C2B1-ADPSXF2_CPSF_SEP5_01580510_2022WW09.3.0.bin</t>
      </is>
    </oc>
    <nc r="G104" t="inlineStr">
      <is>
        <t>ADL_SR06_C2B1-ADPSXF2_CPSF_SEP5_01580510_2022WW19.3.0.bin</t>
      </is>
    </nc>
  </rcc>
  <rcc rId="5191" sId="1">
    <oc r="G105" t="inlineStr">
      <is>
        <t>ADL_SR06_C2B1-ADPSXF2_CPSF_SEP5_01580510_2022WW09.3.0.bin</t>
      </is>
    </oc>
    <nc r="G105" t="inlineStr">
      <is>
        <t>ADL_SR06_C2B1-ADPSXF2_CPSF_SEP5_01580510_2022WW19.3.0.bin</t>
      </is>
    </nc>
  </rcc>
  <rcc rId="5192" sId="1">
    <oc r="G106" t="inlineStr">
      <is>
        <t>ADL_SR06_C2B1-ADPSXF2_CPSF_SEP5_01580510_2022WW09.3.0.bin</t>
      </is>
    </oc>
    <nc r="G106" t="inlineStr">
      <is>
        <t>ADL_SR06_C2B1-ADPSXF2_CPSF_SEP5_01580510_2022WW19.3.0.bin</t>
      </is>
    </nc>
  </rcc>
  <rcc rId="5193" sId="1">
    <oc r="G107" t="inlineStr">
      <is>
        <t>ADL_SR06_C2B1-ADPSXF2_CPSF_SEP5_01580510_2022WW09.3.0.bin</t>
      </is>
    </oc>
    <nc r="G107" t="inlineStr">
      <is>
        <t>ADL_SR06_C2B1-ADPSXF2_CPSF_SEP5_01580510_2022WW19.3.0.bin</t>
      </is>
    </nc>
  </rcc>
  <rcc rId="5194" sId="1">
    <oc r="G108" t="inlineStr">
      <is>
        <t>ADL_SR06_C2B1-ADPSXF2_CPSF_SEP5_01580510_2022WW09.3.0.bin</t>
      </is>
    </oc>
    <nc r="G108" t="inlineStr">
      <is>
        <t>ADL_SR06_C2B1-ADPSXF2_CPSF_SEP5_01580510_2022WW19.3.0.bin</t>
      </is>
    </nc>
  </rcc>
  <rcc rId="5195" sId="1">
    <oc r="G109" t="inlineStr">
      <is>
        <t>ADL_SR06_C2B1-ADPSXF2_CPSF_SEP5_01580510_2022WW09.3.0.bin</t>
      </is>
    </oc>
    <nc r="G109" t="inlineStr">
      <is>
        <t>ADL_SR06_C2B1-ADPSXF2_CPSF_SEP5_01580510_2022WW19.3.0.bin</t>
      </is>
    </nc>
  </rcc>
  <rcc rId="5196" sId="1">
    <oc r="G110" t="inlineStr">
      <is>
        <t>ADL_SR06_C2B1-ADPSXF2_CPSF_SEP5_01580510_2022WW09.3.0.bin</t>
      </is>
    </oc>
    <nc r="G110" t="inlineStr">
      <is>
        <t>ADL_SR06_C2B1-ADPSXF2_CPSF_SEP5_01580510_2022WW19.3.0.bin</t>
      </is>
    </nc>
  </rcc>
  <rcc rId="5197" sId="1">
    <oc r="G111" t="inlineStr">
      <is>
        <t>ADL_SR06_C2B1-ADPSXF2_CPSF_SEP5_01580510_2022WW09.3.0.bin</t>
      </is>
    </oc>
    <nc r="G111" t="inlineStr">
      <is>
        <t>ADL_SR06_C2B1-ADPSXF2_CPSF_SEP5_01580510_2022WW19.3.0.bin</t>
      </is>
    </nc>
  </rcc>
  <rcc rId="5198" sId="1">
    <oc r="G112" t="inlineStr">
      <is>
        <t>ADL_SR06_C2B1-ADPSXF2_CPSF_SEP5_01580510_2022WW09.3.0.bin</t>
      </is>
    </oc>
    <nc r="G112" t="inlineStr">
      <is>
        <t>ADL_SR06_C2B1-ADPSXF2_CPSF_SEP5_01580510_2022WW19.3.0.bin</t>
      </is>
    </nc>
  </rcc>
  <rcc rId="5199" sId="1">
    <oc r="G113" t="inlineStr">
      <is>
        <t>ADL_SR06_C2B1-ADPSXF2_CPSF_SEP5_01580510_2022WW09.3.0.bin</t>
      </is>
    </oc>
    <nc r="G113" t="inlineStr">
      <is>
        <t>ADL_SR06_C2B1-ADPSXF2_CPSF_SEP5_01580510_2022WW19.3.0.bin</t>
      </is>
    </nc>
  </rcc>
  <rcc rId="5200" sId="1">
    <oc r="G114" t="inlineStr">
      <is>
        <t>ADL_SR06_C2B1-ADPSXF2_CPSF_SEP5_01580510_2022WW09.3.0.bin</t>
      </is>
    </oc>
    <nc r="G114" t="inlineStr">
      <is>
        <t>ADL_SR06_C2B1-ADPSXF2_CPSF_SEP5_01580510_2022WW19.3.0.bin</t>
      </is>
    </nc>
  </rcc>
  <rcc rId="5201" sId="1">
    <oc r="G115" t="inlineStr">
      <is>
        <t>ADL_SR06_C2B1-ADPSXF2_CPSF_SEP5_01580510_2022WW09.3.0.bin</t>
      </is>
    </oc>
    <nc r="G115" t="inlineStr">
      <is>
        <t>ADL_SR06_C2B1-ADPSXF2_CPSF_SEP5_01580510_2022WW19.3.0.bin</t>
      </is>
    </nc>
  </rcc>
  <rcc rId="5202" sId="1">
    <oc r="G116" t="inlineStr">
      <is>
        <t>ADL_SR06_C2B1-ADPSXF2_CPSF_SEP5_01580510_2022WW09.3.0.bin</t>
      </is>
    </oc>
    <nc r="G116" t="inlineStr">
      <is>
        <t>ADL_SR06_C2B1-ADPSXF2_CPSF_SEP5_01580510_2022WW19.3.0.bin</t>
      </is>
    </nc>
  </rcc>
  <rcc rId="5203" sId="1">
    <oc r="G117" t="inlineStr">
      <is>
        <t>ADL_SR06_C2B1-ADPSXF2_CPSF_SEP5_01580510_2022WW09.3.0.bin</t>
      </is>
    </oc>
    <nc r="G117" t="inlineStr">
      <is>
        <t>ADL_SR06_C2B1-ADPSXF2_CPSF_SEP5_01580510_2022WW19.3.0.bin</t>
      </is>
    </nc>
  </rcc>
  <rcc rId="5204" sId="1">
    <oc r="G118" t="inlineStr">
      <is>
        <t>ADL_SR06_C2B1-ADPSXF2_CPSF_SEP5_01580510_2022WW09.3.0.bin</t>
      </is>
    </oc>
    <nc r="G118" t="inlineStr">
      <is>
        <t>ADL_SR06_C2B1-ADPSXF2_CPSF_SEP5_01580510_2022WW19.3.0.bin</t>
      </is>
    </nc>
  </rcc>
  <rcc rId="5205" sId="1">
    <oc r="G119" t="inlineStr">
      <is>
        <t>ADL_SR06_C2B1-ADPSXF2_CPSF_SEP5_01580510_2022WW09.3.0.bin</t>
      </is>
    </oc>
    <nc r="G119" t="inlineStr">
      <is>
        <t>ADL_SR06_C2B1-ADPSXF2_CPSF_SEP5_01580510_2022WW19.3.0.bin</t>
      </is>
    </nc>
  </rcc>
  <rcc rId="5206" sId="1">
    <oc r="G120" t="inlineStr">
      <is>
        <t>ADL_SR06_C2B1-ADPSXF2_CPSF_SEP5_01580510_2022WW09.3.0.bin</t>
      </is>
    </oc>
    <nc r="G120" t="inlineStr">
      <is>
        <t>ADL_SR06_C2B1-ADPSXF2_CPSF_SEP5_01580510_2022WW19.3.0.bin</t>
      </is>
    </nc>
  </rcc>
  <rcc rId="5207" sId="1">
    <oc r="G121" t="inlineStr">
      <is>
        <t>ADL_SR06_C2B1-ADPSXF2_CPSF_SEP5_01580510_2022WW09.3.0.bin</t>
      </is>
    </oc>
    <nc r="G121" t="inlineStr">
      <is>
        <t>ADL_SR06_C2B1-ADPSXF2_CPSF_SEP5_01580510_2022WW19.3.0.bin</t>
      </is>
    </nc>
  </rcc>
  <rcc rId="5208" sId="1">
    <oc r="G122" t="inlineStr">
      <is>
        <t>ADL_SR06_C2B1-ADPSXF2_CPSF_SEP5_01580510_2022WW09.3.0.bin</t>
      </is>
    </oc>
    <nc r="G122" t="inlineStr">
      <is>
        <t>ADL_SR06_C2B1-ADPSXF2_CPSF_SEP5_01580510_2022WW19.3.0.bin</t>
      </is>
    </nc>
  </rcc>
  <rcc rId="5209" sId="1">
    <oc r="G123" t="inlineStr">
      <is>
        <t>ADL_SR06_C2B1-ADPSXF2_CPSF_SEP5_01580510_2022WW09.3.0.bin</t>
      </is>
    </oc>
    <nc r="G123" t="inlineStr">
      <is>
        <t>ADL_SR06_C2B1-ADPSXF2_CPSF_SEP5_01580510_2022WW19.3.0.bin</t>
      </is>
    </nc>
  </rcc>
  <rcc rId="5210" sId="1">
    <oc r="G124" t="inlineStr">
      <is>
        <t>ADL_SR06_C2B1-ADPSXF2_CPSF_SEP5_01580510_2022WW09.3.0.bin</t>
      </is>
    </oc>
    <nc r="G124" t="inlineStr">
      <is>
        <t>ADL_SR06_C2B1-ADPSXF2_CPSF_SEP5_01580510_2022WW19.3.0.bin</t>
      </is>
    </nc>
  </rcc>
  <rcc rId="5211" sId="1">
    <oc r="G125" t="inlineStr">
      <is>
        <t>ADL_SR06_C2B1-ADPSXF2_CPSF_SEP5_01580510_2022WW09.3.0.bin</t>
      </is>
    </oc>
    <nc r="G125" t="inlineStr">
      <is>
        <t>ADL_SR06_C2B1-ADPSXF2_CPSF_SEP5_01580510_2022WW19.3.0.bin</t>
      </is>
    </nc>
  </rcc>
  <rcc rId="5212" sId="1">
    <oc r="G126" t="inlineStr">
      <is>
        <t>ADL_SR06_C2B1-ADPSXF2_CPSF_SEP5_01580510_2022WW09.3.0.bin</t>
      </is>
    </oc>
    <nc r="G126" t="inlineStr">
      <is>
        <t>ADL_SR06_C2B1-ADPSXF2_CPSF_SEP5_01580510_2022WW19.3.0.bin</t>
      </is>
    </nc>
  </rcc>
  <rcc rId="5213" sId="1">
    <oc r="G127" t="inlineStr">
      <is>
        <t>ADL_SR06_C2B1-ADPSXF2_CPSF_SEP5_01580510_2022WW09.3.0.bin</t>
      </is>
    </oc>
    <nc r="G127" t="inlineStr">
      <is>
        <t>ADL_SR06_C2B1-ADPSXF2_CPSF_SEP5_01580510_2022WW19.3.0.bin</t>
      </is>
    </nc>
  </rcc>
  <rcc rId="5214" sId="1">
    <oc r="G128" t="inlineStr">
      <is>
        <t>ADL_SR06_C2B1-ADPSXF2_CPSF_SEP5_01580510_2022WW09.3.0.bin</t>
      </is>
    </oc>
    <nc r="G128" t="inlineStr">
      <is>
        <t>ADL_SR06_C2B1-ADPSXF2_CPSF_SEP5_01580510_2022WW19.3.0.bin</t>
      </is>
    </nc>
  </rcc>
  <rcc rId="5215" sId="1">
    <oc r="G129" t="inlineStr">
      <is>
        <t>ADL_SR06_C2B1-ADPSXF2_CPSF_SEP5_01580510_2022WW09.3.0.bin</t>
      </is>
    </oc>
    <nc r="G129" t="inlineStr">
      <is>
        <t>ADL_SR06_C2B1-ADPSXF2_CPSF_SEP5_01580510_2022WW19.3.0.bin</t>
      </is>
    </nc>
  </rcc>
  <rcc rId="5216" sId="1">
    <oc r="G130" t="inlineStr">
      <is>
        <t>ADL_SR06_C2B1-ADPSXF2_CPSF_SEP5_01580510_2022WW09.3.0.bin</t>
      </is>
    </oc>
    <nc r="G130" t="inlineStr">
      <is>
        <t>ADL_SR06_C2B1-ADPSXF2_CPSF_SEP5_01580510_2022WW19.3.0.bin</t>
      </is>
    </nc>
  </rcc>
  <rcc rId="5217" sId="1">
    <oc r="G131" t="inlineStr">
      <is>
        <t>ADL_SR06_C2B1-ADPSXF2_CPSF_SEP5_01580510_2022WW09.3.0.bin</t>
      </is>
    </oc>
    <nc r="G131" t="inlineStr">
      <is>
        <t>ADL_SR06_C2B1-ADPSXF2_CPSF_SEP5_01580510_2022WW19.3.0.bin</t>
      </is>
    </nc>
  </rcc>
  <rcc rId="5218" sId="1">
    <oc r="G132" t="inlineStr">
      <is>
        <t>ADL_SR06_C2B1-ADPSXF2_CPSF_SEP5_01580510_2022WW09.3.0.bin</t>
      </is>
    </oc>
    <nc r="G132" t="inlineStr">
      <is>
        <t>ADL_SR06_C2B1-ADPSXF2_CPSF_SEP5_01580510_2022WW19.3.0.bin</t>
      </is>
    </nc>
  </rcc>
  <rcc rId="5219" sId="1">
    <oc r="G133" t="inlineStr">
      <is>
        <t>ADL_SR06_C2B1-ADPSXF2_CPSF_SEP5_01580510_2022WW09.3.0.bin</t>
      </is>
    </oc>
    <nc r="G133" t="inlineStr">
      <is>
        <t>ADL_SR06_C2B1-ADPSXF2_CPSF_SEP5_01580510_2022WW19.3.0.bin</t>
      </is>
    </nc>
  </rcc>
  <rcc rId="5220" sId="1">
    <oc r="G134" t="inlineStr">
      <is>
        <t>ADL_SR06_C2B1-ADPSXF2_CPSF_SEP5_01580510_2022WW09.3.0.bin</t>
      </is>
    </oc>
    <nc r="G134" t="inlineStr">
      <is>
        <t>ADL_SR06_C2B1-ADPSXF2_CPSF_SEP5_01580510_2022WW19.3.0.bin</t>
      </is>
    </nc>
  </rcc>
  <rcc rId="5221" sId="1">
    <oc r="G135" t="inlineStr">
      <is>
        <t>ADL_SR06_C2B1-ADPSXF2_CPSF_SEP5_01580510_2022WW09.3.0.bin</t>
      </is>
    </oc>
    <nc r="G135" t="inlineStr">
      <is>
        <t>ADL_SR06_C2B1-ADPSXF2_CPSF_SEP5_01580510_2022WW19.3.0.bin</t>
      </is>
    </nc>
  </rcc>
  <rcc rId="5222" sId="1">
    <oc r="G136" t="inlineStr">
      <is>
        <t>ADL_SR06_C2B1-ADPSXF2_CPSF_SEP5_01580510_2022WW09.3.0.bin</t>
      </is>
    </oc>
    <nc r="G136" t="inlineStr">
      <is>
        <t>ADL_SR06_C2B1-ADPSXF2_CPSF_SEP5_01580510_2022WW19.3.0.bin</t>
      </is>
    </nc>
  </rcc>
  <rcc rId="5223" sId="1">
    <oc r="G137" t="inlineStr">
      <is>
        <t>ADL_SR06_C2B1-ADPSXF2_CPSF_SEP5_01580510_2022WW09.3.0.bin</t>
      </is>
    </oc>
    <nc r="G137" t="inlineStr">
      <is>
        <t>ADL_SR06_C2B1-ADPSXF2_CPSF_SEP5_01580510_2022WW19.3.0.bin</t>
      </is>
    </nc>
  </rcc>
  <rcc rId="5224" sId="1">
    <oc r="G138" t="inlineStr">
      <is>
        <t>ADL_SR06_C2B1-ADPSXF2_CPSF_SEP5_01580510_2022WW09.3.0.bin</t>
      </is>
    </oc>
    <nc r="G138" t="inlineStr">
      <is>
        <t>ADL_SR06_C2B1-ADPSXF2_CPSF_SEP5_01580510_2022WW19.3.0.bin</t>
      </is>
    </nc>
  </rcc>
  <rcc rId="5225" sId="1">
    <oc r="G139" t="inlineStr">
      <is>
        <t>ADL_SR06_C2B1-ADPSXF2_CPSF_SEP5_01580510_2022WW09.3.0.bin</t>
      </is>
    </oc>
    <nc r="G139" t="inlineStr">
      <is>
        <t>ADL_SR06_C2B1-ADPSXF2_CPSF_SEP5_01580510_2022WW19.3.0.bin</t>
      </is>
    </nc>
  </rcc>
  <rcc rId="5226" sId="1">
    <oc r="G140" t="inlineStr">
      <is>
        <t>ADL_SR06_C2B1-ADPSXF2_CPSF_SEP5_01580510_2022WW09.3.0.bin</t>
      </is>
    </oc>
    <nc r="G140" t="inlineStr">
      <is>
        <t>ADL_SR06_C2B1-ADPSXF2_CPSF_SEP5_01580510_2022WW19.3.0.bin</t>
      </is>
    </nc>
  </rcc>
  <rcc rId="5227" sId="1">
    <oc r="G141" t="inlineStr">
      <is>
        <t>ADL_SR06_C2B1-ADPSXF2_CPSF_SEP5_01580510_2022WW09.3.0.bin</t>
      </is>
    </oc>
    <nc r="G141" t="inlineStr">
      <is>
        <t>ADL_SR06_C2B1-ADPSXF2_CPSF_SEP5_01580510_2022WW19.3.0.bin</t>
      </is>
    </nc>
  </rcc>
  <rcc rId="5228" sId="1">
    <oc r="G142" t="inlineStr">
      <is>
        <t>ADL_SR06_C2B1-ADPSXF2_CPSF_SEP5_01580510_2022WW09.3.0.bin</t>
      </is>
    </oc>
    <nc r="G142" t="inlineStr">
      <is>
        <t>ADL_SR06_C2B1-ADPSXF2_CPSF_SEP5_01580510_2022WW19.3.0.bin</t>
      </is>
    </nc>
  </rcc>
  <rcc rId="5229" sId="1">
    <oc r="G143" t="inlineStr">
      <is>
        <t>ADL_SR06_C2B1-ADPSXF2_CPSF_SEP5_01580510_2022WW09.3.0.bin</t>
      </is>
    </oc>
    <nc r="G143" t="inlineStr">
      <is>
        <t>ADL_SR06_C2B1-ADPSXF2_CPSF_SEP5_01580510_2022WW19.3.0.bin</t>
      </is>
    </nc>
  </rcc>
  <rcc rId="5230" sId="1">
    <oc r="G144" t="inlineStr">
      <is>
        <t>ADL_SR06_C2B1-ADPSXF2_CPSF_SEP5_01580510_2022WW09.3.0.bin</t>
      </is>
    </oc>
    <nc r="G144" t="inlineStr">
      <is>
        <t>ADL_SR06_C2B1-ADPSXF2_CPSF_SEP5_01580510_2022WW19.3.0.bin</t>
      </is>
    </nc>
  </rcc>
  <rcc rId="5231" sId="1">
    <oc r="G145" t="inlineStr">
      <is>
        <t>ADL_SR06_C2B1-ADPSXF2_CPSF_SEP5_01580510_2022WW09.3.0.bin</t>
      </is>
    </oc>
    <nc r="G145" t="inlineStr">
      <is>
        <t>ADL_SR06_C2B1-ADPSXF2_CPSF_SEP5_01580510_2022WW19.3.0.bin</t>
      </is>
    </nc>
  </rcc>
  <rcc rId="5232" sId="1">
    <oc r="G146" t="inlineStr">
      <is>
        <t>ADL_SR06_C2B1-ADPSXF2_CPSF_SEP5_01580510_2022WW09.3.0.bin</t>
      </is>
    </oc>
    <nc r="G146" t="inlineStr">
      <is>
        <t>ADL_SR06_C2B1-ADPSXF2_CPSF_SEP5_01580510_2022WW19.3.0.bin</t>
      </is>
    </nc>
  </rcc>
  <rcc rId="5233" sId="1">
    <oc r="G147" t="inlineStr">
      <is>
        <t>ADL_SR06_C2B1-ADPSXF2_CPSF_SEP5_01580510_2022WW09.3.0.bin</t>
      </is>
    </oc>
    <nc r="G147" t="inlineStr">
      <is>
        <t>ADL_SR06_C2B1-ADPSXF2_CPSF_SEP5_01580510_2022WW19.3.0.bin</t>
      </is>
    </nc>
  </rcc>
  <rcc rId="5234" sId="1">
    <oc r="G148" t="inlineStr">
      <is>
        <t>ADL_SR06_C2B1-ADPSXF2_CPSF_SEP5_01580510_2022WW09.3.0.bin</t>
      </is>
    </oc>
    <nc r="G148" t="inlineStr">
      <is>
        <t>ADL_SR06_C2B1-ADPSXF2_CPSF_SEP5_01580510_2022WW19.3.0.bin</t>
      </is>
    </nc>
  </rcc>
  <rcc rId="5235" sId="1">
    <oc r="G149" t="inlineStr">
      <is>
        <t>ADL_SR06_C2B1-ADPSXF2_CPSF_SEP5_01580510_2022WW09.3.0.bin</t>
      </is>
    </oc>
    <nc r="G149" t="inlineStr">
      <is>
        <t>ADL_SR06_C2B1-ADPSXF2_CPSF_SEP5_01580510_2022WW19.3.0.bin</t>
      </is>
    </nc>
  </rcc>
  <rcc rId="5236" sId="1">
    <oc r="G150" t="inlineStr">
      <is>
        <t>ADL_SR06_C2B1-ADPSXF2_CPSF_SEP5_01580510_2022WW09.3.0.bin</t>
      </is>
    </oc>
    <nc r="G150" t="inlineStr">
      <is>
        <t>ADL_SR06_C2B1-ADPSXF2_CPSF_SEP5_01580510_2022WW19.3.0.bin</t>
      </is>
    </nc>
  </rcc>
  <rcc rId="5237" sId="1">
    <oc r="G151" t="inlineStr">
      <is>
        <t>ADL_SR06_C2B1-ADPSXF2_CPSF_SEP5_01580510_2022WW09.3.0.bin</t>
      </is>
    </oc>
    <nc r="G151" t="inlineStr">
      <is>
        <t>ADL_SR06_C2B1-ADPSXF2_CPSF_SEP5_01580510_2022WW19.3.0.bin</t>
      </is>
    </nc>
  </rcc>
  <rcc rId="5238" sId="1">
    <oc r="G152" t="inlineStr">
      <is>
        <t>ADL_SR06_C2B1-ADPSXF2_CPSF_SEP5_01580510_2022WW09.3.0.bin</t>
      </is>
    </oc>
    <nc r="G152" t="inlineStr">
      <is>
        <t>ADL_SR06_C2B1-ADPSXF2_CPSF_SEP5_01580510_2022WW19.3.0.bin</t>
      </is>
    </nc>
  </rcc>
  <rcc rId="5239" sId="1">
    <oc r="G153" t="inlineStr">
      <is>
        <t>ADL_SR06_C2B1-ADPSXF2_CPSF_SEP5_01580510_2022WW09.3.0.bin</t>
      </is>
    </oc>
    <nc r="G153" t="inlineStr">
      <is>
        <t>ADL_SR06_C2B1-ADPSXF2_CPSF_SEP5_01580510_2022WW19.3.0.bin</t>
      </is>
    </nc>
  </rcc>
  <rcc rId="5240" sId="1">
    <oc r="G154" t="inlineStr">
      <is>
        <t>ADL_SR06_C2B1-ADPSXF2_CPSF_SEP5_01580510_2022WW09.3.0.bin</t>
      </is>
    </oc>
    <nc r="G154" t="inlineStr">
      <is>
        <t>ADL_SR06_C2B1-ADPSXF2_CPSF_SEP5_01580510_2022WW19.3.0.bin</t>
      </is>
    </nc>
  </rcc>
  <rcc rId="5241" sId="1">
    <oc r="G155" t="inlineStr">
      <is>
        <t>ADL_SR06_C2B1-ADPSXF2_CPSF_SEP5_01580510_2022WW09.3.0.bin</t>
      </is>
    </oc>
    <nc r="G155" t="inlineStr">
      <is>
        <t>ADL_SR06_C2B1-ADPSXF2_CPSF_SEP5_01580510_2022WW19.3.0.bin</t>
      </is>
    </nc>
  </rcc>
  <rcc rId="5242" sId="1">
    <oc r="G156" t="inlineStr">
      <is>
        <t>ADL_SR06_C2B1-ADPSXF2_CPSF_SEP5_01580510_2022WW09.3.0.bin</t>
      </is>
    </oc>
    <nc r="G156" t="inlineStr">
      <is>
        <t>ADL_SR06_C2B1-ADPSXF2_CPSF_SEP5_01580510_2022WW19.3.0.bin</t>
      </is>
    </nc>
  </rcc>
  <rcc rId="5243" sId="1">
    <oc r="G157" t="inlineStr">
      <is>
        <t>ADL_SR06_C2B1-ADPSXF2_CPSF_SEP5_01580510_2022WW09.3.0.bin</t>
      </is>
    </oc>
    <nc r="G157" t="inlineStr">
      <is>
        <t>ADL_SR06_C2B1-ADPSXF2_CPSF_SEP5_01580510_2022WW19.3.0.bin</t>
      </is>
    </nc>
  </rcc>
  <rcc rId="5244" sId="1">
    <oc r="G158" t="inlineStr">
      <is>
        <t>ADL_SR06_C2B1-ADPSXF2_CPSF_SEP5_01580510_2022WW09.3.0.bin</t>
      </is>
    </oc>
    <nc r="G158" t="inlineStr">
      <is>
        <t>ADL_SR06_C2B1-ADPSXF2_CPSF_SEP5_01580510_2022WW19.3.0.bin</t>
      </is>
    </nc>
  </rcc>
  <rcc rId="5245" sId="1">
    <oc r="G159" t="inlineStr">
      <is>
        <t>ADL_SR06_C2B1-ADPSXF2_CPSF_SEP5_01580510_2022WW09.3.0.bin</t>
      </is>
    </oc>
    <nc r="G159" t="inlineStr">
      <is>
        <t>ADL_SR06_C2B1-ADPSXF2_CPSF_SEP5_01580510_2022WW19.3.0.bin</t>
      </is>
    </nc>
  </rcc>
  <rcc rId="5246" sId="1">
    <oc r="G160" t="inlineStr">
      <is>
        <t>ADL_SR06_C2B1-ADPSXF2_CPSF_SEP5_01580510_2022WW09.3.0.bin</t>
      </is>
    </oc>
    <nc r="G160" t="inlineStr">
      <is>
        <t>ADL_SR06_C2B1-ADPSXF2_CPSF_SEP5_01580510_2022WW19.3.0.bin</t>
      </is>
    </nc>
  </rcc>
  <rcc rId="5247" sId="1">
    <oc r="G161" t="inlineStr">
      <is>
        <t>ADL_SR06_C2B1-ADPSXF2_CPSF_SEP5_01580510_2022WW09.3.0.bin</t>
      </is>
    </oc>
    <nc r="G161" t="inlineStr">
      <is>
        <t>ADL_SR06_C2B1-ADPSXF2_CPSF_SEP5_01580510_2022WW19.3.0.bin</t>
      </is>
    </nc>
  </rcc>
  <rcc rId="5248" sId="1">
    <oc r="G162" t="inlineStr">
      <is>
        <t>ADL_SR06_C2B1-ADPSXF2_CPSF_SEP5_01580510_2022WW09.3.0.bin</t>
      </is>
    </oc>
    <nc r="G162" t="inlineStr">
      <is>
        <t>ADL_SR06_C2B1-ADPSXF2_CPSF_SEP5_01580510_2022WW19.3.0.bin</t>
      </is>
    </nc>
  </rcc>
  <rcc rId="5249" sId="1">
    <oc r="G163" t="inlineStr">
      <is>
        <t>ADL_SR06_C2B1-ADPSXF2_CPSF_SEP5_01580510_2022WW09.3.0.bin</t>
      </is>
    </oc>
    <nc r="G163" t="inlineStr">
      <is>
        <t>ADL_SR06_C2B1-ADPSXF2_CPSF_SEP5_01580510_2022WW19.3.0.bin</t>
      </is>
    </nc>
  </rcc>
  <rcc rId="5250" sId="1">
    <oc r="G164" t="inlineStr">
      <is>
        <t>ADL_SR06_C2B1-ADPSXF2_CPSF_SEP5_01580510_2022WW09.3.0.bin</t>
      </is>
    </oc>
    <nc r="G164" t="inlineStr">
      <is>
        <t>ADL_SR06_C2B1-ADPSXF2_CPSF_SEP5_01580510_2022WW19.3.0.bin</t>
      </is>
    </nc>
  </rcc>
  <rcc rId="5251" sId="1">
    <oc r="G165" t="inlineStr">
      <is>
        <t>ADL_SR06_C2B1-ADPSXF2_CPSF_SEP5_01580510_2022WW09.3.0.bin</t>
      </is>
    </oc>
    <nc r="G165" t="inlineStr">
      <is>
        <t>ADL_SR06_C2B1-ADPSXF2_CPSF_SEP5_01580510_2022WW19.3.0.bin</t>
      </is>
    </nc>
  </rcc>
  <rcc rId="5252" sId="1">
    <oc r="G166" t="inlineStr">
      <is>
        <t>ADL_SR06_C2B1-ADPSXF2_CPSF_SEP5_01580510_2022WW09.3.0.bin</t>
      </is>
    </oc>
    <nc r="G166" t="inlineStr">
      <is>
        <t>ADL_SR06_C2B1-ADPSXF2_CPSF_SEP5_01580510_2022WW19.3.0.bin</t>
      </is>
    </nc>
  </rcc>
  <rcc rId="5253" sId="1">
    <oc r="G167" t="inlineStr">
      <is>
        <t>ADL_SR06_C2B1-ADPSXF2_CPSF_SEP5_01580510_2022WW09.3.0.bin</t>
      </is>
    </oc>
    <nc r="G167" t="inlineStr">
      <is>
        <t>ADL_SR06_C2B1-ADPSXF2_CPSF_SEP5_01580510_2022WW19.3.0.bin</t>
      </is>
    </nc>
  </rcc>
  <rcc rId="5254" sId="1">
    <oc r="G168" t="inlineStr">
      <is>
        <t>ADL_SR06_C2B1-ADPSXF2_CPSF_SEP5_01580510_2022WW09.3.0.bin</t>
      </is>
    </oc>
    <nc r="G168" t="inlineStr">
      <is>
        <t>ADL_SR06_C2B1-ADPSXF2_CPSF_SEP5_01580510_2022WW19.3.0.bin</t>
      </is>
    </nc>
  </rcc>
  <rcc rId="5255" sId="1">
    <oc r="G169" t="inlineStr">
      <is>
        <t>ADL_SR06_C2B1-ADPSXF2_CPSF_SEP5_01580510_2022WW09.3.0.bin</t>
      </is>
    </oc>
    <nc r="G169" t="inlineStr">
      <is>
        <t>ADL_SR06_C2B1-ADPSXF2_CPSF_SEP5_01580510_2022WW19.3.0.bin</t>
      </is>
    </nc>
  </rcc>
  <rcc rId="5256" sId="1">
    <oc r="G170" t="inlineStr">
      <is>
        <t>ADL_SR06_C2B1-ADPSXF2_CPSF_SEP5_01580510_2022WW09.3.0.bin</t>
      </is>
    </oc>
    <nc r="G170" t="inlineStr">
      <is>
        <t>ADL_SR06_C2B1-ADPSXF2_CPSF_SEP5_01580510_2022WW19.3.0.bin</t>
      </is>
    </nc>
  </rcc>
  <rcc rId="5257" sId="1">
    <oc r="G171" t="inlineStr">
      <is>
        <t>ADL_SR06_C2B1-ADPSXF2_CPSF_SEP5_01580510_2022WW09.3.0.bin</t>
      </is>
    </oc>
    <nc r="G171" t="inlineStr">
      <is>
        <t>ADL_SR06_C2B1-ADPSXF2_CPSF_SEP5_01580510_2022WW19.3.0.bin</t>
      </is>
    </nc>
  </rcc>
  <rcc rId="5258" sId="1">
    <oc r="G172" t="inlineStr">
      <is>
        <t>ADL_SR06_C2B1-ADPSXF2_CPSF_SEP5_01580510_2022WW09.3.0.bin</t>
      </is>
    </oc>
    <nc r="G172" t="inlineStr">
      <is>
        <t>ADL_SR06_C2B1-ADPSXF2_CPSF_SEP5_01580510_2022WW19.3.0.bin</t>
      </is>
    </nc>
  </rcc>
  <rcc rId="5259" sId="1">
    <oc r="G173" t="inlineStr">
      <is>
        <t>ADL_SR06_C2B1-ADPSXF2_CPSF_SEP5_01580510_2022WW09.3.0.bin</t>
      </is>
    </oc>
    <nc r="G173" t="inlineStr">
      <is>
        <t>ADL_SR06_C2B1-ADPSXF2_CPSF_SEP5_01580510_2022WW19.3.0.bin</t>
      </is>
    </nc>
  </rcc>
  <rcc rId="5260" sId="1">
    <oc r="G174" t="inlineStr">
      <is>
        <t>ADL_SR06_C2B1-ADPSXF2_CPSF_SEP5_01580510_2022WW09.3.0.bin</t>
      </is>
    </oc>
    <nc r="G174" t="inlineStr">
      <is>
        <t>ADL_SR06_C2B1-ADPSXF2_CPSF_SEP5_01580510_2022WW19.3.0.bin</t>
      </is>
    </nc>
  </rcc>
  <rcc rId="5261" sId="1">
    <oc r="G175" t="inlineStr">
      <is>
        <t>ADL_SR06_C2B1-ADPSXF2_CPSF_SEP5_01580510_2022WW09.3.0.bin</t>
      </is>
    </oc>
    <nc r="G175" t="inlineStr">
      <is>
        <t>ADL_SR06_C2B1-ADPSXF2_CPSF_SEP5_01580510_2022WW19.3.0.bin</t>
      </is>
    </nc>
  </rcc>
  <rcc rId="5262" sId="1">
    <oc r="G176" t="inlineStr">
      <is>
        <t>ADL_SR06_C2B1-ADPSXF2_CPSF_SEP5_01580510_2022WW09.3.0.bin</t>
      </is>
    </oc>
    <nc r="G176" t="inlineStr">
      <is>
        <t>ADL_SR06_C2B1-ADPSXF2_CPSF_SEP5_01580510_2022WW19.3.0.bin</t>
      </is>
    </nc>
  </rcc>
  <rcc rId="5263" sId="1">
    <oc r="G177" t="inlineStr">
      <is>
        <t>ADL_SR06_C2B1-ADPSXF2_CPSF_SEP5_01580510_2022WW09.3.0.bin</t>
      </is>
    </oc>
    <nc r="G177" t="inlineStr">
      <is>
        <t>ADL_SR06_C2B1-ADPSXF2_CPSF_SEP5_01580510_2022WW19.3.0.bin</t>
      </is>
    </nc>
  </rcc>
  <rcc rId="5264" sId="1">
    <oc r="G178" t="inlineStr">
      <is>
        <t>ADL_SR06_C2B1-ADPSXF2_CPSF_SEP5_01580510_2022WW09.3.0.bin</t>
      </is>
    </oc>
    <nc r="G178" t="inlineStr">
      <is>
        <t>ADL_SR06_C2B1-ADPSXF2_CPSF_SEP5_01580510_2022WW19.3.0.bin</t>
      </is>
    </nc>
  </rcc>
  <rcc rId="5265" sId="1">
    <oc r="G179" t="inlineStr">
      <is>
        <t>ADL_SR06_C2B1-ADPSXF2_CPSF_SEP5_01580510_2022WW09.3.0.bin</t>
      </is>
    </oc>
    <nc r="G179" t="inlineStr">
      <is>
        <t>ADL_SR06_C2B1-ADPSXF2_CPSF_SEP5_01580510_2022WW19.3.0.bin</t>
      </is>
    </nc>
  </rcc>
  <rcc rId="5266" sId="1">
    <oc r="G180" t="inlineStr">
      <is>
        <t>ADL_SR06_C2B1-ADPSXF2_CPSF_SEP5_01580510_2022WW09.3.0.bin</t>
      </is>
    </oc>
    <nc r="G180" t="inlineStr">
      <is>
        <t>ADL_SR06_C2B1-ADPSXF2_CPSF_SEP5_01580510_2022WW19.3.0.bin</t>
      </is>
    </nc>
  </rcc>
  <rcc rId="5267" sId="1">
    <oc r="G181" t="inlineStr">
      <is>
        <t>ADL_SR06_C2B1-ADPSXF2_CPSF_SEP5_01580510_2022WW09.3.0.bin</t>
      </is>
    </oc>
    <nc r="G181" t="inlineStr">
      <is>
        <t>ADL_SR06_C2B1-ADPSXF2_CPSF_SEP5_01580510_2022WW19.3.0.bin</t>
      </is>
    </nc>
  </rcc>
  <rcc rId="5268" sId="1">
    <oc r="G182" t="inlineStr">
      <is>
        <t>ADL_SR06_C2B1-ADPSXF2_CPSF_SEP5_01580510_2022WW09.3.0.bin</t>
      </is>
    </oc>
    <nc r="G182" t="inlineStr">
      <is>
        <t>ADL_SR06_C2B1-ADPSXF2_CPSF_SEP5_01580510_2022WW19.3.0.bin</t>
      </is>
    </nc>
  </rcc>
  <rcc rId="5269" sId="1">
    <oc r="G183" t="inlineStr">
      <is>
        <t>ADL_SR06_C2B1-ADPSXF2_CPSF_SEP5_01580510_2022WW09.3.0.bin</t>
      </is>
    </oc>
    <nc r="G183" t="inlineStr">
      <is>
        <t>ADL_SR06_C2B1-ADPSXF2_CPSF_SEP5_01580510_2022WW19.3.0.bin</t>
      </is>
    </nc>
  </rcc>
  <rcc rId="5270" sId="1">
    <oc r="G184" t="inlineStr">
      <is>
        <t>ADL_SR06_C2B1-ADPSXF2_CPSF_SEP5_01580510_2022WW09.3.0.bin</t>
      </is>
    </oc>
    <nc r="G184" t="inlineStr">
      <is>
        <t>ADL_SR06_C2B1-ADPSXF2_CPSF_SEP5_01580510_2022WW19.3.0.bin</t>
      </is>
    </nc>
  </rcc>
  <rcc rId="5271" sId="1">
    <oc r="G185" t="inlineStr">
      <is>
        <t>ADL_SR06_C2B1-ADPSXF2_CPSF_SEP5_01580510_2022WW09.3.0.bin</t>
      </is>
    </oc>
    <nc r="G185" t="inlineStr">
      <is>
        <t>ADL_SR06_C2B1-ADPSXF2_CPSF_SEP5_01580510_2022WW19.3.0.bin</t>
      </is>
    </nc>
  </rcc>
  <rcc rId="5272" sId="1">
    <oc r="G186" t="inlineStr">
      <is>
        <t>ADL_SR06_C2B1-ADPSXF2_CPSF_SEP5_01580510_2022WW09.3.0.bin</t>
      </is>
    </oc>
    <nc r="G186" t="inlineStr">
      <is>
        <t>ADL_SR06_C2B1-ADPSXF2_CPSF_SEP5_01580510_2022WW19.3.0.bin</t>
      </is>
    </nc>
  </rcc>
  <rcc rId="5273" sId="1">
    <oc r="G187" t="inlineStr">
      <is>
        <t>ADL_SR06_C2B1-ADPSXF2_CPSF_SEP5_01580510_2022WW09.3.0.bin</t>
      </is>
    </oc>
    <nc r="G187" t="inlineStr">
      <is>
        <t>ADL_SR06_C2B1-ADPSXF2_CPSF_SEP5_01580510_2022WW19.3.0.bin</t>
      </is>
    </nc>
  </rcc>
  <rcc rId="5274" sId="1">
    <oc r="G188" t="inlineStr">
      <is>
        <t>ADL_SR06_C2B1-ADPSXF2_CPSF_SEP5_01580510_2022WW09.3.0.bin</t>
      </is>
    </oc>
    <nc r="G188" t="inlineStr">
      <is>
        <t>ADL_SR06_C2B1-ADPSXF2_CPSF_SEP5_01580510_2022WW19.3.0.bin</t>
      </is>
    </nc>
  </rcc>
  <rcc rId="5275" sId="1">
    <oc r="G189" t="inlineStr">
      <is>
        <t>ADL_SR06_C2B1-ADPSXF2_CPSF_SEP5_01580510_2022WW09.3.0.bin</t>
      </is>
    </oc>
    <nc r="G189" t="inlineStr">
      <is>
        <t>ADL_SR06_C2B1-ADPSXF2_CPSF_SEP5_01580510_2022WW19.3.0.bin</t>
      </is>
    </nc>
  </rcc>
  <rcc rId="5276" sId="1">
    <oc r="G190" t="inlineStr">
      <is>
        <t>ADL_SR06_C2B1-ADPSXF2_CPSF_SEP5_01580510_2022WW09.3.0.bin</t>
      </is>
    </oc>
    <nc r="G190" t="inlineStr">
      <is>
        <t>ADL_SR06_C2B1-ADPSXF2_CPSF_SEP5_01580510_2022WW19.3.0.bin</t>
      </is>
    </nc>
  </rcc>
  <rcc rId="5277" sId="1">
    <oc r="G191" t="inlineStr">
      <is>
        <t>ADL_SR06_C2B1-ADPSXF2_CPSF_SEP5_01580510_2022WW09.3.0.bin</t>
      </is>
    </oc>
    <nc r="G191" t="inlineStr">
      <is>
        <t>ADL_SR06_C2B1-ADPSXF2_CPSF_SEP5_01580510_2022WW19.3.0.bin</t>
      </is>
    </nc>
  </rcc>
  <rcc rId="5278" sId="1">
    <oc r="G192" t="inlineStr">
      <is>
        <t>ADL_SR06_C2B1-ADPSXF2_CPSF_SEP5_01580510_2022WW09.3.0.bin</t>
      </is>
    </oc>
    <nc r="G192" t="inlineStr">
      <is>
        <t>ADL_SR06_C2B1-ADPSXF2_CPSF_SEP5_01580510_2022WW19.3.0.bin</t>
      </is>
    </nc>
  </rcc>
  <rcc rId="5279" sId="1">
    <oc r="G193" t="inlineStr">
      <is>
        <t>ADL_SR06_C2B1-ADPSXF2_CPSF_SEP5_01580510_2022WW09.3.0.bin</t>
      </is>
    </oc>
    <nc r="G193" t="inlineStr">
      <is>
        <t>ADL_SR06_C2B1-ADPSXF2_CPSF_SEP5_01580510_2022WW19.3.0.bin</t>
      </is>
    </nc>
  </rcc>
  <rcc rId="5280" sId="1">
    <oc r="G194" t="inlineStr">
      <is>
        <t>ADL_SR06_C2B1-ADPSXF2_CPSF_SEP5_01580510_2022WW09.3.0.bin</t>
      </is>
    </oc>
    <nc r="G194" t="inlineStr">
      <is>
        <t>ADL_SR06_C2B1-ADPSXF2_CPSF_SEP5_01580510_2022WW19.3.0.bin</t>
      </is>
    </nc>
  </rcc>
  <rcc rId="5281" sId="1">
    <oc r="G195" t="inlineStr">
      <is>
        <t>ADL_SR06_C2B1-ADPSXF2_CPSF_SEP5_01580510_2022WW09.3.0.bin</t>
      </is>
    </oc>
    <nc r="G195" t="inlineStr">
      <is>
        <t>ADL_SR06_C2B1-ADPSXF2_CPSF_SEP5_01580510_2022WW19.3.0.bin</t>
      </is>
    </nc>
  </rcc>
  <rcc rId="5282" sId="1">
    <oc r="G196" t="inlineStr">
      <is>
        <t>ADL_SR06_C2B1-ADPSXF2_CPSF_SEP5_01580510_2022WW09.3.0.bin</t>
      </is>
    </oc>
    <nc r="G196" t="inlineStr">
      <is>
        <t>ADL_SR06_C2B1-ADPSXF2_CPSF_SEP5_01580510_2022WW19.3.0.bin</t>
      </is>
    </nc>
  </rcc>
  <rcc rId="5283" sId="1">
    <oc r="G197" t="inlineStr">
      <is>
        <t>ADL_SR06_C2B1-ADPSXF2_CPSF_SEP5_01580510_2022WW09.3.0.bin</t>
      </is>
    </oc>
    <nc r="G197" t="inlineStr">
      <is>
        <t>ADL_SR06_C2B1-ADPSXF2_CPSF_SEP5_01580510_2022WW19.3.0.bin</t>
      </is>
    </nc>
  </rcc>
  <rcc rId="5284" sId="1">
    <oc r="G198" t="inlineStr">
      <is>
        <t>ADL_SR06_C2B1-ADPSXF2_CPSF_SEP5_01580510_2022WW09.3.0.bin</t>
      </is>
    </oc>
    <nc r="G198" t="inlineStr">
      <is>
        <t>ADL_SR06_C2B1-ADPSXF2_CPSF_SEP5_01580510_2022WW19.3.0.bin</t>
      </is>
    </nc>
  </rcc>
  <rcc rId="5285" sId="1">
    <oc r="G199" t="inlineStr">
      <is>
        <t>ADL_SR06_C2B1-ADPSXF2_CPSF_SEP5_01580510_2022WW09.3.0.bin</t>
      </is>
    </oc>
    <nc r="G199" t="inlineStr">
      <is>
        <t>ADL_SR06_C2B1-ADPSXF2_CPSF_SEP5_01580510_2022WW19.3.0.bin</t>
      </is>
    </nc>
  </rcc>
  <rcc rId="5286" sId="1">
    <oc r="G200" t="inlineStr">
      <is>
        <t>ADL_SR06_C2B1-ADPSXF2_CPSF_SEP5_01580510_2022WW09.3.0.bin</t>
      </is>
    </oc>
    <nc r="G200" t="inlineStr">
      <is>
        <t>ADL_SR06_C2B1-ADPSXF2_CPSF_SEP5_01580510_2022WW19.3.0.bin</t>
      </is>
    </nc>
  </rcc>
  <rcc rId="5287" sId="1">
    <oc r="G201" t="inlineStr">
      <is>
        <t>ADL_SR06_C2B1-ADPSXF2_CPSF_SEP5_01580510_2022WW09.3.0.bin</t>
      </is>
    </oc>
    <nc r="G201" t="inlineStr">
      <is>
        <t>ADL_SR06_C2B1-ADPSXF2_CPSF_SEP5_01580510_2022WW19.3.0.bin</t>
      </is>
    </nc>
  </rcc>
  <rcc rId="5288" sId="1">
    <oc r="G202" t="inlineStr">
      <is>
        <t>ADL_SR06_C2B1-ADPSXF2_CPSF_SEP5_01580510_2022WW09.3.0.bin</t>
      </is>
    </oc>
    <nc r="G202" t="inlineStr">
      <is>
        <t>ADL_SR06_C2B1-ADPSXF2_CPSF_SEP5_01580510_2022WW19.3.0.bin</t>
      </is>
    </nc>
  </rcc>
  <rcc rId="5289" sId="1">
    <oc r="G203" t="inlineStr">
      <is>
        <t>ADL_SR06_C2B1-ADPSXF2_CPSF_SEP5_01580510_2022WW09.3.0.bin</t>
      </is>
    </oc>
    <nc r="G203" t="inlineStr">
      <is>
        <t>ADL_SR06_C2B1-ADPSXF2_CPSF_SEP5_01580510_2022WW19.3.0.bin</t>
      </is>
    </nc>
  </rcc>
  <rcc rId="5290" sId="1">
    <oc r="G204" t="inlineStr">
      <is>
        <t>ADL_SR06_C2B1-ADPSXF2_CPSF_SEP5_01580510_2022WW09.3.0.bin</t>
      </is>
    </oc>
    <nc r="G204" t="inlineStr">
      <is>
        <t>ADL_SR06_C2B1-ADPSXF2_CPSF_SEP5_01580510_2022WW19.3.0.bin</t>
      </is>
    </nc>
  </rcc>
  <rcc rId="5291" sId="1">
    <oc r="G205" t="inlineStr">
      <is>
        <t>ADL_SR06_C2B1-ADPSXF2_CPSF_SEP5_01580510_2022WW09.3.0.bin</t>
      </is>
    </oc>
    <nc r="G205" t="inlineStr">
      <is>
        <t>ADL_SR06_C2B1-ADPSXF2_CPSF_SEP5_01580510_2022WW19.3.0.bin</t>
      </is>
    </nc>
  </rcc>
  <rcc rId="5292" sId="1">
    <oc r="G206" t="inlineStr">
      <is>
        <t>ADL_SR06_C2B1-ADPSXF2_CPSF_SEP5_01580510_2022WW09.3.0.bin</t>
      </is>
    </oc>
    <nc r="G206" t="inlineStr">
      <is>
        <t>ADL_SR06_C2B1-ADPSXF2_CPSF_SEP5_01580510_2022WW19.3.0.bin</t>
      </is>
    </nc>
  </rcc>
  <rcc rId="5293" sId="1">
    <oc r="G207" t="inlineStr">
      <is>
        <t>ADL_SR06_C2B1-ADPSXF2_CPSF_SEP5_01580510_2022WW09.3.0.bin</t>
      </is>
    </oc>
    <nc r="G207" t="inlineStr">
      <is>
        <t>ADL_SR06_C2B1-ADPSXF2_CPSF_SEP5_01580510_2022WW19.3.0.bin</t>
      </is>
    </nc>
  </rcc>
  <rcc rId="5294" sId="1">
    <oc r="G208" t="inlineStr">
      <is>
        <t>ADL_SR06_C2B1-ADPSXF2_CPSF_SEP5_01580510_2022WW09.3.0.bin</t>
      </is>
    </oc>
    <nc r="G208" t="inlineStr">
      <is>
        <t>ADL_SR06_C2B1-ADPSXF2_CPSF_SEP5_01580510_2022WW19.3.0.bin</t>
      </is>
    </nc>
  </rcc>
  <rcc rId="5295" sId="1">
    <oc r="G209" t="inlineStr">
      <is>
        <t>ADL_SR06_C2B1-ADPSXF2_CPSF_SEP5_01580510_2022WW09.3.0.bin</t>
      </is>
    </oc>
    <nc r="G209" t="inlineStr">
      <is>
        <t>ADL_SR06_C2B1-ADPSXF2_CPSF_SEP5_01580510_2022WW19.3.0.bin</t>
      </is>
    </nc>
  </rcc>
  <rcc rId="5296" sId="1">
    <oc r="G210" t="inlineStr">
      <is>
        <t>ADL_SR06_C2B1-ADPSXF2_CPSF_SEP5_01580510_2022WW09.3.0.bin</t>
      </is>
    </oc>
    <nc r="G210" t="inlineStr">
      <is>
        <t>ADL_SR06_C2B1-ADPSXF2_CPSF_SEP5_01580510_2022WW19.3.0.bin</t>
      </is>
    </nc>
  </rcc>
  <rcc rId="5297" sId="1">
    <oc r="G211" t="inlineStr">
      <is>
        <t>ADL_SR06_C2B1-ADPSXF2_CPSF_SEP5_01580510_2022WW09.3.0.bin</t>
      </is>
    </oc>
    <nc r="G211" t="inlineStr">
      <is>
        <t>ADL_SR06_C2B1-ADPSXF2_CPSF_SEP5_01580510_2022WW19.3.0.bin</t>
      </is>
    </nc>
  </rcc>
  <rcc rId="5298" sId="1">
    <oc r="G212" t="inlineStr">
      <is>
        <t>ADL_SR06_C2B1-ADPSXF2_CPSF_SEP5_01580510_2022WW09.3.0.bin</t>
      </is>
    </oc>
    <nc r="G212" t="inlineStr">
      <is>
        <t>ADL_SR06_C2B1-ADPSXF2_CPSF_SEP5_01580510_2022WW19.3.0.bin</t>
      </is>
    </nc>
  </rcc>
  <rcc rId="5299" sId="1">
    <oc r="G213" t="inlineStr">
      <is>
        <t>ADL_SR06_C2B1-ADPSXF2_CPSF_SEP5_01580510_2022WW09.3.0.bin</t>
      </is>
    </oc>
    <nc r="G213" t="inlineStr">
      <is>
        <t>ADL_SR06_C2B1-ADPSXF2_CPSF_SEP5_01580510_2022WW19.3.0.bin</t>
      </is>
    </nc>
  </rcc>
  <rcc rId="5300" sId="1">
    <oc r="G214" t="inlineStr">
      <is>
        <t>ADL_SR06_C2B1-ADPSXF2_CPSF_SEP5_01580510_2022WW09.3.0.bin</t>
      </is>
    </oc>
    <nc r="G214" t="inlineStr">
      <is>
        <t>ADL_SR06_C2B1-ADPSXF2_CPSF_SEP5_01580510_2022WW19.3.0.bin</t>
      </is>
    </nc>
  </rcc>
  <rcc rId="5301" sId="1">
    <oc r="G215" t="inlineStr">
      <is>
        <t>ADL_SR06_C2B1-ADPSXF2_CPSF_SEP5_01580510_2022WW09.3.0.bin</t>
      </is>
    </oc>
    <nc r="G215" t="inlineStr">
      <is>
        <t>ADL_SR06_C2B1-ADPSXF2_CPSF_SEP5_01580510_2022WW19.3.0.bin</t>
      </is>
    </nc>
  </rcc>
  <rcc rId="5302" sId="1">
    <oc r="G216" t="inlineStr">
      <is>
        <t>ADL_SR06_C2B1-ADPSXF2_CPSF_SEP5_01580510_2022WW09.3.0.bin</t>
      </is>
    </oc>
    <nc r="G216" t="inlineStr">
      <is>
        <t>ADL_SR06_C2B1-ADPSXF2_CPSF_SEP5_01580510_2022WW19.3.0.bin</t>
      </is>
    </nc>
  </rcc>
  <rcc rId="5303" sId="1">
    <oc r="G217" t="inlineStr">
      <is>
        <t>ADL_SR06_C2B1-ADPSXF2_CPSF_SEP5_01580510_2022WW09.3.0.bin</t>
      </is>
    </oc>
    <nc r="G217" t="inlineStr">
      <is>
        <t>ADL_SR06_C2B1-ADPSXF2_CPSF_SEP5_01580510_2022WW19.3.0.bin</t>
      </is>
    </nc>
  </rcc>
  <rcc rId="5304" sId="1">
    <oc r="G218" t="inlineStr">
      <is>
        <t>ADL_SR06_C2B1-ADPSXF2_CPSF_SEP5_01580510_2022WW09.3.0.bin</t>
      </is>
    </oc>
    <nc r="G218" t="inlineStr">
      <is>
        <t>ADL_SR06_C2B1-ADPSXF2_CPSF_SEP5_01580510_2022WW19.3.0.bin</t>
      </is>
    </nc>
  </rcc>
  <rcc rId="5305" sId="1">
    <oc r="G219" t="inlineStr">
      <is>
        <t>ADL_SR06_C2B1-ADPSXF2_CPSF_SEP5_01580510_2022WW09.3.0.bin</t>
      </is>
    </oc>
    <nc r="G219" t="inlineStr">
      <is>
        <t>ADL_SR06_C2B1-ADPSXF2_CPSF_SEP5_01580510_2022WW19.3.0.bin</t>
      </is>
    </nc>
  </rcc>
  <rcc rId="5306" sId="1">
    <oc r="G220" t="inlineStr">
      <is>
        <t>ADL_SR06_C2B1-ADPSXF2_CPSF_SEP5_01580510_2022WW09.3.0.bin</t>
      </is>
    </oc>
    <nc r="G220" t="inlineStr">
      <is>
        <t>ADL_SR06_C2B1-ADPSXF2_CPSF_SEP5_01580510_2022WW19.3.0.bin</t>
      </is>
    </nc>
  </rcc>
  <rcc rId="5307" sId="1">
    <oc r="G221" t="inlineStr">
      <is>
        <t>ADL_SR06_C2B1-ADPSXF2_CPSF_SEP5_01580510_2022WW09.3.0.bin</t>
      </is>
    </oc>
    <nc r="G221" t="inlineStr">
      <is>
        <t>ADL_SR06_C2B1-ADPSXF2_CPSF_SEP5_01580510_2022WW19.3.0.bin</t>
      </is>
    </nc>
  </rcc>
  <rcc rId="5308" sId="1">
    <oc r="G222" t="inlineStr">
      <is>
        <t>ADL_SR06_C2B1-ADPSXF2_CPSF_SEP5_01580510_2022WW09.3.0.bin</t>
      </is>
    </oc>
    <nc r="G222" t="inlineStr">
      <is>
        <t>ADL_SR06_C2B1-ADPSXF2_CPSF_SEP5_01580510_2022WW19.3.0.bin</t>
      </is>
    </nc>
  </rcc>
  <rcc rId="5309" sId="1">
    <oc r="G223" t="inlineStr">
      <is>
        <t>ADL_SR06_C2B1-ADPSXF2_CPSF_SEP5_01580510_2022WW09.3.0.bin</t>
      </is>
    </oc>
    <nc r="G223" t="inlineStr">
      <is>
        <t>ADL_SR06_C2B1-ADPSXF2_CPSF_SEP5_01580510_2022WW19.3.0.bin</t>
      </is>
    </nc>
  </rcc>
  <rcc rId="5310" sId="1">
    <oc r="G224" t="inlineStr">
      <is>
        <t>ADL_SR06_C2B1-ADPSXF2_CPSF_SEP5_01580510_2022WW09.3.0.bin</t>
      </is>
    </oc>
    <nc r="G224" t="inlineStr">
      <is>
        <t>ADL_SR06_C2B1-ADPSXF2_CPSF_SEP5_01580510_2022WW19.3.0.bin</t>
      </is>
    </nc>
  </rcc>
  <rcc rId="5311" sId="1">
    <oc r="G225" t="inlineStr">
      <is>
        <t>ADL_SR06_C2B1-ADPSXF2_CPSF_SEP5_01580510_2022WW09.3.0.bin</t>
      </is>
    </oc>
    <nc r="G225" t="inlineStr">
      <is>
        <t>ADL_SR06_C2B1-ADPSXF2_CPSF_SEP5_01580510_2022WW19.3.0.bin</t>
      </is>
    </nc>
  </rcc>
  <rcc rId="5312" sId="1">
    <oc r="G226" t="inlineStr">
      <is>
        <t>ADL_SR06_C2B1-ADPSXF2_CPSF_SEP5_01580510_2022WW09.3.0.bin</t>
      </is>
    </oc>
    <nc r="G226" t="inlineStr">
      <is>
        <t>ADL_SR06_C2B1-ADPSXF2_CPSF_SEP5_01580510_2022WW19.3.0.bin</t>
      </is>
    </nc>
  </rcc>
  <rcc rId="5313" sId="1">
    <oc r="G227" t="inlineStr">
      <is>
        <t>ADL_SR06_C2B1-ADPSXF2_CPSF_SEP5_01580510_2022WW09.3.0.bin</t>
      </is>
    </oc>
    <nc r="G227" t="inlineStr">
      <is>
        <t>ADL_SR06_C2B1-ADPSXF2_CPSF_SEP5_01580510_2022WW19.3.0.bin</t>
      </is>
    </nc>
  </rcc>
  <rcc rId="5314" sId="1">
    <oc r="G228" t="inlineStr">
      <is>
        <t>ADL_SR06_C2B1-ADPSXF2_CPSF_SEP5_01580510_2022WW09.3.0.bin</t>
      </is>
    </oc>
    <nc r="G228" t="inlineStr">
      <is>
        <t>ADL_SR06_C2B1-ADPSXF2_CPSF_SEP5_01580510_2022WW19.3.0.bin</t>
      </is>
    </nc>
  </rcc>
  <rcc rId="5315" sId="1">
    <oc r="G229" t="inlineStr">
      <is>
        <t>ADL_SR06_C2B1-ADPSXF2_CPSF_SEP5_01580510_2022WW09.3.0.bin</t>
      </is>
    </oc>
    <nc r="G229" t="inlineStr">
      <is>
        <t>ADL_SR06_C2B1-ADPSXF2_CPSF_SEP5_01580510_2022WW19.3.0.bin</t>
      </is>
    </nc>
  </rcc>
  <rcc rId="5316" sId="1">
    <oc r="G230" t="inlineStr">
      <is>
        <t>ADL_SR06_C2B1-ADPSXF2_CPSF_SEP5_01580510_2022WW09.3.0.bin</t>
      </is>
    </oc>
    <nc r="G230" t="inlineStr">
      <is>
        <t>ADL_SR06_C2B1-ADPSXF2_CPSF_SEP5_01580510_2022WW19.3.0.bin</t>
      </is>
    </nc>
  </rcc>
  <rcc rId="5317" sId="1">
    <oc r="G231" t="inlineStr">
      <is>
        <t>ADL_SR06_C2B1-ADPSXF2_CPSF_SEP5_01580510_2022WW09.3.0.bin</t>
      </is>
    </oc>
    <nc r="G231" t="inlineStr">
      <is>
        <t>ADL_SR06_C2B1-ADPSXF2_CPSF_SEP5_01580510_2022WW19.3.0.bin</t>
      </is>
    </nc>
  </rcc>
  <rcc rId="5318" sId="1">
    <oc r="G232" t="inlineStr">
      <is>
        <t>ADL_SR06_C2B1-ADPSXF2_CPSF_SEP5_01580510_2022WW09.3.0.bin</t>
      </is>
    </oc>
    <nc r="G232" t="inlineStr">
      <is>
        <t>ADL_SR06_C2B1-ADPSXF2_CPSF_SEP5_01580510_2022WW19.3.0.bin</t>
      </is>
    </nc>
  </rcc>
  <rcc rId="5319" sId="1">
    <oc r="G233" t="inlineStr">
      <is>
        <t>ADL_SR06_C2B1-ADPSXF2_CPSF_SEP5_01580510_2022WW09.3.0.bin</t>
      </is>
    </oc>
    <nc r="G233" t="inlineStr">
      <is>
        <t>ADL_SR06_C2B1-ADPSXF2_CPSF_SEP5_01580510_2022WW19.3.0.bin</t>
      </is>
    </nc>
  </rcc>
  <rcc rId="5320" sId="1">
    <oc r="G234" t="inlineStr">
      <is>
        <t>ADL_SR06_C2B1-ADPSXF2_CPSF_SEP5_01580510_2022WW09.3.0.bin</t>
      </is>
    </oc>
    <nc r="G234" t="inlineStr">
      <is>
        <t>ADL_SR06_C2B1-ADPSXF2_CPSF_SEP5_01580510_2022WW19.3.0.bin</t>
      </is>
    </nc>
  </rcc>
  <rcc rId="5321" sId="1">
    <oc r="G235" t="inlineStr">
      <is>
        <t>ADL_SR06_C2B1-ADPSXF2_CPSF_SEP5_01580510_2022WW09.3.0.bin</t>
      </is>
    </oc>
    <nc r="G235" t="inlineStr">
      <is>
        <t>ADL_SR06_C2B1-ADPSXF2_CPSF_SEP5_01580510_2022WW19.3.0.bin</t>
      </is>
    </nc>
  </rcc>
  <rcc rId="5322" sId="1">
    <oc r="G236" t="inlineStr">
      <is>
        <t>ADL_SR06_C2B1-ADPSXF2_CPSF_SEP5_01580510_2022WW09.3.0.bin</t>
      </is>
    </oc>
    <nc r="G236" t="inlineStr">
      <is>
        <t>ADL_SR06_C2B1-ADPSXF2_CPSF_SEP5_01580510_2022WW19.3.0.bin</t>
      </is>
    </nc>
  </rcc>
  <rcc rId="5323" sId="1">
    <oc r="G237" t="inlineStr">
      <is>
        <t>ADL_SR06_C2B1-ADPSXF2_CPSF_SEP5_01580510_2022WW09.3.0.bin</t>
      </is>
    </oc>
    <nc r="G237" t="inlineStr">
      <is>
        <t>ADL_SR06_C2B1-ADPSXF2_CPSF_SEP5_01580510_2022WW19.3.0.bin</t>
      </is>
    </nc>
  </rcc>
  <rcc rId="5324" sId="1">
    <oc r="G238" t="inlineStr">
      <is>
        <t>ADL_SR06_C2B1-ADPSXF2_CPSF_SEP5_01580510_2022WW09.3.0.bin</t>
      </is>
    </oc>
    <nc r="G238" t="inlineStr">
      <is>
        <t>ADL_SR06_C2B1-ADPSXF2_CPSF_SEP5_01580510_2022WW19.3.0.bin</t>
      </is>
    </nc>
  </rcc>
  <rcc rId="5325" sId="1">
    <oc r="G239" t="inlineStr">
      <is>
        <t>ADL_SR06_C2B1-ADPSXF2_CPSF_SEP5_01580510_2022WW09.3.0.bin</t>
      </is>
    </oc>
    <nc r="G239" t="inlineStr">
      <is>
        <t>ADL_SR06_C2B1-ADPSXF2_CPSF_SEP5_01580510_2022WW19.3.0.bin</t>
      </is>
    </nc>
  </rcc>
  <rcc rId="5326" sId="1">
    <oc r="G240" t="inlineStr">
      <is>
        <t>ADL_SR06_C2B1-ADPSXF2_CPSF_SEP5_01580510_2022WW09.3.0.bin</t>
      </is>
    </oc>
    <nc r="G240" t="inlineStr">
      <is>
        <t>ADL_SR06_C2B1-ADPSXF2_CPSF_SEP5_01580510_2022WW19.3.0.bin</t>
      </is>
    </nc>
  </rcc>
  <rcc rId="5327" sId="1">
    <oc r="G241" t="inlineStr">
      <is>
        <t>ADL_SR06_C2B1-ADPSXF2_CPSF_SEP5_01580510_2022WW09.3.0.bin</t>
      </is>
    </oc>
    <nc r="G241" t="inlineStr">
      <is>
        <t>ADL_SR06_C2B1-ADPSXF2_CPSF_SEP5_01580510_2022WW19.3.0.bin</t>
      </is>
    </nc>
  </rcc>
  <rcc rId="5328" sId="1">
    <oc r="G242" t="inlineStr">
      <is>
        <t>ADL_SR06_C2B1-ADPSXF2_CPSF_SEP5_01580510_2022WW09.3.0.bin</t>
      </is>
    </oc>
    <nc r="G242" t="inlineStr">
      <is>
        <t>ADL_SR06_C2B1-ADPSXF2_CPSF_SEP5_01580510_2022WW19.3.0.bin</t>
      </is>
    </nc>
  </rcc>
  <rcc rId="5329" sId="1">
    <oc r="G243" t="inlineStr">
      <is>
        <t>ADL_SR06_C2B1-ADPSXF2_CPSF_SEP5_01580510_2022WW09.3.0.bin</t>
      </is>
    </oc>
    <nc r="G243" t="inlineStr">
      <is>
        <t>ADL_SR06_C2B1-ADPSXF2_CPSF_SEP5_01580510_2022WW19.3.0.bin</t>
      </is>
    </nc>
  </rcc>
  <rcc rId="5330" sId="1">
    <oc r="G244" t="inlineStr">
      <is>
        <t>ADL_SR06_C2B1-ADPSXF2_CPSF_SEP5_01580510_2022WW09.3.0.bin</t>
      </is>
    </oc>
    <nc r="G244" t="inlineStr">
      <is>
        <t>ADL_SR06_C2B1-ADPSXF2_CPSF_SEP5_01580510_2022WW19.3.0.bin</t>
      </is>
    </nc>
  </rcc>
  <rcc rId="5331" sId="1">
    <oc r="G245" t="inlineStr">
      <is>
        <t>ADL_SR06_C2B1-ADPSXF2_CPSF_SEP5_01580510_2022WW09.3.0.bin</t>
      </is>
    </oc>
    <nc r="G245" t="inlineStr">
      <is>
        <t>ADL_SR06_C2B1-ADPSXF2_CPSF_SEP5_01580510_2022WW19.3.0.bin</t>
      </is>
    </nc>
  </rcc>
  <rcc rId="5332" sId="1">
    <oc r="G246" t="inlineStr">
      <is>
        <t>ADL_SR06_C2B1-ADPSXF2_CPSF_SEP5_01580510_2022WW09.3.0.bin</t>
      </is>
    </oc>
    <nc r="G246" t="inlineStr">
      <is>
        <t>ADL_SR06_C2B1-ADPSXF2_CPSF_SEP5_01580510_2022WW19.3.0.bin</t>
      </is>
    </nc>
  </rcc>
  <rcc rId="5333" sId="1">
    <oc r="G247" t="inlineStr">
      <is>
        <t>ADL_SR06_C2B1-ADPSXF2_CPSF_SEP5_01580510_2022WW09.3.0.bin</t>
      </is>
    </oc>
    <nc r="G247" t="inlineStr">
      <is>
        <t>ADL_SR06_C2B1-ADPSXF2_CPSF_SEP5_01580510_2022WW19.3.0.bin</t>
      </is>
    </nc>
  </rcc>
  <rcc rId="5334" sId="1">
    <oc r="G248" t="inlineStr">
      <is>
        <t>ADL_SR06_C2B1-ADPSXF2_CPSF_SEP5_01580510_2022WW09.3.0.bin</t>
      </is>
    </oc>
    <nc r="G248" t="inlineStr">
      <is>
        <t>ADL_SR06_C2B1-ADPSXF2_CPSF_SEP5_01580510_2022WW19.3.0.bin</t>
      </is>
    </nc>
  </rcc>
  <rcc rId="5335" sId="1">
    <oc r="G249" t="inlineStr">
      <is>
        <t>ADL_SR06_C2B1-ADPSXF2_CPSF_SEP5_01580510_2022WW09.3.0.bin</t>
      </is>
    </oc>
    <nc r="G249" t="inlineStr">
      <is>
        <t>ADL_SR06_C2B1-ADPSXF2_CPSF_SEP5_01580510_2022WW19.3.0.bin</t>
      </is>
    </nc>
  </rcc>
  <rcc rId="5336" sId="1">
    <oc r="G250" t="inlineStr">
      <is>
        <t>ADL_SR06_C2B1-ADPSXF2_CPSF_SEP5_01580510_2022WW09.3.0.bin</t>
      </is>
    </oc>
    <nc r="G250" t="inlineStr">
      <is>
        <t>ADL_SR06_C2B1-ADPSXF2_CPSF_SEP5_01580510_2022WW19.3.0.bin</t>
      </is>
    </nc>
  </rcc>
  <rcc rId="5337" sId="1">
    <oc r="G251" t="inlineStr">
      <is>
        <t>ADL_SR06_C2B1-ADPSXF2_CPSF_SEP5_01580510_2022WW09.3.0.bin</t>
      </is>
    </oc>
    <nc r="G251" t="inlineStr">
      <is>
        <t>ADL_SR06_C2B1-ADPSXF2_CPSF_SEP5_01580510_2022WW19.3.0.bin</t>
      </is>
    </nc>
  </rcc>
  <rcc rId="5338" sId="1">
    <oc r="G252" t="inlineStr">
      <is>
        <t>ADL_SR06_C2B1-ADPSXF2_CPSF_SEP5_01580510_2022WW09.3.0.bin</t>
      </is>
    </oc>
    <nc r="G252" t="inlineStr">
      <is>
        <t>ADL_SR06_C2B1-ADPSXF2_CPSF_SEP5_01580510_2022WW19.3.0.bin</t>
      </is>
    </nc>
  </rcc>
  <rcc rId="5339" sId="1">
    <oc r="G253" t="inlineStr">
      <is>
        <t>ADL_SR06_C2B1-ADPSXF2_CPSF_SEP5_01580510_2022WW09.3.0.bin</t>
      </is>
    </oc>
    <nc r="G253" t="inlineStr">
      <is>
        <t>ADL_SR06_C2B1-ADPSXF2_CPSF_SEP5_01580510_2022WW19.3.0.bin</t>
      </is>
    </nc>
  </rcc>
  <rcc rId="5340" sId="1">
    <oc r="G254" t="inlineStr">
      <is>
        <t>ADL_SR06_C2B1-ADPSXF2_CPSF_SEP5_01580510_2022WW09.3.0.bin</t>
      </is>
    </oc>
    <nc r="G254" t="inlineStr">
      <is>
        <t>ADL_SR06_C2B1-ADPSXF2_CPSF_SEP5_01580510_2022WW19.3.0.bin</t>
      </is>
    </nc>
  </rcc>
  <rcc rId="5341" sId="1">
    <oc r="G255" t="inlineStr">
      <is>
        <t>ADL_SR06_C2B1-ADPSXF2_CPSF_SEP5_01580510_2022WW09.3.0.bin</t>
      </is>
    </oc>
    <nc r="G255" t="inlineStr">
      <is>
        <t>ADL_SR06_C2B1-ADPSXF2_CPSF_SEP5_01580510_2022WW19.3.0.bin</t>
      </is>
    </nc>
  </rcc>
  <rcc rId="5342" sId="1">
    <oc r="G256" t="inlineStr">
      <is>
        <t>ADL_SR06_C2B1-ADPSXF2_CPSF_SEP5_01580510_2022WW09.3.0.bin</t>
      </is>
    </oc>
    <nc r="G256" t="inlineStr">
      <is>
        <t>ADL_SR06_C2B1-ADPSXF2_CPSF_SEP5_01580510_2022WW19.3.0.bin</t>
      </is>
    </nc>
  </rcc>
  <rcc rId="5343" sId="1">
    <oc r="G257" t="inlineStr">
      <is>
        <t>ADL_SR06_C2B1-ADPSXF2_CPSF_SEP5_01580510_2022WW09.3.0.bin</t>
      </is>
    </oc>
    <nc r="G257" t="inlineStr">
      <is>
        <t>ADL_SR06_C2B1-ADPSXF2_CPSF_SEP5_01580510_2022WW19.3.0.bin</t>
      </is>
    </nc>
  </rcc>
  <rcc rId="5344" sId="1">
    <oc r="G258" t="inlineStr">
      <is>
        <t>ADL_SR06_C2B1-ADPSXF2_CPSF_SEP5_01580510_2022WW09.3.0.bin</t>
      </is>
    </oc>
    <nc r="G258" t="inlineStr">
      <is>
        <t>ADL_SR06_C2B1-ADPSXF2_CPSF_SEP5_01580510_2022WW19.3.0.bin</t>
      </is>
    </nc>
  </rcc>
  <rcc rId="5345" sId="1">
    <oc r="G259" t="inlineStr">
      <is>
        <t>ADL_SR06_C2B1-ADPSXF2_CPSF_SEP5_01580510_2022WW09.3.0.bin</t>
      </is>
    </oc>
    <nc r="G259" t="inlineStr">
      <is>
        <t>ADL_SR06_C2B1-ADPSXF2_CPSF_SEP5_01580510_2022WW19.3.0.bin</t>
      </is>
    </nc>
  </rcc>
  <rcc rId="5346" sId="1">
    <oc r="G260" t="inlineStr">
      <is>
        <t>ADL_SR06_C2B1-ADPSXF2_CPSF_SEP5_01580510_2022WW09.3.0.bin</t>
      </is>
    </oc>
    <nc r="G260" t="inlineStr">
      <is>
        <t>ADL_SR06_C2B1-ADPSXF2_CPSF_SEP5_01580510_2022WW19.3.0.bin</t>
      </is>
    </nc>
  </rcc>
  <rcc rId="5347" sId="1">
    <oc r="G261" t="inlineStr">
      <is>
        <t>ADL_SR06_C2B1-ADPSXF2_CPSF_SEP5_01580510_2022WW09.3.0.bin</t>
      </is>
    </oc>
    <nc r="G261" t="inlineStr">
      <is>
        <t>ADL_SR06_C2B1-ADPSXF2_CPSF_SEP5_01580510_2022WW19.3.0.bin</t>
      </is>
    </nc>
  </rcc>
  <rcc rId="5348" sId="1">
    <oc r="G262" t="inlineStr">
      <is>
        <t>ADL_SR06_C2B1-ADPSXF2_CPSF_SEP5_01580510_2022WW09.3.0.bin</t>
      </is>
    </oc>
    <nc r="G262" t="inlineStr">
      <is>
        <t>ADL_SR06_C2B1-ADPSXF2_CPSF_SEP5_01580510_2022WW19.3.0.bin</t>
      </is>
    </nc>
  </rcc>
  <rcc rId="5349" sId="1">
    <oc r="G263" t="inlineStr">
      <is>
        <t>ADL_SR06_C2B1-ADPSXF2_CPSF_SEP5_01580510_2022WW09.3.0.bin</t>
      </is>
    </oc>
    <nc r="G263" t="inlineStr">
      <is>
        <t>ADL_SR06_C2B1-ADPSXF2_CPSF_SEP5_01580510_2022WW19.3.0.bin</t>
      </is>
    </nc>
  </rcc>
  <rcc rId="5350" sId="1">
    <oc r="G264" t="inlineStr">
      <is>
        <t>ADL_SR06_C2B1-ADPSXF2_CPSF_SEP5_01580510_2022WW09.3.0.bin</t>
      </is>
    </oc>
    <nc r="G264" t="inlineStr">
      <is>
        <t>ADL_SR06_C2B1-ADPSXF2_CPSF_SEP5_01580510_2022WW19.3.0.bin</t>
      </is>
    </nc>
  </rcc>
  <rcc rId="5351" sId="1">
    <oc r="G265" t="inlineStr">
      <is>
        <t>ADL_SR06_C2B1-ADPSXF2_CPSF_SEP5_01580510_2022WW09.3.0.bin</t>
      </is>
    </oc>
    <nc r="G265" t="inlineStr">
      <is>
        <t>ADL_SR06_C2B1-ADPSXF2_CPSF_SEP5_01580510_2022WW19.3.0.bin</t>
      </is>
    </nc>
  </rcc>
  <rcc rId="5352" sId="1">
    <oc r="G266" t="inlineStr">
      <is>
        <t>ADL_SR06_C2B1-ADPSXF2_CPSF_SEP5_01580510_2022WW09.3.0.bin</t>
      </is>
    </oc>
    <nc r="G266" t="inlineStr">
      <is>
        <t>ADL_SR06_C2B1-ADPSXF2_CPSF_SEP5_01580510_2022WW19.3.0.bin</t>
      </is>
    </nc>
  </rcc>
  <rcc rId="5353" sId="1">
    <oc r="G267" t="inlineStr">
      <is>
        <t>ADL_SR06_C2B1-ADPSXF2_CPSF_SEP5_01580510_2022WW09.3.0.bin</t>
      </is>
    </oc>
    <nc r="G267" t="inlineStr">
      <is>
        <t>ADL_SR06_C2B1-ADPSXF2_CPSF_SEP5_01580510_2022WW19.3.0.bin</t>
      </is>
    </nc>
  </rcc>
  <rcc rId="5354" sId="1">
    <oc r="G268" t="inlineStr">
      <is>
        <t>ADL_SR06_C2B1-ADPSXF2_CPSF_SEP5_01580510_2022WW09.3.0.bin</t>
      </is>
    </oc>
    <nc r="G268" t="inlineStr">
      <is>
        <t>ADL_SR06_C2B1-ADPSXF2_CPSF_SEP5_01580510_2022WW19.3.0.bin</t>
      </is>
    </nc>
  </rcc>
  <rcc rId="5355" sId="1">
    <oc r="G269" t="inlineStr">
      <is>
        <t>ADL_SR06_C2B1-ADPSXF2_CPSF_SEP5_01580510_2022WW09.3.0.bin</t>
      </is>
    </oc>
    <nc r="G269" t="inlineStr">
      <is>
        <t>ADL_SR06_C2B1-ADPSXF2_CPSF_SEP5_01580510_2022WW19.3.0.bin</t>
      </is>
    </nc>
  </rcc>
  <rcc rId="5356" sId="1">
    <oc r="G270" t="inlineStr">
      <is>
        <t>ADL_SR06_C2B1-ADPSXF2_CPSF_SEP5_01580510_2022WW09.3.0.bin</t>
      </is>
    </oc>
    <nc r="G270" t="inlineStr">
      <is>
        <t>ADL_SR06_C2B1-ADPSXF2_CPSF_SEP5_01580510_2022WW19.3.0.bin</t>
      </is>
    </nc>
  </rcc>
  <rcc rId="5357" sId="1">
    <oc r="G290" t="inlineStr">
      <is>
        <t>ADL_SR06_C2B1-ADPSXF2_CPSF_SEP5_01580510_2022WW09.3.0.bin</t>
      </is>
    </oc>
    <nc r="G290" t="inlineStr">
      <is>
        <t>ADL_SR06_C2B1-ADPSXF2_CPSF_SEP5_01580510_2022WW19.3.0.bin</t>
      </is>
    </nc>
  </rcc>
  <rcc rId="5358" sId="1">
    <oc r="G272" t="inlineStr">
      <is>
        <t>ADL_SR06_C2B1-ADPSXF2_CPSF_SEP5_01580510_2022WW09.3.0.bin</t>
      </is>
    </oc>
    <nc r="G272" t="inlineStr">
      <is>
        <t>ADL_SR06_C2B1-ADPSXF2_CPSF_SEP5_01580510_2022WW19.3.0.bin</t>
      </is>
    </nc>
  </rcc>
  <rcc rId="5359" sId="1">
    <oc r="G273" t="inlineStr">
      <is>
        <t>ADL_SR06_C2B1-ADPSXF2_CPSF_SEP5_01580510_2022WW09.3.0.bin</t>
      </is>
    </oc>
    <nc r="G273" t="inlineStr">
      <is>
        <t>ADL_SR06_C2B1-ADPSXF2_CPSF_SEP5_01580510_2022WW19.3.0.bin</t>
      </is>
    </nc>
  </rcc>
  <rcc rId="5360" sId="1">
    <oc r="G274" t="inlineStr">
      <is>
        <t>ADL_SR06_C2B1-ADPSXF2_CPSF_SEP5_01580510_2022WW09.3.0.bin</t>
      </is>
    </oc>
    <nc r="G274" t="inlineStr">
      <is>
        <t>ADL_SR06_C2B1-ADPSXF2_CPSF_SEP5_01580510_2022WW19.3.0.bin</t>
      </is>
    </nc>
  </rcc>
  <rcc rId="5361" sId="1">
    <oc r="G275" t="inlineStr">
      <is>
        <t>ADL_SR06_C2B1-ADPSXF2_CPSF_SEP5_01580510_2022WW09.3.0.bin</t>
      </is>
    </oc>
    <nc r="G275" t="inlineStr">
      <is>
        <t>ADL_SR06_C2B1-ADPSXF2_CPSF_SEP5_01580510_2022WW19.3.0.bin</t>
      </is>
    </nc>
  </rcc>
  <rcc rId="5362" sId="1">
    <oc r="G276" t="inlineStr">
      <is>
        <t>ADL_SR06_C2B1-ADPSXF2_CPSF_SEP5_01580510_2022WW09.3.0.bin</t>
      </is>
    </oc>
    <nc r="G276" t="inlineStr">
      <is>
        <t>ADL_SR06_C2B1-ADPSXF2_CPSF_SEP5_01580510_2022WW19.3.0.bin</t>
      </is>
    </nc>
  </rcc>
  <rcc rId="5363" sId="1">
    <oc r="G277" t="inlineStr">
      <is>
        <t>ADL_SR06_C2B1-ADPSXF2_CPSF_SEP5_01580510_2022WW09.3.0.bin</t>
      </is>
    </oc>
    <nc r="G277" t="inlineStr">
      <is>
        <t>ADL_SR06_C2B1-ADPSXF2_CPSF_SEP5_01580510_2022WW19.3.0.bin</t>
      </is>
    </nc>
  </rcc>
  <rcc rId="5364" sId="1">
    <oc r="G278" t="inlineStr">
      <is>
        <t>ADL_SR06_C2B1-ADPSXF2_CPSF_SEP5_01580510_2022WW09.3.0.bin</t>
      </is>
    </oc>
    <nc r="G278" t="inlineStr">
      <is>
        <t>ADL_SR06_C2B1-ADPSXF2_CPSF_SEP5_01580510_2022WW19.3.0.bin</t>
      </is>
    </nc>
  </rcc>
  <rcc rId="5365" sId="1">
    <oc r="G279" t="inlineStr">
      <is>
        <t>ADL_SR06_C2B1-ADPSXF2_CPSF_SEP5_01580510_2022WW09.3.0.bin</t>
      </is>
    </oc>
    <nc r="G279" t="inlineStr">
      <is>
        <t>ADL_SR06_C2B1-ADPSXF2_CPSF_SEP5_01580510_2022WW19.3.0.bin</t>
      </is>
    </nc>
  </rcc>
  <rcc rId="5366" sId="1">
    <oc r="G280" t="inlineStr">
      <is>
        <t>ADL_SR06_C2B1-ADPSXF2_CPSF_SEP5_01580510_2022WW09.3.0.bin</t>
      </is>
    </oc>
    <nc r="G280" t="inlineStr">
      <is>
        <t>ADL_SR06_C2B1-ADPSXF2_CPSF_SEP5_01580510_2022WW19.3.0.bin</t>
      </is>
    </nc>
  </rcc>
  <rcc rId="5367" sId="1">
    <oc r="G281" t="inlineStr">
      <is>
        <t>ADL_SR06_C2B1-ADPSXF2_CPSF_SEP5_01580510_2022WW09.3.0.bin</t>
      </is>
    </oc>
    <nc r="G281" t="inlineStr">
      <is>
        <t>ADL_SR06_C2B1-ADPSXF2_CPSF_SEP5_01580510_2022WW19.3.0.bin</t>
      </is>
    </nc>
  </rcc>
  <rcc rId="5368" sId="1">
    <oc r="G282" t="inlineStr">
      <is>
        <t>ADL_SR06_C2B1-ADPSXF2_CPSF_SEP5_01580510_2022WW09.3.0.bin</t>
      </is>
    </oc>
    <nc r="G282" t="inlineStr">
      <is>
        <t>ADL_SR06_C2B1-ADPSXF2_CPSF_SEP5_01580510_2022WW19.3.0.bin</t>
      </is>
    </nc>
  </rcc>
  <rcc rId="5369" sId="1">
    <oc r="G283" t="inlineStr">
      <is>
        <t>ADL_SR06_C2B1-ADPSXF2_CPSF_SEP5_01580510_2022WW09.3.0.bin</t>
      </is>
    </oc>
    <nc r="G283" t="inlineStr">
      <is>
        <t>ADL_SR06_C2B1-ADPSXF2_CPSF_SEP5_01580510_2022WW19.3.0.bin</t>
      </is>
    </nc>
  </rcc>
  <rcc rId="5370" sId="1">
    <oc r="G284" t="inlineStr">
      <is>
        <t>ADL_SR06_C2B1-ADPSXF2_CPSF_SEP5_01580510_2022WW09.3.0.bin</t>
      </is>
    </oc>
    <nc r="G284" t="inlineStr">
      <is>
        <t>ADL_SR06_C2B1-ADPSXF2_CPSF_SEP5_01580510_2022WW19.3.0.bin</t>
      </is>
    </nc>
  </rcc>
  <rcc rId="5371" sId="1">
    <oc r="G285" t="inlineStr">
      <is>
        <t>ADL_SR06_C2B1-ADPSXF2_CPSF_SEP5_01580510_2022WW09.3.0.bin</t>
      </is>
    </oc>
    <nc r="G285" t="inlineStr">
      <is>
        <t>ADL_SR06_C2B1-ADPSXF2_CPSF_SEP5_01580510_2022WW19.3.0.bin</t>
      </is>
    </nc>
  </rcc>
  <rcc rId="5372" sId="1">
    <oc r="G286" t="inlineStr">
      <is>
        <t>ADL_SR06_C2B1-ADPSXF2_CPSF_SEP5_01580510_2022WW09.3.0.bin</t>
      </is>
    </oc>
    <nc r="G286" t="inlineStr">
      <is>
        <t>ADL_SR06_C2B1-ADPSXF2_CPSF_SEP5_01580510_2022WW19.3.0.bin</t>
      </is>
    </nc>
  </rcc>
  <rcc rId="5373" sId="1">
    <oc r="G287" t="inlineStr">
      <is>
        <t>ADL_SR06_C2B1-ADPSXF2_CPSF_SEP5_01580510_2022WW09.3.0.bin</t>
      </is>
    </oc>
    <nc r="G287" t="inlineStr">
      <is>
        <t>ADL_SR06_C2B1-ADPSXF2_CPSF_SEP5_01580510_2022WW19.3.0.bin</t>
      </is>
    </nc>
  </rcc>
  <rcc rId="5374" sId="1">
    <oc r="G288" t="inlineStr">
      <is>
        <t>ADL_SR06_C2B1-ADPSXF2_CPSF_SEP5_01580510_2022WW09.3.0.bin</t>
      </is>
    </oc>
    <nc r="G288" t="inlineStr">
      <is>
        <t>ADL_SR06_C2B1-ADPSXF2_CPSF_SEP5_01580510_2022WW19.3.0.bin</t>
      </is>
    </nc>
  </rcc>
  <rcc rId="5375" sId="1">
    <oc r="G289" t="inlineStr">
      <is>
        <t>ADL_SR06_C2B1-ADPSXF2_CPSF_SEP5_01580510_2022WW09.3.0.bin</t>
      </is>
    </oc>
    <nc r="G289" t="inlineStr">
      <is>
        <t>ADL_SR06_C2B1-ADPSXF2_CPSF_SEP5_01580510_2022WW19.3.0.bin</t>
      </is>
    </nc>
  </rcc>
  <rcc rId="5376" sId="1">
    <oc r="G302" t="inlineStr">
      <is>
        <t>ADL_SR06_C2B1-ADPSXF2_CPSF_SEP5_01580510_2022WW09.3.0.bin</t>
      </is>
    </oc>
    <nc r="G302" t="inlineStr">
      <is>
        <t>ADL_SR06_C2B1-ADPSXF2_CPSF_SEP5_01580510_2022WW19.3.0.bin</t>
      </is>
    </nc>
  </rcc>
  <rcc rId="5377" sId="1">
    <oc r="G291" t="inlineStr">
      <is>
        <t>ADL_SR06_C2B1-ADPSXF2_CPSF_SEP5_01580510_2022WW09.3.0.bin</t>
      </is>
    </oc>
    <nc r="G291" t="inlineStr">
      <is>
        <t>ADL_SR06_C2B1-ADPSXF2_CPSF_SEP5_01580510_2022WW19.3.0.bin</t>
      </is>
    </nc>
  </rcc>
  <rcc rId="5378" sId="1">
    <oc r="G292" t="inlineStr">
      <is>
        <t>ADL_SR06_C2B1-ADPSXF2_CPSF_SEP5_01580510_2022WW09.3.0.bin</t>
      </is>
    </oc>
    <nc r="G292" t="inlineStr">
      <is>
        <t>ADL_SR06_C2B1-ADPSXF2_CPSF_SEP5_01580510_2022WW19.3.0.bin</t>
      </is>
    </nc>
  </rcc>
  <rcc rId="5379" sId="1">
    <oc r="G293" t="inlineStr">
      <is>
        <t>ADL_SR06_C2B1-ADPSXF2_CPSF_SEP5_01580510_2022WW09.3.0.bin</t>
      </is>
    </oc>
    <nc r="G293" t="inlineStr">
      <is>
        <t>ADL_SR06_C2B1-ADPSXF2_CPSF_SEP5_01580510_2022WW19.3.0.bin</t>
      </is>
    </nc>
  </rcc>
  <rcc rId="5380" sId="1">
    <oc r="G294" t="inlineStr">
      <is>
        <t>ADL_SR06_C2B1-ADPSXF2_CPSF_SEP5_01580510_2022WW09.3.0.bin</t>
      </is>
    </oc>
    <nc r="G294" t="inlineStr">
      <is>
        <t>ADL_SR06_C2B1-ADPSXF2_CPSF_SEP5_01580510_2022WW19.3.0.bin</t>
      </is>
    </nc>
  </rcc>
  <rcc rId="5381" sId="1">
    <oc r="G295" t="inlineStr">
      <is>
        <t>ADL_SR06_C2B1-ADPSXF2_CPSF_SEP5_01580510_2022WW09.3.0.bin</t>
      </is>
    </oc>
    <nc r="G295" t="inlineStr">
      <is>
        <t>ADL_SR06_C2B1-ADPSXF2_CPSF_SEP5_01580510_2022WW19.3.0.bin</t>
      </is>
    </nc>
  </rcc>
  <rcc rId="5382" sId="1">
    <oc r="G296" t="inlineStr">
      <is>
        <t>ADL_SR06_C2B1-ADPSXF2_CPSF_SEP5_01580510_2022WW09.3.0.bin</t>
      </is>
    </oc>
    <nc r="G296" t="inlineStr">
      <is>
        <t>ADL_SR06_C2B1-ADPSXF2_CPSF_SEP5_01580510_2022WW19.3.0.bin</t>
      </is>
    </nc>
  </rcc>
  <rcc rId="5383" sId="1">
    <oc r="G297" t="inlineStr">
      <is>
        <t>ADL_SR06_C2B1-ADPSXF2_CPSF_SEP5_01580510_2022WW09.3.0.bin</t>
      </is>
    </oc>
    <nc r="G297" t="inlineStr">
      <is>
        <t>ADL_SR06_C2B1-ADPSXF2_CPSF_SEP5_01580510_2022WW19.3.0.bin</t>
      </is>
    </nc>
  </rcc>
  <rcc rId="5384" sId="1">
    <oc r="G298" t="inlineStr">
      <is>
        <t>ADL_SR06_C2B1-ADPSXF2_CPSF_SEP5_01580510_2022WW09.3.0.bin</t>
      </is>
    </oc>
    <nc r="G298" t="inlineStr">
      <is>
        <t>ADL_SR06_C2B1-ADPSXF2_CPSF_SEP5_01580510_2022WW19.3.0.bin</t>
      </is>
    </nc>
  </rcc>
  <rcc rId="5385" sId="1">
    <oc r="G299" t="inlineStr">
      <is>
        <t>ADL_SR06_C2B1-ADPSXF2_CPSF_SEP5_01580510_2022WW09.3.0.bin</t>
      </is>
    </oc>
    <nc r="G299" t="inlineStr">
      <is>
        <t>ADL_SR06_C2B1-ADPSXF2_CPSF_SEP5_01580510_2022WW19.3.0.bin</t>
      </is>
    </nc>
  </rcc>
  <rcc rId="5386" sId="1">
    <oc r="G300" t="inlineStr">
      <is>
        <t>ADL_SR06_C2B1-ADPSXF2_CPSF_SEP5_01580510_2022WW09.3.0.bin</t>
      </is>
    </oc>
    <nc r="G300" t="inlineStr">
      <is>
        <t>ADL_SR06_C2B1-ADPSXF2_CPSF_SEP5_01580510_2022WW19.3.0.bin</t>
      </is>
    </nc>
  </rcc>
  <rcc rId="5387" sId="1">
    <oc r="G301" t="inlineStr">
      <is>
        <t>ADL_SR06_C2B1-ADPSXF2_CPSF_SEP5_01580510_2022WW09.3.0.bin</t>
      </is>
    </oc>
    <nc r="G301" t="inlineStr">
      <is>
        <t>ADL_SR06_C2B1-ADPSXF2_CPSF_SEP5_01580510_2022WW19.3.0.bin</t>
      </is>
    </nc>
  </rcc>
  <rcc rId="5388" sId="1">
    <oc r="G319" t="inlineStr">
      <is>
        <t>ADL_SR06_C2B1-ADPSXF2_CPSF_SEP5_01580510_2022WW09.3.0.bin</t>
      </is>
    </oc>
    <nc r="G319" t="inlineStr">
      <is>
        <t>ADL_SR06_C2B1-ADPSXF2_CPSF_SEP5_01580510_2022WW19.3.0.bin</t>
      </is>
    </nc>
  </rcc>
  <rcc rId="5389" sId="1">
    <oc r="G303" t="inlineStr">
      <is>
        <t>ADL_SR06_C2B1-ADPSXF2_CPSF_SEP5_01580510_2022WW09.3.0.bin</t>
      </is>
    </oc>
    <nc r="G303" t="inlineStr">
      <is>
        <t>ADL_SR06_C2B1-ADPSXF2_CPSF_SEP5_01580510_2022WW19.3.0.bin</t>
      </is>
    </nc>
  </rcc>
  <rcc rId="5390" sId="1">
    <oc r="G304" t="inlineStr">
      <is>
        <t>ADL_SR06_C2B1-ADPSXF2_CPSF_SEP5_01580510_2022WW09.3.0.bin</t>
      </is>
    </oc>
    <nc r="G304" t="inlineStr">
      <is>
        <t>ADL_SR06_C2B1-ADPSXF2_CPSF_SEP5_01580510_2022WW19.3.0.bin</t>
      </is>
    </nc>
  </rcc>
  <rcc rId="5391" sId="1">
    <oc r="G305" t="inlineStr">
      <is>
        <t>ADL_SR06_C2B1-ADPSXF2_CPSF_SEP5_01580510_2022WW09.3.0.bin</t>
      </is>
    </oc>
    <nc r="G305" t="inlineStr">
      <is>
        <t>ADL_SR06_C2B1-ADPSXF2_CPSF_SEP5_01580510_2022WW19.3.0.bin</t>
      </is>
    </nc>
  </rcc>
  <rcc rId="5392" sId="1">
    <oc r="G306" t="inlineStr">
      <is>
        <t>ADL_SR06_C2B1-ADPSXF2_CPSF_SEP5_01580510_2022WW09.3.0.bin</t>
      </is>
    </oc>
    <nc r="G306" t="inlineStr">
      <is>
        <t>ADL_SR06_C2B1-ADPSXF2_CPSF_SEP5_01580510_2022WW19.3.0.bin</t>
      </is>
    </nc>
  </rcc>
  <rcc rId="5393" sId="1">
    <oc r="G307" t="inlineStr">
      <is>
        <t>ADL_SR06_C2B1-ADPSXF2_CPSF_SEP5_01580510_2022WW09.3.0.bin</t>
      </is>
    </oc>
    <nc r="G307" t="inlineStr">
      <is>
        <t>ADL_SR06_C2B1-ADPSXF2_CPSF_SEP5_01580510_2022WW19.3.0.bin</t>
      </is>
    </nc>
  </rcc>
  <rcc rId="5394" sId="1">
    <oc r="G308" t="inlineStr">
      <is>
        <t>ADL_SR06_C2B1-ADPSXF2_CPSF_SEP5_01580510_2022WW09.3.0.bin</t>
      </is>
    </oc>
    <nc r="G308" t="inlineStr">
      <is>
        <t>ADL_SR06_C2B1-ADPSXF2_CPSF_SEP5_01580510_2022WW19.3.0.bin</t>
      </is>
    </nc>
  </rcc>
  <rcc rId="5395" sId="1">
    <oc r="G309" t="inlineStr">
      <is>
        <t>ADL_SR06_C2B1-ADPSXF2_CPSF_SEP5_01580510_2022WW09.3.0.bin</t>
      </is>
    </oc>
    <nc r="G309" t="inlineStr">
      <is>
        <t>ADL_SR06_C2B1-ADPSXF2_CPSF_SEP5_01580510_2022WW19.3.0.bin</t>
      </is>
    </nc>
  </rcc>
  <rcc rId="5396" sId="1">
    <oc r="G310" t="inlineStr">
      <is>
        <t>ADL_SR06_C2B1-ADPSXF2_CPSF_SEP5_01580510_2022WW09.3.0.bin</t>
      </is>
    </oc>
    <nc r="G310" t="inlineStr">
      <is>
        <t>ADL_SR06_C2B1-ADPSXF2_CPSF_SEP5_01580510_2022WW19.3.0.bin</t>
      </is>
    </nc>
  </rcc>
  <rcc rId="5397" sId="1">
    <oc r="G311" t="inlineStr">
      <is>
        <t>ADL_SR06_C2B1-ADPSXF2_CPSF_SEP5_01580510_2022WW09.3.0.bin</t>
      </is>
    </oc>
    <nc r="G311" t="inlineStr">
      <is>
        <t>ADL_SR06_C2B1-ADPSXF2_CPSF_SEP5_01580510_2022WW19.3.0.bin</t>
      </is>
    </nc>
  </rcc>
  <rcc rId="5398" sId="1">
    <oc r="G312" t="inlineStr">
      <is>
        <t>ADL_SR06_C2B1-ADPSXF2_CPSF_SEP5_01580510_2022WW09.3.0.bin</t>
      </is>
    </oc>
    <nc r="G312" t="inlineStr">
      <is>
        <t>ADL_SR06_C2B1-ADPSXF2_CPSF_SEP5_01580510_2022WW19.3.0.bin</t>
      </is>
    </nc>
  </rcc>
  <rcc rId="5399" sId="1">
    <oc r="G313" t="inlineStr">
      <is>
        <t>ADL_SR06_C2B1-ADPSXF2_CPSF_SEP5_01580510_2022WW09.3.0.bin</t>
      </is>
    </oc>
    <nc r="G313" t="inlineStr">
      <is>
        <t>ADL_SR06_C2B1-ADPSXF2_CPSF_SEP5_01580510_2022WW19.3.0.bin</t>
      </is>
    </nc>
  </rcc>
  <rcc rId="5400" sId="1">
    <oc r="G314" t="inlineStr">
      <is>
        <t>ADL_SR06_C2B1-ADPSXF2_CPSF_SEP5_01580510_2022WW09.3.0.bin</t>
      </is>
    </oc>
    <nc r="G314" t="inlineStr">
      <is>
        <t>ADL_SR06_C2B1-ADPSXF2_CPSF_SEP5_01580510_2022WW19.3.0.bin</t>
      </is>
    </nc>
  </rcc>
  <rcc rId="5401" sId="1">
    <oc r="G315" t="inlineStr">
      <is>
        <t>ADL_SR06_C2B1-ADPSXF2_CPSF_SEP5_01580510_2022WW09.3.0.bin</t>
      </is>
    </oc>
    <nc r="G315" t="inlineStr">
      <is>
        <t>ADL_SR06_C2B1-ADPSXF2_CPSF_SEP5_01580510_2022WW19.3.0.bin</t>
      </is>
    </nc>
  </rcc>
  <rcc rId="5402" sId="1">
    <oc r="G316" t="inlineStr">
      <is>
        <t>ADL_SR06_C2B1-ADPSXF2_CPSF_SEP5_01580510_2022WW09.3.0.bin</t>
      </is>
    </oc>
    <nc r="G316" t="inlineStr">
      <is>
        <t>ADL_SR06_C2B1-ADPSXF2_CPSF_SEP5_01580510_2022WW19.3.0.bin</t>
      </is>
    </nc>
  </rcc>
  <rcc rId="5403" sId="1">
    <oc r="G317" t="inlineStr">
      <is>
        <t>ADL_SR06_C2B1-ADPSXF2_CPSF_SEP5_01580510_2022WW09.3.0.bin</t>
      </is>
    </oc>
    <nc r="G317" t="inlineStr">
      <is>
        <t>ADL_SR06_C2B1-ADPSXF2_CPSF_SEP5_01580510_2022WW19.3.0.bin</t>
      </is>
    </nc>
  </rcc>
  <rcc rId="5404" sId="1">
    <oc r="G318" t="inlineStr">
      <is>
        <t>ADL_SR06_C2B1-ADPSXF2_CPSF_SEP5_01580510_2022WW09.3.0.bin</t>
      </is>
    </oc>
    <nc r="G318" t="inlineStr">
      <is>
        <t>ADL_SR06_C2B1-ADPSXF2_CPSF_SEP5_01580510_2022WW19.3.0.bin</t>
      </is>
    </nc>
  </rcc>
  <rcc rId="5405" sId="1">
    <oc r="G320" t="inlineStr">
      <is>
        <t>ADL_SR06_C2B1-ADPSXF2_CPSF_SEP5_01580510_2022WW09.3.0.bin</t>
      </is>
    </oc>
    <nc r="G320" t="inlineStr">
      <is>
        <t>ADL_SR06_C2B1-ADPSXF2_CPSF_SEP5_01580510_2022WW19.3.0.bin</t>
      </is>
    </nc>
  </rcc>
  <rcc rId="5406" sId="1">
    <oc r="G321" t="inlineStr">
      <is>
        <t>ADL_SR06_C2B1-ADPSXF2_CPSF_SEP5_01580510_2022WW09.3.0.bin</t>
      </is>
    </oc>
    <nc r="G321" t="inlineStr">
      <is>
        <t>ADL_SR06_C2B1-ADPSXF2_CPSF_SEP5_01580510_2022WW19.3.0.bin</t>
      </is>
    </nc>
  </rcc>
  <rcc rId="5407" sId="1">
    <oc r="G322" t="inlineStr">
      <is>
        <t>ADL_SR06_C2B1-ADPSXF2_CPSF_SEP5_01580510_2022WW09.3.0.bin</t>
      </is>
    </oc>
    <nc r="G322" t="inlineStr">
      <is>
        <t>ADL_SR06_C2B1-ADPSXF2_CPSF_SEP5_01580510_2022WW19.3.0.bin</t>
      </is>
    </nc>
  </rcc>
  <rcc rId="5408" sId="1">
    <oc r="G53" t="inlineStr">
      <is>
        <t>ADL_SR06_C2B1-ADPSXF2_CPSF_SEP5_01580510_2022WW09.3.0.bin</t>
      </is>
    </oc>
    <nc r="G53" t="inlineStr">
      <is>
        <t>ADL_SR06_C2B1-ADPSXF2_CPSF_SEP5_01580510_2022WW19.3.0.bin</t>
      </is>
    </nc>
  </rcc>
  <rcc rId="5409" sId="1">
    <oc r="G323" t="inlineStr">
      <is>
        <t>ADL_SR06_C2B1-ADPSXF2_CPSF_SEP5_01580510_2022WW09.3.0.bin</t>
      </is>
    </oc>
    <nc r="G323" t="inlineStr">
      <is>
        <t>ADL_SR06_C2B1-ADPSXF2_CPSF_SEP5_01580510_2022WW19.3.0.bin</t>
      </is>
    </nc>
  </rcc>
  <rcc rId="5410" sId="1">
    <oc r="G324" t="inlineStr">
      <is>
        <t>ADL_SR06_C2B1-ADPSXF2_CPSF_SEP5_01580510_2022WW09.3.0.bin</t>
      </is>
    </oc>
    <nc r="G324" t="inlineStr">
      <is>
        <t>ADL_SR06_C2B1-ADPSXF2_CPSF_SEP5_01580510_2022WW19.3.0.bin</t>
      </is>
    </nc>
  </rcc>
  <rcc rId="5411" sId="1">
    <oc r="G325" t="inlineStr">
      <is>
        <t>ADL_SR06_C2B1-ADPSXF2_CPSF_SEP5_01580510_2022WW09.3.0.bin</t>
      </is>
    </oc>
    <nc r="G325" t="inlineStr">
      <is>
        <t>ADL_SR06_C2B1-ADPSXF2_CPSF_SEP5_01580510_2022WW19.3.0.bin</t>
      </is>
    </nc>
  </rcc>
  <rcc rId="5412" sId="1">
    <oc r="G326" t="inlineStr">
      <is>
        <t>ADL_SR06_C2B1-ADPSXF2_CPSF_SEP5_01580510_2022WW09.3.0.bin</t>
      </is>
    </oc>
    <nc r="G326" t="inlineStr">
      <is>
        <t>ADL_SR06_C2B1-ADPSXF2_CPSF_SEP5_01580510_2022WW19.3.0.bin</t>
      </is>
    </nc>
  </rcc>
  <rcc rId="5413" sId="1">
    <oc r="G327" t="inlineStr">
      <is>
        <t>ADL_SR06_C2B1-ADPSXF2_CPSF_SEP5_01580510_2022WW09.3.0.bin</t>
      </is>
    </oc>
    <nc r="G327" t="inlineStr">
      <is>
        <t>ADL_SR06_C2B1-ADPSXF2_CPSF_SEP5_01580510_2022WW19.3.0.bin</t>
      </is>
    </nc>
  </rcc>
  <rcc rId="5414" sId="1">
    <oc r="G328" t="inlineStr">
      <is>
        <t>ADL_SR06_C2B1-ADPSXF2_CPSF_SEP5_01580510_2022WW09.3.0.bin</t>
      </is>
    </oc>
    <nc r="G328" t="inlineStr">
      <is>
        <t>ADL_SR06_C2B1-ADPSXF2_CPSF_SEP5_01580510_2022WW19.3.0.bin</t>
      </is>
    </nc>
  </rcc>
  <rcc rId="5415" sId="1">
    <oc r="G329" t="inlineStr">
      <is>
        <t>ADL_SR06_C2B1-ADPSXF2_CPSF_SEP5_01580510_2022WW09.3.0.bin</t>
      </is>
    </oc>
    <nc r="G329" t="inlineStr">
      <is>
        <t>ADL_SR06_C2B1-ADPSXF2_CPSF_SEP5_01580510_2022WW19.3.0.bin</t>
      </is>
    </nc>
  </rcc>
  <rcc rId="5416" sId="1">
    <oc r="G95" t="inlineStr">
      <is>
        <t>ADL_SR06_C2B1-ADPSXF2_CPSF_SEP5_01580510_2022WW09.3.0.bin</t>
      </is>
    </oc>
    <nc r="G95" t="inlineStr">
      <is>
        <t>ADL_SR06_C2B1-ADPSXF2_CPSF_SEP5_01580510_2022WW19.3.0.bin</t>
      </is>
    </nc>
  </rcc>
  <rcc rId="5417" sId="1">
    <oc r="G331" t="inlineStr">
      <is>
        <t>ADL_SR06_C2B1-ADPSXF2_CPSF_SEP5_01580510_2022WW09.3.0.bin</t>
      </is>
    </oc>
    <nc r="G331" t="inlineStr">
      <is>
        <t>ADL_SR06_C2B1-ADPSXF2_CPSF_SEP5_01580510_2022WW19.3.0.bin</t>
      </is>
    </nc>
  </rcc>
  <rcc rId="5418" sId="1">
    <oc r="G332" t="inlineStr">
      <is>
        <t>ADL_SR06_C2B1-ADPSXF2_CPSF_SEP5_01580510_2022WW09.3.0.bin</t>
      </is>
    </oc>
    <nc r="G332" t="inlineStr">
      <is>
        <t>ADL_SR06_C2B1-ADPSXF2_CPSF_SEP5_01580510_2022WW19.3.0.bin</t>
      </is>
    </nc>
  </rcc>
  <rcc rId="5419" sId="1">
    <oc r="G333" t="inlineStr">
      <is>
        <t>ADL_SR06_C2B1-ADPSXF2_CPSF_SEP5_01580510_2022WW09.3.0.bin</t>
      </is>
    </oc>
    <nc r="G333" t="inlineStr">
      <is>
        <t>ADL_SR06_C2B1-ADPSXF2_CPSF_SEP5_01580510_2022WW19.3.0.bin</t>
      </is>
    </nc>
  </rcc>
  <rcc rId="5420" sId="1">
    <oc r="G334" t="inlineStr">
      <is>
        <t>ADL_SR06_C2B1-ADPSXF2_CPSF_SEP5_01580510_2022WW09.3.0.bin</t>
      </is>
    </oc>
    <nc r="G334" t="inlineStr">
      <is>
        <t>ADL_SR06_C2B1-ADPSXF2_CPSF_SEP5_01580510_2022WW19.3.0.bin</t>
      </is>
    </nc>
  </rcc>
  <rcc rId="5421" sId="1">
    <oc r="G335" t="inlineStr">
      <is>
        <t>ADL_SR06_C2B1-ADPSXF2_CPSF_SEP5_01580510_2022WW09.3.0.bin</t>
      </is>
    </oc>
    <nc r="G335" t="inlineStr">
      <is>
        <t>ADL_SR06_C2B1-ADPSXF2_CPSF_SEP5_01580510_2022WW19.3.0.bin</t>
      </is>
    </nc>
  </rcc>
  <rcc rId="5422" sId="1">
    <oc r="G336" t="inlineStr">
      <is>
        <t>ADL_SR06_C2B1-ADPSXF2_CPSF_SEP5_01580510_2022WW09.3.0.bin</t>
      </is>
    </oc>
    <nc r="G336" t="inlineStr">
      <is>
        <t>ADL_SR06_C2B1-ADPSXF2_CPSF_SEP5_01580510_2022WW19.3.0.bin</t>
      </is>
    </nc>
  </rcc>
  <rcc rId="5423" sId="1">
    <oc r="G337" t="inlineStr">
      <is>
        <t>ADL_SR06_C2B1-ADPSXF2_CPSF_SEP5_01580510_2022WW09.3.0.bin</t>
      </is>
    </oc>
    <nc r="G337" t="inlineStr">
      <is>
        <t>ADL_SR06_C2B1-ADPSXF2_CPSF_SEP5_01580510_2022WW19.3.0.bin</t>
      </is>
    </nc>
  </rcc>
  <rcc rId="5424" sId="1">
    <oc r="G271" t="inlineStr">
      <is>
        <t>ADL_SR06_C2B1-ADPSXF2_CPSF_SEP5_01580510_2022WW09.3.0.bin</t>
      </is>
    </oc>
    <nc r="G271" t="inlineStr">
      <is>
        <t>ADL_SR06_C2B1-ADPSXF2_CPSF_SEP5_01580510_2022WW19.3.0.bin</t>
      </is>
    </nc>
  </rcc>
  <rcc rId="5425" sId="1">
    <oc r="G330" t="inlineStr">
      <is>
        <t>ADL_SR06_C2B1-ADPSXF2_CPSF_SEP5_01580510_2022WW09.3.0.bin</t>
      </is>
    </oc>
    <nc r="G330" t="inlineStr">
      <is>
        <t>ADL_SR06_C2B1-ADPSXF2_CPSF_SEP5_01580510_2022WW19.3.0.bin</t>
      </is>
    </nc>
  </rcc>
  <rcc rId="5426" sId="1">
    <oc r="G340" t="inlineStr">
      <is>
        <t>ADL_SR06_C2B1-ADPSXF2_CPSF_SEP5_01580510_2022WW09.3.0.bin</t>
      </is>
    </oc>
    <nc r="G340" t="inlineStr">
      <is>
        <t>ADL_SR06_C2B1-ADPSXF2_CPSF_SEP5_01580510_2022WW19.3.0.bin</t>
      </is>
    </nc>
  </rcc>
  <rcc rId="5427" sId="1">
    <oc r="G341" t="inlineStr">
      <is>
        <t>ADL_SR06_C2B1-ADPSXF2_CPSF_SEP5_01580510_2022WW09.3.0.bin</t>
      </is>
    </oc>
    <nc r="G341" t="inlineStr">
      <is>
        <t>ADL_SR06_C2B1-ADPSXF2_CPSF_SEP5_01580510_2022WW19.3.0.bin</t>
      </is>
    </nc>
  </rcc>
  <rcc rId="5428" sId="1">
    <oc r="G342" t="inlineStr">
      <is>
        <t>ADL_SR06_C2B1-ADPSXF2_CPSF_SEP5_01580510_2022WW09.3.0.bin</t>
      </is>
    </oc>
    <nc r="G342" t="inlineStr">
      <is>
        <t>ADL_SR06_C2B1-ADPSXF2_CPSF_SEP5_01580510_2022WW19.3.0.bin</t>
      </is>
    </nc>
  </rcc>
  <rcc rId="5429" sId="1">
    <oc r="G343" t="inlineStr">
      <is>
        <t>ADL_SR06_C2B1-ADPSXF2_CPSF_SEP5_01580510_2022WW09.3.0.bin</t>
      </is>
    </oc>
    <nc r="G343" t="inlineStr">
      <is>
        <t>ADL_SR06_C2B1-ADPSXF2_CPSF_SEP5_01580510_2022WW19.3.0.bin</t>
      </is>
    </nc>
  </rcc>
  <rcc rId="5430" sId="1">
    <oc r="G344" t="inlineStr">
      <is>
        <t>ADL_SR06_C2B1-ADPSXF2_CPSF_SEP5_01580510_2022WW09.3.0.bin</t>
      </is>
    </oc>
    <nc r="G344" t="inlineStr">
      <is>
        <t>ADL_SR06_C2B1-ADPSXF2_CPSF_SEP5_01580510_2022WW19.3.0.bin</t>
      </is>
    </nc>
  </rcc>
  <rcc rId="5431" sId="1">
    <oc r="G345" t="inlineStr">
      <is>
        <t>ADL_SR06_C2B1-ADPSXF2_CPSF_SEP5_01580510_2022WW09.3.0.bin</t>
      </is>
    </oc>
    <nc r="G345" t="inlineStr">
      <is>
        <t>ADL_SR06_C2B1-ADPSXF2_CPSF_SEP5_01580510_2022WW19.3.0.bin</t>
      </is>
    </nc>
  </rcc>
  <rcc rId="5432" sId="1">
    <oc r="G346" t="inlineStr">
      <is>
        <t>ADL_SR06_C2B1-ADPSXF2_CPSF_SEP5_01580510_2022WW09.3.0.bin</t>
      </is>
    </oc>
    <nc r="G346" t="inlineStr">
      <is>
        <t>ADL_SR06_C2B1-ADPSXF2_CPSF_SEP5_01580510_2022WW19.3.0.bin</t>
      </is>
    </nc>
  </rcc>
  <rcc rId="5433" sId="1">
    <oc r="G347" t="inlineStr">
      <is>
        <t>ADL_SR06_C2B1-ADPSXF2_CPSF_SEP5_01580510_2022WW09.3.0.bin</t>
      </is>
    </oc>
    <nc r="G347" t="inlineStr">
      <is>
        <t>ADL_SR06_C2B1-ADPSXF2_CPSF_SEP5_01580510_2022WW19.3.0.bin</t>
      </is>
    </nc>
  </rcc>
  <rcc rId="5434" sId="1">
    <oc r="G348" t="inlineStr">
      <is>
        <t>ADL_SR06_C2B1-ADPSXF2_CPSF_SEP5_01580510_2022WW09.3.0.bin</t>
      </is>
    </oc>
    <nc r="G348" t="inlineStr">
      <is>
        <t>ADL_SR06_C2B1-ADPSXF2_CPSF_SEP5_01580510_2022WW19.3.0.bin</t>
      </is>
    </nc>
  </rcc>
  <rcc rId="5435" sId="1">
    <oc r="G349" t="inlineStr">
      <is>
        <t>ADL_SR06_C2B1-ADPSXF2_CPSF_SEP5_01580510_2022WW09.3.0.bin</t>
      </is>
    </oc>
    <nc r="G349" t="inlineStr">
      <is>
        <t>ADL_SR06_C2B1-ADPSXF2_CPSF_SEP5_01580510_2022WW19.3.0.bin</t>
      </is>
    </nc>
  </rcc>
  <rcc rId="5436" sId="1">
    <oc r="G350" t="inlineStr">
      <is>
        <t>ADL_SR06_C2B1-ADPSXF2_CPSF_SEP5_01580510_2022WW09.3.0.bin</t>
      </is>
    </oc>
    <nc r="G350" t="inlineStr">
      <is>
        <t>ADL_SR06_C2B1-ADPSXF2_CPSF_SEP5_01580510_2022WW19.3.0.bin</t>
      </is>
    </nc>
  </rcc>
  <rcc rId="5437" sId="1">
    <oc r="G351" t="inlineStr">
      <is>
        <t>ADL_SR06_C2B1-ADPSXF2_CPSF_SEP5_01580510_2022WW09.3.0.bin</t>
      </is>
    </oc>
    <nc r="G351" t="inlineStr">
      <is>
        <t>ADL_SR06_C2B1-ADPSXF2_CPSF_SEP5_01580510_2022WW19.3.0.bin</t>
      </is>
    </nc>
  </rcc>
  <rcc rId="5438" sId="1">
    <oc r="G352" t="inlineStr">
      <is>
        <t>ADL_SR06_C2B1-ADPSXF2_CPSF_SEP5_01580510_2022WW09.3.0.bin</t>
      </is>
    </oc>
    <nc r="G352" t="inlineStr">
      <is>
        <t>ADL_SR06_C2B1-ADPSXF2_CPSF_SEP5_01580510_2022WW19.3.0.bin</t>
      </is>
    </nc>
  </rcc>
  <rcc rId="5439" sId="1">
    <oc r="G353" t="inlineStr">
      <is>
        <t>ADL_SR06_C2B1-ADPSXF2_CPSF_SEP5_01580510_2022WW09.3.0.bin</t>
      </is>
    </oc>
    <nc r="G353" t="inlineStr">
      <is>
        <t>ADL_SR06_C2B1-ADPSXF2_CPSF_SEP5_01580510_2022WW19.3.0.bin</t>
      </is>
    </nc>
  </rcc>
  <rcc rId="5440" sId="1">
    <oc r="G354" t="inlineStr">
      <is>
        <t>ADL_SR06_C2B1-ADPSXF2_CPSF_SEP5_01580510_2022WW09.3.0.bin</t>
      </is>
    </oc>
    <nc r="G354" t="inlineStr">
      <is>
        <t>ADL_SR06_C2B1-ADPSXF2_CPSF_SEP5_01580510_2022WW19.3.0.bin</t>
      </is>
    </nc>
  </rcc>
  <rcc rId="5441" sId="1">
    <oc r="G355" t="inlineStr">
      <is>
        <t>ADL_SR06_C2B1-ADPSXF2_CPSF_SEP5_01580510_2022WW09.3.0.bin</t>
      </is>
    </oc>
    <nc r="G355" t="inlineStr">
      <is>
        <t>ADL_SR06_C2B1-ADPSXF2_CPSF_SEP5_01580510_2022WW19.3.0.bin</t>
      </is>
    </nc>
  </rcc>
  <rcc rId="5442" sId="1">
    <oc r="G356" t="inlineStr">
      <is>
        <t>ADL_SR06_C2B1-ADPSXF2_CPSF_SEP5_01580510_2022WW09.3.0.bin</t>
      </is>
    </oc>
    <nc r="G356" t="inlineStr">
      <is>
        <t>ADL_SR06_C2B1-ADPSXF2_CPSF_SEP5_01580510_2022WW19.3.0.bin</t>
      </is>
    </nc>
  </rcc>
  <rcc rId="5443" sId="1">
    <oc r="G357" t="inlineStr">
      <is>
        <t>ADL_SR06_C2B1-ADPSXF2_CPSF_SEP5_01580510_2022WW09.3.0.bin</t>
      </is>
    </oc>
    <nc r="G357" t="inlineStr">
      <is>
        <t>ADL_SR06_C2B1-ADPSXF2_CPSF_SEP5_01580510_2022WW19.3.0.bin</t>
      </is>
    </nc>
  </rcc>
  <rcc rId="5444" sId="1">
    <oc r="G358" t="inlineStr">
      <is>
        <t>ADL_SR06_C2B1-ADPSXF2_CPSF_SEP5_01580510_2022WW09.3.0.bin</t>
      </is>
    </oc>
    <nc r="G358" t="inlineStr">
      <is>
        <t>ADL_SR06_C2B1-ADPSXF2_CPSF_SEP5_01580510_2022WW19.3.0.bin</t>
      </is>
    </nc>
  </rcc>
  <rcc rId="5445" sId="1">
    <oc r="G359" t="inlineStr">
      <is>
        <t>ADL_SR06_C2B1-ADPSXF2_CPSF_SEP5_01580510_2022WW09.3.0.bin</t>
      </is>
    </oc>
    <nc r="G359" t="inlineStr">
      <is>
        <t>ADL_SR06_C2B1-ADPSXF2_CPSF_SEP5_01580510_2022WW19.3.0.bin</t>
      </is>
    </nc>
  </rcc>
  <rcc rId="5446" sId="1">
    <oc r="G360" t="inlineStr">
      <is>
        <t>ADL_SR06_C2B1-ADPSXF2_CPSF_SEP5_01580510_2022WW09.3.0.bin</t>
      </is>
    </oc>
    <nc r="G360" t="inlineStr">
      <is>
        <t>ADL_SR06_C2B1-ADPSXF2_CPSF_SEP5_01580510_2022WW19.3.0.bin</t>
      </is>
    </nc>
  </rcc>
  <rcc rId="5447" sId="1">
    <oc r="G361" t="inlineStr">
      <is>
        <t>ADL_SR06_C2B1-ADPSXF2_CPSF_SEP5_01580510_2022WW09.3.0.bin</t>
      </is>
    </oc>
    <nc r="G361" t="inlineStr">
      <is>
        <t>ADL_SR06_C2B1-ADPSXF2_CPSF_SEP5_01580510_2022WW19.3.0.bin</t>
      </is>
    </nc>
  </rcc>
  <rcc rId="5448" sId="1">
    <oc r="G362" t="inlineStr">
      <is>
        <t>ADL_SR06_C2B1-ADPSXF2_CPSF_SEP5_01580510_2022WW09.3.0.bin</t>
      </is>
    </oc>
    <nc r="G362" t="inlineStr">
      <is>
        <t>ADL_SR06_C2B1-ADPSXF2_CPSF_SEP5_01580510_2022WW19.3.0.bin</t>
      </is>
    </nc>
  </rcc>
  <rcc rId="5449" sId="1">
    <oc r="G363" t="inlineStr">
      <is>
        <t>ADL_SR06_C2B1-ADPSXF2_CPSF_SEP5_01580510_2022WW09.3.0.bin</t>
      </is>
    </oc>
    <nc r="G363" t="inlineStr">
      <is>
        <t>ADL_SR06_C2B1-ADPSXF2_CPSF_SEP5_01580510_2022WW19.3.0.bin</t>
      </is>
    </nc>
  </rcc>
  <rcc rId="5450" sId="1">
    <oc r="G364" t="inlineStr">
      <is>
        <t>ADL_SR06_C2B1-ADPSXF2_CPSF_SEP5_01580510_2022WW09.3.0.bin</t>
      </is>
    </oc>
    <nc r="G364" t="inlineStr">
      <is>
        <t>ADL_SR06_C2B1-ADPSXF2_CPSF_SEP5_01580510_2022WW19.3.0.bin</t>
      </is>
    </nc>
  </rcc>
  <rcc rId="5451" sId="1">
    <oc r="G365" t="inlineStr">
      <is>
        <t>ADL_SR06_C2B1-ADPSXF2_CPSF_SEP5_01580510_2022WW09.3.0.bin</t>
      </is>
    </oc>
    <nc r="G365" t="inlineStr">
      <is>
        <t>ADL_SR06_C2B1-ADPSXF2_CPSF_SEP5_01580510_2022WW19.3.0.bin</t>
      </is>
    </nc>
  </rcc>
  <rcc rId="5452" sId="1">
    <oc r="G366" t="inlineStr">
      <is>
        <t>ADL_SR06_C2B1-ADPSXF2_CPSF_SEP5_01580510_2022WW09.3.0.bin</t>
      </is>
    </oc>
    <nc r="G366" t="inlineStr">
      <is>
        <t>ADL_SR06_C2B1-ADPSXF2_CPSF_SEP5_01580510_2022WW19.3.0.bin</t>
      </is>
    </nc>
  </rcc>
  <rcc rId="5453" sId="1">
    <oc r="G367" t="inlineStr">
      <is>
        <t>ADL_SR06_C2B1-ADPSXF2_CPSF_SEP5_01580510_2022WW09.3.0.bin</t>
      </is>
    </oc>
    <nc r="G367" t="inlineStr">
      <is>
        <t>ADL_SR06_C2B1-ADPSXF2_CPSF_SEP5_01580510_2022WW19.3.0.bin</t>
      </is>
    </nc>
  </rcc>
  <rcc rId="5454" sId="1">
    <oc r="G368" t="inlineStr">
      <is>
        <t>ADL_SR06_C2B1-ADPSXF2_CPSF_SEP5_01580510_2022WW09.3.0.bin</t>
      </is>
    </oc>
    <nc r="G368" t="inlineStr">
      <is>
        <t>ADL_SR06_C2B1-ADPSXF2_CPSF_SEP5_01580510_2022WW19.3.0.bin</t>
      </is>
    </nc>
  </rcc>
  <rcc rId="5455" sId="1">
    <oc r="G369" t="inlineStr">
      <is>
        <t>ADL_SR06_C2B1-ADPSXF2_CPSF_SEP5_01580510_2022WW09.3.0.bin</t>
      </is>
    </oc>
    <nc r="G369" t="inlineStr">
      <is>
        <t>ADL_SR06_C2B1-ADPSXF2_CPSF_SEP5_01580510_2022WW19.3.0.bin</t>
      </is>
    </nc>
  </rcc>
  <rcc rId="5456" sId="1">
    <oc r="G370" t="inlineStr">
      <is>
        <t>ADL_SR06_C2B1-ADPSXF2_CPSF_SEP5_01580510_2022WW09.3.0.bin</t>
      </is>
    </oc>
    <nc r="G370" t="inlineStr">
      <is>
        <t>ADL_SR06_C2B1-ADPSXF2_CPSF_SEP5_01580510_2022WW19.3.0.bin</t>
      </is>
    </nc>
  </rcc>
  <rcc rId="5457" sId="1">
    <oc r="G371" t="inlineStr">
      <is>
        <t>ADL_SR06_C2B1-ADPSXF2_CPSF_SEP5_01580510_2022WW09.3.0.bin</t>
      </is>
    </oc>
    <nc r="G371" t="inlineStr">
      <is>
        <t>ADL_SR06_C2B1-ADPSXF2_CPSF_SEP5_01580510_2022WW19.3.0.bin</t>
      </is>
    </nc>
  </rcc>
  <rcc rId="5458" sId="1">
    <oc r="G372" t="inlineStr">
      <is>
        <t>ADL_SR06_C2B1-ADPSXF2_CPSF_SEP5_01580510_2022WW09.3.0.bin</t>
      </is>
    </oc>
    <nc r="G372" t="inlineStr">
      <is>
        <t>ADL_SR06_C2B1-ADPSXF2_CPSF_SEP5_01580510_2022WW19.3.0.bin</t>
      </is>
    </nc>
  </rcc>
  <rcc rId="5459" sId="1">
    <oc r="G373" t="inlineStr">
      <is>
        <t>ADL_SR06_C2B1-ADPSXF2_CPSF_SEP5_01580510_2022WW09.3.0.bin</t>
      </is>
    </oc>
    <nc r="G373" t="inlineStr">
      <is>
        <t>ADL_SR06_C2B1-ADPSXF2_CPSF_SEP5_01580510_2022WW19.3.0.bin</t>
      </is>
    </nc>
  </rcc>
  <rcc rId="5460" sId="1">
    <oc r="G374" t="inlineStr">
      <is>
        <t>ADL_SR06_C2B1-ADPSXF2_CPSF_SEP5_01580510_2022WW09.3.0.bin</t>
      </is>
    </oc>
    <nc r="G374" t="inlineStr">
      <is>
        <t>ADL_SR06_C2B1-ADPSXF2_CPSF_SEP5_01580510_2022WW19.3.0.bin</t>
      </is>
    </nc>
  </rcc>
  <rcc rId="5461" sId="1">
    <oc r="G375" t="inlineStr">
      <is>
        <t>ADL_SR06_C2B1-ADPSXF2_CPSF_SEP5_01580510_2022WW09.3.0.bin</t>
      </is>
    </oc>
    <nc r="G375" t="inlineStr">
      <is>
        <t>ADL_SR06_C2B1-ADPSXF2_CPSF_SEP5_01580510_2022WW19.3.0.bin</t>
      </is>
    </nc>
  </rcc>
  <rcc rId="5462" sId="1">
    <oc r="G376" t="inlineStr">
      <is>
        <t>ADL_SR06_C2B1-ADPSXF2_CPSF_SEP5_01580510_2022WW09.3.0.bin</t>
      </is>
    </oc>
    <nc r="G376" t="inlineStr">
      <is>
        <t>ADL_SR06_C2B1-ADPSXF2_CPSF_SEP5_01580510_2022WW19.3.0.bin</t>
      </is>
    </nc>
  </rcc>
  <rcc rId="5463" sId="1">
    <oc r="G377" t="inlineStr">
      <is>
        <t>ADL_SR06_C2B1-ADPSXF2_CPSF_SEP5_01580510_2022WW09.3.0.bin</t>
      </is>
    </oc>
    <nc r="G377" t="inlineStr">
      <is>
        <t>ADL_SR06_C2B1-ADPSXF2_CPSF_SEP5_01580510_2022WW19.3.0.bin</t>
      </is>
    </nc>
  </rcc>
  <rcc rId="5464" sId="1">
    <oc r="G378" t="inlineStr">
      <is>
        <t>ADL_SR06_C2B1-ADPSXF2_CPSF_SEP5_01580510_2022WW09.3.0.bin</t>
      </is>
    </oc>
    <nc r="G378" t="inlineStr">
      <is>
        <t>ADL_SR06_C2B1-ADPSXF2_CPSF_SEP5_01580510_2022WW19.3.0.bin</t>
      </is>
    </nc>
  </rcc>
  <rcc rId="5465" sId="1">
    <oc r="G379" t="inlineStr">
      <is>
        <t>ADL_SR06_C2B1-ADPSXF2_CPSF_SEP5_01580510_2022WW09.3.0.bin</t>
      </is>
    </oc>
    <nc r="G379" t="inlineStr">
      <is>
        <t>ADL_SR06_C2B1-ADPSXF2_CPSF_SEP5_01580510_2022WW19.3.0.bin</t>
      </is>
    </nc>
  </rcc>
  <rcc rId="5466" sId="1">
    <oc r="G380" t="inlineStr">
      <is>
        <t>ADL_SR06_C2B1-ADPSXF2_CPSF_SEP5_01580510_2022WW09.3.0.bin</t>
      </is>
    </oc>
    <nc r="G380" t="inlineStr">
      <is>
        <t>ADL_SR06_C2B1-ADPSXF2_CPSF_SEP5_01580510_2022WW19.3.0.bin</t>
      </is>
    </nc>
  </rcc>
  <rcc rId="5467" sId="1">
    <oc r="G381" t="inlineStr">
      <is>
        <t>ADL_SR06_C2B1-ADPSXF2_CPSF_SEP5_01580510_2022WW09.3.0.bin</t>
      </is>
    </oc>
    <nc r="G381" t="inlineStr">
      <is>
        <t>ADL_SR06_C2B1-ADPSXF2_CPSF_SEP5_01580510_2022WW19.3.0.bin</t>
      </is>
    </nc>
  </rcc>
  <rcc rId="5468" sId="1">
    <oc r="G382" t="inlineStr">
      <is>
        <t>ADL_SR06_C2B1-ADPSXF2_CPSF_SEP5_01580510_2022WW09.3.0.bin</t>
      </is>
    </oc>
    <nc r="G382" t="inlineStr">
      <is>
        <t>ADL_SR06_C2B1-ADPSXF2_CPSF_SEP5_01580510_2022WW19.3.0.bin</t>
      </is>
    </nc>
  </rcc>
  <rcc rId="5469" sId="1">
    <oc r="G383" t="inlineStr">
      <is>
        <t>ADL_SR06_C2B1-ADPSXF2_CPSF_SEP5_01580510_2022WW09.3.0.bin</t>
      </is>
    </oc>
    <nc r="G383" t="inlineStr">
      <is>
        <t>ADL_SR06_C2B1-ADPSXF2_CPSF_SEP5_01580510_2022WW19.3.0.bin</t>
      </is>
    </nc>
  </rcc>
  <rcc rId="5470" sId="1">
    <oc r="G384" t="inlineStr">
      <is>
        <t>ADL_SR06_C2B1-ADPSXF2_CPSF_SEP5_01580510_2022WW09.3.0.bin</t>
      </is>
    </oc>
    <nc r="G384" t="inlineStr">
      <is>
        <t>ADL_SR06_C2B1-ADPSXF2_CPSF_SEP5_01580510_2022WW19.3.0.bin</t>
      </is>
    </nc>
  </rcc>
  <rcc rId="5471" sId="1">
    <oc r="G385" t="inlineStr">
      <is>
        <t>ADL_SR06_C2B1-ADPSXF2_CPSF_SEP5_01580510_2022WW09.3.0.bin</t>
      </is>
    </oc>
    <nc r="G385" t="inlineStr">
      <is>
        <t>ADL_SR06_C2B1-ADPSXF2_CPSF_SEP5_01580510_2022WW19.3.0.bin</t>
      </is>
    </nc>
  </rcc>
  <rcc rId="5472" sId="1">
    <oc r="G386" t="inlineStr">
      <is>
        <t>ADL_SR06_C2B1-ADPSXF2_CPSF_SEP5_01580510_2022WW09.3.0.bin</t>
      </is>
    </oc>
    <nc r="G386" t="inlineStr">
      <is>
        <t>ADL_SR06_C2B1-ADPSXF2_CPSF_SEP5_01580510_2022WW19.3.0.bin</t>
      </is>
    </nc>
  </rcc>
  <rcc rId="5473" sId="1">
    <oc r="G387" t="inlineStr">
      <is>
        <t>ADL_SR06_C2B1-ADPSXF2_CPSF_SEP5_01580510_2022WW09.3.0.bin</t>
      </is>
    </oc>
    <nc r="G387" t="inlineStr">
      <is>
        <t>ADL_SR06_C2B1-ADPSXF2_CPSF_SEP5_01580510_2022WW19.3.0.bin</t>
      </is>
    </nc>
  </rcc>
  <rcc rId="5474" sId="1">
    <oc r="G388" t="inlineStr">
      <is>
        <t>ADL_SR06_C2B1-ADPSXF2_CPSF_SEP5_01580510_2022WW09.3.0.bin</t>
      </is>
    </oc>
    <nc r="G388" t="inlineStr">
      <is>
        <t>ADL_SR06_C2B1-ADPSXF2_CPSF_SEP5_01580510_2022WW19.3.0.bin</t>
      </is>
    </nc>
  </rcc>
  <rcc rId="5475" sId="1">
    <oc r="G389" t="inlineStr">
      <is>
        <t>ADL_SR06_C2B1-ADPSXF2_CPSF_SEP5_01580510_2022WW09.3.0.bin</t>
      </is>
    </oc>
    <nc r="G389" t="inlineStr">
      <is>
        <t>ADL_SR06_C2B1-ADPSXF2_CPSF_SEP5_01580510_2022WW19.3.0.bin</t>
      </is>
    </nc>
  </rcc>
  <rcc rId="5476" sId="1">
    <oc r="G390" t="inlineStr">
      <is>
        <t>ADL_SR06_C2B1-ADPSXF2_CPSF_SEP5_01580510_2022WW09.3.0.bin</t>
      </is>
    </oc>
    <nc r="G390" t="inlineStr">
      <is>
        <t>ADL_SR06_C2B1-ADPSXF2_CPSF_SEP5_01580510_2022WW19.3.0.bin</t>
      </is>
    </nc>
  </rcc>
  <rcc rId="5477" sId="1">
    <oc r="G391" t="inlineStr">
      <is>
        <t>ADL_SR06_C2B1-ADPSXF2_CPSF_SEP5_01580510_2022WW09.3.0.bin</t>
      </is>
    </oc>
    <nc r="G391" t="inlineStr">
      <is>
        <t>ADL_SR06_C2B1-ADPSXF2_CPSF_SEP5_01580510_2022WW19.3.0.bin</t>
      </is>
    </nc>
  </rcc>
  <rcc rId="5478" sId="1">
    <oc r="G392" t="inlineStr">
      <is>
        <t>ADL_SR06_C2B1-ADPSXF2_CPSF_SEP5_01580510_2022WW09.3.0.bin</t>
      </is>
    </oc>
    <nc r="G392" t="inlineStr">
      <is>
        <t>ADL_SR06_C2B1-ADPSXF2_CPSF_SEP5_01580510_2022WW19.3.0.bin</t>
      </is>
    </nc>
  </rcc>
  <rcc rId="5479" sId="1">
    <oc r="G393" t="inlineStr">
      <is>
        <t>ADL_SR06_C2B1-ADPSXF2_CPSF_SEP5_01580510_2022WW09.3.0.bin</t>
      </is>
    </oc>
    <nc r="G393" t="inlineStr">
      <is>
        <t>ADL_SR06_C2B1-ADPSXF2_CPSF_SEP5_01580510_2022WW19.3.0.bin</t>
      </is>
    </nc>
  </rcc>
  <rcc rId="5480" sId="1">
    <oc r="G394" t="inlineStr">
      <is>
        <t>ADL_SR06_C2B1-ADPSXF2_CPSF_SEP5_01580510_2022WW09.3.0.bin</t>
      </is>
    </oc>
    <nc r="G394" t="inlineStr">
      <is>
        <t>ADL_SR06_C2B1-ADPSXF2_CPSF_SEP5_01580510_2022WW19.3.0.bin</t>
      </is>
    </nc>
  </rcc>
  <rcc rId="5481" sId="1">
    <oc r="G395" t="inlineStr">
      <is>
        <t>ADL_SR06_C2B1-ADPSXF2_CPSF_SEP5_01580510_2022WW09.3.0.bin</t>
      </is>
    </oc>
    <nc r="G395" t="inlineStr">
      <is>
        <t>ADL_SR06_C2B1-ADPSXF2_CPSF_SEP5_01580510_2022WW19.3.0.bin</t>
      </is>
    </nc>
  </rcc>
  <rcc rId="5482" sId="1">
    <oc r="G396" t="inlineStr">
      <is>
        <t>ADL_SR06_C2B1-ADPSXF2_CPSF_SEP5_01580510_2022WW09.3.0.bin</t>
      </is>
    </oc>
    <nc r="G396" t="inlineStr">
      <is>
        <t>ADL_SR06_C2B1-ADPSXF2_CPSF_SEP5_01580510_2022WW19.3.0.bin</t>
      </is>
    </nc>
  </rcc>
  <rcc rId="5483" sId="1">
    <oc r="G397" t="inlineStr">
      <is>
        <t>ADL_SR06_C2B1-ADPSXF2_CPSF_SEP5_01580510_2022WW09.3.0.bin</t>
      </is>
    </oc>
    <nc r="G397" t="inlineStr">
      <is>
        <t>ADL_SR06_C2B1-ADPSXF2_CPSF_SEP5_01580510_2022WW19.3.0.bin</t>
      </is>
    </nc>
  </rcc>
  <rcc rId="5484" sId="1">
    <oc r="G398" t="inlineStr">
      <is>
        <t>ADL_SR06_C2B1-ADPSXF2_CPSF_SEP5_01580510_2022WW09.3.0.bin</t>
      </is>
    </oc>
    <nc r="G398" t="inlineStr">
      <is>
        <t>ADL_SR06_C2B1-ADPSXF2_CPSF_SEP5_01580510_2022WW19.3.0.bin</t>
      </is>
    </nc>
  </rcc>
  <rcc rId="5485" sId="1">
    <oc r="G399" t="inlineStr">
      <is>
        <t>ADL_SR06_C2B1-ADPSXF2_CPSF_SEP5_01580510_2022WW09.3.0.bin</t>
      </is>
    </oc>
    <nc r="G399" t="inlineStr">
      <is>
        <t>ADL_SR06_C2B1-ADPSXF2_CPSF_SEP5_01580510_2022WW19.3.0.bin</t>
      </is>
    </nc>
  </rcc>
  <rcc rId="5486" sId="1">
    <oc r="G400" t="inlineStr">
      <is>
        <t>ADL_SR06_C2B1-ADPSXF2_CPSF_SEP5_01580510_2022WW09.3.0.bin</t>
      </is>
    </oc>
    <nc r="G400" t="inlineStr">
      <is>
        <t>ADL_SR06_C2B1-ADPSXF2_CPSF_SEP5_01580510_2022WW19.3.0.bin</t>
      </is>
    </nc>
  </rcc>
  <rcc rId="5487" sId="1">
    <oc r="G401" t="inlineStr">
      <is>
        <t>ADL_SR06_C2B1-ADPSXF2_CPSF_SEP5_01580510_2022WW09.3.0.bin</t>
      </is>
    </oc>
    <nc r="G401" t="inlineStr">
      <is>
        <t>ADL_SR06_C2B1-ADPSXF2_CPSF_SEP5_01580510_2022WW19.3.0.bin</t>
      </is>
    </nc>
  </rcc>
  <rcc rId="5488" sId="1">
    <oc r="G402" t="inlineStr">
      <is>
        <t>ADL_SR06_C2B1-ADPSXF2_CPSF_SEP5_01580510_2022WW09.3.0.bin</t>
      </is>
    </oc>
    <nc r="G402" t="inlineStr">
      <is>
        <t>ADL_SR06_C2B1-ADPSXF2_CPSF_SEP5_01580510_2022WW19.3.0.bin</t>
      </is>
    </nc>
  </rcc>
  <rcc rId="5489" sId="1">
    <oc r="G403" t="inlineStr">
      <is>
        <t>ADL_SR06_C2B1-ADPSXF2_CPSF_SEP5_01580510_2022WW09.3.0.bin</t>
      </is>
    </oc>
    <nc r="G403" t="inlineStr">
      <is>
        <t>ADL_SR06_C2B1-ADPSXF2_CPSF_SEP5_01580510_2022WW19.3.0.bin</t>
      </is>
    </nc>
  </rcc>
  <rcc rId="5490" sId="1">
    <oc r="G404" t="inlineStr">
      <is>
        <t>ADL_SR06_C2B1-ADPSXF2_CPSF_SEP5_01580510_2022WW09.3.0.bin</t>
      </is>
    </oc>
    <nc r="G404" t="inlineStr">
      <is>
        <t>ADL_SR06_C2B1-ADPSXF2_CPSF_SEP5_01580510_2022WW19.3.0.bin</t>
      </is>
    </nc>
  </rcc>
  <rcc rId="5491" sId="1">
    <oc r="G405" t="inlineStr">
      <is>
        <t>ADL_SR06_C2B1-ADPSXF2_CPSF_SEP5_01580510_2022WW09.3.0.bin</t>
      </is>
    </oc>
    <nc r="G405" t="inlineStr">
      <is>
        <t>ADL_SR06_C2B1-ADPSXF2_CPSF_SEP5_01580510_2022WW19.3.0.bin</t>
      </is>
    </nc>
  </rcc>
  <rcc rId="5492" sId="1">
    <oc r="G406" t="inlineStr">
      <is>
        <t>ADL_SR06_C2B1-ADPSXF2_CPSF_SEP5_01580510_2022WW09.3.0.bin</t>
      </is>
    </oc>
    <nc r="G406" t="inlineStr">
      <is>
        <t>ADL_SR06_C2B1-ADPSXF2_CPSF_SEP5_01580510_2022WW19.3.0.bin</t>
      </is>
    </nc>
  </rcc>
  <rcc rId="5493" sId="1">
    <oc r="G407" t="inlineStr">
      <is>
        <t>ADL_SR06_C2B1-ADPSXF2_CPSF_SEP5_01580510_2022WW09.3.0.bin</t>
      </is>
    </oc>
    <nc r="G407" t="inlineStr">
      <is>
        <t>ADL_SR06_C2B1-ADPSXF2_CPSF_SEP5_01580510_2022WW19.3.0.bin</t>
      </is>
    </nc>
  </rcc>
  <rcc rId="5494" sId="1">
    <oc r="G408" t="inlineStr">
      <is>
        <t>ADL_SR06_C2B1-ADPSXF2_CPSF_SEP5_01580510_2022WW09.3.0.bin</t>
      </is>
    </oc>
    <nc r="G408" t="inlineStr">
      <is>
        <t>ADL_SR06_C2B1-ADPSXF2_CPSF_SEP5_01580510_2022WW19.3.0.bin</t>
      </is>
    </nc>
  </rcc>
  <rcc rId="5495" sId="1">
    <oc r="G409" t="inlineStr">
      <is>
        <t>ADL_SR06_C2B1-ADPSXF2_CPSF_SEP5_01580510_2022WW09.3.0.bin</t>
      </is>
    </oc>
    <nc r="G409" t="inlineStr">
      <is>
        <t>ADL_SR06_C2B1-ADPSXF2_CPSF_SEP5_01580510_2022WW19.3.0.bin</t>
      </is>
    </nc>
  </rcc>
  <rcc rId="5496" sId="1">
    <oc r="G410" t="inlineStr">
      <is>
        <t>ADL_SR06_C2B1-ADPSXF2_CPSF_SEP5_01580510_2022WW09.3.0.bin</t>
      </is>
    </oc>
    <nc r="G410" t="inlineStr">
      <is>
        <t>ADL_SR06_C2B1-ADPSXF2_CPSF_SEP5_01580510_2022WW19.3.0.bin</t>
      </is>
    </nc>
  </rcc>
  <rcc rId="5497" sId="1">
    <oc r="G411" t="inlineStr">
      <is>
        <t>ADL_SR06_C2B1-ADPSXF2_CPSF_SEP5_01580510_2022WW09.3.0.bin</t>
      </is>
    </oc>
    <nc r="G411" t="inlineStr">
      <is>
        <t>ADL_SR06_C2B1-ADPSXF2_CPSF_SEP5_01580510_2022WW19.3.0.bin</t>
      </is>
    </nc>
  </rcc>
  <rcc rId="5498" sId="1">
    <oc r="G412" t="inlineStr">
      <is>
        <t>ADL_SR06_C2B1-ADPSXF2_CPSF_SEP5_01580510_2022WW09.3.0.bin</t>
      </is>
    </oc>
    <nc r="G412" t="inlineStr">
      <is>
        <t>ADL_SR06_C2B1-ADPSXF2_CPSF_SEP5_01580510_2022WW19.3.0.bin</t>
      </is>
    </nc>
  </rcc>
  <rcc rId="5499" sId="1">
    <oc r="G413" t="inlineStr">
      <is>
        <t>ADL_SR06_C2B1-ADPSXF2_CPSF_SEP5_01580510_2022WW09.3.0.bin</t>
      </is>
    </oc>
    <nc r="G413" t="inlineStr">
      <is>
        <t>ADL_SR06_C2B1-ADPSXF2_CPSF_SEP5_01580510_2022WW19.3.0.bin</t>
      </is>
    </nc>
  </rcc>
  <rcc rId="5500" sId="1">
    <oc r="G414" t="inlineStr">
      <is>
        <t>ADL_SR06_C2B1-ADPSXF2_CPSF_SEP5_01580510_2022WW09.3.0.bin</t>
      </is>
    </oc>
    <nc r="G414" t="inlineStr">
      <is>
        <t>ADL_SR06_C2B1-ADPSXF2_CPSF_SEP5_01580510_2022WW19.3.0.bin</t>
      </is>
    </nc>
  </rcc>
  <rcc rId="5501" sId="1">
    <oc r="G415" t="inlineStr">
      <is>
        <t>ADL_SR06_C2B1-ADPSXF2_CPSF_SEP5_01580510_2022WW09.3.0.bin</t>
      </is>
    </oc>
    <nc r="G415" t="inlineStr">
      <is>
        <t>ADL_SR06_C2B1-ADPSXF2_CPSF_SEP5_01580510_2022WW19.3.0.bin</t>
      </is>
    </nc>
  </rcc>
  <rcc rId="5502" sId="1">
    <oc r="G416" t="inlineStr">
      <is>
        <t>ADL_SR06_C2B1-ADPSXF2_CPSF_SEP5_01580510_2022WW09.3.0.bin</t>
      </is>
    </oc>
    <nc r="G416" t="inlineStr">
      <is>
        <t>ADL_SR06_C2B1-ADPSXF2_CPSF_SEP5_01580510_2022WW19.3.0.bin</t>
      </is>
    </nc>
  </rcc>
  <rcc rId="5503" sId="1">
    <oc r="G417" t="inlineStr">
      <is>
        <t>ADL_SR06_C2B1-ADPSXF2_CPSF_SEP5_01580510_2022WW09.3.0.bin</t>
      </is>
    </oc>
    <nc r="G417" t="inlineStr">
      <is>
        <t>ADL_SR06_C2B1-ADPSXF2_CPSF_SEP5_01580510_2022WW19.3.0.bin</t>
      </is>
    </nc>
  </rcc>
  <rcc rId="5504" sId="1">
    <oc r="G418" t="inlineStr">
      <is>
        <t>ADL_SR06_C2B1-ADPSXF2_CPSF_SEP5_01580510_2022WW09.3.0.bin</t>
      </is>
    </oc>
    <nc r="G418" t="inlineStr">
      <is>
        <t>ADL_SR06_C2B1-ADPSXF2_CPSF_SEP5_01580510_2022WW19.3.0.bin</t>
      </is>
    </nc>
  </rcc>
  <rcc rId="5505" sId="1">
    <oc r="G419" t="inlineStr">
      <is>
        <t>ADL_SR06_C2B1-ADPSXF2_CPSF_SEP5_01580510_2022WW09.3.0.bin</t>
      </is>
    </oc>
    <nc r="G419" t="inlineStr">
      <is>
        <t>ADL_SR06_C2B1-ADPSXF2_CPSF_SEP5_01580510_2022WW19.3.0.bin</t>
      </is>
    </nc>
  </rcc>
  <rcc rId="5506" sId="1">
    <oc r="G420" t="inlineStr">
      <is>
        <t>ADL_SR06_C2B1-ADPSXF2_CPSF_SEP5_01580510_2022WW09.3.0.bin</t>
      </is>
    </oc>
    <nc r="G420" t="inlineStr">
      <is>
        <t>ADL_SR06_C2B1-ADPSXF2_CPSF_SEP5_01580510_2022WW19.3.0.bin</t>
      </is>
    </nc>
  </rcc>
  <rcc rId="5507" sId="1">
    <oc r="G421" t="inlineStr">
      <is>
        <t>ADL_SR06_C2B1-ADPSXF2_CPSF_SEP5_01580510_2022WW09.3.0.bin</t>
      </is>
    </oc>
    <nc r="G421" t="inlineStr">
      <is>
        <t>ADL_SR06_C2B1-ADPSXF2_CPSF_SEP5_01580510_2022WW19.3.0.bin</t>
      </is>
    </nc>
  </rcc>
  <rcc rId="5508" sId="1">
    <oc r="G422" t="inlineStr">
      <is>
        <t>ADL_SR06_C2B1-ADPSXF2_CPSF_SEP5_01580510_2022WW09.3.0.bin</t>
      </is>
    </oc>
    <nc r="G422" t="inlineStr">
      <is>
        <t>ADL_SR06_C2B1-ADPSXF2_CPSF_SEP5_01580510_2022WW19.3.0.bin</t>
      </is>
    </nc>
  </rcc>
  <rcc rId="5509" sId="1">
    <oc r="G423" t="inlineStr">
      <is>
        <t>ADL_SR06_C2B1-ADPSXF2_CPSF_SEP5_01580510_2022WW09.3.0.bin</t>
      </is>
    </oc>
    <nc r="G423" t="inlineStr">
      <is>
        <t>ADL_SR06_C2B1-ADPSXF2_CPSF_SEP5_01580510_2022WW19.3.0.bin</t>
      </is>
    </nc>
  </rcc>
  <rcc rId="5510" sId="1">
    <oc r="G424" t="inlineStr">
      <is>
        <t>ADL_SR06_C2B1-ADPSXF2_CPSF_SEP5_01580510_2022WW09.3.0.bin</t>
      </is>
    </oc>
    <nc r="G424" t="inlineStr">
      <is>
        <t>ADL_SR06_C2B1-ADPSXF2_CPSF_SEP5_01580510_2022WW19.3.0.bin</t>
      </is>
    </nc>
  </rcc>
  <rcc rId="5511" sId="1">
    <oc r="G425" t="inlineStr">
      <is>
        <t>ADL_SR06_C2B1-ADPSXF2_CPSF_SEP5_01580510_2022WW09.3.0.bin</t>
      </is>
    </oc>
    <nc r="G425" t="inlineStr">
      <is>
        <t>ADL_SR06_C2B1-ADPSXF2_CPSF_SEP5_01580510_2022WW19.3.0.bin</t>
      </is>
    </nc>
  </rcc>
  <rcc rId="5512" sId="1">
    <oc r="G426" t="inlineStr">
      <is>
        <t>ADL_SR06_C2B1-ADPSXF2_CPSF_SEP5_01580510_2022WW09.3.0.bin</t>
      </is>
    </oc>
    <nc r="G426" t="inlineStr">
      <is>
        <t>ADL_SR06_C2B1-ADPSXF2_CPSF_SEP5_01580510_2022WW19.3.0.bin</t>
      </is>
    </nc>
  </rcc>
  <rcc rId="5513" sId="1">
    <oc r="G427" t="inlineStr">
      <is>
        <t>ADL_SR06_C2B1-ADPSXF2_CPSF_SEP5_01580510_2022WW09.3.0.bin</t>
      </is>
    </oc>
    <nc r="G427" t="inlineStr">
      <is>
        <t>ADL_SR06_C2B1-ADPSXF2_CPSF_SEP5_01580510_2022WW19.3.0.bin</t>
      </is>
    </nc>
  </rcc>
  <rcc rId="5514" sId="1">
    <oc r="G428" t="inlineStr">
      <is>
        <t>ADL_SR06_C2B1-ADPSXF2_CPSF_SEP5_01580510_2022WW09.3.0.bin</t>
      </is>
    </oc>
    <nc r="G428" t="inlineStr">
      <is>
        <t>ADL_SR06_C2B1-ADPSXF2_CPSF_SEP5_01580510_2022WW19.3.0.bin</t>
      </is>
    </nc>
  </rcc>
  <rcc rId="5515" sId="1">
    <oc r="G429" t="inlineStr">
      <is>
        <t>ADL_SR06_C2B1-ADPSXF2_CPSF_SEP5_01580510_2022WW09.3.0.bin</t>
      </is>
    </oc>
    <nc r="G429" t="inlineStr">
      <is>
        <t>ADL_SR06_C2B1-ADPSXF2_CPSF_SEP5_01580510_2022WW19.3.0.bin</t>
      </is>
    </nc>
  </rcc>
  <rcc rId="5516" sId="1">
    <oc r="G430" t="inlineStr">
      <is>
        <t>ADL_SR06_C2B1-ADPSXF2_CPSF_SEP5_01580510_2022WW09.3.0.bin</t>
      </is>
    </oc>
    <nc r="G430" t="inlineStr">
      <is>
        <t>ADL_SR06_C2B1-ADPSXF2_CPSF_SEP5_01580510_2022WW19.3.0.bin</t>
      </is>
    </nc>
  </rcc>
  <rcc rId="5517" sId="1">
    <oc r="G431" t="inlineStr">
      <is>
        <t>ADL_SR06_C2B1-ADPSXF2_CPSF_SEP5_01580510_2022WW09.3.0.bin</t>
      </is>
    </oc>
    <nc r="G431" t="inlineStr">
      <is>
        <t>ADL_SR06_C2B1-ADPSXF2_CPSF_SEP5_01580510_2022WW19.3.0.bin</t>
      </is>
    </nc>
  </rcc>
  <rcc rId="5518" sId="1">
    <oc r="G432" t="inlineStr">
      <is>
        <t>ADL_SR06_C2B1-ADPSXF2_CPSF_SEP5_01580510_2022WW09.3.0.bin</t>
      </is>
    </oc>
    <nc r="G432" t="inlineStr">
      <is>
        <t>ADL_SR06_C2B1-ADPSXF2_CPSF_SEP5_01580510_2022WW19.3.0.bin</t>
      </is>
    </nc>
  </rcc>
  <rcc rId="5519" sId="1">
    <oc r="G433" t="inlineStr">
      <is>
        <t>ADL_SR06_C2B1-ADPSXF2_CPSF_SEP5_01580510_2022WW09.3.0.bin</t>
      </is>
    </oc>
    <nc r="G433" t="inlineStr">
      <is>
        <t>ADL_SR06_C2B1-ADPSXF2_CPSF_SEP5_01580510_2022WW19.3.0.bin</t>
      </is>
    </nc>
  </rcc>
  <rcc rId="5520" sId="1">
    <oc r="G434" t="inlineStr">
      <is>
        <t>ADL_SR06_C2B1-ADPSXF2_CPSF_SEP5_01580510_2022WW09.3.0.bin</t>
      </is>
    </oc>
    <nc r="G434" t="inlineStr">
      <is>
        <t>ADL_SR06_C2B1-ADPSXF2_CPSF_SEP5_01580510_2022WW19.3.0.bin</t>
      </is>
    </nc>
  </rcc>
  <rcc rId="5521" sId="1">
    <oc r="G435" t="inlineStr">
      <is>
        <t>ADL_SR06_C2B1-ADPSXF2_CPSF_SEP5_01580510_2022WW09.3.0.bin</t>
      </is>
    </oc>
    <nc r="G435" t="inlineStr">
      <is>
        <t>ADL_SR06_C2B1-ADPSXF2_CPSF_SEP5_01580510_2022WW19.3.0.bin</t>
      </is>
    </nc>
  </rcc>
  <rcc rId="5522" sId="1">
    <oc r="G436" t="inlineStr">
      <is>
        <t>ADL_SR06_C2B1-ADPSXF2_CPSF_SEP5_01580510_2022WW09.3.0.bin</t>
      </is>
    </oc>
    <nc r="G436" t="inlineStr">
      <is>
        <t>ADL_SR06_C2B1-ADPSXF2_CPSF_SEP5_01580510_2022WW19.3.0.bin</t>
      </is>
    </nc>
  </rcc>
  <rcc rId="5523" sId="1">
    <oc r="G437" t="inlineStr">
      <is>
        <t>ADL_SR06_C2B1-ADPSXF2_CPSF_SEP5_01580510_2022WW09.3.0.bin</t>
      </is>
    </oc>
    <nc r="G437" t="inlineStr">
      <is>
        <t>ADL_SR06_C2B1-ADPSXF2_CPSF_SEP5_01580510_2022WW19.3.0.bin</t>
      </is>
    </nc>
  </rcc>
  <rcc rId="5524" sId="1">
    <oc r="I5" t="inlineStr">
      <is>
        <t>Not_Run</t>
      </is>
    </oc>
    <nc r="I5" t="inlineStr">
      <is>
        <t>Passed</t>
      </is>
    </nc>
  </rcc>
  <rcc rId="5525" sId="1">
    <oc r="I7" t="inlineStr">
      <is>
        <t>Not_Run</t>
      </is>
    </oc>
    <nc r="I7" t="inlineStr">
      <is>
        <t>Passed</t>
      </is>
    </nc>
  </rcc>
  <rcc rId="5526" sId="1">
    <oc r="I11" t="inlineStr">
      <is>
        <t>Not_Run</t>
      </is>
    </oc>
    <nc r="I11" t="inlineStr">
      <is>
        <t>Passed</t>
      </is>
    </nc>
  </rcc>
  <rcc rId="5527" sId="1">
    <oc r="I14" t="inlineStr">
      <is>
        <t>Not_Run</t>
      </is>
    </oc>
    <nc r="I14" t="inlineStr">
      <is>
        <t>Passed</t>
      </is>
    </nc>
  </rcc>
  <rcc rId="5528" sId="1">
    <oc r="I26" t="inlineStr">
      <is>
        <t>Not_Run</t>
      </is>
    </oc>
    <nc r="I26" t="inlineStr">
      <is>
        <t>Passed</t>
      </is>
    </nc>
  </rcc>
  <rcc rId="5529" sId="1">
    <oc r="I29" t="inlineStr">
      <is>
        <t>Not_Run</t>
      </is>
    </oc>
    <nc r="I29" t="inlineStr">
      <is>
        <t>Passed</t>
      </is>
    </nc>
  </rcc>
  <rcc rId="5530" sId="1">
    <oc r="I32" t="inlineStr">
      <is>
        <t>Not_Run</t>
      </is>
    </oc>
    <nc r="I32" t="inlineStr">
      <is>
        <t>Passed</t>
      </is>
    </nc>
  </rcc>
  <rcc rId="5531" sId="1">
    <oc r="I34" t="inlineStr">
      <is>
        <t>Not_Run</t>
      </is>
    </oc>
    <nc r="I34" t="inlineStr">
      <is>
        <t>Passed</t>
      </is>
    </nc>
  </rcc>
  <rcc rId="5532" sId="1">
    <oc r="I40" t="inlineStr">
      <is>
        <t>Not_Run</t>
      </is>
    </oc>
    <nc r="I40" t="inlineStr">
      <is>
        <t>Passed</t>
      </is>
    </nc>
  </rcc>
  <rcc rId="5533" sId="1">
    <oc r="I54" t="inlineStr">
      <is>
        <t>Not_Run</t>
      </is>
    </oc>
    <nc r="I54" t="inlineStr">
      <is>
        <t>Passed</t>
      </is>
    </nc>
  </rcc>
  <rcc rId="5534" sId="1">
    <oc r="I56" t="inlineStr">
      <is>
        <t>Not_Run</t>
      </is>
    </oc>
    <nc r="I56" t="inlineStr">
      <is>
        <t>Passed</t>
      </is>
    </nc>
  </rcc>
  <rcc rId="5535" sId="1">
    <oc r="I59" t="inlineStr">
      <is>
        <t>Not_Run</t>
      </is>
    </oc>
    <nc r="I59" t="inlineStr">
      <is>
        <t>Passed</t>
      </is>
    </nc>
  </rcc>
  <rcc rId="5536" sId="1">
    <oc r="I64" t="inlineStr">
      <is>
        <t>Not_Run</t>
      </is>
    </oc>
    <nc r="I64" t="inlineStr">
      <is>
        <t>Passed</t>
      </is>
    </nc>
  </rcc>
  <rcc rId="5537" sId="1">
    <oc r="I65" t="inlineStr">
      <is>
        <t>Not_Run</t>
      </is>
    </oc>
    <nc r="I65" t="inlineStr">
      <is>
        <t>Passed</t>
      </is>
    </nc>
  </rcc>
  <rcc rId="5538" sId="1">
    <oc r="I68" t="inlineStr">
      <is>
        <t>Not_Run</t>
      </is>
    </oc>
    <nc r="I68" t="inlineStr">
      <is>
        <t>Passed</t>
      </is>
    </nc>
  </rcc>
  <rcc rId="5539" sId="1">
    <oc r="I85" t="inlineStr">
      <is>
        <t>Not_Run</t>
      </is>
    </oc>
    <nc r="I85" t="inlineStr">
      <is>
        <t>Passed</t>
      </is>
    </nc>
  </rcc>
  <rcc rId="5540" sId="1">
    <oc r="I97" t="inlineStr">
      <is>
        <t>Not_Run</t>
      </is>
    </oc>
    <nc r="I97" t="inlineStr">
      <is>
        <t>Passed</t>
      </is>
    </nc>
  </rcc>
  <rcc rId="5541" sId="1">
    <oc r="I98" t="inlineStr">
      <is>
        <t>Not_Run</t>
      </is>
    </oc>
    <nc r="I98" t="inlineStr">
      <is>
        <t>Passed</t>
      </is>
    </nc>
  </rcc>
  <rcc rId="5542" sId="1">
    <oc r="I99" t="inlineStr">
      <is>
        <t>Not_Run</t>
      </is>
    </oc>
    <nc r="I99" t="inlineStr">
      <is>
        <t>Passed</t>
      </is>
    </nc>
  </rcc>
  <rcc rId="5543" sId="1">
    <oc r="I100" t="inlineStr">
      <is>
        <t>Not_Run</t>
      </is>
    </oc>
    <nc r="I100" t="inlineStr">
      <is>
        <t>Passed</t>
      </is>
    </nc>
  </rcc>
  <rcc rId="5544" sId="1">
    <oc r="I102" t="inlineStr">
      <is>
        <t>Not_Run</t>
      </is>
    </oc>
    <nc r="I102" t="inlineStr">
      <is>
        <t>Passed</t>
      </is>
    </nc>
  </rcc>
  <rcc rId="5545" sId="1">
    <oc r="I103" t="inlineStr">
      <is>
        <t>Not_Run</t>
      </is>
    </oc>
    <nc r="I103" t="inlineStr">
      <is>
        <t>Passed</t>
      </is>
    </nc>
  </rcc>
  <rcc rId="5546" sId="1">
    <oc r="I110" t="inlineStr">
      <is>
        <t>Not_Run</t>
      </is>
    </oc>
    <nc r="I110" t="inlineStr">
      <is>
        <t>Passed</t>
      </is>
    </nc>
  </rcc>
  <rcc rId="5547" sId="1">
    <oc r="I111" t="inlineStr">
      <is>
        <t>Not_Run</t>
      </is>
    </oc>
    <nc r="I111" t="inlineStr">
      <is>
        <t>Passed</t>
      </is>
    </nc>
  </rcc>
  <rcc rId="5548" sId="1">
    <oc r="I117" t="inlineStr">
      <is>
        <t>Not_Run</t>
      </is>
    </oc>
    <nc r="I117" t="inlineStr">
      <is>
        <t>Passed</t>
      </is>
    </nc>
  </rcc>
  <rcc rId="5549" sId="1">
    <oc r="I119" t="inlineStr">
      <is>
        <t>Not_Run</t>
      </is>
    </oc>
    <nc r="I119" t="inlineStr">
      <is>
        <t>Passed</t>
      </is>
    </nc>
  </rcc>
  <rcc rId="5550" sId="1">
    <oc r="I131" t="inlineStr">
      <is>
        <t>Not_Run</t>
      </is>
    </oc>
    <nc r="I131" t="inlineStr">
      <is>
        <t>Passed</t>
      </is>
    </nc>
  </rcc>
  <rcc rId="5551" sId="1">
    <oc r="I133" t="inlineStr">
      <is>
        <t>Not_Run</t>
      </is>
    </oc>
    <nc r="I133" t="inlineStr">
      <is>
        <t>Passed</t>
      </is>
    </nc>
  </rcc>
  <rcc rId="5552" sId="1">
    <oc r="I135" t="inlineStr">
      <is>
        <t>Not_Run</t>
      </is>
    </oc>
    <nc r="I135" t="inlineStr">
      <is>
        <t>Passed</t>
      </is>
    </nc>
  </rcc>
  <rcc rId="5553" sId="1">
    <oc r="I146" t="inlineStr">
      <is>
        <t>Not_Run</t>
      </is>
    </oc>
    <nc r="I146" t="inlineStr">
      <is>
        <t>Passed</t>
      </is>
    </nc>
  </rcc>
  <rcc rId="5554" sId="1">
    <oc r="I148" t="inlineStr">
      <is>
        <t>Not_Run</t>
      </is>
    </oc>
    <nc r="I148" t="inlineStr">
      <is>
        <t>Passed</t>
      </is>
    </nc>
  </rcc>
  <rcc rId="5555" sId="1">
    <oc r="I149" t="inlineStr">
      <is>
        <t>Not_Run</t>
      </is>
    </oc>
    <nc r="I149" t="inlineStr">
      <is>
        <t>Passed</t>
      </is>
    </nc>
  </rcc>
  <rcc rId="5556" sId="1">
    <oc r="I152" t="inlineStr">
      <is>
        <t>Not_Run</t>
      </is>
    </oc>
    <nc r="I152" t="inlineStr">
      <is>
        <t>Passed</t>
      </is>
    </nc>
  </rcc>
  <rcc rId="5557" sId="1">
    <oc r="I156" t="inlineStr">
      <is>
        <t>Not_Run</t>
      </is>
    </oc>
    <nc r="I156" t="inlineStr">
      <is>
        <t>Passed</t>
      </is>
    </nc>
  </rcc>
  <rcc rId="5558" sId="1">
    <oc r="I179" t="inlineStr">
      <is>
        <t>Not_Run</t>
      </is>
    </oc>
    <nc r="I179" t="inlineStr">
      <is>
        <t>Passed</t>
      </is>
    </nc>
  </rcc>
  <rcc rId="5559" sId="1">
    <oc r="I182" t="inlineStr">
      <is>
        <t>Not_Run</t>
      </is>
    </oc>
    <nc r="I182" t="inlineStr">
      <is>
        <t>Passed</t>
      </is>
    </nc>
  </rcc>
  <rcc rId="5560" sId="1">
    <oc r="I184" t="inlineStr">
      <is>
        <t>Not_Run</t>
      </is>
    </oc>
    <nc r="I184" t="inlineStr">
      <is>
        <t>Passed</t>
      </is>
    </nc>
  </rcc>
  <rcc rId="5561" sId="1">
    <oc r="I187" t="inlineStr">
      <is>
        <t>Not_Run</t>
      </is>
    </oc>
    <nc r="I187" t="inlineStr">
      <is>
        <t>Passed</t>
      </is>
    </nc>
  </rcc>
  <rcc rId="5562" sId="1">
    <oc r="I192" t="inlineStr">
      <is>
        <t>Not_Run</t>
      </is>
    </oc>
    <nc r="I192" t="inlineStr">
      <is>
        <t>Passed</t>
      </is>
    </nc>
  </rcc>
  <rcc rId="5563" sId="1">
    <oc r="I214" t="inlineStr">
      <is>
        <t>Not_Run</t>
      </is>
    </oc>
    <nc r="I214" t="inlineStr">
      <is>
        <t>Passed</t>
      </is>
    </nc>
  </rcc>
  <rcc rId="5564" sId="1">
    <oc r="I216" t="inlineStr">
      <is>
        <t>Not_Run</t>
      </is>
    </oc>
    <nc r="I216" t="inlineStr">
      <is>
        <t>Passed</t>
      </is>
    </nc>
  </rcc>
  <rcc rId="5565" sId="1">
    <oc r="I218" t="inlineStr">
      <is>
        <t>Not_Run</t>
      </is>
    </oc>
    <nc r="I218" t="inlineStr">
      <is>
        <t>Passed</t>
      </is>
    </nc>
  </rcc>
  <rcc rId="5566" sId="1">
    <oc r="I225" t="inlineStr">
      <is>
        <t>Not_Run</t>
      </is>
    </oc>
    <nc r="I225" t="inlineStr">
      <is>
        <t>Passed</t>
      </is>
    </nc>
  </rcc>
  <rcc rId="5567" sId="1">
    <oc r="I227" t="inlineStr">
      <is>
        <t>Not_Run</t>
      </is>
    </oc>
    <nc r="I227" t="inlineStr">
      <is>
        <t>Passed</t>
      </is>
    </nc>
  </rcc>
  <rcc rId="5568" sId="1">
    <oc r="I228" t="inlineStr">
      <is>
        <t>Not_Run</t>
      </is>
    </oc>
    <nc r="I228" t="inlineStr">
      <is>
        <t>Passed</t>
      </is>
    </nc>
  </rcc>
  <rcc rId="5569" sId="1">
    <oc r="I229" t="inlineStr">
      <is>
        <t>Not_Run</t>
      </is>
    </oc>
    <nc r="I229" t="inlineStr">
      <is>
        <t>Passed</t>
      </is>
    </nc>
  </rcc>
  <rcc rId="5570" sId="1">
    <oc r="I231" t="inlineStr">
      <is>
        <t>Not_Run</t>
      </is>
    </oc>
    <nc r="I231" t="inlineStr">
      <is>
        <t>Passed</t>
      </is>
    </nc>
  </rcc>
  <rcc rId="5571" sId="1">
    <oc r="I232" t="inlineStr">
      <is>
        <t>Not_Run</t>
      </is>
    </oc>
    <nc r="I232" t="inlineStr">
      <is>
        <t>Passed</t>
      </is>
    </nc>
  </rcc>
  <rcc rId="5572" sId="1">
    <oc r="I233" t="inlineStr">
      <is>
        <t>Not_Run</t>
      </is>
    </oc>
    <nc r="I233" t="inlineStr">
      <is>
        <t>Passed</t>
      </is>
    </nc>
  </rcc>
  <rcc rId="5573" sId="1">
    <oc r="I237" t="inlineStr">
      <is>
        <t>Not_Run</t>
      </is>
    </oc>
    <nc r="I237" t="inlineStr">
      <is>
        <t>Passed</t>
      </is>
    </nc>
  </rcc>
  <rcc rId="5574" sId="1">
    <oc r="I239" t="inlineStr">
      <is>
        <t>Not_Run</t>
      </is>
    </oc>
    <nc r="I239" t="inlineStr">
      <is>
        <t>Passed</t>
      </is>
    </nc>
  </rcc>
  <rcc rId="5575" sId="1">
    <oc r="I242" t="inlineStr">
      <is>
        <t>Not_Run</t>
      </is>
    </oc>
    <nc r="I242" t="inlineStr">
      <is>
        <t>Passed</t>
      </is>
    </nc>
  </rcc>
  <rcc rId="5576" sId="1">
    <oc r="I253" t="inlineStr">
      <is>
        <t>Not_Run</t>
      </is>
    </oc>
    <nc r="I253" t="inlineStr">
      <is>
        <t>Passed</t>
      </is>
    </nc>
  </rcc>
  <rcc rId="5577" sId="1">
    <oc r="I254" t="inlineStr">
      <is>
        <t>Not_Run</t>
      </is>
    </oc>
    <nc r="I254" t="inlineStr">
      <is>
        <t>Passed</t>
      </is>
    </nc>
  </rcc>
  <rcc rId="5578" sId="1">
    <oc r="I256" t="inlineStr">
      <is>
        <t>Not_Run</t>
      </is>
    </oc>
    <nc r="I256" t="inlineStr">
      <is>
        <t>Passed</t>
      </is>
    </nc>
  </rcc>
  <rcc rId="5579" sId="1">
    <oc r="I258" t="inlineStr">
      <is>
        <t>Not_Run</t>
      </is>
    </oc>
    <nc r="I258" t="inlineStr">
      <is>
        <t>Passed</t>
      </is>
    </nc>
  </rcc>
  <rcc rId="5580" sId="1">
    <oc r="I259" t="inlineStr">
      <is>
        <t>Not_Run</t>
      </is>
    </oc>
    <nc r="I259" t="inlineStr">
      <is>
        <t>Passed</t>
      </is>
    </nc>
  </rcc>
  <rcc rId="5581" sId="1">
    <oc r="I261" t="inlineStr">
      <is>
        <t>Not_Run</t>
      </is>
    </oc>
    <nc r="I261" t="inlineStr">
      <is>
        <t>Passed</t>
      </is>
    </nc>
  </rcc>
  <rcc rId="5582" sId="1">
    <oc r="I262" t="inlineStr">
      <is>
        <t>Not_Run</t>
      </is>
    </oc>
    <nc r="I262" t="inlineStr">
      <is>
        <t>Passed</t>
      </is>
    </nc>
  </rcc>
  <rcc rId="5583" sId="1">
    <oc r="I263" t="inlineStr">
      <is>
        <t>Not_Run</t>
      </is>
    </oc>
    <nc r="I263" t="inlineStr">
      <is>
        <t>Passed</t>
      </is>
    </nc>
  </rcc>
  <rcc rId="5584" sId="1">
    <oc r="I264" t="inlineStr">
      <is>
        <t>Not_Run</t>
      </is>
    </oc>
    <nc r="I264" t="inlineStr">
      <is>
        <t>Passed</t>
      </is>
    </nc>
  </rcc>
  <rcc rId="5585" sId="1">
    <oc r="I266" t="inlineStr">
      <is>
        <t>Not_Run</t>
      </is>
    </oc>
    <nc r="I266" t="inlineStr">
      <is>
        <t>Passed</t>
      </is>
    </nc>
  </rcc>
  <rcc rId="5586" sId="1">
    <oc r="I268" t="inlineStr">
      <is>
        <t>Not_Run</t>
      </is>
    </oc>
    <nc r="I268" t="inlineStr">
      <is>
        <t>Passed</t>
      </is>
    </nc>
  </rcc>
  <rcc rId="5587" sId="1">
    <oc r="I272" t="inlineStr">
      <is>
        <t>Not_Run</t>
      </is>
    </oc>
    <nc r="I272" t="inlineStr">
      <is>
        <t>Passed</t>
      </is>
    </nc>
  </rcc>
  <rcc rId="5588" sId="1">
    <oc r="I273" t="inlineStr">
      <is>
        <t>Not_Run</t>
      </is>
    </oc>
    <nc r="I273" t="inlineStr">
      <is>
        <t>Passed</t>
      </is>
    </nc>
  </rcc>
  <rcc rId="5589" sId="1">
    <oc r="I274" t="inlineStr">
      <is>
        <t>Not_Run</t>
      </is>
    </oc>
    <nc r="I274" t="inlineStr">
      <is>
        <t>Passed</t>
      </is>
    </nc>
  </rcc>
  <rcc rId="5590" sId="1">
    <oc r="I275" t="inlineStr">
      <is>
        <t>Not_Run</t>
      </is>
    </oc>
    <nc r="I275" t="inlineStr">
      <is>
        <t>Passed</t>
      </is>
    </nc>
  </rcc>
  <rcc rId="5591" sId="1">
    <oc r="I276" t="inlineStr">
      <is>
        <t>Not_Run</t>
      </is>
    </oc>
    <nc r="I276" t="inlineStr">
      <is>
        <t>Passed</t>
      </is>
    </nc>
  </rcc>
  <rcc rId="5592" sId="1">
    <oc r="I278" t="inlineStr">
      <is>
        <t>Not_Run</t>
      </is>
    </oc>
    <nc r="I278" t="inlineStr">
      <is>
        <t>Passed</t>
      </is>
    </nc>
  </rcc>
  <rcc rId="5593" sId="1">
    <oc r="I281" t="inlineStr">
      <is>
        <t>Not_Run</t>
      </is>
    </oc>
    <nc r="I281" t="inlineStr">
      <is>
        <t>Passed</t>
      </is>
    </nc>
  </rcc>
  <rcc rId="5594" sId="1">
    <oc r="I282" t="inlineStr">
      <is>
        <t>Not_Run</t>
      </is>
    </oc>
    <nc r="I282" t="inlineStr">
      <is>
        <t>Passed</t>
      </is>
    </nc>
  </rcc>
  <rcc rId="5595" sId="1">
    <oc r="I288" t="inlineStr">
      <is>
        <t>Not_Run</t>
      </is>
    </oc>
    <nc r="I288" t="inlineStr">
      <is>
        <t>Passed</t>
      </is>
    </nc>
  </rcc>
  <rcc rId="5596" sId="1">
    <oc r="I289" t="inlineStr">
      <is>
        <t>Not_Run</t>
      </is>
    </oc>
    <nc r="I289" t="inlineStr">
      <is>
        <t>Passed</t>
      </is>
    </nc>
  </rcc>
  <rcc rId="5597" sId="1">
    <oc r="I327" t="inlineStr">
      <is>
        <t>Not_Run</t>
      </is>
    </oc>
    <nc r="I327" t="inlineStr">
      <is>
        <t>Passed</t>
      </is>
    </nc>
  </rcc>
  <rcc rId="5598" sId="1">
    <oc r="I328" t="inlineStr">
      <is>
        <t>Not_Run</t>
      </is>
    </oc>
    <nc r="I328" t="inlineStr">
      <is>
        <t>Passed</t>
      </is>
    </nc>
  </rcc>
  <rcc rId="5599" sId="1">
    <oc r="I336" t="inlineStr">
      <is>
        <t>Not_Run</t>
      </is>
    </oc>
    <nc r="I336" t="inlineStr">
      <is>
        <t>Passed</t>
      </is>
    </nc>
  </rcc>
  <rcc rId="5600" sId="1">
    <oc r="I337" t="inlineStr">
      <is>
        <t>Not_Run</t>
      </is>
    </oc>
    <nc r="I337" t="inlineStr">
      <is>
        <t>Passed</t>
      </is>
    </nc>
  </rcc>
  <rcc rId="5601" sId="1">
    <oc r="I350" t="inlineStr">
      <is>
        <t>Not_Run</t>
      </is>
    </oc>
    <nc r="I350" t="inlineStr">
      <is>
        <t>Passed</t>
      </is>
    </nc>
  </rcc>
  <rcc rId="5602" sId="1">
    <oc r="I351" t="inlineStr">
      <is>
        <t>Not_Run</t>
      </is>
    </oc>
    <nc r="I351" t="inlineStr">
      <is>
        <t>Passed</t>
      </is>
    </nc>
  </rcc>
  <rcc rId="5603" sId="1">
    <oc r="I357" t="inlineStr">
      <is>
        <t>Not_Run</t>
      </is>
    </oc>
    <nc r="I357" t="inlineStr">
      <is>
        <t>Passed</t>
      </is>
    </nc>
  </rcc>
  <rcc rId="5604" sId="1">
    <oc r="I359" t="inlineStr">
      <is>
        <t>Not_Run</t>
      </is>
    </oc>
    <nc r="I359" t="inlineStr">
      <is>
        <t>Passed</t>
      </is>
    </nc>
  </rcc>
  <rcc rId="5605" sId="1">
    <oc r="I360" t="inlineStr">
      <is>
        <t>Not_Run</t>
      </is>
    </oc>
    <nc r="I360" t="inlineStr">
      <is>
        <t>Passed</t>
      </is>
    </nc>
  </rcc>
  <rcc rId="5606" sId="1">
    <oc r="I361" t="inlineStr">
      <is>
        <t>Not_Run</t>
      </is>
    </oc>
    <nc r="I361" t="inlineStr">
      <is>
        <t>Passed</t>
      </is>
    </nc>
  </rcc>
  <rcc rId="5607" sId="1">
    <oc r="I367" t="inlineStr">
      <is>
        <t>Not_Run</t>
      </is>
    </oc>
    <nc r="I367" t="inlineStr">
      <is>
        <t>Passed</t>
      </is>
    </nc>
  </rcc>
  <rcc rId="5608" sId="1">
    <oc r="I368" t="inlineStr">
      <is>
        <t>Not_Run</t>
      </is>
    </oc>
    <nc r="I368" t="inlineStr">
      <is>
        <t>Passed</t>
      </is>
    </nc>
  </rcc>
  <rcc rId="5609" sId="1">
    <oc r="I369" t="inlineStr">
      <is>
        <t>Not_Run</t>
      </is>
    </oc>
    <nc r="I369" t="inlineStr">
      <is>
        <t>Passed</t>
      </is>
    </nc>
  </rcc>
  <rcc rId="5610" sId="1">
    <oc r="I370" t="inlineStr">
      <is>
        <t>Not_Run</t>
      </is>
    </oc>
    <nc r="I370" t="inlineStr">
      <is>
        <t>Passed</t>
      </is>
    </nc>
  </rcc>
  <rcc rId="5611" sId="1">
    <oc r="I372" t="inlineStr">
      <is>
        <t>Not_Run</t>
      </is>
    </oc>
    <nc r="I372" t="inlineStr">
      <is>
        <t>Passed</t>
      </is>
    </nc>
  </rcc>
  <rcc rId="5612" sId="1">
    <oc r="I377" t="inlineStr">
      <is>
        <t>Not_Run</t>
      </is>
    </oc>
    <nc r="I377" t="inlineStr">
      <is>
        <t>Passed</t>
      </is>
    </nc>
  </rcc>
  <rcc rId="5613" sId="1">
    <oc r="I378" t="inlineStr">
      <is>
        <t>Not_Run</t>
      </is>
    </oc>
    <nc r="I378" t="inlineStr">
      <is>
        <t>Passed</t>
      </is>
    </nc>
  </rcc>
  <rcc rId="5614" sId="1">
    <oc r="I379" t="inlineStr">
      <is>
        <t>Not_Run</t>
      </is>
    </oc>
    <nc r="I379" t="inlineStr">
      <is>
        <t>Passed</t>
      </is>
    </nc>
  </rcc>
  <rcc rId="5615" sId="1">
    <oc r="I394" t="inlineStr">
      <is>
        <t>Not_Run</t>
      </is>
    </oc>
    <nc r="I394" t="inlineStr">
      <is>
        <t>Passed</t>
      </is>
    </nc>
  </rcc>
  <rcc rId="5616" sId="1">
    <oc r="I398" t="inlineStr">
      <is>
        <t>Not_Run</t>
      </is>
    </oc>
    <nc r="I398" t="inlineStr">
      <is>
        <t>Passed</t>
      </is>
    </nc>
  </rcc>
  <rcc rId="5617" sId="1">
    <oc r="I400" t="inlineStr">
      <is>
        <t>Not_Run</t>
      </is>
    </oc>
    <nc r="I400" t="inlineStr">
      <is>
        <t>Passed</t>
      </is>
    </nc>
  </rcc>
  <rcc rId="5618" sId="1">
    <oc r="I401" t="inlineStr">
      <is>
        <t>Not_Run</t>
      </is>
    </oc>
    <nc r="I401" t="inlineStr">
      <is>
        <t>Passed</t>
      </is>
    </nc>
  </rcc>
  <rcc rId="5619" sId="1">
    <oc r="I402" t="inlineStr">
      <is>
        <t>Not_Run</t>
      </is>
    </oc>
    <nc r="I402" t="inlineStr">
      <is>
        <t>Passed</t>
      </is>
    </nc>
  </rcc>
  <rcc rId="5620" sId="1">
    <oc r="I405" t="inlineStr">
      <is>
        <t>Not_Run</t>
      </is>
    </oc>
    <nc r="I405" t="inlineStr">
      <is>
        <t>Passed</t>
      </is>
    </nc>
  </rcc>
  <rcc rId="5621" sId="1">
    <oc r="I406" t="inlineStr">
      <is>
        <t>Not_Run</t>
      </is>
    </oc>
    <nc r="I406" t="inlineStr">
      <is>
        <t>Passed</t>
      </is>
    </nc>
  </rcc>
  <rcc rId="5622" sId="1">
    <oc r="I409" t="inlineStr">
      <is>
        <t>Not_Run</t>
      </is>
    </oc>
    <nc r="I409" t="inlineStr">
      <is>
        <t>Passed</t>
      </is>
    </nc>
  </rcc>
  <rcc rId="5623" sId="1">
    <oc r="I410" t="inlineStr">
      <is>
        <t>Not_Run</t>
      </is>
    </oc>
    <nc r="I410" t="inlineStr">
      <is>
        <t>Passed</t>
      </is>
    </nc>
  </rcc>
  <rcc rId="5624" sId="1">
    <oc r="I413" t="inlineStr">
      <is>
        <t>Not_Run</t>
      </is>
    </oc>
    <nc r="I413" t="inlineStr">
      <is>
        <t>Passed</t>
      </is>
    </nc>
  </rcc>
  <rcc rId="5625" sId="1">
    <oc r="I437" t="inlineStr">
      <is>
        <t>Not_Run</t>
      </is>
    </oc>
    <nc r="I437" t="inlineStr">
      <is>
        <t>Passed</t>
      </is>
    </nc>
  </rcc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8" sId="2">
    <oc r="B4" t="inlineStr">
      <is>
        <t>V3141_00_284_SV2</t>
      </is>
    </oc>
    <nc r="B4" t="inlineStr">
      <is>
        <t>V3192_00_303_Cobalt</t>
      </is>
    </nc>
  </rcc>
  <rfmt sheetId="2" xfDxf="1" sqref="B6" start="0" length="0">
    <dxf>
      <font>
        <u/>
        <sz val="9"/>
        <color rgb="FF0000FF"/>
        <name val="Intel Clear"/>
        <scheme val="none"/>
      </font>
    </dxf>
  </rfmt>
  <rcc rId="5629" sId="2">
    <oc r="B6" t="inlineStr">
      <is>
        <t>ADL-S-ADP-S-SV2-CONS-22.09.4.94B</t>
      </is>
    </oc>
    <nc r="B6" t="inlineStr">
      <is>
        <t>ADL-S-ADP-S-COBALT-CONS-22.09.7.33A</t>
      </is>
    </nc>
  </rcc>
  <rcc rId="5630" sId="2">
    <oc r="B3" t="inlineStr">
      <is>
        <t>BIOS EXT BAT</t>
      </is>
    </oc>
    <nc r="B3" t="inlineStr">
      <is>
        <t>BIOS Ext BAT</t>
      </is>
    </nc>
  </rcc>
  <rcc rId="5631" sId="1">
    <oc r="L19" t="inlineStr">
      <is>
        <t>intel</t>
      </is>
    </oc>
    <nc r="L19"/>
  </rcc>
  <rcc rId="5632" sId="1">
    <oc r="L339" t="inlineStr">
      <is>
        <t>intel</t>
      </is>
    </oc>
    <nc r="L339"/>
  </rcc>
  <rcc rId="5633" sId="1">
    <oc r="L18" t="inlineStr">
      <is>
        <t>intel</t>
      </is>
    </oc>
    <nc r="L18"/>
  </rcc>
  <rcc rId="5634" sId="1">
    <oc r="L207" t="inlineStr">
      <is>
        <t>Intel</t>
      </is>
    </oc>
    <nc r="L207"/>
  </rcc>
  <rcc rId="5635" sId="1">
    <oc r="L246" t="inlineStr">
      <is>
        <t>intel</t>
      </is>
    </oc>
    <nc r="L246"/>
  </rcc>
  <rcc rId="5636" sId="1">
    <oc r="L319" t="inlineStr">
      <is>
        <t>intel</t>
      </is>
    </oc>
    <nc r="L319"/>
  </rcc>
  <rcc rId="5637" sId="1">
    <oc r="L320" t="inlineStr">
      <is>
        <t>intel</t>
      </is>
    </oc>
    <nc r="L320"/>
  </rcc>
  <rcc rId="5638" sId="1">
    <oc r="L321" t="inlineStr">
      <is>
        <t>intel</t>
      </is>
    </oc>
    <nc r="L321"/>
  </rcc>
  <rcc rId="5639" sId="1">
    <oc r="L322" t="inlineStr">
      <is>
        <t>intel</t>
      </is>
    </oc>
    <nc r="L322"/>
  </rcc>
  <rcc rId="5640" sId="1">
    <oc r="L95" t="inlineStr">
      <is>
        <t>Intel(itp)</t>
      </is>
    </oc>
    <nc r="L95"/>
  </rcc>
  <rcc rId="5641" sId="1">
    <oc r="L271" t="inlineStr">
      <is>
        <t>Intel</t>
      </is>
    </oc>
    <nc r="L271"/>
  </rcc>
  <rcc rId="5642" sId="1">
    <oc r="L330" t="inlineStr">
      <is>
        <t>intel</t>
      </is>
    </oc>
    <nc r="L330"/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E209" t="inlineStr">
      <is>
        <t>Not_Run</t>
      </is>
    </oc>
    <nc r="E209" t="inlineStr">
      <is>
        <t>Passed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3" sId="1" ref="B1:B1048576" action="insertCol"/>
  <rcc rId="5644" sId="1">
    <nc r="B2">
      <f>HYPERLINK("https://hsdes.intel.com/resource/14013114837","14013114837")</f>
    </nc>
  </rcc>
  <rcc rId="5645" sId="1">
    <nc r="B3">
      <f>HYPERLINK("https://hsdes.intel.com/resource/14013114941","14013114941")</f>
    </nc>
  </rcc>
  <rcc rId="5646" sId="1">
    <nc r="B4">
      <f>HYPERLINK("https://hsdes.intel.com/resource/14013115165","14013115165")</f>
    </nc>
  </rcc>
  <rcc rId="5647" sId="1">
    <nc r="B5">
      <f>HYPERLINK("https://hsdes.intel.com/resource/14013115389","14013115389")</f>
    </nc>
  </rcc>
  <rcc rId="5648" sId="1">
    <nc r="B6">
      <f>HYPERLINK("https://hsdes.intel.com/resource/14013115435","14013115435")</f>
    </nc>
  </rcc>
  <rcc rId="5649" sId="1">
    <nc r="B7">
      <f>HYPERLINK("https://hsdes.intel.com/resource/14013117305","14013117305")</f>
    </nc>
  </rcc>
  <rcc rId="5650" sId="1">
    <nc r="B8">
      <f>HYPERLINK("https://hsdes.intel.com/resource/14013118918","14013118918")</f>
    </nc>
  </rcc>
  <rcc rId="5651" sId="1">
    <nc r="B9">
      <f>HYPERLINK("https://hsdes.intel.com/resource/14013119320","14013119320")</f>
    </nc>
  </rcc>
  <rcc rId="5652" sId="1">
    <nc r="B10">
      <f>HYPERLINK("https://hsdes.intel.com/resource/14013119531","14013119531")</f>
    </nc>
  </rcc>
  <rcc rId="5653" sId="1">
    <nc r="B11">
      <f>HYPERLINK("https://hsdes.intel.com/resource/14013120195","14013120195")</f>
    </nc>
  </rcc>
  <rcc rId="5654" sId="1">
    <nc r="B12">
      <f>HYPERLINK("https://hsdes.intel.com/resource/14013120501","14013120501")</f>
    </nc>
  </rcc>
  <rcc rId="5655" sId="1">
    <nc r="B13">
      <f>HYPERLINK("https://hsdes.intel.com/resource/14013120885","14013120885")</f>
    </nc>
  </rcc>
  <rcc rId="5656" sId="1">
    <nc r="B14">
      <f>HYPERLINK("https://hsdes.intel.com/resource/14013120979","14013120979")</f>
    </nc>
  </rcc>
  <rcc rId="5657" sId="1">
    <nc r="B15">
      <f>HYPERLINK("https://hsdes.intel.com/resource/14013121041","14013121041")</f>
    </nc>
  </rcc>
  <rcc rId="5658" sId="1">
    <nc r="B16">
      <f>HYPERLINK("https://hsdes.intel.com/resource/14013121252","14013121252")</f>
    </nc>
  </rcc>
  <rcc rId="5659" sId="1">
    <nc r="B17">
      <f>HYPERLINK("https://hsdes.intel.com/resource/14013121481","14013121481")</f>
    </nc>
  </rcc>
  <rcc rId="5660" sId="1">
    <nc r="B19">
      <f>HYPERLINK("https://hsdes.intel.com/resource/14013156743","14013156743")</f>
    </nc>
  </rcc>
  <rcc rId="5661" sId="1">
    <nc r="B22">
      <f>HYPERLINK("https://hsdes.intel.com/resource/14013156867","14013156867")</f>
    </nc>
  </rcc>
  <rcc rId="5662" sId="1">
    <nc r="B20">
      <f>HYPERLINK("https://hsdes.intel.com/resource/14013156793","14013156793")</f>
    </nc>
  </rcc>
  <rcc rId="5663" sId="1">
    <nc r="B21">
      <f>HYPERLINK("https://hsdes.intel.com/resource/14013156797","14013156797")</f>
    </nc>
  </rcc>
  <rcc rId="5664" sId="1">
    <nc r="B338">
      <f>HYPERLINK("https://hsdes.intel.com/resource/14013179329","14013179329")</f>
    </nc>
  </rcc>
  <rcc rId="5665" sId="1">
    <nc r="B23">
      <f>HYPERLINK("https://hsdes.intel.com/resource/14013156871","14013156871")</f>
    </nc>
  </rcc>
  <rcc rId="5666" sId="1">
    <nc r="B24">
      <f>HYPERLINK("https://hsdes.intel.com/resource/14013156876","14013156876")</f>
    </nc>
  </rcc>
  <rcc rId="5667" sId="1">
    <nc r="B25">
      <f>HYPERLINK("https://hsdes.intel.com/resource/14013156881","14013156881")</f>
    </nc>
  </rcc>
  <rcc rId="5668" sId="1">
    <nc r="B26">
      <f>HYPERLINK("https://hsdes.intel.com/resource/14013156882","14013156882")</f>
    </nc>
  </rcc>
  <rcc rId="5669" sId="1">
    <nc r="B27">
      <f>HYPERLINK("https://hsdes.intel.com/resource/14013156884","14013156884")</f>
    </nc>
  </rcc>
  <rcc rId="5670" sId="1">
    <nc r="B28">
      <f>HYPERLINK("https://hsdes.intel.com/resource/14013156950","14013156950")</f>
    </nc>
  </rcc>
  <rcc rId="5671" sId="1">
    <nc r="B29">
      <f>HYPERLINK("https://hsdes.intel.com/resource/14013157006","14013157006")</f>
    </nc>
  </rcc>
  <rcc rId="5672" sId="1">
    <nc r="B30">
      <f>HYPERLINK("https://hsdes.intel.com/resource/14013157183","14013157183")</f>
    </nc>
  </rcc>
  <rcc rId="5673" sId="1">
    <nc r="B31">
      <f>HYPERLINK("https://hsdes.intel.com/resource/14013157206","14013157206")</f>
    </nc>
  </rcc>
  <rcc rId="5674" sId="1">
    <nc r="B32">
      <f>HYPERLINK("https://hsdes.intel.com/resource/14013157212","14013157212")</f>
    </nc>
  </rcc>
  <rcc rId="5675" sId="1">
    <nc r="B33">
      <f>HYPERLINK("https://hsdes.intel.com/resource/14013157230","14013157230")</f>
    </nc>
  </rcc>
  <rcc rId="5676" sId="1">
    <nc r="B34">
      <f>HYPERLINK("https://hsdes.intel.com/resource/14013157260","14013157260")</f>
    </nc>
  </rcc>
  <rcc rId="5677" sId="1">
    <nc r="B35">
      <f>HYPERLINK("https://hsdes.intel.com/resource/14013157340","14013157340")</f>
    </nc>
  </rcc>
  <rcc rId="5678" sId="1">
    <nc r="B36">
      <f>HYPERLINK("https://hsdes.intel.com/resource/14013157367","14013157367")</f>
    </nc>
  </rcc>
  <rcc rId="5679" sId="1">
    <nc r="B37">
      <f>HYPERLINK("https://hsdes.intel.com/resource/14013157460","14013157460")</f>
    </nc>
  </rcc>
  <rcc rId="5680" sId="1">
    <nc r="B38">
      <f>HYPERLINK("https://hsdes.intel.com/resource/14013157462","14013157462")</f>
    </nc>
  </rcc>
  <rcc rId="5681" sId="1">
    <nc r="B39">
      <f>HYPERLINK("https://hsdes.intel.com/resource/14013157472","14013157472")</f>
    </nc>
  </rcc>
  <rcc rId="5682" sId="1">
    <nc r="B40">
      <f>HYPERLINK("https://hsdes.intel.com/resource/14013157532","14013157532")</f>
    </nc>
  </rcc>
  <rcc rId="5683" sId="1">
    <nc r="B41">
      <f>HYPERLINK("https://hsdes.intel.com/resource/14013157548","14013157548")</f>
    </nc>
  </rcc>
  <rcc rId="5684" sId="1">
    <nc r="B42">
      <f>HYPERLINK("https://hsdes.intel.com/resource/14013157552","14013157552")</f>
    </nc>
  </rcc>
  <rcc rId="5685" sId="1">
    <nc r="B43">
      <f>HYPERLINK("https://hsdes.intel.com/resource/14013157576","14013157576")</f>
    </nc>
  </rcc>
  <rcc rId="5686" sId="1">
    <nc r="B44">
      <f>HYPERLINK("https://hsdes.intel.com/resource/14013157594","14013157594")</f>
    </nc>
  </rcc>
  <rcc rId="5687" sId="1">
    <nc r="B45">
      <f>HYPERLINK("https://hsdes.intel.com/resource/14013157596","14013157596")</f>
    </nc>
  </rcc>
  <rcc rId="5688" sId="1">
    <nc r="B46">
      <f>HYPERLINK("https://hsdes.intel.com/resource/14013157601","14013157601")</f>
    </nc>
  </rcc>
  <rcc rId="5689" sId="1">
    <nc r="B47">
      <f>HYPERLINK("https://hsdes.intel.com/resource/14013157608","14013157608")</f>
    </nc>
  </rcc>
  <rcc rId="5690" sId="1">
    <nc r="B48">
      <f>HYPERLINK("https://hsdes.intel.com/resource/14013157611","14013157611")</f>
    </nc>
  </rcc>
  <rcc rId="5691" sId="1">
    <nc r="B49">
      <f>HYPERLINK("https://hsdes.intel.com/resource/14013157613","14013157613")</f>
    </nc>
  </rcc>
  <rcc rId="5692" sId="1">
    <nc r="B50">
      <f>HYPERLINK("https://hsdes.intel.com/resource/14013157614","14013157614")</f>
    </nc>
  </rcc>
  <rcc rId="5693" sId="1">
    <nc r="B51">
      <f>HYPERLINK("https://hsdes.intel.com/resource/14013157616","14013157616")</f>
    </nc>
  </rcc>
  <rcc rId="5694" sId="1">
    <nc r="B52">
      <f>HYPERLINK("https://hsdes.intel.com/resource/14013157654","14013157654")</f>
    </nc>
  </rcc>
  <rcc rId="5695" sId="1">
    <nc r="B339">
      <f>HYPERLINK("https://hsdes.intel.com/resource/14013179332","14013179332")</f>
    </nc>
  </rcc>
  <rcc rId="5696" sId="1">
    <nc r="B54">
      <f>HYPERLINK("https://hsdes.intel.com/resource/14013157740","14013157740")</f>
    </nc>
  </rcc>
  <rcc rId="5697" sId="1">
    <nc r="B55">
      <f>HYPERLINK("https://hsdes.intel.com/resource/14013157757","14013157757")</f>
    </nc>
  </rcc>
  <rcc rId="5698" sId="1">
    <nc r="B56">
      <f>HYPERLINK("https://hsdes.intel.com/resource/14013157813","14013157813")</f>
    </nc>
  </rcc>
  <rcc rId="5699" sId="1">
    <nc r="B57">
      <f>HYPERLINK("https://hsdes.intel.com/resource/14013158105","14013158105")</f>
    </nc>
  </rcc>
  <rcc rId="5700" sId="1">
    <nc r="B18">
      <f>HYPERLINK("https://hsdes.intel.com/resource/14013156742","14013156742")</f>
    </nc>
  </rcc>
  <rcc rId="5701" sId="1">
    <nc r="B59">
      <f>HYPERLINK("https://hsdes.intel.com/resource/14013158146","14013158146")</f>
    </nc>
  </rcc>
  <rcc rId="5702" sId="1">
    <nc r="B60">
      <f>HYPERLINK("https://hsdes.intel.com/resource/14013158189","14013158189")</f>
    </nc>
  </rcc>
  <rcc rId="5703" sId="1">
    <nc r="B61">
      <f>HYPERLINK("https://hsdes.intel.com/resource/14013158206","14013158206")</f>
    </nc>
  </rcc>
  <rcc rId="5704" sId="1">
    <nc r="B62">
      <f>HYPERLINK("https://hsdes.intel.com/resource/14013158254","14013158254")</f>
    </nc>
  </rcc>
  <rcc rId="5705" sId="1">
    <nc r="B63">
      <f>HYPERLINK("https://hsdes.intel.com/resource/14013158298","14013158298")</f>
    </nc>
  </rcc>
  <rcc rId="5706" sId="1">
    <nc r="B64">
      <f>HYPERLINK("https://hsdes.intel.com/resource/14013158321","14013158321")</f>
    </nc>
  </rcc>
  <rcc rId="5707" sId="1">
    <nc r="B65">
      <f>HYPERLINK("https://hsdes.intel.com/resource/14013158359","14013158359")</f>
    </nc>
  </rcc>
  <rcc rId="5708" sId="1">
    <nc r="B66">
      <f>HYPERLINK("https://hsdes.intel.com/resource/14013158389","14013158389")</f>
    </nc>
  </rcc>
  <rcc rId="5709" sId="1">
    <nc r="B67">
      <f>HYPERLINK("https://hsdes.intel.com/resource/14013158399","14013158399")</f>
    </nc>
  </rcc>
  <rcc rId="5710" sId="1">
    <nc r="B68">
      <f>HYPERLINK("https://hsdes.intel.com/resource/14013158479","14013158479")</f>
    </nc>
  </rcc>
  <rcc rId="5711" sId="1">
    <nc r="B69">
      <f>HYPERLINK("https://hsdes.intel.com/resource/14013158482","14013158482")</f>
    </nc>
  </rcc>
  <rcc rId="5712" sId="1">
    <nc r="B70">
      <f>HYPERLINK("https://hsdes.intel.com/resource/14013158543","14013158543")</f>
    </nc>
  </rcc>
  <rcc rId="5713" sId="1">
    <nc r="B71">
      <f>HYPERLINK("https://hsdes.intel.com/resource/14013158550","14013158550")</f>
    </nc>
  </rcc>
  <rcc rId="5714" sId="1">
    <nc r="B72">
      <f>HYPERLINK("https://hsdes.intel.com/resource/14013158673","14013158673")</f>
    </nc>
  </rcc>
  <rcc rId="5715" sId="1">
    <nc r="B73">
      <f>HYPERLINK("https://hsdes.intel.com/resource/14013158689","14013158689")</f>
    </nc>
  </rcc>
  <rcc rId="5716" sId="1">
    <nc r="B74">
      <f>HYPERLINK("https://hsdes.intel.com/resource/14013158717","14013158717")</f>
    </nc>
  </rcc>
  <rcc rId="5717" sId="1">
    <nc r="B75">
      <f>HYPERLINK("https://hsdes.intel.com/resource/14013158799","14013158799")</f>
    </nc>
  </rcc>
  <rcc rId="5718" sId="1">
    <nc r="B76">
      <f>HYPERLINK("https://hsdes.intel.com/resource/14013158803","14013158803")</f>
    </nc>
  </rcc>
  <rcc rId="5719" sId="1">
    <nc r="B77">
      <f>HYPERLINK("https://hsdes.intel.com/resource/14013158813","14013158813")</f>
    </nc>
  </rcc>
  <rcc rId="5720" sId="1">
    <nc r="B78">
      <f>HYPERLINK("https://hsdes.intel.com/resource/14013158989","14013158989")</f>
    </nc>
  </rcc>
  <rcc rId="5721" sId="1">
    <nc r="B79">
      <f>HYPERLINK("https://hsdes.intel.com/resource/14013159015","14013159015")</f>
    </nc>
  </rcc>
  <rcc rId="5722" sId="1">
    <nc r="B80">
      <f>HYPERLINK("https://hsdes.intel.com/resource/14013159021","14013159021")</f>
    </nc>
  </rcc>
  <rcc rId="5723" sId="1">
    <nc r="B81">
      <f>HYPERLINK("https://hsdes.intel.com/resource/14013159022","14013159022")</f>
    </nc>
  </rcc>
  <rcc rId="5724" sId="1">
    <nc r="B82">
      <f>HYPERLINK("https://hsdes.intel.com/resource/14013159024","14013159024")</f>
    </nc>
  </rcc>
  <rcc rId="5725" sId="1">
    <nc r="B83">
      <f>HYPERLINK("https://hsdes.intel.com/resource/14013159046","14013159046")</f>
    </nc>
  </rcc>
  <rcc rId="5726" sId="1">
    <nc r="B84">
      <f>HYPERLINK("https://hsdes.intel.com/resource/14013159052","14013159052")</f>
    </nc>
  </rcc>
  <rcc rId="5727" sId="1">
    <nc r="B85">
      <f>HYPERLINK("https://hsdes.intel.com/resource/14013159061","14013159061")</f>
    </nc>
  </rcc>
  <rcc rId="5728" sId="1">
    <nc r="B86">
      <f>HYPERLINK("https://hsdes.intel.com/resource/14013159073","14013159073")</f>
    </nc>
  </rcc>
  <rcc rId="5729" sId="1">
    <nc r="B87">
      <f>HYPERLINK("https://hsdes.intel.com/resource/14013159080","14013159080")</f>
    </nc>
  </rcc>
  <rcc rId="5730" sId="1">
    <nc r="B88">
      <f>HYPERLINK("https://hsdes.intel.com/resource/14013159090","14013159090")</f>
    </nc>
  </rcc>
  <rcc rId="5731" sId="1">
    <nc r="B89">
      <f>HYPERLINK("https://hsdes.intel.com/resource/14013159094","14013159094")</f>
    </nc>
  </rcc>
  <rcc rId="5732" sId="1">
    <nc r="B90">
      <f>HYPERLINK("https://hsdes.intel.com/resource/14013159127","14013159127")</f>
    </nc>
  </rcc>
  <rcc rId="5733" sId="1">
    <nc r="B91">
      <f>HYPERLINK("https://hsdes.intel.com/resource/14013159129","14013159129")</f>
    </nc>
  </rcc>
  <rcc rId="5734" sId="1">
    <nc r="B92">
      <f>HYPERLINK("https://hsdes.intel.com/resource/14013159248","14013159248")</f>
    </nc>
  </rcc>
  <rcc rId="5735" sId="1">
    <nc r="B93">
      <f>HYPERLINK("https://hsdes.intel.com/resource/14013159448","14013159448")</f>
    </nc>
  </rcc>
  <rcc rId="5736" sId="1">
    <nc r="B94">
      <f>HYPERLINK("https://hsdes.intel.com/resource/14013159842","14013159842")</f>
    </nc>
  </rcc>
  <rcc rId="5737" sId="1">
    <nc r="B58">
      <f>HYPERLINK("https://hsdes.intel.com/resource/14013158143","14013158143")</f>
    </nc>
  </rcc>
  <rcc rId="5738" sId="1">
    <nc r="B96">
      <f>HYPERLINK("https://hsdes.intel.com/resource/14013160087","14013160087")</f>
    </nc>
  </rcc>
  <rcc rId="5739" sId="1">
    <nc r="B97">
      <f>HYPERLINK("https://hsdes.intel.com/resource/14013160097","14013160097")</f>
    </nc>
  </rcc>
  <rcc rId="5740" sId="1">
    <nc r="B98">
      <f>HYPERLINK("https://hsdes.intel.com/resource/14013160109","14013160109")</f>
    </nc>
  </rcc>
  <rcc rId="5741" sId="1">
    <nc r="B99">
      <f>HYPERLINK("https://hsdes.intel.com/resource/14013160438","14013160438")</f>
    </nc>
  </rcc>
  <rcc rId="5742" sId="1">
    <nc r="B100">
      <f>HYPERLINK("https://hsdes.intel.com/resource/14013160446","14013160446")</f>
    </nc>
  </rcc>
  <rcc rId="5743" sId="1">
    <nc r="B101">
      <f>HYPERLINK("https://hsdes.intel.com/resource/14013160449","14013160449")</f>
    </nc>
  </rcc>
  <rcc rId="5744" sId="1">
    <nc r="B102">
      <f>HYPERLINK("https://hsdes.intel.com/resource/14013160451","14013160451")</f>
    </nc>
  </rcc>
  <rcc rId="5745" sId="1">
    <nc r="B103">
      <f>HYPERLINK("https://hsdes.intel.com/resource/14013160473","14013160473")</f>
    </nc>
  </rcc>
  <rcc rId="5746" sId="1">
    <nc r="B104">
      <f>HYPERLINK("https://hsdes.intel.com/resource/14013160568","14013160568")</f>
    </nc>
  </rcc>
  <rcc rId="5747" sId="1">
    <nc r="B105">
      <f>HYPERLINK("https://hsdes.intel.com/resource/14013160571","14013160571")</f>
    </nc>
  </rcc>
  <rcc rId="5748" sId="1">
    <nc r="B106">
      <f>HYPERLINK("https://hsdes.intel.com/resource/14013160613","14013160613")</f>
    </nc>
  </rcc>
  <rcc rId="5749" sId="1">
    <nc r="B107">
      <f>HYPERLINK("https://hsdes.intel.com/resource/14013160614","14013160614")</f>
    </nc>
  </rcc>
  <rcc rId="5750" sId="1">
    <nc r="B108">
      <f>HYPERLINK("https://hsdes.intel.com/resource/14013160620","14013160620")</f>
    </nc>
  </rcc>
  <rcc rId="5751" sId="1">
    <nc r="B109">
      <f>HYPERLINK("https://hsdes.intel.com/resource/14013160631","14013160631")</f>
    </nc>
  </rcc>
  <rcc rId="5752" sId="1">
    <nc r="B110">
      <f>HYPERLINK("https://hsdes.intel.com/resource/14013160689","14013160689")</f>
    </nc>
  </rcc>
  <rcc rId="5753" sId="1">
    <nc r="B111">
      <f>HYPERLINK("https://hsdes.intel.com/resource/14013160745","14013160745")</f>
    </nc>
  </rcc>
  <rcc rId="5754" sId="1">
    <nc r="B112">
      <f>HYPERLINK("https://hsdes.intel.com/resource/14013160756","14013160756")</f>
    </nc>
  </rcc>
  <rcc rId="5755" sId="1">
    <nc r="B113">
      <f>HYPERLINK("https://hsdes.intel.com/resource/14013160810","14013160810")</f>
    </nc>
  </rcc>
  <rcc rId="5756" sId="1">
    <nc r="B114">
      <f>HYPERLINK("https://hsdes.intel.com/resource/14013160880","14013160880")</f>
    </nc>
  </rcc>
  <rcc rId="5757" sId="1">
    <nc r="B115">
      <f>HYPERLINK("https://hsdes.intel.com/resource/14013160910","14013160910")</f>
    </nc>
  </rcc>
  <rcc rId="5758" sId="1">
    <nc r="B116">
      <f>HYPERLINK("https://hsdes.intel.com/resource/14013160932","14013160932")</f>
    </nc>
  </rcc>
  <rcc rId="5759" sId="1">
    <nc r="B117">
      <f>HYPERLINK("https://hsdes.intel.com/resource/14013161085","14013161085")</f>
    </nc>
  </rcc>
  <rcc rId="5760" sId="1">
    <nc r="B118">
      <f>HYPERLINK("https://hsdes.intel.com/resource/14013161102","14013161102")</f>
    </nc>
  </rcc>
  <rcc rId="5761" sId="1">
    <nc r="B119">
      <f>HYPERLINK("https://hsdes.intel.com/resource/14013161111","14013161111")</f>
    </nc>
  </rcc>
  <rcc rId="5762" sId="1">
    <nc r="B120">
      <f>HYPERLINK("https://hsdes.intel.com/resource/14013161178","14013161178")</f>
    </nc>
  </rcc>
  <rcc rId="5763" sId="1">
    <nc r="B121">
      <f>HYPERLINK("https://hsdes.intel.com/resource/14013161197","14013161197")</f>
    </nc>
  </rcc>
  <rcc rId="5764" sId="1">
    <nc r="B122">
      <f>HYPERLINK("https://hsdes.intel.com/resource/14013161200","14013161200")</f>
    </nc>
  </rcc>
  <rcc rId="5765" sId="1">
    <nc r="B123">
      <f>HYPERLINK("https://hsdes.intel.com/resource/14013161203","14013161203")</f>
    </nc>
  </rcc>
  <rcc rId="5766" sId="1">
    <nc r="B124">
      <f>HYPERLINK("https://hsdes.intel.com/resource/14013161204","14013161204")</f>
    </nc>
  </rcc>
  <rcc rId="5767" sId="1">
    <nc r="B125">
      <f>HYPERLINK("https://hsdes.intel.com/resource/14013161284","14013161284")</f>
    </nc>
  </rcc>
  <rcc rId="5768" sId="1">
    <nc r="B126">
      <f>HYPERLINK("https://hsdes.intel.com/resource/14013161288","14013161288")</f>
    </nc>
  </rcc>
  <rcc rId="5769" sId="1">
    <nc r="B127">
      <f>HYPERLINK("https://hsdes.intel.com/resource/14013161300","14013161300")</f>
    </nc>
  </rcc>
  <rcc rId="5770" sId="1">
    <nc r="B128">
      <f>HYPERLINK("https://hsdes.intel.com/resource/14013161304","14013161304")</f>
    </nc>
  </rcc>
  <rcc rId="5771" sId="1">
    <nc r="B129">
      <f>HYPERLINK("https://hsdes.intel.com/resource/14013161312","14013161312")</f>
    </nc>
  </rcc>
  <rcc rId="5772" sId="1">
    <nc r="B130">
      <f>HYPERLINK("https://hsdes.intel.com/resource/14013161557","14013161557")</f>
    </nc>
  </rcc>
  <rcc rId="5773" sId="1">
    <nc r="B131">
      <f>HYPERLINK("https://hsdes.intel.com/resource/14013161592","14013161592")</f>
    </nc>
  </rcc>
  <rcc rId="5774" sId="1">
    <nc r="B132">
      <f>HYPERLINK("https://hsdes.intel.com/resource/14013161602","14013161602")</f>
    </nc>
  </rcc>
  <rcc rId="5775" sId="1">
    <nc r="B133">
      <f>HYPERLINK("https://hsdes.intel.com/resource/14013161623","14013161623")</f>
    </nc>
  </rcc>
  <rcc rId="5776" sId="1">
    <nc r="B134">
      <f>HYPERLINK("https://hsdes.intel.com/resource/14013161629","14013161629")</f>
    </nc>
  </rcc>
  <rcc rId="5777" sId="1">
    <nc r="B135">
      <f>HYPERLINK("https://hsdes.intel.com/resource/14013161630","14013161630")</f>
    </nc>
  </rcc>
  <rcc rId="5778" sId="1">
    <nc r="B136">
      <f>HYPERLINK("https://hsdes.intel.com/resource/14013161693","14013161693")</f>
    </nc>
  </rcc>
  <rcc rId="5779" sId="1">
    <nc r="B137">
      <f>HYPERLINK("https://hsdes.intel.com/resource/14013161806","14013161806")</f>
    </nc>
  </rcc>
  <rcc rId="5780" sId="1">
    <nc r="B138">
      <f>HYPERLINK("https://hsdes.intel.com/resource/14013161809","14013161809")</f>
    </nc>
  </rcc>
  <rcc rId="5781" sId="1">
    <nc r="B139">
      <f>HYPERLINK("https://hsdes.intel.com/resource/14013161879","14013161879")</f>
    </nc>
  </rcc>
  <rcc rId="5782" sId="1">
    <nc r="B140">
      <f>HYPERLINK("https://hsdes.intel.com/resource/14013161931","14013161931")</f>
    </nc>
  </rcc>
  <rcc rId="5783" sId="1">
    <nc r="B141">
      <f>HYPERLINK("https://hsdes.intel.com/resource/14013161969","14013161969")</f>
    </nc>
  </rcc>
  <rcc rId="5784" sId="1">
    <nc r="B142">
      <f>HYPERLINK("https://hsdes.intel.com/resource/14013161993","14013161993")</f>
    </nc>
  </rcc>
  <rcc rId="5785" sId="1">
    <nc r="B143">
      <f>HYPERLINK("https://hsdes.intel.com/resource/14013162003","14013162003")</f>
    </nc>
  </rcc>
  <rcc rId="5786" sId="1">
    <nc r="B144">
      <f>HYPERLINK("https://hsdes.intel.com/resource/14013162416","14013162416")</f>
    </nc>
  </rcc>
  <rcc rId="5787" sId="1">
    <nc r="B145">
      <f>HYPERLINK("https://hsdes.intel.com/resource/14013162422","14013162422")</f>
    </nc>
  </rcc>
  <rcc rId="5788" sId="1">
    <nc r="B146">
      <f>HYPERLINK("https://hsdes.intel.com/resource/14013162431","14013162431")</f>
    </nc>
  </rcc>
  <rcc rId="5789" sId="1">
    <nc r="B147">
      <f>HYPERLINK("https://hsdes.intel.com/resource/14013162433","14013162433")</f>
    </nc>
  </rcc>
  <rcc rId="5790" sId="1">
    <nc r="B148">
      <f>HYPERLINK("https://hsdes.intel.com/resource/14013162499","14013162499")</f>
    </nc>
  </rcc>
  <rcc rId="5791" sId="1">
    <nc r="B149">
      <f>HYPERLINK("https://hsdes.intel.com/resource/14013162512","14013162512")</f>
    </nc>
  </rcc>
  <rcc rId="5792" sId="1">
    <nc r="B150">
      <f>HYPERLINK("https://hsdes.intel.com/resource/14013162551","14013162551")</f>
    </nc>
  </rcc>
  <rcc rId="5793" sId="1">
    <nc r="B151">
      <f>HYPERLINK("https://hsdes.intel.com/resource/14013162573","14013162573")</f>
    </nc>
  </rcc>
  <rcc rId="5794" sId="1">
    <nc r="B152">
      <f>HYPERLINK("https://hsdes.intel.com/resource/14013162577","14013162577")</f>
    </nc>
  </rcc>
  <rcc rId="5795" sId="1">
    <nc r="B153">
      <f>HYPERLINK("https://hsdes.intel.com/resource/14013162764","14013162764")</f>
    </nc>
  </rcc>
  <rcc rId="5796" sId="1">
    <nc r="B154">
      <f>HYPERLINK("https://hsdes.intel.com/resource/14013162847","14013162847")</f>
    </nc>
  </rcc>
  <rcc rId="5797" sId="1">
    <nc r="B155">
      <f>HYPERLINK("https://hsdes.intel.com/resource/14013162852","14013162852")</f>
    </nc>
  </rcc>
  <rcc rId="5798" sId="1">
    <nc r="B156">
      <f>HYPERLINK("https://hsdes.intel.com/resource/14013162869","14013162869")</f>
    </nc>
  </rcc>
  <rcc rId="5799" sId="1">
    <nc r="B157">
      <f>HYPERLINK("https://hsdes.intel.com/resource/14013163063","14013163063")</f>
    </nc>
  </rcc>
  <rcc rId="5800" sId="1">
    <nc r="B158">
      <f>HYPERLINK("https://hsdes.intel.com/resource/14013163067","14013163067")</f>
    </nc>
  </rcc>
  <rcc rId="5801" sId="1">
    <nc r="B159">
      <f>HYPERLINK("https://hsdes.intel.com/resource/14013163080","14013163080")</f>
    </nc>
  </rcc>
  <rcc rId="5802" sId="1">
    <nc r="B160">
      <f>HYPERLINK("https://hsdes.intel.com/resource/14013163150","14013163150")</f>
    </nc>
  </rcc>
  <rcc rId="5803" sId="1">
    <nc r="B161">
      <f>HYPERLINK("https://hsdes.intel.com/resource/14013163162","14013163162")</f>
    </nc>
  </rcc>
  <rcc rId="5804" sId="1">
    <nc r="B162">
      <f>HYPERLINK("https://hsdes.intel.com/resource/14013163191","14013163191")</f>
    </nc>
  </rcc>
  <rcc rId="5805" sId="1">
    <nc r="B163">
      <f>HYPERLINK("https://hsdes.intel.com/resource/14013163232","14013163232")</f>
    </nc>
  </rcc>
  <rcc rId="5806" sId="1">
    <nc r="B164">
      <f>HYPERLINK("https://hsdes.intel.com/resource/14013163281","14013163281")</f>
    </nc>
  </rcc>
  <rcc rId="5807" sId="1">
    <nc r="B165">
      <f>HYPERLINK("https://hsdes.intel.com/resource/14013163289","14013163289")</f>
    </nc>
  </rcc>
  <rcc rId="5808" sId="1">
    <nc r="B166">
      <f>HYPERLINK("https://hsdes.intel.com/resource/14013163310","14013163310")</f>
    </nc>
  </rcc>
  <rcc rId="5809" sId="1">
    <nc r="B167">
      <f>HYPERLINK("https://hsdes.intel.com/resource/14013163315","14013163315")</f>
    </nc>
  </rcc>
  <rcc rId="5810" sId="1">
    <nc r="B168">
      <f>HYPERLINK("https://hsdes.intel.com/resource/14013163332","14013163332")</f>
    </nc>
  </rcc>
  <rcc rId="5811" sId="1">
    <nc r="B169">
      <f>HYPERLINK("https://hsdes.intel.com/resource/14013163339","14013163339")</f>
    </nc>
  </rcc>
  <rcc rId="5812" sId="1">
    <nc r="B170">
      <f>HYPERLINK("https://hsdes.intel.com/resource/14013163359","14013163359")</f>
    </nc>
  </rcc>
  <rcc rId="5813" sId="1">
    <nc r="B171">
      <f>HYPERLINK("https://hsdes.intel.com/resource/14013163371","14013163371")</f>
    </nc>
  </rcc>
  <rcc rId="5814" sId="1">
    <nc r="B172">
      <f>HYPERLINK("https://hsdes.intel.com/resource/14013163390","14013163390")</f>
    </nc>
  </rcc>
  <rcc rId="5815" sId="1">
    <nc r="B173">
      <f>HYPERLINK("https://hsdes.intel.com/resource/14013163393","14013163393")</f>
    </nc>
  </rcc>
  <rcc rId="5816" sId="1">
    <nc r="B174">
      <f>HYPERLINK("https://hsdes.intel.com/resource/14013163402","14013163402")</f>
    </nc>
  </rcc>
  <rcc rId="5817" sId="1">
    <nc r="B175">
      <f>HYPERLINK("https://hsdes.intel.com/resource/14013163415","14013163415")</f>
    </nc>
  </rcc>
  <rcc rId="5818" sId="1">
    <nc r="B176">
      <f>HYPERLINK("https://hsdes.intel.com/resource/14013163425","14013163425")</f>
    </nc>
  </rcc>
  <rcc rId="5819" sId="1">
    <nc r="B177">
      <f>HYPERLINK("https://hsdes.intel.com/resource/14013163434","14013163434")</f>
    </nc>
  </rcc>
  <rcc rId="5820" sId="1">
    <nc r="B178">
      <f>HYPERLINK("https://hsdes.intel.com/resource/14013163449","14013163449")</f>
    </nc>
  </rcc>
  <rcc rId="5821" sId="1">
    <nc r="B179">
      <f>HYPERLINK("https://hsdes.intel.com/resource/14013163467","14013163467")</f>
    </nc>
  </rcc>
  <rcc rId="5822" sId="1">
    <nc r="B180">
      <f>HYPERLINK("https://hsdes.intel.com/resource/14013163508","14013163508")</f>
    </nc>
  </rcc>
  <rcc rId="5823" sId="1">
    <nc r="B181">
      <f>HYPERLINK("https://hsdes.intel.com/resource/14013163931","14013163931")</f>
    </nc>
  </rcc>
  <rcc rId="5824" sId="1">
    <nc r="B182">
      <f>HYPERLINK("https://hsdes.intel.com/resource/14013164082","14013164082")</f>
    </nc>
  </rcc>
  <rcc rId="5825" sId="1">
    <nc r="B183">
      <f>HYPERLINK("https://hsdes.intel.com/resource/14013164115","14013164115")</f>
    </nc>
  </rcc>
  <rcc rId="5826" sId="1">
    <nc r="B184">
      <f>HYPERLINK("https://hsdes.intel.com/resource/14013164345","14013164345")</f>
    </nc>
  </rcc>
  <rcc rId="5827" sId="1">
    <nc r="B185">
      <f>HYPERLINK("https://hsdes.intel.com/resource/14013164746","14013164746")</f>
    </nc>
  </rcc>
  <rcc rId="5828" sId="1">
    <nc r="B186">
      <f>HYPERLINK("https://hsdes.intel.com/resource/14013164753","14013164753")</f>
    </nc>
  </rcc>
  <rcc rId="5829" sId="1">
    <nc r="B187">
      <f>HYPERLINK("https://hsdes.intel.com/resource/14013165037","14013165037")</f>
    </nc>
  </rcc>
  <rcc rId="5830" sId="1">
    <nc r="B188">
      <f>HYPERLINK("https://hsdes.intel.com/resource/14013165053","14013165053")</f>
    </nc>
  </rcc>
  <rcc rId="5831" sId="1">
    <nc r="B189">
      <f>HYPERLINK("https://hsdes.intel.com/resource/14013165112","14013165112")</f>
    </nc>
  </rcc>
  <rcc rId="5832" sId="1">
    <nc r="B190">
      <f>HYPERLINK("https://hsdes.intel.com/resource/14013165116","14013165116")</f>
    </nc>
  </rcc>
  <rcc rId="5833" sId="1">
    <nc r="B191">
      <f>HYPERLINK("https://hsdes.intel.com/resource/14013165121","14013165121")</f>
    </nc>
  </rcc>
  <rcc rId="5834" sId="1">
    <nc r="B192">
      <f>HYPERLINK("https://hsdes.intel.com/resource/14013165165","14013165165")</f>
    </nc>
  </rcc>
  <rcc rId="5835" sId="1">
    <nc r="B193">
      <f>HYPERLINK("https://hsdes.intel.com/resource/14013165202","14013165202")</f>
    </nc>
  </rcc>
  <rcc rId="5836" sId="1">
    <nc r="B194">
      <f>HYPERLINK("https://hsdes.intel.com/resource/14013165225","14013165225")</f>
    </nc>
  </rcc>
  <rcc rId="5837" sId="1">
    <nc r="B195">
      <f>HYPERLINK("https://hsdes.intel.com/resource/14013165243","14013165243")</f>
    </nc>
  </rcc>
  <rcc rId="5838" sId="1">
    <nc r="B196">
      <f>HYPERLINK("https://hsdes.intel.com/resource/14013165260","14013165260")</f>
    </nc>
  </rcc>
  <rcc rId="5839" sId="1">
    <nc r="B197">
      <f>HYPERLINK("https://hsdes.intel.com/resource/14013165272","14013165272")</f>
    </nc>
  </rcc>
  <rcc rId="5840" sId="1">
    <nc r="B198">
      <f>HYPERLINK("https://hsdes.intel.com/resource/14013165281","14013165281")</f>
    </nc>
  </rcc>
  <rcc rId="5841" sId="1">
    <nc r="B199">
      <f>HYPERLINK("https://hsdes.intel.com/resource/14013165287","14013165287")</f>
    </nc>
  </rcc>
  <rcc rId="5842" sId="1">
    <nc r="B200">
      <f>HYPERLINK("https://hsdes.intel.com/resource/14013165290","14013165290")</f>
    </nc>
  </rcc>
  <rcc rId="5843" sId="1">
    <nc r="B201">
      <f>HYPERLINK("https://hsdes.intel.com/resource/14013165295","14013165295")</f>
    </nc>
  </rcc>
  <rcc rId="5844" sId="1">
    <nc r="B202">
      <f>HYPERLINK("https://hsdes.intel.com/resource/14013165299","14013165299")</f>
    </nc>
  </rcc>
  <rcc rId="5845" sId="1">
    <nc r="B203">
      <f>HYPERLINK("https://hsdes.intel.com/resource/14013165425","14013165425")</f>
    </nc>
  </rcc>
  <rcc rId="5846" sId="1">
    <nc r="B204">
      <f>HYPERLINK("https://hsdes.intel.com/resource/14013165524","14013165524")</f>
    </nc>
  </rcc>
  <rcc rId="5847" sId="1">
    <nc r="B205">
      <f>HYPERLINK("https://hsdes.intel.com/resource/14013165597","14013165597")</f>
    </nc>
  </rcc>
  <rcc rId="5848" sId="1">
    <nc r="B206">
      <f>HYPERLINK("https://hsdes.intel.com/resource/14013165608","14013165608")</f>
    </nc>
  </rcc>
  <rcc rId="5849" sId="1">
    <nc r="B207">
      <f>HYPERLINK("https://hsdes.intel.com/resource/14013166601","14013166601")</f>
    </nc>
  </rcc>
  <rcc rId="5850" sId="1">
    <nc r="B208">
      <f>HYPERLINK("https://hsdes.intel.com/resource/14013166698","14013166698")</f>
    </nc>
  </rcc>
  <rcc rId="5851" sId="1">
    <nc r="B209">
      <f>HYPERLINK("https://hsdes.intel.com/resource/14013166704","14013166704")</f>
    </nc>
  </rcc>
  <rcc rId="5852" sId="1">
    <nc r="B210">
      <f>HYPERLINK("https://hsdes.intel.com/resource/14013166904","14013166904")</f>
    </nc>
  </rcc>
  <rcc rId="5853" sId="1">
    <nc r="B211">
      <f>HYPERLINK("https://hsdes.intel.com/resource/14013167738","14013167738")</f>
    </nc>
  </rcc>
  <rcc rId="5854" sId="1">
    <nc r="B212">
      <f>HYPERLINK("https://hsdes.intel.com/resource/14013167791","14013167791")</f>
    </nc>
  </rcc>
  <rcc rId="5855" sId="1">
    <nc r="B213">
      <f>HYPERLINK("https://hsdes.intel.com/resource/14013167825","14013167825")</f>
    </nc>
  </rcc>
  <rcc rId="5856" sId="1">
    <nc r="B214">
      <f>HYPERLINK("https://hsdes.intel.com/resource/14013168579","14013168579")</f>
    </nc>
  </rcc>
  <rcc rId="5857" sId="1">
    <nc r="B215">
      <f>HYPERLINK("https://hsdes.intel.com/resource/14013169121","14013169121")</f>
    </nc>
  </rcc>
  <rcc rId="5858" sId="1">
    <nc r="B216">
      <f>HYPERLINK("https://hsdes.intel.com/resource/14013169126","14013169126")</f>
    </nc>
  </rcc>
  <rcc rId="5859" sId="1">
    <nc r="B217">
      <f>HYPERLINK("https://hsdes.intel.com/resource/14013169128","14013169128")</f>
    </nc>
  </rcc>
  <rcc rId="5860" sId="1">
    <nc r="B218">
      <f>HYPERLINK("https://hsdes.intel.com/resource/14013172878","14013172878")</f>
    </nc>
  </rcc>
  <rcc rId="5861" sId="1">
    <nc r="B219">
      <f>HYPERLINK("https://hsdes.intel.com/resource/14013172908","14013172908")</f>
    </nc>
  </rcc>
  <rcc rId="5862" sId="1">
    <nc r="B220">
      <f>HYPERLINK("https://hsdes.intel.com/resource/14013172912","14013172912")</f>
    </nc>
  </rcc>
  <rcc rId="5863" sId="1">
    <nc r="B221">
      <f>HYPERLINK("https://hsdes.intel.com/resource/14013172938","14013172938")</f>
    </nc>
  </rcc>
  <rcc rId="5864" sId="1">
    <nc r="B222">
      <f>HYPERLINK("https://hsdes.intel.com/resource/14013172940","14013172940")</f>
    </nc>
  </rcc>
  <rcc rId="5865" sId="1">
    <nc r="B223">
      <f>HYPERLINK("https://hsdes.intel.com/resource/14013173096","14013173096")</f>
    </nc>
  </rcc>
  <rcc rId="5866" sId="1">
    <nc r="B224">
      <f>HYPERLINK("https://hsdes.intel.com/resource/14013173107","14013173107")</f>
    </nc>
  </rcc>
  <rcc rId="5867" sId="1">
    <nc r="B225">
      <f>HYPERLINK("https://hsdes.intel.com/resource/14013173144","14013173144")</f>
    </nc>
  </rcc>
  <rcc rId="5868" sId="1">
    <nc r="B226">
      <f>HYPERLINK("https://hsdes.intel.com/resource/14013173175","14013173175")</f>
    </nc>
  </rcc>
  <rcc rId="5869" sId="1">
    <nc r="B227">
      <f>HYPERLINK("https://hsdes.intel.com/resource/14013173176","14013173176")</f>
    </nc>
  </rcc>
  <rcc rId="5870" sId="1">
    <nc r="B228">
      <f>HYPERLINK("https://hsdes.intel.com/resource/14013173177","14013173177")</f>
    </nc>
  </rcc>
  <rcc rId="5871" sId="1">
    <nc r="B229">
      <f>HYPERLINK("https://hsdes.intel.com/resource/14013173187","14013173187")</f>
    </nc>
  </rcc>
  <rcc rId="5872" sId="1">
    <nc r="B230">
      <f>HYPERLINK("https://hsdes.intel.com/resource/14013173189","14013173189")</f>
    </nc>
  </rcc>
  <rcc rId="5873" sId="1">
    <nc r="B231">
      <f>HYPERLINK("https://hsdes.intel.com/resource/14013173197","14013173197")</f>
    </nc>
  </rcc>
  <rcc rId="5874" sId="1">
    <nc r="B232">
      <f>HYPERLINK("https://hsdes.intel.com/resource/14013173200","14013173200")</f>
    </nc>
  </rcc>
  <rcc rId="5875" sId="1">
    <nc r="B233">
      <f>HYPERLINK("https://hsdes.intel.com/resource/14013173203","14013173203")</f>
    </nc>
  </rcc>
  <rcc rId="5876" sId="1">
    <nc r="B234">
      <f>HYPERLINK("https://hsdes.intel.com/resource/14013173229","14013173229")</f>
    </nc>
  </rcc>
  <rcc rId="5877" sId="1">
    <nc r="B235">
      <f>HYPERLINK("https://hsdes.intel.com/resource/14013173249","14013173249")</f>
    </nc>
  </rcc>
  <rcc rId="5878" sId="1">
    <nc r="B236">
      <f>HYPERLINK("https://hsdes.intel.com/resource/14013173279","14013173279")</f>
    </nc>
  </rcc>
  <rcc rId="5879" sId="1">
    <nc r="B237">
      <f>HYPERLINK("https://hsdes.intel.com/resource/14013173281","14013173281")</f>
    </nc>
  </rcc>
  <rcc rId="5880" sId="1">
    <nc r="B238">
      <f>HYPERLINK("https://hsdes.intel.com/resource/14013173287","14013173287")</f>
    </nc>
  </rcc>
  <rcc rId="5881" sId="1">
    <nc r="B239">
      <f>HYPERLINK("https://hsdes.intel.com/resource/14013173289","14013173289")</f>
    </nc>
  </rcc>
  <rcc rId="5882" sId="1">
    <nc r="B240">
      <f>HYPERLINK("https://hsdes.intel.com/resource/14013173295","14013173295")</f>
    </nc>
  </rcc>
  <rcc rId="5883" sId="1">
    <nc r="B241">
      <f>HYPERLINK("https://hsdes.intel.com/resource/14013174033","14013174033")</f>
    </nc>
  </rcc>
  <rcc rId="5884" sId="1">
    <nc r="B242">
      <f>HYPERLINK("https://hsdes.intel.com/resource/14013174056","14013174056")</f>
    </nc>
  </rcc>
  <rcc rId="5885" sId="1">
    <nc r="B243">
      <f>HYPERLINK("https://hsdes.intel.com/resource/14013174283","14013174283")</f>
    </nc>
  </rcc>
  <rcc rId="5886" sId="1">
    <nc r="B244">
      <f>HYPERLINK("https://hsdes.intel.com/resource/14013174447","14013174447")</f>
    </nc>
  </rcc>
  <rcc rId="5887" sId="1">
    <nc r="B245">
      <f>HYPERLINK("https://hsdes.intel.com/resource/14013174476","14013174476")</f>
    </nc>
  </rcc>
  <rcc rId="5888" sId="1">
    <nc r="B246">
      <f>HYPERLINK("https://hsdes.intel.com/resource/14013174602","14013174602")</f>
    </nc>
  </rcc>
  <rcc rId="5889" sId="1">
    <nc r="B247">
      <f>HYPERLINK("https://hsdes.intel.com/resource/14013174625","14013174625")</f>
    </nc>
  </rcc>
  <rcc rId="5890" sId="1">
    <nc r="B248">
      <f>HYPERLINK("https://hsdes.intel.com/resource/14013174630","14013174630")</f>
    </nc>
  </rcc>
  <rcc rId="5891" sId="1">
    <nc r="B249">
      <f>HYPERLINK("https://hsdes.intel.com/resource/14013174768","14013174768")</f>
    </nc>
  </rcc>
  <rcc rId="5892" sId="1">
    <nc r="B250">
      <f>HYPERLINK("https://hsdes.intel.com/resource/14013174775","14013174775")</f>
    </nc>
  </rcc>
  <rcc rId="5893" sId="1">
    <nc r="B251">
      <f>HYPERLINK("https://hsdes.intel.com/resource/14013174814","14013174814")</f>
    </nc>
  </rcc>
  <rcc rId="5894" sId="1">
    <nc r="B252">
      <f>HYPERLINK("https://hsdes.intel.com/resource/14013175476","14013175476")</f>
    </nc>
  </rcc>
  <rcc rId="5895" sId="1">
    <nc r="B253">
      <f>HYPERLINK("https://hsdes.intel.com/resource/14013175598","14013175598")</f>
    </nc>
  </rcc>
  <rcc rId="5896" sId="1">
    <nc r="B254">
      <f>HYPERLINK("https://hsdes.intel.com/resource/14013175614","14013175614")</f>
    </nc>
  </rcc>
  <rcc rId="5897" sId="1">
    <nc r="B255">
      <f>HYPERLINK("https://hsdes.intel.com/resource/14013175628","14013175628")</f>
    </nc>
  </rcc>
  <rcc rId="5898" sId="1">
    <nc r="B256">
      <f>HYPERLINK("https://hsdes.intel.com/resource/14013175646","14013175646")</f>
    </nc>
  </rcc>
  <rcc rId="5899" sId="1">
    <nc r="B257">
      <f>HYPERLINK("https://hsdes.intel.com/resource/14013175736","14013175736")</f>
    </nc>
  </rcc>
  <rcc rId="5900" sId="1">
    <nc r="B258">
      <f>HYPERLINK("https://hsdes.intel.com/resource/14013175738","14013175738")</f>
    </nc>
  </rcc>
  <rcc rId="5901" sId="1">
    <nc r="B259">
      <f>HYPERLINK("https://hsdes.intel.com/resource/14013175903","14013175903")</f>
    </nc>
  </rcc>
  <rcc rId="5902" sId="1">
    <nc r="B260">
      <f>HYPERLINK("https://hsdes.intel.com/resource/14013176001","14013176001")</f>
    </nc>
  </rcc>
  <rcc rId="5903" sId="1">
    <nc r="B261">
      <f>HYPERLINK("https://hsdes.intel.com/resource/14013176015","14013176015")</f>
    </nc>
  </rcc>
  <rcc rId="5904" sId="1">
    <nc r="B262">
      <f>HYPERLINK("https://hsdes.intel.com/resource/14013176141","14013176141")</f>
    </nc>
  </rcc>
  <rcc rId="5905" sId="1">
    <nc r="B263">
      <f>HYPERLINK("https://hsdes.intel.com/resource/14013176151","14013176151")</f>
    </nc>
  </rcc>
  <rcc rId="5906" sId="1">
    <nc r="B264">
      <f>HYPERLINK("https://hsdes.intel.com/resource/14013176281","14013176281")</f>
    </nc>
  </rcc>
  <rcc rId="5907" sId="1">
    <nc r="B265">
      <f>HYPERLINK("https://hsdes.intel.com/resource/14013176385","14013176385")</f>
    </nc>
  </rcc>
  <rcc rId="5908" sId="1">
    <nc r="B266">
      <f>HYPERLINK("https://hsdes.intel.com/resource/14013176415","14013176415")</f>
    </nc>
  </rcc>
  <rcc rId="5909" sId="1">
    <nc r="B267">
      <f>HYPERLINK("https://hsdes.intel.com/resource/14013176467","14013176467")</f>
    </nc>
  </rcc>
  <rcc rId="5910" sId="1">
    <nc r="B268">
      <f>HYPERLINK("https://hsdes.intel.com/resource/14013176644","14013176644")</f>
    </nc>
  </rcc>
  <rcc rId="5911" sId="1">
    <nc r="B269">
      <f>HYPERLINK("https://hsdes.intel.com/resource/14013176647","14013176647")</f>
    </nc>
  </rcc>
  <rcc rId="5912" sId="1">
    <nc r="B270">
      <f>HYPERLINK("https://hsdes.intel.com/resource/14013176650","14013176650")</f>
    </nc>
  </rcc>
  <rcc rId="5913" sId="1">
    <nc r="B290">
      <f>HYPERLINK("https://hsdes.intel.com/resource/14013177652","14013177652")</f>
    </nc>
  </rcc>
  <rcc rId="5914" sId="1">
    <nc r="B272">
      <f>HYPERLINK("https://hsdes.intel.com/resource/14013176735","14013176735")</f>
    </nc>
  </rcc>
  <rcc rId="5915" sId="1">
    <nc r="B273">
      <f>HYPERLINK("https://hsdes.intel.com/resource/14013176789","14013176789")</f>
    </nc>
  </rcc>
  <rcc rId="5916" sId="1">
    <nc r="B274">
      <f>HYPERLINK("https://hsdes.intel.com/resource/14013176861","14013176861")</f>
    </nc>
  </rcc>
  <rcc rId="5917" sId="1">
    <nc r="B275">
      <f>HYPERLINK("https://hsdes.intel.com/resource/14013176928","14013176928")</f>
    </nc>
  </rcc>
  <rcc rId="5918" sId="1">
    <nc r="B276">
      <f>HYPERLINK("https://hsdes.intel.com/resource/14013176948","14013176948")</f>
    </nc>
  </rcc>
  <rcc rId="5919" sId="1">
    <nc r="B277">
      <f>HYPERLINK("https://hsdes.intel.com/resource/14013176953","14013176953")</f>
    </nc>
  </rcc>
  <rcc rId="5920" sId="1">
    <nc r="B278">
      <f>HYPERLINK("https://hsdes.intel.com/resource/14013176958","14013176958")</f>
    </nc>
  </rcc>
  <rcc rId="5921" sId="1">
    <nc r="B279">
      <f>HYPERLINK("https://hsdes.intel.com/resource/14013176969","14013176969")</f>
    </nc>
  </rcc>
  <rcc rId="5922" sId="1">
    <nc r="B280">
      <f>HYPERLINK("https://hsdes.intel.com/resource/14013176972","14013176972")</f>
    </nc>
  </rcc>
  <rcc rId="5923" sId="1">
    <nc r="B281">
      <f>HYPERLINK("https://hsdes.intel.com/resource/14013177170","14013177170")</f>
    </nc>
  </rcc>
  <rcc rId="5924" sId="1">
    <nc r="B282">
      <f>HYPERLINK("https://hsdes.intel.com/resource/14013177179","14013177179")</f>
    </nc>
  </rcc>
  <rcc rId="5925" sId="1">
    <nc r="B283">
      <f>HYPERLINK("https://hsdes.intel.com/resource/14013177264","14013177264")</f>
    </nc>
  </rcc>
  <rcc rId="5926" sId="1">
    <nc r="B284">
      <f>HYPERLINK("https://hsdes.intel.com/resource/14013177266","14013177266")</f>
    </nc>
  </rcc>
  <rcc rId="5927" sId="1">
    <nc r="B285">
      <f>HYPERLINK("https://hsdes.intel.com/resource/14013177269","14013177269")</f>
    </nc>
  </rcc>
  <rcc rId="5928" sId="1">
    <nc r="B286">
      <f>HYPERLINK("https://hsdes.intel.com/resource/14013177299","14013177299")</f>
    </nc>
  </rcc>
  <rcc rId="5929" sId="1">
    <nc r="B287">
      <f>HYPERLINK("https://hsdes.intel.com/resource/14013177371","14013177371")</f>
    </nc>
  </rcc>
  <rcc rId="5930" sId="1">
    <nc r="B288">
      <f>HYPERLINK("https://hsdes.intel.com/resource/14013177396","14013177396")</f>
    </nc>
  </rcc>
  <rcc rId="5931" sId="1">
    <nc r="B289">
      <f>HYPERLINK("https://hsdes.intel.com/resource/14013177439","14013177439")</f>
    </nc>
  </rcc>
  <rcc rId="5932" sId="1">
    <nc r="B302">
      <f>HYPERLINK("https://hsdes.intel.com/resource/14013177940","14013177940")</f>
    </nc>
  </rcc>
  <rcc rId="5933" sId="1">
    <nc r="B291">
      <f>HYPERLINK("https://hsdes.intel.com/resource/14013177672","14013177672")</f>
    </nc>
  </rcc>
  <rcc rId="5934" sId="1">
    <nc r="B292">
      <f>HYPERLINK("https://hsdes.intel.com/resource/14013177761","14013177761")</f>
    </nc>
  </rcc>
  <rcc rId="5935" sId="1">
    <nc r="B293">
      <f>HYPERLINK("https://hsdes.intel.com/resource/14013177801","14013177801")</f>
    </nc>
  </rcc>
  <rcc rId="5936" sId="1">
    <nc r="B294">
      <f>HYPERLINK("https://hsdes.intel.com/resource/14013177828","14013177828")</f>
    </nc>
  </rcc>
  <rcc rId="5937" sId="1">
    <nc r="B295">
      <f>HYPERLINK("https://hsdes.intel.com/resource/14013177835","14013177835")</f>
    </nc>
  </rcc>
  <rcc rId="5938" sId="1">
    <nc r="B296">
      <v>14013177851</v>
    </nc>
  </rcc>
  <rcc rId="5939" sId="1">
    <nc r="B297">
      <f>HYPERLINK("https://hsdes.intel.com/resource/14013177875","14013177875")</f>
    </nc>
  </rcc>
  <rcc rId="5940" sId="1">
    <nc r="B298">
      <f>HYPERLINK("https://hsdes.intel.com/resource/14013177881","14013177881")</f>
    </nc>
  </rcc>
  <rcc rId="5941" sId="1">
    <nc r="B299">
      <f>HYPERLINK("https://hsdes.intel.com/resource/14013177883","14013177883")</f>
    </nc>
  </rcc>
  <rcc rId="5942" sId="1">
    <nc r="B300">
      <f>HYPERLINK("https://hsdes.intel.com/resource/14013177900","14013177900")</f>
    </nc>
  </rcc>
  <rcc rId="5943" sId="1">
    <nc r="B301">
      <f>HYPERLINK("https://hsdes.intel.com/resource/14013177930","14013177930")</f>
    </nc>
  </rcc>
  <rcc rId="5944" sId="1">
    <nc r="B319">
      <f>HYPERLINK("https://hsdes.intel.com/resource/14013178930","14013178930")</f>
    </nc>
  </rcc>
  <rcc rId="5945" sId="1">
    <nc r="B303">
      <f>HYPERLINK("https://hsdes.intel.com/resource/14013177965","14013177965")</f>
    </nc>
  </rcc>
  <rcc rId="5946" sId="1">
    <nc r="B304">
      <f>HYPERLINK("https://hsdes.intel.com/resource/14013177968","14013177968")</f>
    </nc>
  </rcc>
  <rcc rId="5947" sId="1">
    <nc r="B305">
      <f>HYPERLINK("https://hsdes.intel.com/resource/14013177978","14013177978")</f>
    </nc>
  </rcc>
  <rcc rId="5948" sId="1">
    <nc r="B306">
      <f>HYPERLINK("https://hsdes.intel.com/resource/14013178068","14013178068")</f>
    </nc>
  </rcc>
  <rcc rId="5949" sId="1">
    <nc r="B307">
      <f>HYPERLINK("https://hsdes.intel.com/resource/14013178088","14013178088")</f>
    </nc>
  </rcc>
  <rcc rId="5950" sId="1">
    <nc r="B308">
      <f>HYPERLINK("https://hsdes.intel.com/resource/14013178092","14013178092")</f>
    </nc>
  </rcc>
  <rcc rId="5951" sId="1">
    <nc r="B309">
      <f>HYPERLINK("https://hsdes.intel.com/resource/14013178130","14013178130")</f>
    </nc>
  </rcc>
  <rcc rId="5952" sId="1">
    <nc r="B310">
      <f>HYPERLINK("https://hsdes.intel.com/resource/14013178166","14013178166")</f>
    </nc>
  </rcc>
  <rcc rId="5953" sId="1">
    <nc r="B311">
      <f>HYPERLINK("https://hsdes.intel.com/resource/14013178252","14013178252")</f>
    </nc>
  </rcc>
  <rcc rId="5954" sId="1">
    <nc r="B312">
      <f>HYPERLINK("https://hsdes.intel.com/resource/14013178259","14013178259")</f>
    </nc>
  </rcc>
  <rcc rId="5955" sId="1">
    <nc r="B313">
      <f>HYPERLINK("https://hsdes.intel.com/resource/14013178260","14013178260")</f>
    </nc>
  </rcc>
  <rcc rId="5956" sId="1">
    <nc r="B314">
      <f>HYPERLINK("https://hsdes.intel.com/resource/14013178263","14013178263")</f>
    </nc>
  </rcc>
  <rcc rId="5957" sId="1">
    <nc r="B315">
      <f>HYPERLINK("https://hsdes.intel.com/resource/14013178329","14013178329")</f>
    </nc>
  </rcc>
  <rcc rId="5958" sId="1">
    <nc r="B316">
      <f>HYPERLINK("https://hsdes.intel.com/resource/14013178330","14013178330")</f>
    </nc>
  </rcc>
  <rcc rId="5959" sId="1">
    <nc r="B317">
      <f>HYPERLINK("https://hsdes.intel.com/resource/14013178496","14013178496")</f>
    </nc>
  </rcc>
  <rcc rId="5960" sId="1">
    <nc r="B318">
      <f>HYPERLINK("https://hsdes.intel.com/resource/14013178499","14013178499")</f>
    </nc>
  </rcc>
  <rcc rId="5961" sId="1">
    <nc r="B320">
      <f>HYPERLINK("https://hsdes.intel.com/resource/14013178947","14013178947")</f>
    </nc>
  </rcc>
  <rcc rId="5962" sId="1">
    <nc r="B321">
      <f>HYPERLINK("https://hsdes.intel.com/resource/14013178956","14013178956")</f>
    </nc>
  </rcc>
  <rcc rId="5963" sId="1">
    <nc r="B322">
      <f>HYPERLINK("https://hsdes.intel.com/resource/14013178967","14013178967")</f>
    </nc>
  </rcc>
  <rcc rId="5964" sId="1">
    <nc r="B53">
      <f>HYPERLINK("https://hsdes.intel.com/resource/14013157660","14013157660")</f>
    </nc>
  </rcc>
  <rcc rId="5965" sId="1">
    <nc r="B323">
      <f>HYPERLINK("https://hsdes.intel.com/resource/14013179000","14013179000")</f>
    </nc>
  </rcc>
  <rcc rId="5966" sId="1">
    <nc r="B324">
      <f>HYPERLINK("https://hsdes.intel.com/resource/14013179024","14013179024")</f>
    </nc>
  </rcc>
  <rcc rId="5967" sId="1">
    <nc r="B325">
      <f>HYPERLINK("https://hsdes.intel.com/resource/14013179047","14013179047")</f>
    </nc>
  </rcc>
  <rcc rId="5968" sId="1">
    <nc r="B326">
      <f>HYPERLINK("https://hsdes.intel.com/resource/14013179108","14013179108")</f>
    </nc>
  </rcc>
  <rcc rId="5969" sId="1">
    <nc r="B327">
      <f>HYPERLINK("https://hsdes.intel.com/resource/14013179115","14013179115")</f>
    </nc>
  </rcc>
  <rcc rId="5970" sId="1">
    <nc r="B328">
      <f>HYPERLINK("https://hsdes.intel.com/resource/14013179118","14013179118")</f>
    </nc>
  </rcc>
  <rcc rId="5971" sId="1">
    <nc r="B329">
      <f>HYPERLINK("https://hsdes.intel.com/resource/14013179142","14013179142")</f>
    </nc>
  </rcc>
  <rcc rId="5972" sId="1">
    <nc r="B95">
      <f>HYPERLINK("https://hsdes.intel.com/resource/14013159992","14013159992")</f>
    </nc>
  </rcc>
  <rcc rId="5973" sId="1">
    <nc r="B331">
      <f>HYPERLINK("https://hsdes.intel.com/resource/14013179162","14013179162")</f>
    </nc>
  </rcc>
  <rcc rId="5974" sId="1">
    <nc r="B332">
      <f>HYPERLINK("https://hsdes.intel.com/resource/14013179166","14013179166")</f>
    </nc>
  </rcc>
  <rcc rId="5975" sId="1">
    <nc r="B333">
      <f>HYPERLINK("https://hsdes.intel.com/resource/14013179183","14013179183")</f>
    </nc>
  </rcc>
  <rcc rId="5976" sId="1">
    <nc r="B334">
      <f>HYPERLINK("https://hsdes.intel.com/resource/14013179255","14013179255")</f>
    </nc>
  </rcc>
  <rcc rId="5977" sId="1">
    <nc r="B335">
      <f>HYPERLINK("https://hsdes.intel.com/resource/14013179274","14013179274")</f>
    </nc>
  </rcc>
  <rcc rId="5978" sId="1">
    <nc r="B336">
      <f>HYPERLINK("https://hsdes.intel.com/resource/14013179310","14013179310")</f>
    </nc>
  </rcc>
  <rcc rId="5979" sId="1">
    <nc r="B337">
      <f>HYPERLINK("https://hsdes.intel.com/resource/14013179315","14013179315")</f>
    </nc>
  </rcc>
  <rcc rId="5980" sId="1">
    <nc r="B271">
      <f>HYPERLINK("https://hsdes.intel.com/resource/14013176673","14013176673")</f>
    </nc>
  </rcc>
  <rcc rId="5981" sId="1">
    <nc r="B330">
      <f>HYPERLINK("https://hsdes.intel.com/resource/14013179157","14013179157")</f>
    </nc>
  </rcc>
  <rcc rId="5982" sId="1">
    <nc r="B340">
      <f>HYPERLINK("https://hsdes.intel.com/resource/14013179437","14013179437")</f>
    </nc>
  </rcc>
  <rcc rId="5983" sId="1">
    <nc r="B341">
      <f>HYPERLINK("https://hsdes.intel.com/resource/14013179473","14013179473")</f>
    </nc>
  </rcc>
  <rcc rId="5984" sId="1">
    <nc r="B342">
      <f>HYPERLINK("https://hsdes.intel.com/resource/14013179479","14013179479")</f>
    </nc>
  </rcc>
  <rcc rId="5985" sId="1">
    <nc r="B343">
      <f>HYPERLINK("https://hsdes.intel.com/resource/14013179523","14013179523")</f>
    </nc>
  </rcc>
  <rcc rId="5986" sId="1">
    <nc r="B344">
      <f>HYPERLINK("https://hsdes.intel.com/resource/14013179540","14013179540")</f>
    </nc>
  </rcc>
  <rcc rId="5987" sId="1">
    <nc r="B345">
      <f>HYPERLINK("https://hsdes.intel.com/resource/14013179556","14013179556")</f>
    </nc>
  </rcc>
  <rcc rId="5988" sId="1">
    <nc r="B346">
      <f>HYPERLINK("https://hsdes.intel.com/resource/14013179573","14013179573")</f>
    </nc>
  </rcc>
  <rcc rId="5989" sId="1">
    <nc r="B347">
      <f>HYPERLINK("https://hsdes.intel.com/resource/14013179705","14013179705")</f>
    </nc>
  </rcc>
  <rcc rId="5990" sId="1">
    <nc r="B348">
      <f>HYPERLINK("https://hsdes.intel.com/resource/14013180203","14013180203")</f>
    </nc>
  </rcc>
  <rcc rId="5991" sId="1">
    <nc r="B349">
      <f>HYPERLINK("https://hsdes.intel.com/resource/14013180470","14013180470")</f>
    </nc>
  </rcc>
  <rcc rId="5992" sId="1">
    <nc r="B350">
      <f>HYPERLINK("https://hsdes.intel.com/resource/14013180508","14013180508")</f>
    </nc>
  </rcc>
  <rcc rId="5993" sId="1">
    <nc r="B351">
      <f>HYPERLINK("https://hsdes.intel.com/resource/14013180512","14013180512")</f>
    </nc>
  </rcc>
  <rcc rId="5994" sId="1">
    <nc r="B352">
      <f>HYPERLINK("https://hsdes.intel.com/resource/14013182314","14013182314")</f>
    </nc>
  </rcc>
  <rcc rId="5995" sId="1">
    <nc r="B353">
      <f>HYPERLINK("https://hsdes.intel.com/resource/14013182324","14013182324")</f>
    </nc>
  </rcc>
  <rcc rId="5996" sId="1">
    <nc r="B354">
      <f>HYPERLINK("https://hsdes.intel.com/resource/14013182348","14013182348")</f>
    </nc>
  </rcc>
  <rcc rId="5997" sId="1">
    <nc r="B355">
      <f>HYPERLINK("https://hsdes.intel.com/resource/14013182355","14013182355")</f>
    </nc>
  </rcc>
  <rcc rId="5998" sId="1">
    <nc r="B356">
      <f>HYPERLINK("https://hsdes.intel.com/resource/14013182365","14013182365")</f>
    </nc>
  </rcc>
  <rcc rId="5999" sId="1">
    <nc r="B357">
      <f>HYPERLINK("https://hsdes.intel.com/resource/14013182446","14013182446")</f>
    </nc>
  </rcc>
  <rcc rId="6000" sId="1">
    <nc r="B358">
      <f>HYPERLINK("https://hsdes.intel.com/resource/14013182624","14013182624")</f>
    </nc>
  </rcc>
  <rcc rId="6001" sId="1">
    <nc r="B359">
      <f>HYPERLINK("https://hsdes.intel.com/resource/14013182798","14013182798")</f>
    </nc>
  </rcc>
  <rcc rId="6002" sId="1">
    <nc r="B360">
      <f>HYPERLINK("https://hsdes.intel.com/resource/14013182806","14013182806")</f>
    </nc>
  </rcc>
  <rcc rId="6003" sId="1">
    <nc r="B361">
      <f>HYPERLINK("https://hsdes.intel.com/resource/14013183314","14013183314")</f>
    </nc>
  </rcc>
  <rcc rId="6004" sId="1">
    <nc r="B362">
      <f>HYPERLINK("https://hsdes.intel.com/resource/14013183384","14013183384")</f>
    </nc>
  </rcc>
  <rcc rId="6005" sId="1">
    <nc r="B363">
      <f>HYPERLINK("https://hsdes.intel.com/resource/14013183399","14013183399")</f>
    </nc>
  </rcc>
  <rcc rId="6006" sId="1">
    <nc r="B364">
      <f>HYPERLINK("https://hsdes.intel.com/resource/14013183460","14013183460")</f>
    </nc>
  </rcc>
  <rcc rId="6007" sId="1">
    <nc r="B365">
      <f>HYPERLINK("https://hsdes.intel.com/resource/14013183707","14013183707")</f>
    </nc>
  </rcc>
  <rcc rId="6008" sId="1">
    <nc r="B366">
      <f>HYPERLINK("https://hsdes.intel.com/resource/14013183750","14013183750")</f>
    </nc>
  </rcc>
  <rcc rId="6009" sId="1">
    <nc r="B367">
      <f>HYPERLINK("https://hsdes.intel.com/resource/14013183790","14013183790")</f>
    </nc>
  </rcc>
  <rcc rId="6010" sId="1">
    <nc r="B368">
      <f>HYPERLINK("https://hsdes.intel.com/resource/14013183796","14013183796")</f>
    </nc>
  </rcc>
  <rcc rId="6011" sId="1">
    <nc r="B369">
      <f>HYPERLINK("https://hsdes.intel.com/resource/14013183898","14013183898")</f>
    </nc>
  </rcc>
  <rcc rId="6012" sId="1">
    <nc r="B370">
      <f>HYPERLINK("https://hsdes.intel.com/resource/14013183947","14013183947")</f>
    </nc>
  </rcc>
  <rcc rId="6013" sId="1">
    <nc r="B371">
      <f>HYPERLINK("https://hsdes.intel.com/resource/14013184015","14013184015")</f>
    </nc>
  </rcc>
  <rcc rId="6014" sId="1">
    <nc r="B372">
      <f>HYPERLINK("https://hsdes.intel.com/resource/14013184016","14013184016")</f>
    </nc>
  </rcc>
  <rcc rId="6015" sId="1">
    <nc r="B373">
      <f>HYPERLINK("https://hsdes.intel.com/resource/14013184407","14013184407")</f>
    </nc>
  </rcc>
  <rcc rId="6016" sId="1">
    <nc r="B374">
      <f>HYPERLINK("https://hsdes.intel.com/resource/14013184477","14013184477")</f>
    </nc>
  </rcc>
  <rcc rId="6017" sId="1">
    <nc r="B375">
      <f>HYPERLINK("https://hsdes.intel.com/resource/14013184512","14013184512")</f>
    </nc>
  </rcc>
  <rcc rId="6018" sId="1">
    <nc r="B376">
      <f>HYPERLINK("https://hsdes.intel.com/resource/14013184742","14013184742")</f>
    </nc>
  </rcc>
  <rcc rId="6019" sId="1">
    <nc r="B377">
      <f>HYPERLINK("https://hsdes.intel.com/resource/14013184823","14013184823")</f>
    </nc>
  </rcc>
  <rcc rId="6020" sId="1">
    <nc r="B378">
      <f>HYPERLINK("https://hsdes.intel.com/resource/14013184835","14013184835")</f>
    </nc>
  </rcc>
  <rcc rId="6021" sId="1">
    <nc r="B379">
      <f>HYPERLINK("https://hsdes.intel.com/resource/14013185086","14013185086")</f>
    </nc>
  </rcc>
  <rcc rId="6022" sId="1">
    <nc r="B380">
      <f>HYPERLINK("https://hsdes.intel.com/resource/14013185209","14013185209")</f>
    </nc>
  </rcc>
  <rcc rId="6023" sId="1">
    <nc r="B381">
      <f>HYPERLINK("https://hsdes.intel.com/resource/14013185220","14013185220")</f>
    </nc>
  </rcc>
  <rcc rId="6024" sId="1">
    <nc r="B382">
      <f>HYPERLINK("https://hsdes.intel.com/resource/14013185224","14013185224")</f>
    </nc>
  </rcc>
  <rcc rId="6025" sId="1">
    <nc r="B383">
      <f>HYPERLINK("https://hsdes.intel.com/resource/14013185276","14013185276")</f>
    </nc>
  </rcc>
  <rcc rId="6026" sId="1">
    <nc r="B384">
      <f>HYPERLINK("https://hsdes.intel.com/resource/14013185336","14013185336")</f>
    </nc>
  </rcc>
  <rcc rId="6027" sId="1">
    <nc r="B385">
      <f>HYPERLINK("https://hsdes.intel.com/resource/14013185356","14013185356")</f>
    </nc>
  </rcc>
  <rcc rId="6028" sId="1">
    <nc r="B386">
      <f>HYPERLINK("https://hsdes.intel.com/resource/14013185363","14013185363")</f>
    </nc>
  </rcc>
  <rcc rId="6029" sId="1">
    <nc r="B387">
      <f>HYPERLINK("https://hsdes.intel.com/resource/14013185370","14013185370")</f>
    </nc>
  </rcc>
  <rcc rId="6030" sId="1">
    <nc r="B388">
      <f>HYPERLINK("https://hsdes.intel.com/resource/14013185376","14013185376")</f>
    </nc>
  </rcc>
  <rcc rId="6031" sId="1">
    <nc r="B389">
      <f>HYPERLINK("https://hsdes.intel.com/resource/14013185378","14013185378")</f>
    </nc>
  </rcc>
  <rcc rId="6032" sId="1">
    <nc r="B390">
      <f>HYPERLINK("https://hsdes.intel.com/resource/14013185388","14013185388")</f>
    </nc>
  </rcc>
  <rcc rId="6033" sId="1">
    <nc r="B391">
      <f>HYPERLINK("https://hsdes.intel.com/resource/14013185392","14013185392")</f>
    </nc>
  </rcc>
  <rcc rId="6034" sId="1">
    <nc r="B392">
      <f>HYPERLINK("https://hsdes.intel.com/resource/14013185476","14013185476")</f>
    </nc>
  </rcc>
  <rcc rId="6035" sId="1">
    <nc r="B393">
      <f>HYPERLINK("https://hsdes.intel.com/resource/14013185500","14013185500")</f>
    </nc>
  </rcc>
  <rcc rId="6036" sId="1">
    <nc r="B394">
      <f>HYPERLINK("https://hsdes.intel.com/resource/14013185678","14013185678")</f>
    </nc>
  </rcc>
  <rcc rId="6037" sId="1">
    <nc r="B395">
      <f>HYPERLINK("https://hsdes.intel.com/resource/14013185689","14013185689")</f>
    </nc>
  </rcc>
  <rcc rId="6038" sId="1">
    <nc r="B396">
      <f>HYPERLINK("https://hsdes.intel.com/resource/14013185694","14013185694")</f>
    </nc>
  </rcc>
  <rcc rId="6039" sId="1">
    <nc r="B397">
      <f>HYPERLINK("https://hsdes.intel.com/resource/14013185707","14013185707")</f>
    </nc>
  </rcc>
  <rcc rId="6040" sId="1">
    <nc r="B398">
      <f>HYPERLINK("https://hsdes.intel.com/resource/14013185710","14013185710")</f>
    </nc>
  </rcc>
  <rcc rId="6041" sId="1">
    <nc r="B399">
      <f>HYPERLINK("https://hsdes.intel.com/resource/14013185714","14013185714")</f>
    </nc>
  </rcc>
  <rcc rId="6042" sId="1">
    <nc r="B400">
      <f>HYPERLINK("https://hsdes.intel.com/resource/14013185728","14013185728")</f>
    </nc>
  </rcc>
  <rcc rId="6043" sId="1">
    <nc r="B401">
      <f>HYPERLINK("https://hsdes.intel.com/resource/14013185729","14013185729")</f>
    </nc>
  </rcc>
  <rcc rId="6044" sId="1">
    <nc r="B402">
      <f>HYPERLINK("https://hsdes.intel.com/resource/14013185732","14013185732")</f>
    </nc>
  </rcc>
  <rcc rId="6045" sId="1">
    <nc r="B403">
      <f>HYPERLINK("https://hsdes.intel.com/resource/14013185758","14013185758")</f>
    </nc>
  </rcc>
  <rcc rId="6046" sId="1">
    <nc r="B404">
      <f>HYPERLINK("https://hsdes.intel.com/resource/14013185807","14013185807")</f>
    </nc>
  </rcc>
  <rcc rId="6047" sId="1">
    <nc r="B405">
      <f>HYPERLINK("https://hsdes.intel.com/resource/14013185814","14013185814")</f>
    </nc>
  </rcc>
  <rcc rId="6048" sId="1">
    <nc r="B406">
      <f>HYPERLINK("https://hsdes.intel.com/resource/14013185815","14013185815")</f>
    </nc>
  </rcc>
  <rcc rId="6049" sId="1">
    <nc r="B407">
      <f>HYPERLINK("https://hsdes.intel.com/resource/14013185822","14013185822")</f>
    </nc>
  </rcc>
  <rcc rId="6050" sId="1">
    <nc r="B408">
      <f>HYPERLINK("https://hsdes.intel.com/resource/14013185824","14013185824")</f>
    </nc>
  </rcc>
  <rcc rId="6051" sId="1">
    <nc r="B409">
      <f>HYPERLINK("https://hsdes.intel.com/resource/14013185826","14013185826")</f>
    </nc>
  </rcc>
  <rcc rId="6052" sId="1">
    <nc r="B410">
      <f>HYPERLINK("https://hsdes.intel.com/resource/14013185827","14013185827")</f>
    </nc>
  </rcc>
  <rcc rId="6053" sId="1">
    <nc r="B411">
      <f>HYPERLINK("https://hsdes.intel.com/resource/14013185828","14013185828")</f>
    </nc>
  </rcc>
  <rcc rId="6054" sId="1">
    <nc r="B412">
      <f>HYPERLINK("https://hsdes.intel.com/resource/14013185831","14013185831")</f>
    </nc>
  </rcc>
  <rcc rId="6055" sId="1">
    <nc r="B413">
      <f>HYPERLINK("https://hsdes.intel.com/resource/14013185842","14013185842")</f>
    </nc>
  </rcc>
  <rcc rId="6056" sId="1">
    <nc r="B414">
      <f>HYPERLINK("https://hsdes.intel.com/resource/14013185864","14013185864")</f>
    </nc>
  </rcc>
  <rcc rId="6057" sId="1">
    <nc r="B415">
      <f>HYPERLINK("https://hsdes.intel.com/resource/16012332283","16012332283")</f>
    </nc>
  </rcc>
  <rcc rId="6058" sId="1">
    <nc r="B416">
      <f>HYPERLINK("https://hsdes.intel.com/resource/16012641932","16012641932")</f>
    </nc>
  </rcc>
  <rcc rId="6059" sId="1">
    <nc r="B417">
      <f>HYPERLINK("https://hsdes.intel.com/resource/16012848216","16012848216")</f>
    </nc>
  </rcc>
  <rcc rId="6060" sId="1">
    <nc r="B418">
      <f>HYPERLINK("https://hsdes.intel.com/resource/16013162130","16013162130")</f>
    </nc>
  </rcc>
  <rcc rId="6061" sId="1">
    <nc r="B419">
      <f>HYPERLINK("https://hsdes.intel.com/resource/16013676825","16013676825")</f>
    </nc>
  </rcc>
  <rcc rId="6062" sId="1">
    <nc r="B420">
      <f>HYPERLINK("https://hsdes.intel.com/resource/16013676942","16013676942")</f>
    </nc>
  </rcc>
  <rcc rId="6063" sId="1">
    <nc r="B421">
      <f>HYPERLINK("https://hsdes.intel.com/resource/16013677281","16013677281")</f>
    </nc>
  </rcc>
  <rcc rId="6064" sId="1">
    <nc r="B422">
      <f>HYPERLINK("https://hsdes.intel.com/resource/16013677643","16013677643")</f>
    </nc>
  </rcc>
  <rcc rId="6065" sId="1">
    <nc r="B423">
      <f>HYPERLINK("https://hsdes.intel.com/resource/16013681042","16013681042")</f>
    </nc>
  </rcc>
  <rcc rId="6066" sId="1">
    <nc r="B424">
      <f>HYPERLINK("https://hsdes.intel.com/resource/16013686490","16013686490")</f>
    </nc>
  </rcc>
  <rcc rId="6067" sId="1">
    <nc r="B425">
      <f>HYPERLINK("https://hsdes.intel.com/resource/16013697548","16013697548")</f>
    </nc>
  </rcc>
  <rcc rId="6068" sId="1">
    <nc r="B426">
      <f>HYPERLINK("https://hsdes.intel.com/resource/16013832714","16013832714")</f>
    </nc>
  </rcc>
  <rcc rId="6069" sId="1">
    <nc r="B427">
      <f>HYPERLINK("https://hsdes.intel.com/resource/16013894474","16013894474")</f>
    </nc>
  </rcc>
  <rcc rId="6070" sId="1">
    <nc r="B428">
      <f>HYPERLINK("https://hsdes.intel.com/resource/16013897116","16013897116")</f>
    </nc>
  </rcc>
  <rcc rId="6071" sId="1">
    <nc r="B429">
      <f>HYPERLINK("https://hsdes.intel.com/resource/16014422452","16014422452")</f>
    </nc>
  </rcc>
  <rcc rId="6072" sId="1">
    <nc r="B430">
      <f>HYPERLINK("https://hsdes.intel.com/resource/16015007753","16015007753")</f>
    </nc>
  </rcc>
  <rcc rId="6073" sId="1">
    <nc r="B431">
      <f>HYPERLINK("https://hsdes.intel.com/resource/22011834274","22011834274")</f>
    </nc>
  </rcc>
  <rcc rId="6074" sId="1">
    <nc r="B432">
      <f>HYPERLINK("https://hsdes.intel.com/resource/22011834375","22011834375")</f>
    </nc>
  </rcc>
  <rcc rId="6075" sId="1">
    <nc r="B433">
      <f>HYPERLINK("https://hsdes.intel.com/resource/22011834621","22011834621")</f>
    </nc>
  </rcc>
  <rcc rId="6076" sId="1">
    <nc r="B434">
      <f>HYPERLINK("https://hsdes.intel.com/resource/22011834676","22011834676")</f>
    </nc>
  </rcc>
  <rcc rId="6077" sId="1">
    <nc r="B435">
      <f>HYPERLINK("https://hsdes.intel.com/resource/22011834694","22011834694")</f>
    </nc>
  </rcc>
  <rcc rId="6078" sId="1">
    <nc r="B436">
      <f>HYPERLINK("https://hsdes.intel.com/resource/22011834699","22011834699")</f>
    </nc>
  </rcc>
  <rcc rId="6079" sId="1">
    <nc r="B437">
      <f>HYPERLINK("https://hsdes.intel.com/resource/22011843490","22011843490")</f>
    </nc>
  </rcc>
  <rcc rId="6080" sId="1">
    <nc r="B1" t="inlineStr">
      <is>
        <t>TC_link</t>
      </is>
    </nc>
  </rcc>
  <rrc rId="6081" sId="1" ref="B1:B1048576" action="deleteCol"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B2">
        <f>HYPERLINK("https://hsdes.intel.com/resource/14013114837","14013114837")</f>
      </nc>
    </rcc>
    <rcc rId="0" sId="1">
      <nc r="B3">
        <f>HYPERLINK("https://hsdes.intel.com/resource/14013114941","14013114941")</f>
      </nc>
    </rcc>
    <rcc rId="0" sId="1">
      <nc r="B4">
        <f>HYPERLINK("https://hsdes.intel.com/resource/14013115165","14013115165")</f>
      </nc>
    </rcc>
    <rcc rId="0" sId="1">
      <nc r="B5">
        <f>HYPERLINK("https://hsdes.intel.com/resource/14013115389","14013115389")</f>
      </nc>
    </rcc>
    <rcc rId="0" sId="1">
      <nc r="B6">
        <f>HYPERLINK("https://hsdes.intel.com/resource/14013115435","14013115435")</f>
      </nc>
    </rcc>
    <rcc rId="0" sId="1">
      <nc r="B7">
        <f>HYPERLINK("https://hsdes.intel.com/resource/14013117305","14013117305")</f>
      </nc>
    </rcc>
    <rcc rId="0" sId="1">
      <nc r="B8">
        <f>HYPERLINK("https://hsdes.intel.com/resource/14013118918","14013118918")</f>
      </nc>
    </rcc>
    <rcc rId="0" sId="1">
      <nc r="B9">
        <f>HYPERLINK("https://hsdes.intel.com/resource/14013119320","14013119320")</f>
      </nc>
    </rcc>
    <rcc rId="0" sId="1">
      <nc r="B10">
        <f>HYPERLINK("https://hsdes.intel.com/resource/14013119531","14013119531")</f>
      </nc>
    </rcc>
    <rcc rId="0" sId="1">
      <nc r="B11">
        <f>HYPERLINK("https://hsdes.intel.com/resource/14013120195","14013120195")</f>
      </nc>
    </rcc>
    <rcc rId="0" sId="1">
      <nc r="B12">
        <f>HYPERLINK("https://hsdes.intel.com/resource/14013120501","14013120501")</f>
      </nc>
    </rcc>
    <rcc rId="0" sId="1">
      <nc r="B13">
        <f>HYPERLINK("https://hsdes.intel.com/resource/14013120885","14013120885")</f>
      </nc>
    </rcc>
    <rcc rId="0" sId="1">
      <nc r="B14">
        <f>HYPERLINK("https://hsdes.intel.com/resource/14013120979","14013120979")</f>
      </nc>
    </rcc>
    <rcc rId="0" sId="1">
      <nc r="B15">
        <f>HYPERLINK("https://hsdes.intel.com/resource/14013121041","14013121041")</f>
      </nc>
    </rcc>
    <rcc rId="0" sId="1">
      <nc r="B16">
        <f>HYPERLINK("https://hsdes.intel.com/resource/14013121252","14013121252")</f>
      </nc>
    </rcc>
    <rcc rId="0" sId="1">
      <nc r="B17">
        <f>HYPERLINK("https://hsdes.intel.com/resource/14013121481","14013121481")</f>
      </nc>
    </rcc>
    <rcc rId="0" sId="1">
      <nc r="B19">
        <f>HYPERLINK("https://hsdes.intel.com/resource/14013156743","14013156743")</f>
      </nc>
    </rcc>
    <rcc rId="0" sId="1">
      <nc r="B22">
        <f>HYPERLINK("https://hsdes.intel.com/resource/14013156867","14013156867")</f>
      </nc>
    </rcc>
    <rcc rId="0" sId="1">
      <nc r="B20">
        <f>HYPERLINK("https://hsdes.intel.com/resource/14013156793","14013156793")</f>
      </nc>
    </rcc>
    <rcc rId="0" sId="1">
      <nc r="B21">
        <f>HYPERLINK("https://hsdes.intel.com/resource/14013156797","14013156797")</f>
      </nc>
    </rcc>
    <rcc rId="0" sId="1">
      <nc r="B338">
        <f>HYPERLINK("https://hsdes.intel.com/resource/14013179329","14013179329")</f>
      </nc>
    </rcc>
    <rcc rId="0" sId="1">
      <nc r="B23">
        <f>HYPERLINK("https://hsdes.intel.com/resource/14013156871","14013156871")</f>
      </nc>
    </rcc>
    <rcc rId="0" sId="1">
      <nc r="B24">
        <f>HYPERLINK("https://hsdes.intel.com/resource/14013156876","14013156876")</f>
      </nc>
    </rcc>
    <rcc rId="0" sId="1">
      <nc r="B25">
        <f>HYPERLINK("https://hsdes.intel.com/resource/14013156881","14013156881")</f>
      </nc>
    </rcc>
    <rcc rId="0" sId="1">
      <nc r="B26">
        <f>HYPERLINK("https://hsdes.intel.com/resource/14013156882","14013156882")</f>
      </nc>
    </rcc>
    <rcc rId="0" sId="1">
      <nc r="B27">
        <f>HYPERLINK("https://hsdes.intel.com/resource/14013156884","14013156884")</f>
      </nc>
    </rcc>
    <rcc rId="0" sId="1">
      <nc r="B28">
        <f>HYPERLINK("https://hsdes.intel.com/resource/14013156950","14013156950")</f>
      </nc>
    </rcc>
    <rcc rId="0" sId="1">
      <nc r="B29">
        <f>HYPERLINK("https://hsdes.intel.com/resource/14013157006","14013157006")</f>
      </nc>
    </rcc>
    <rcc rId="0" sId="1" dxf="1">
      <nc r="B30">
        <f>HYPERLINK("https://hsdes.intel.com/resource/14013157183","14013157183")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1">
        <f>HYPERLINK("https://hsdes.intel.com/resource/14013157206","14013157206")</f>
      </nc>
    </rcc>
    <rcc rId="0" sId="1">
      <nc r="B32">
        <f>HYPERLINK("https://hsdes.intel.com/resource/14013157212","14013157212")</f>
      </nc>
    </rcc>
    <rcc rId="0" sId="1">
      <nc r="B33">
        <f>HYPERLINK("https://hsdes.intel.com/resource/14013157230","14013157230")</f>
      </nc>
    </rcc>
    <rcc rId="0" sId="1">
      <nc r="B34">
        <f>HYPERLINK("https://hsdes.intel.com/resource/14013157260","14013157260")</f>
      </nc>
    </rcc>
    <rcc rId="0" sId="1">
      <nc r="B35">
        <f>HYPERLINK("https://hsdes.intel.com/resource/14013157340","14013157340")</f>
      </nc>
    </rcc>
    <rcc rId="0" sId="1">
      <nc r="B36">
        <f>HYPERLINK("https://hsdes.intel.com/resource/14013157367","14013157367")</f>
      </nc>
    </rcc>
    <rcc rId="0" sId="1">
      <nc r="B37">
        <f>HYPERLINK("https://hsdes.intel.com/resource/14013157460","14013157460")</f>
      </nc>
    </rcc>
    <rcc rId="0" sId="1">
      <nc r="B38">
        <f>HYPERLINK("https://hsdes.intel.com/resource/14013157462","14013157462")</f>
      </nc>
    </rcc>
    <rcc rId="0" sId="1">
      <nc r="B39">
        <f>HYPERLINK("https://hsdes.intel.com/resource/14013157472","14013157472")</f>
      </nc>
    </rcc>
    <rcc rId="0" sId="1">
      <nc r="B40">
        <f>HYPERLINK("https://hsdes.intel.com/resource/14013157532","14013157532")</f>
      </nc>
    </rcc>
    <rcc rId="0" sId="1">
      <nc r="B41">
        <f>HYPERLINK("https://hsdes.intel.com/resource/14013157548","14013157548")</f>
      </nc>
    </rcc>
    <rcc rId="0" sId="1">
      <nc r="B42">
        <f>HYPERLINK("https://hsdes.intel.com/resource/14013157552","14013157552")</f>
      </nc>
    </rcc>
    <rcc rId="0" sId="1" dxf="1">
      <nc r="B43">
        <f>HYPERLINK("https://hsdes.intel.com/resource/14013157576","14013157576")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4">
        <f>HYPERLINK("https://hsdes.intel.com/resource/14013157594","14013157594")</f>
      </nc>
    </rcc>
    <rcc rId="0" sId="1">
      <nc r="B45">
        <f>HYPERLINK("https://hsdes.intel.com/resource/14013157596","14013157596")</f>
      </nc>
    </rcc>
    <rcc rId="0" sId="1">
      <nc r="B46">
        <f>HYPERLINK("https://hsdes.intel.com/resource/14013157601","14013157601")</f>
      </nc>
    </rcc>
    <rcc rId="0" sId="1">
      <nc r="B47">
        <f>HYPERLINK("https://hsdes.intel.com/resource/14013157608","14013157608")</f>
      </nc>
    </rcc>
    <rcc rId="0" sId="1">
      <nc r="B48">
        <f>HYPERLINK("https://hsdes.intel.com/resource/14013157611","14013157611")</f>
      </nc>
    </rcc>
    <rcc rId="0" sId="1">
      <nc r="B49">
        <f>HYPERLINK("https://hsdes.intel.com/resource/14013157613","14013157613")</f>
      </nc>
    </rcc>
    <rcc rId="0" sId="1">
      <nc r="B50">
        <f>HYPERLINK("https://hsdes.intel.com/resource/14013157614","14013157614")</f>
      </nc>
    </rcc>
    <rcc rId="0" sId="1">
      <nc r="B51">
        <f>HYPERLINK("https://hsdes.intel.com/resource/14013157616","14013157616")</f>
      </nc>
    </rcc>
    <rcc rId="0" sId="1">
      <nc r="B52">
        <f>HYPERLINK("https://hsdes.intel.com/resource/14013157654","14013157654")</f>
      </nc>
    </rcc>
    <rcc rId="0" sId="1">
      <nc r="B339">
        <f>HYPERLINK("https://hsdes.intel.com/resource/14013179332","14013179332")</f>
      </nc>
    </rcc>
    <rcc rId="0" sId="1">
      <nc r="B54">
        <f>HYPERLINK("https://hsdes.intel.com/resource/14013157740","14013157740")</f>
      </nc>
    </rcc>
    <rcc rId="0" sId="1">
      <nc r="B55">
        <f>HYPERLINK("https://hsdes.intel.com/resource/14013157757","14013157757")</f>
      </nc>
    </rcc>
    <rcc rId="0" sId="1">
      <nc r="B56">
        <f>HYPERLINK("https://hsdes.intel.com/resource/14013157813","14013157813")</f>
      </nc>
    </rcc>
    <rcc rId="0" sId="1">
      <nc r="B57">
        <f>HYPERLINK("https://hsdes.intel.com/resource/14013158105","14013158105")</f>
      </nc>
    </rcc>
    <rcc rId="0" sId="1">
      <nc r="B18">
        <f>HYPERLINK("https://hsdes.intel.com/resource/14013156742","14013156742")</f>
      </nc>
    </rcc>
    <rcc rId="0" sId="1">
      <nc r="B59">
        <f>HYPERLINK("https://hsdes.intel.com/resource/14013158146","14013158146")</f>
      </nc>
    </rcc>
    <rcc rId="0" sId="1">
      <nc r="B60">
        <f>HYPERLINK("https://hsdes.intel.com/resource/14013158189","14013158189")</f>
      </nc>
    </rcc>
    <rcc rId="0" sId="1">
      <nc r="B61">
        <f>HYPERLINK("https://hsdes.intel.com/resource/14013158206","14013158206")</f>
      </nc>
    </rcc>
    <rcc rId="0" sId="1">
      <nc r="B62">
        <f>HYPERLINK("https://hsdes.intel.com/resource/14013158254","14013158254")</f>
      </nc>
    </rcc>
    <rcc rId="0" sId="1">
      <nc r="B63">
        <f>HYPERLINK("https://hsdes.intel.com/resource/14013158298","14013158298")</f>
      </nc>
    </rcc>
    <rcc rId="0" sId="1">
      <nc r="B64">
        <f>HYPERLINK("https://hsdes.intel.com/resource/14013158321","14013158321")</f>
      </nc>
    </rcc>
    <rcc rId="0" sId="1">
      <nc r="B65">
        <f>HYPERLINK("https://hsdes.intel.com/resource/14013158359","14013158359")</f>
      </nc>
    </rcc>
    <rcc rId="0" sId="1">
      <nc r="B66">
        <f>HYPERLINK("https://hsdes.intel.com/resource/14013158389","14013158389")</f>
      </nc>
    </rcc>
    <rcc rId="0" sId="1">
      <nc r="B67">
        <f>HYPERLINK("https://hsdes.intel.com/resource/14013158399","14013158399")</f>
      </nc>
    </rcc>
    <rcc rId="0" sId="1">
      <nc r="B68">
        <f>HYPERLINK("https://hsdes.intel.com/resource/14013158479","14013158479")</f>
      </nc>
    </rcc>
    <rcc rId="0" sId="1">
      <nc r="B69">
        <f>HYPERLINK("https://hsdes.intel.com/resource/14013158482","14013158482")</f>
      </nc>
    </rcc>
    <rcc rId="0" sId="1">
      <nc r="B70">
        <f>HYPERLINK("https://hsdes.intel.com/resource/14013158543","14013158543")</f>
      </nc>
    </rcc>
    <rcc rId="0" sId="1">
      <nc r="B71">
        <f>HYPERLINK("https://hsdes.intel.com/resource/14013158550","14013158550")</f>
      </nc>
    </rcc>
    <rcc rId="0" sId="1">
      <nc r="B72">
        <f>HYPERLINK("https://hsdes.intel.com/resource/14013158673","14013158673")</f>
      </nc>
    </rcc>
    <rcc rId="0" sId="1">
      <nc r="B73">
        <f>HYPERLINK("https://hsdes.intel.com/resource/14013158689","14013158689")</f>
      </nc>
    </rcc>
    <rcc rId="0" sId="1">
      <nc r="B74">
        <f>HYPERLINK("https://hsdes.intel.com/resource/14013158717","14013158717")</f>
      </nc>
    </rcc>
    <rcc rId="0" sId="1">
      <nc r="B75">
        <f>HYPERLINK("https://hsdes.intel.com/resource/14013158799","14013158799")</f>
      </nc>
    </rcc>
    <rcc rId="0" sId="1">
      <nc r="B76">
        <f>HYPERLINK("https://hsdes.intel.com/resource/14013158803","14013158803")</f>
      </nc>
    </rcc>
    <rcc rId="0" sId="1">
      <nc r="B77">
        <f>HYPERLINK("https://hsdes.intel.com/resource/14013158813","14013158813")</f>
      </nc>
    </rcc>
    <rcc rId="0" sId="1">
      <nc r="B78">
        <f>HYPERLINK("https://hsdes.intel.com/resource/14013158989","14013158989")</f>
      </nc>
    </rcc>
    <rcc rId="0" sId="1">
      <nc r="B79">
        <f>HYPERLINK("https://hsdes.intel.com/resource/14013159015","14013159015")</f>
      </nc>
    </rcc>
    <rcc rId="0" sId="1">
      <nc r="B80">
        <f>HYPERLINK("https://hsdes.intel.com/resource/14013159021","14013159021")</f>
      </nc>
    </rcc>
    <rcc rId="0" sId="1" dxf="1">
      <nc r="B81">
        <f>HYPERLINK("https://hsdes.intel.com/resource/14013159022","14013159022")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82">
        <f>HYPERLINK("https://hsdes.intel.com/resource/14013159024","14013159024")</f>
      </nc>
    </rcc>
    <rcc rId="0" sId="1">
      <nc r="B83">
        <f>HYPERLINK("https://hsdes.intel.com/resource/14013159046","14013159046")</f>
      </nc>
    </rcc>
    <rcc rId="0" sId="1">
      <nc r="B84">
        <f>HYPERLINK("https://hsdes.intel.com/resource/14013159052","14013159052")</f>
      </nc>
    </rcc>
    <rcc rId="0" sId="1">
      <nc r="B85">
        <f>HYPERLINK("https://hsdes.intel.com/resource/14013159061","14013159061")</f>
      </nc>
    </rcc>
    <rcc rId="0" sId="1">
      <nc r="B86">
        <f>HYPERLINK("https://hsdes.intel.com/resource/14013159073","14013159073")</f>
      </nc>
    </rcc>
    <rcc rId="0" sId="1">
      <nc r="B87">
        <f>HYPERLINK("https://hsdes.intel.com/resource/14013159080","14013159080")</f>
      </nc>
    </rcc>
    <rcc rId="0" sId="1">
      <nc r="B88">
        <f>HYPERLINK("https://hsdes.intel.com/resource/14013159090","14013159090")</f>
      </nc>
    </rcc>
    <rcc rId="0" sId="1">
      <nc r="B89">
        <f>HYPERLINK("https://hsdes.intel.com/resource/14013159094","14013159094")</f>
      </nc>
    </rcc>
    <rcc rId="0" sId="1">
      <nc r="B90">
        <f>HYPERLINK("https://hsdes.intel.com/resource/14013159127","14013159127")</f>
      </nc>
    </rcc>
    <rcc rId="0" sId="1">
      <nc r="B91">
        <f>HYPERLINK("https://hsdes.intel.com/resource/14013159129","14013159129")</f>
      </nc>
    </rcc>
    <rcc rId="0" sId="1">
      <nc r="B92">
        <f>HYPERLINK("https://hsdes.intel.com/resource/14013159248","14013159248")</f>
      </nc>
    </rcc>
    <rcc rId="0" sId="1">
      <nc r="B93">
        <f>HYPERLINK("https://hsdes.intel.com/resource/14013159448","14013159448")</f>
      </nc>
    </rcc>
    <rcc rId="0" sId="1">
      <nc r="B94">
        <f>HYPERLINK("https://hsdes.intel.com/resource/14013159842","14013159842")</f>
      </nc>
    </rcc>
    <rcc rId="0" sId="1">
      <nc r="B58">
        <f>HYPERLINK("https://hsdes.intel.com/resource/14013158143","14013158143")</f>
      </nc>
    </rcc>
    <rcc rId="0" sId="1">
      <nc r="B96">
        <f>HYPERLINK("https://hsdes.intel.com/resource/14013160087","14013160087")</f>
      </nc>
    </rcc>
    <rcc rId="0" sId="1">
      <nc r="B97">
        <f>HYPERLINK("https://hsdes.intel.com/resource/14013160097","14013160097")</f>
      </nc>
    </rcc>
    <rcc rId="0" sId="1">
      <nc r="B98">
        <f>HYPERLINK("https://hsdes.intel.com/resource/14013160109","14013160109")</f>
      </nc>
    </rcc>
    <rcc rId="0" sId="1">
      <nc r="B99">
        <f>HYPERLINK("https://hsdes.intel.com/resource/14013160438","14013160438")</f>
      </nc>
    </rcc>
    <rcc rId="0" sId="1">
      <nc r="B100">
        <f>HYPERLINK("https://hsdes.intel.com/resource/14013160446","14013160446")</f>
      </nc>
    </rcc>
    <rcc rId="0" sId="1">
      <nc r="B101">
        <f>HYPERLINK("https://hsdes.intel.com/resource/14013160449","14013160449")</f>
      </nc>
    </rcc>
    <rcc rId="0" sId="1">
      <nc r="B102">
        <f>HYPERLINK("https://hsdes.intel.com/resource/14013160451","14013160451")</f>
      </nc>
    </rcc>
    <rcc rId="0" sId="1">
      <nc r="B103">
        <f>HYPERLINK("https://hsdes.intel.com/resource/14013160473","14013160473")</f>
      </nc>
    </rcc>
    <rcc rId="0" sId="1">
      <nc r="B104">
        <f>HYPERLINK("https://hsdes.intel.com/resource/14013160568","14013160568")</f>
      </nc>
    </rcc>
    <rcc rId="0" sId="1">
      <nc r="B105">
        <f>HYPERLINK("https://hsdes.intel.com/resource/14013160571","14013160571")</f>
      </nc>
    </rcc>
    <rcc rId="0" sId="1">
      <nc r="B106">
        <f>HYPERLINK("https://hsdes.intel.com/resource/14013160613","14013160613")</f>
      </nc>
    </rcc>
    <rcc rId="0" sId="1">
      <nc r="B107">
        <f>HYPERLINK("https://hsdes.intel.com/resource/14013160614","14013160614")</f>
      </nc>
    </rcc>
    <rcc rId="0" sId="1" dxf="1">
      <nc r="B108">
        <f>HYPERLINK("https://hsdes.intel.com/resource/14013160620","14013160620")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09">
        <f>HYPERLINK("https://hsdes.intel.com/resource/14013160631","14013160631")</f>
      </nc>
    </rcc>
    <rcc rId="0" sId="1">
      <nc r="B110">
        <f>HYPERLINK("https://hsdes.intel.com/resource/14013160689","14013160689")</f>
      </nc>
    </rcc>
    <rcc rId="0" sId="1">
      <nc r="B111">
        <f>HYPERLINK("https://hsdes.intel.com/resource/14013160745","14013160745")</f>
      </nc>
    </rcc>
    <rcc rId="0" sId="1">
      <nc r="B112">
        <f>HYPERLINK("https://hsdes.intel.com/resource/14013160756","14013160756")</f>
      </nc>
    </rcc>
    <rcc rId="0" sId="1">
      <nc r="B113">
        <f>HYPERLINK("https://hsdes.intel.com/resource/14013160810","14013160810")</f>
      </nc>
    </rcc>
    <rcc rId="0" sId="1">
      <nc r="B114">
        <f>HYPERLINK("https://hsdes.intel.com/resource/14013160880","14013160880")</f>
      </nc>
    </rcc>
    <rcc rId="0" sId="1">
      <nc r="B115">
        <f>HYPERLINK("https://hsdes.intel.com/resource/14013160910","14013160910")</f>
      </nc>
    </rcc>
    <rcc rId="0" sId="1">
      <nc r="B116">
        <f>HYPERLINK("https://hsdes.intel.com/resource/14013160932","14013160932")</f>
      </nc>
    </rcc>
    <rcc rId="0" sId="1">
      <nc r="B117">
        <f>HYPERLINK("https://hsdes.intel.com/resource/14013161085","14013161085")</f>
      </nc>
    </rcc>
    <rcc rId="0" sId="1">
      <nc r="B118">
        <f>HYPERLINK("https://hsdes.intel.com/resource/14013161102","14013161102")</f>
      </nc>
    </rcc>
    <rcc rId="0" sId="1">
      <nc r="B119">
        <f>HYPERLINK("https://hsdes.intel.com/resource/14013161111","14013161111")</f>
      </nc>
    </rcc>
    <rcc rId="0" sId="1">
      <nc r="B120">
        <f>HYPERLINK("https://hsdes.intel.com/resource/14013161178","14013161178")</f>
      </nc>
    </rcc>
    <rcc rId="0" sId="1">
      <nc r="B121">
        <f>HYPERLINK("https://hsdes.intel.com/resource/14013161197","14013161197")</f>
      </nc>
    </rcc>
    <rcc rId="0" sId="1" dxf="1">
      <nc r="B122">
        <f>HYPERLINK("https://hsdes.intel.com/resource/14013161200","14013161200")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23">
        <f>HYPERLINK("https://hsdes.intel.com/resource/14013161203","14013161203")</f>
      </nc>
    </rcc>
    <rcc rId="0" sId="1">
      <nc r="B124">
        <f>HYPERLINK("https://hsdes.intel.com/resource/14013161204","14013161204")</f>
      </nc>
    </rcc>
    <rcc rId="0" sId="1">
      <nc r="B125">
        <f>HYPERLINK("https://hsdes.intel.com/resource/14013161284","14013161284")</f>
      </nc>
    </rcc>
    <rcc rId="0" sId="1">
      <nc r="B126">
        <f>HYPERLINK("https://hsdes.intel.com/resource/14013161288","14013161288")</f>
      </nc>
    </rcc>
    <rcc rId="0" sId="1">
      <nc r="B127">
        <f>HYPERLINK("https://hsdes.intel.com/resource/14013161300","14013161300")</f>
      </nc>
    </rcc>
    <rcc rId="0" sId="1">
      <nc r="B128">
        <f>HYPERLINK("https://hsdes.intel.com/resource/14013161304","14013161304")</f>
      </nc>
    </rcc>
    <rcc rId="0" sId="1">
      <nc r="B129">
        <f>HYPERLINK("https://hsdes.intel.com/resource/14013161312","14013161312")</f>
      </nc>
    </rcc>
    <rcc rId="0" sId="1">
      <nc r="B130">
        <f>HYPERLINK("https://hsdes.intel.com/resource/14013161557","14013161557")</f>
      </nc>
    </rcc>
    <rcc rId="0" sId="1">
      <nc r="B131">
        <f>HYPERLINK("https://hsdes.intel.com/resource/14013161592","14013161592")</f>
      </nc>
    </rcc>
    <rcc rId="0" sId="1">
      <nc r="B132">
        <f>HYPERLINK("https://hsdes.intel.com/resource/14013161602","14013161602")</f>
      </nc>
    </rcc>
    <rcc rId="0" sId="1">
      <nc r="B133">
        <f>HYPERLINK("https://hsdes.intel.com/resource/14013161623","14013161623")</f>
      </nc>
    </rcc>
    <rcc rId="0" sId="1">
      <nc r="B134">
        <f>HYPERLINK("https://hsdes.intel.com/resource/14013161629","14013161629")</f>
      </nc>
    </rcc>
    <rcc rId="0" sId="1">
      <nc r="B135">
        <f>HYPERLINK("https://hsdes.intel.com/resource/14013161630","14013161630")</f>
      </nc>
    </rcc>
    <rcc rId="0" sId="1">
      <nc r="B136">
        <f>HYPERLINK("https://hsdes.intel.com/resource/14013161693","14013161693")</f>
      </nc>
    </rcc>
    <rcc rId="0" sId="1">
      <nc r="B137">
        <f>HYPERLINK("https://hsdes.intel.com/resource/14013161806","14013161806")</f>
      </nc>
    </rcc>
    <rcc rId="0" sId="1">
      <nc r="B138">
        <f>HYPERLINK("https://hsdes.intel.com/resource/14013161809","14013161809")</f>
      </nc>
    </rcc>
    <rcc rId="0" sId="1">
      <nc r="B139">
        <f>HYPERLINK("https://hsdes.intel.com/resource/14013161879","14013161879")</f>
      </nc>
    </rcc>
    <rcc rId="0" sId="1">
      <nc r="B140">
        <f>HYPERLINK("https://hsdes.intel.com/resource/14013161931","14013161931")</f>
      </nc>
    </rcc>
    <rcc rId="0" sId="1">
      <nc r="B141">
        <f>HYPERLINK("https://hsdes.intel.com/resource/14013161969","14013161969")</f>
      </nc>
    </rcc>
    <rcc rId="0" sId="1">
      <nc r="B142">
        <f>HYPERLINK("https://hsdes.intel.com/resource/14013161993","14013161993")</f>
      </nc>
    </rcc>
    <rcc rId="0" sId="1">
      <nc r="B143">
        <f>HYPERLINK("https://hsdes.intel.com/resource/14013162003","14013162003")</f>
      </nc>
    </rcc>
    <rcc rId="0" sId="1">
      <nc r="B144">
        <f>HYPERLINK("https://hsdes.intel.com/resource/14013162416","14013162416")</f>
      </nc>
    </rcc>
    <rcc rId="0" sId="1">
      <nc r="B145">
        <f>HYPERLINK("https://hsdes.intel.com/resource/14013162422","14013162422")</f>
      </nc>
    </rcc>
    <rcc rId="0" sId="1">
      <nc r="B146">
        <f>HYPERLINK("https://hsdes.intel.com/resource/14013162431","14013162431")</f>
      </nc>
    </rcc>
    <rcc rId="0" sId="1">
      <nc r="B147">
        <f>HYPERLINK("https://hsdes.intel.com/resource/14013162433","14013162433")</f>
      </nc>
    </rcc>
    <rcc rId="0" sId="1">
      <nc r="B148">
        <f>HYPERLINK("https://hsdes.intel.com/resource/14013162499","14013162499")</f>
      </nc>
    </rcc>
    <rcc rId="0" sId="1">
      <nc r="B149">
        <f>HYPERLINK("https://hsdes.intel.com/resource/14013162512","14013162512")</f>
      </nc>
    </rcc>
    <rcc rId="0" sId="1">
      <nc r="B150">
        <f>HYPERLINK("https://hsdes.intel.com/resource/14013162551","14013162551")</f>
      </nc>
    </rcc>
    <rcc rId="0" sId="1">
      <nc r="B151">
        <f>HYPERLINK("https://hsdes.intel.com/resource/14013162573","14013162573")</f>
      </nc>
    </rcc>
    <rcc rId="0" sId="1">
      <nc r="B152">
        <f>HYPERLINK("https://hsdes.intel.com/resource/14013162577","14013162577")</f>
      </nc>
    </rcc>
    <rcc rId="0" sId="1">
      <nc r="B153">
        <f>HYPERLINK("https://hsdes.intel.com/resource/14013162764","14013162764")</f>
      </nc>
    </rcc>
    <rcc rId="0" sId="1">
      <nc r="B154">
        <f>HYPERLINK("https://hsdes.intel.com/resource/14013162847","14013162847")</f>
      </nc>
    </rcc>
    <rcc rId="0" sId="1">
      <nc r="B155">
        <f>HYPERLINK("https://hsdes.intel.com/resource/14013162852","14013162852")</f>
      </nc>
    </rcc>
    <rcc rId="0" sId="1">
      <nc r="B156">
        <f>HYPERLINK("https://hsdes.intel.com/resource/14013162869","14013162869")</f>
      </nc>
    </rcc>
    <rcc rId="0" sId="1" dxf="1">
      <nc r="B157">
        <f>HYPERLINK("https://hsdes.intel.com/resource/14013163063","14013163063")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58">
        <f>HYPERLINK("https://hsdes.intel.com/resource/14013163067","14013163067")</f>
      </nc>
    </rcc>
    <rcc rId="0" sId="1">
      <nc r="B159">
        <f>HYPERLINK("https://hsdes.intel.com/resource/14013163080","14013163080")</f>
      </nc>
    </rcc>
    <rcc rId="0" sId="1">
      <nc r="B160">
        <f>HYPERLINK("https://hsdes.intel.com/resource/14013163150","14013163150")</f>
      </nc>
    </rcc>
    <rcc rId="0" sId="1">
      <nc r="B161">
        <f>HYPERLINK("https://hsdes.intel.com/resource/14013163162","14013163162")</f>
      </nc>
    </rcc>
    <rcc rId="0" sId="1">
      <nc r="B162">
        <f>HYPERLINK("https://hsdes.intel.com/resource/14013163191","14013163191")</f>
      </nc>
    </rcc>
    <rcc rId="0" sId="1">
      <nc r="B163">
        <f>HYPERLINK("https://hsdes.intel.com/resource/14013163232","14013163232")</f>
      </nc>
    </rcc>
    <rcc rId="0" sId="1">
      <nc r="B164">
        <f>HYPERLINK("https://hsdes.intel.com/resource/14013163281","14013163281")</f>
      </nc>
    </rcc>
    <rcc rId="0" sId="1">
      <nc r="B165">
        <f>HYPERLINK("https://hsdes.intel.com/resource/14013163289","14013163289")</f>
      </nc>
    </rcc>
    <rcc rId="0" sId="1">
      <nc r="B166">
        <f>HYPERLINK("https://hsdes.intel.com/resource/14013163310","14013163310")</f>
      </nc>
    </rcc>
    <rcc rId="0" sId="1">
      <nc r="B167">
        <f>HYPERLINK("https://hsdes.intel.com/resource/14013163315","14013163315")</f>
      </nc>
    </rcc>
    <rcc rId="0" sId="1">
      <nc r="B168">
        <f>HYPERLINK("https://hsdes.intel.com/resource/14013163332","14013163332")</f>
      </nc>
    </rcc>
    <rcc rId="0" sId="1">
      <nc r="B169">
        <f>HYPERLINK("https://hsdes.intel.com/resource/14013163339","14013163339")</f>
      </nc>
    </rcc>
    <rcc rId="0" sId="1">
      <nc r="B170">
        <f>HYPERLINK("https://hsdes.intel.com/resource/14013163359","14013163359")</f>
      </nc>
    </rcc>
    <rcc rId="0" sId="1">
      <nc r="B171">
        <f>HYPERLINK("https://hsdes.intel.com/resource/14013163371","14013163371")</f>
      </nc>
    </rcc>
    <rcc rId="0" sId="1">
      <nc r="B172">
        <f>HYPERLINK("https://hsdes.intel.com/resource/14013163390","14013163390")</f>
      </nc>
    </rcc>
    <rcc rId="0" sId="1">
      <nc r="B173">
        <f>HYPERLINK("https://hsdes.intel.com/resource/14013163393","14013163393")</f>
      </nc>
    </rcc>
    <rcc rId="0" sId="1">
      <nc r="B174">
        <f>HYPERLINK("https://hsdes.intel.com/resource/14013163402","14013163402")</f>
      </nc>
    </rcc>
    <rcc rId="0" sId="1">
      <nc r="B175">
        <f>HYPERLINK("https://hsdes.intel.com/resource/14013163415","14013163415")</f>
      </nc>
    </rcc>
    <rcc rId="0" sId="1">
      <nc r="B176">
        <f>HYPERLINK("https://hsdes.intel.com/resource/14013163425","14013163425")</f>
      </nc>
    </rcc>
    <rcc rId="0" sId="1">
      <nc r="B177">
        <f>HYPERLINK("https://hsdes.intel.com/resource/14013163434","14013163434")</f>
      </nc>
    </rcc>
    <rcc rId="0" sId="1">
      <nc r="B178">
        <f>HYPERLINK("https://hsdes.intel.com/resource/14013163449","14013163449")</f>
      </nc>
    </rcc>
    <rcc rId="0" sId="1">
      <nc r="B179">
        <f>HYPERLINK("https://hsdes.intel.com/resource/14013163467","14013163467")</f>
      </nc>
    </rcc>
    <rcc rId="0" sId="1">
      <nc r="B180">
        <f>HYPERLINK("https://hsdes.intel.com/resource/14013163508","14013163508")</f>
      </nc>
    </rcc>
    <rcc rId="0" sId="1">
      <nc r="B181">
        <f>HYPERLINK("https://hsdes.intel.com/resource/14013163931","14013163931")</f>
      </nc>
    </rcc>
    <rcc rId="0" sId="1">
      <nc r="B182">
        <f>HYPERLINK("https://hsdes.intel.com/resource/14013164082","14013164082")</f>
      </nc>
    </rcc>
    <rcc rId="0" sId="1">
      <nc r="B183">
        <f>HYPERLINK("https://hsdes.intel.com/resource/14013164115","14013164115")</f>
      </nc>
    </rcc>
    <rcc rId="0" sId="1">
      <nc r="B184">
        <f>HYPERLINK("https://hsdes.intel.com/resource/14013164345","14013164345")</f>
      </nc>
    </rcc>
    <rcc rId="0" sId="1">
      <nc r="B185">
        <f>HYPERLINK("https://hsdes.intel.com/resource/14013164746","14013164746")</f>
      </nc>
    </rcc>
    <rcc rId="0" sId="1">
      <nc r="B186">
        <f>HYPERLINK("https://hsdes.intel.com/resource/14013164753","14013164753")</f>
      </nc>
    </rcc>
    <rcc rId="0" sId="1">
      <nc r="B187">
        <f>HYPERLINK("https://hsdes.intel.com/resource/14013165037","14013165037")</f>
      </nc>
    </rcc>
    <rcc rId="0" sId="1">
      <nc r="B188">
        <f>HYPERLINK("https://hsdes.intel.com/resource/14013165053","14013165053")</f>
      </nc>
    </rcc>
    <rcc rId="0" sId="1">
      <nc r="B189">
        <f>HYPERLINK("https://hsdes.intel.com/resource/14013165112","14013165112")</f>
      </nc>
    </rcc>
    <rcc rId="0" sId="1">
      <nc r="B190">
        <f>HYPERLINK("https://hsdes.intel.com/resource/14013165116","14013165116")</f>
      </nc>
    </rcc>
    <rcc rId="0" sId="1">
      <nc r="B191">
        <f>HYPERLINK("https://hsdes.intel.com/resource/14013165121","14013165121")</f>
      </nc>
    </rcc>
    <rcc rId="0" sId="1">
      <nc r="B192">
        <f>HYPERLINK("https://hsdes.intel.com/resource/14013165165","14013165165")</f>
      </nc>
    </rcc>
    <rcc rId="0" sId="1">
      <nc r="B193">
        <f>HYPERLINK("https://hsdes.intel.com/resource/14013165202","14013165202")</f>
      </nc>
    </rcc>
    <rcc rId="0" sId="1">
      <nc r="B194">
        <f>HYPERLINK("https://hsdes.intel.com/resource/14013165225","14013165225")</f>
      </nc>
    </rcc>
    <rcc rId="0" sId="1">
      <nc r="B195">
        <f>HYPERLINK("https://hsdes.intel.com/resource/14013165243","14013165243")</f>
      </nc>
    </rcc>
    <rcc rId="0" sId="1">
      <nc r="B196">
        <f>HYPERLINK("https://hsdes.intel.com/resource/14013165260","14013165260")</f>
      </nc>
    </rcc>
    <rcc rId="0" sId="1">
      <nc r="B197">
        <f>HYPERLINK("https://hsdes.intel.com/resource/14013165272","14013165272")</f>
      </nc>
    </rcc>
    <rcc rId="0" sId="1">
      <nc r="B198">
        <f>HYPERLINK("https://hsdes.intel.com/resource/14013165281","14013165281")</f>
      </nc>
    </rcc>
    <rcc rId="0" sId="1">
      <nc r="B199">
        <f>HYPERLINK("https://hsdes.intel.com/resource/14013165287","14013165287")</f>
      </nc>
    </rcc>
    <rcc rId="0" sId="1">
      <nc r="B200">
        <f>HYPERLINK("https://hsdes.intel.com/resource/14013165290","14013165290")</f>
      </nc>
    </rcc>
    <rcc rId="0" sId="1">
      <nc r="B201">
        <f>HYPERLINK("https://hsdes.intel.com/resource/14013165295","14013165295")</f>
      </nc>
    </rcc>
    <rcc rId="0" sId="1">
      <nc r="B202">
        <f>HYPERLINK("https://hsdes.intel.com/resource/14013165299","14013165299")</f>
      </nc>
    </rcc>
    <rcc rId="0" sId="1">
      <nc r="B203">
        <f>HYPERLINK("https://hsdes.intel.com/resource/14013165425","14013165425")</f>
      </nc>
    </rcc>
    <rcc rId="0" sId="1">
      <nc r="B204">
        <f>HYPERLINK("https://hsdes.intel.com/resource/14013165524","14013165524")</f>
      </nc>
    </rcc>
    <rcc rId="0" sId="1">
      <nc r="B205">
        <f>HYPERLINK("https://hsdes.intel.com/resource/14013165597","14013165597")</f>
      </nc>
    </rcc>
    <rcc rId="0" sId="1">
      <nc r="B206">
        <f>HYPERLINK("https://hsdes.intel.com/resource/14013165608","14013165608")</f>
      </nc>
    </rcc>
    <rcc rId="0" sId="1">
      <nc r="B207">
        <f>HYPERLINK("https://hsdes.intel.com/resource/14013166601","14013166601")</f>
      </nc>
    </rcc>
    <rcc rId="0" sId="1">
      <nc r="B208">
        <f>HYPERLINK("https://hsdes.intel.com/resource/14013166698","14013166698")</f>
      </nc>
    </rcc>
    <rcc rId="0" sId="1">
      <nc r="B209">
        <f>HYPERLINK("https://hsdes.intel.com/resource/14013166704","14013166704")</f>
      </nc>
    </rcc>
    <rcc rId="0" sId="1" dxf="1">
      <nc r="B210">
        <f>HYPERLINK("https://hsdes.intel.com/resource/14013166904","14013166904")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1">
        <f>HYPERLINK("https://hsdes.intel.com/resource/14013167738","14013167738")</f>
      </nc>
    </rcc>
    <rcc rId="0" sId="1">
      <nc r="B212">
        <f>HYPERLINK("https://hsdes.intel.com/resource/14013167791","14013167791")</f>
      </nc>
    </rcc>
    <rcc rId="0" sId="1" dxf="1">
      <nc r="B213">
        <f>HYPERLINK("https://hsdes.intel.com/resource/14013167825","14013167825")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6">
        <f>HYPERLINK("https://hsdes.intel.com/resource/14013169126","14013169126")</f>
      </nc>
    </rcc>
    <rcc rId="0" sId="1">
      <nc r="B217">
        <f>HYPERLINK("https://hsdes.intel.com/resource/14013169128","14013169128")</f>
      </nc>
    </rcc>
    <rcc rId="0" sId="1">
      <nc r="B218">
        <f>HYPERLINK("https://hsdes.intel.com/resource/14013172878","14013172878")</f>
      </nc>
    </rcc>
    <rcc rId="0" sId="1">
      <nc r="B219">
        <f>HYPERLINK("https://hsdes.intel.com/resource/14013172908","14013172908")</f>
      </nc>
    </rcc>
    <rcc rId="0" sId="1">
      <nc r="B220">
        <f>HYPERLINK("https://hsdes.intel.com/resource/14013172912","14013172912")</f>
      </nc>
    </rcc>
    <rcc rId="0" sId="1">
      <nc r="B221">
        <f>HYPERLINK("https://hsdes.intel.com/resource/14013172938","14013172938")</f>
      </nc>
    </rcc>
    <rcc rId="0" sId="1">
      <nc r="B222">
        <f>HYPERLINK("https://hsdes.intel.com/resource/14013172940","14013172940")</f>
      </nc>
    </rcc>
    <rcc rId="0" sId="1">
      <nc r="B223">
        <f>HYPERLINK("https://hsdes.intel.com/resource/14013173096","14013173096")</f>
      </nc>
    </rcc>
    <rcc rId="0" sId="1">
      <nc r="B224">
        <f>HYPERLINK("https://hsdes.intel.com/resource/14013173107","14013173107")</f>
      </nc>
    </rcc>
    <rcc rId="0" sId="1">
      <nc r="B225">
        <f>HYPERLINK("https://hsdes.intel.com/resource/14013173144","14013173144")</f>
      </nc>
    </rcc>
    <rcc rId="0" sId="1">
      <nc r="B226">
        <f>HYPERLINK("https://hsdes.intel.com/resource/14013173175","14013173175")</f>
      </nc>
    </rcc>
    <rcc rId="0" sId="1">
      <nc r="B227">
        <f>HYPERLINK("https://hsdes.intel.com/resource/14013173176","14013173176")</f>
      </nc>
    </rcc>
    <rcc rId="0" sId="1">
      <nc r="B228">
        <f>HYPERLINK("https://hsdes.intel.com/resource/14013173177","14013173177")</f>
      </nc>
    </rcc>
    <rcc rId="0" sId="1">
      <nc r="B229">
        <f>HYPERLINK("https://hsdes.intel.com/resource/14013173187","14013173187")</f>
      </nc>
    </rcc>
    <rcc rId="0" sId="1">
      <nc r="B230">
        <f>HYPERLINK("https://hsdes.intel.com/resource/14013173189","14013173189")</f>
      </nc>
    </rcc>
    <rcc rId="0" sId="1">
      <nc r="B231">
        <f>HYPERLINK("https://hsdes.intel.com/resource/14013173197","14013173197")</f>
      </nc>
    </rcc>
    <rcc rId="0" sId="1">
      <nc r="B232">
        <f>HYPERLINK("https://hsdes.intel.com/resource/14013173200","14013173200")</f>
      </nc>
    </rcc>
    <rcc rId="0" sId="1">
      <nc r="B233">
        <f>HYPERLINK("https://hsdes.intel.com/resource/14013173203","14013173203")</f>
      </nc>
    </rcc>
    <rcc rId="0" sId="1">
      <nc r="B234">
        <f>HYPERLINK("https://hsdes.intel.com/resource/14013173229","14013173229")</f>
      </nc>
    </rcc>
    <rcc rId="0" sId="1">
      <nc r="B235">
        <f>HYPERLINK("https://hsdes.intel.com/resource/14013173249","14013173249")</f>
      </nc>
    </rcc>
    <rcc rId="0" sId="1">
      <nc r="B236">
        <f>HYPERLINK("https://hsdes.intel.com/resource/14013173279","14013173279")</f>
      </nc>
    </rcc>
    <rcc rId="0" sId="1">
      <nc r="B237">
        <f>HYPERLINK("https://hsdes.intel.com/resource/14013173281","14013173281")</f>
      </nc>
    </rcc>
    <rcc rId="0" sId="1">
      <nc r="B238">
        <f>HYPERLINK("https://hsdes.intel.com/resource/14013173287","14013173287")</f>
      </nc>
    </rcc>
    <rcc rId="0" sId="1">
      <nc r="B239">
        <f>HYPERLINK("https://hsdes.intel.com/resource/14013173289","14013173289")</f>
      </nc>
    </rcc>
    <rcc rId="0" sId="1">
      <nc r="B240">
        <f>HYPERLINK("https://hsdes.intel.com/resource/14013173295","14013173295")</f>
      </nc>
    </rcc>
    <rcc rId="0" sId="1">
      <nc r="B241">
        <f>HYPERLINK("https://hsdes.intel.com/resource/14013174033","14013174033")</f>
      </nc>
    </rcc>
    <rcc rId="0" sId="1">
      <nc r="B242">
        <f>HYPERLINK("https://hsdes.intel.com/resource/14013174056","14013174056")</f>
      </nc>
    </rcc>
    <rcc rId="0" sId="1">
      <nc r="B243">
        <f>HYPERLINK("https://hsdes.intel.com/resource/14013174283","14013174283")</f>
      </nc>
    </rcc>
    <rcc rId="0" sId="1">
      <nc r="B244">
        <f>HYPERLINK("https://hsdes.intel.com/resource/14013174447","14013174447")</f>
      </nc>
    </rcc>
    <rcc rId="0" sId="1">
      <nc r="B245">
        <f>HYPERLINK("https://hsdes.intel.com/resource/14013174476","14013174476")</f>
      </nc>
    </rcc>
    <rcc rId="0" sId="1">
      <nc r="B246">
        <f>HYPERLINK("https://hsdes.intel.com/resource/14013174602","14013174602")</f>
      </nc>
    </rcc>
    <rcc rId="0" sId="1">
      <nc r="B247">
        <f>HYPERLINK("https://hsdes.intel.com/resource/14013174625","14013174625")</f>
      </nc>
    </rcc>
    <rcc rId="0" sId="1">
      <nc r="B248">
        <f>HYPERLINK("https://hsdes.intel.com/resource/14013174630","14013174630")</f>
      </nc>
    </rcc>
    <rcc rId="0" sId="1">
      <nc r="B249">
        <f>HYPERLINK("https://hsdes.intel.com/resource/14013174768","14013174768")</f>
      </nc>
    </rcc>
    <rcc rId="0" sId="1">
      <nc r="B250">
        <f>HYPERLINK("https://hsdes.intel.com/resource/14013174775","14013174775")</f>
      </nc>
    </rcc>
    <rcc rId="0" sId="1">
      <nc r="B251">
        <f>HYPERLINK("https://hsdes.intel.com/resource/14013174814","14013174814")</f>
      </nc>
    </rcc>
    <rcc rId="0" sId="1">
      <nc r="B252">
        <f>HYPERLINK("https://hsdes.intel.com/resource/14013175476","14013175476")</f>
      </nc>
    </rcc>
    <rcc rId="0" sId="1">
      <nc r="B253">
        <f>HYPERLINK("https://hsdes.intel.com/resource/14013175598","14013175598")</f>
      </nc>
    </rcc>
    <rcc rId="0" sId="1">
      <nc r="B254">
        <f>HYPERLINK("https://hsdes.intel.com/resource/14013175614","14013175614")</f>
      </nc>
    </rcc>
    <rcc rId="0" sId="1">
      <nc r="B255">
        <f>HYPERLINK("https://hsdes.intel.com/resource/14013175628","14013175628")</f>
      </nc>
    </rcc>
    <rcc rId="0" sId="1">
      <nc r="B256">
        <f>HYPERLINK("https://hsdes.intel.com/resource/14013175646","14013175646")</f>
      </nc>
    </rcc>
    <rcc rId="0" sId="1">
      <nc r="B257">
        <f>HYPERLINK("https://hsdes.intel.com/resource/14013175736","14013175736")</f>
      </nc>
    </rcc>
    <rcc rId="0" sId="1">
      <nc r="B258">
        <f>HYPERLINK("https://hsdes.intel.com/resource/14013175738","14013175738")</f>
      </nc>
    </rcc>
    <rcc rId="0" sId="1">
      <nc r="B259">
        <f>HYPERLINK("https://hsdes.intel.com/resource/14013175903","14013175903")</f>
      </nc>
    </rcc>
    <rcc rId="0" sId="1">
      <nc r="B260">
        <f>HYPERLINK("https://hsdes.intel.com/resource/14013176001","14013176001")</f>
      </nc>
    </rcc>
    <rcc rId="0" sId="1">
      <nc r="B261">
        <f>HYPERLINK("https://hsdes.intel.com/resource/14013176015","14013176015")</f>
      </nc>
    </rcc>
    <rcc rId="0" sId="1">
      <nc r="B262">
        <f>HYPERLINK("https://hsdes.intel.com/resource/14013176141","14013176141")</f>
      </nc>
    </rcc>
    <rcc rId="0" sId="1">
      <nc r="B263">
        <f>HYPERLINK("https://hsdes.intel.com/resource/14013176151","14013176151")</f>
      </nc>
    </rcc>
    <rcc rId="0" sId="1">
      <nc r="B264">
        <f>HYPERLINK("https://hsdes.intel.com/resource/14013176281","14013176281")</f>
      </nc>
    </rcc>
    <rcc rId="0" sId="1">
      <nc r="B265">
        <f>HYPERLINK("https://hsdes.intel.com/resource/14013176385","14013176385")</f>
      </nc>
    </rcc>
    <rcc rId="0" sId="1">
      <nc r="B266">
        <f>HYPERLINK("https://hsdes.intel.com/resource/14013176415","14013176415")</f>
      </nc>
    </rcc>
    <rcc rId="0" sId="1">
      <nc r="B267">
        <f>HYPERLINK("https://hsdes.intel.com/resource/14013176467","14013176467")</f>
      </nc>
    </rcc>
    <rcc rId="0" sId="1">
      <nc r="B268">
        <f>HYPERLINK("https://hsdes.intel.com/resource/14013176644","14013176644")</f>
      </nc>
    </rcc>
    <rcc rId="0" sId="1">
      <nc r="B269">
        <f>HYPERLINK("https://hsdes.intel.com/resource/14013176647","14013176647")</f>
      </nc>
    </rcc>
    <rcc rId="0" sId="1">
      <nc r="B270">
        <f>HYPERLINK("https://hsdes.intel.com/resource/14013176650","14013176650")</f>
      </nc>
    </rcc>
    <rcc rId="0" sId="1">
      <nc r="B290">
        <f>HYPERLINK("https://hsdes.intel.com/resource/14013177652","14013177652")</f>
      </nc>
    </rcc>
    <rcc rId="0" sId="1">
      <nc r="B272">
        <f>HYPERLINK("https://hsdes.intel.com/resource/14013176735","14013176735")</f>
      </nc>
    </rcc>
    <rcc rId="0" sId="1">
      <nc r="B273">
        <f>HYPERLINK("https://hsdes.intel.com/resource/14013176789","14013176789")</f>
      </nc>
    </rcc>
    <rcc rId="0" sId="1">
      <nc r="B274">
        <f>HYPERLINK("https://hsdes.intel.com/resource/14013176861","14013176861")</f>
      </nc>
    </rcc>
    <rcc rId="0" sId="1">
      <nc r="B275">
        <f>HYPERLINK("https://hsdes.intel.com/resource/14013176928","14013176928")</f>
      </nc>
    </rcc>
    <rcc rId="0" sId="1">
      <nc r="B276">
        <f>HYPERLINK("https://hsdes.intel.com/resource/14013176948","14013176948")</f>
      </nc>
    </rcc>
    <rcc rId="0" sId="1">
      <nc r="B277">
        <f>HYPERLINK("https://hsdes.intel.com/resource/14013176953","14013176953")</f>
      </nc>
    </rcc>
    <rcc rId="0" sId="1">
      <nc r="B278">
        <f>HYPERLINK("https://hsdes.intel.com/resource/14013176958","14013176958")</f>
      </nc>
    </rcc>
    <rcc rId="0" sId="1">
      <nc r="B279">
        <f>HYPERLINK("https://hsdes.intel.com/resource/14013176969","14013176969")</f>
      </nc>
    </rcc>
    <rcc rId="0" sId="1">
      <nc r="B280">
        <f>HYPERLINK("https://hsdes.intel.com/resource/14013176972","14013176972")</f>
      </nc>
    </rcc>
    <rcc rId="0" sId="1">
      <nc r="B281">
        <f>HYPERLINK("https://hsdes.intel.com/resource/14013177170","14013177170")</f>
      </nc>
    </rcc>
    <rcc rId="0" sId="1">
      <nc r="B282">
        <f>HYPERLINK("https://hsdes.intel.com/resource/14013177179","14013177179")</f>
      </nc>
    </rcc>
    <rcc rId="0" sId="1">
      <nc r="B283">
        <f>HYPERLINK("https://hsdes.intel.com/resource/14013177264","14013177264")</f>
      </nc>
    </rcc>
    <rcc rId="0" sId="1">
      <nc r="B284">
        <f>HYPERLINK("https://hsdes.intel.com/resource/14013177266","14013177266")</f>
      </nc>
    </rcc>
    <rcc rId="0" sId="1">
      <nc r="B285">
        <f>HYPERLINK("https://hsdes.intel.com/resource/14013177269","14013177269")</f>
      </nc>
    </rcc>
    <rcc rId="0" sId="1">
      <nc r="B286">
        <f>HYPERLINK("https://hsdes.intel.com/resource/14013177299","14013177299")</f>
      </nc>
    </rcc>
    <rcc rId="0" sId="1">
      <nc r="B287">
        <f>HYPERLINK("https://hsdes.intel.com/resource/14013177371","14013177371")</f>
      </nc>
    </rcc>
    <rcc rId="0" sId="1">
      <nc r="B288">
        <f>HYPERLINK("https://hsdes.intel.com/resource/14013177396","14013177396")</f>
      </nc>
    </rcc>
    <rcc rId="0" sId="1">
      <nc r="B289">
        <f>HYPERLINK("https://hsdes.intel.com/resource/14013177439","14013177439")</f>
      </nc>
    </rcc>
    <rcc rId="0" sId="1">
      <nc r="B302">
        <f>HYPERLINK("https://hsdes.intel.com/resource/14013177940","14013177940")</f>
      </nc>
    </rcc>
    <rcc rId="0" sId="1">
      <nc r="B291">
        <f>HYPERLINK("https://hsdes.intel.com/resource/14013177672","14013177672")</f>
      </nc>
    </rcc>
    <rcc rId="0" sId="1">
      <nc r="B292">
        <f>HYPERLINK("https://hsdes.intel.com/resource/14013177761","14013177761")</f>
      </nc>
    </rcc>
    <rcc rId="0" sId="1">
      <nc r="B293">
        <f>HYPERLINK("https://hsdes.intel.com/resource/14013177801","14013177801")</f>
      </nc>
    </rcc>
    <rcc rId="0" sId="1" dxf="1">
      <nc r="B294">
        <f>HYPERLINK("https://hsdes.intel.com/resource/14013177828","14013177828")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5">
        <f>HYPERLINK("https://hsdes.intel.com/resource/14013177835","14013177835")</f>
      </nc>
    </rcc>
    <rcc rId="0" sId="1">
      <nc r="B296">
        <v>14013177851</v>
      </nc>
    </rcc>
    <rcc rId="0" sId="1">
      <nc r="B297">
        <f>HYPERLINK("https://hsdes.intel.com/resource/14013177875","14013177875")</f>
      </nc>
    </rcc>
    <rcc rId="0" sId="1">
      <nc r="B298">
        <f>HYPERLINK("https://hsdes.intel.com/resource/14013177881","14013177881")</f>
      </nc>
    </rcc>
    <rcc rId="0" sId="1">
      <nc r="B299">
        <f>HYPERLINK("https://hsdes.intel.com/resource/14013177883","14013177883")</f>
      </nc>
    </rcc>
    <rcc rId="0" sId="1">
      <nc r="B300">
        <f>HYPERLINK("https://hsdes.intel.com/resource/14013177900","14013177900")</f>
      </nc>
    </rcc>
    <rcc rId="0" sId="1">
      <nc r="B301">
        <f>HYPERLINK("https://hsdes.intel.com/resource/14013177930","14013177930")</f>
      </nc>
    </rcc>
    <rcc rId="0" sId="1">
      <nc r="B319">
        <f>HYPERLINK("https://hsdes.intel.com/resource/14013178930","14013178930")</f>
      </nc>
    </rcc>
    <rcc rId="0" sId="1">
      <nc r="B303">
        <f>HYPERLINK("https://hsdes.intel.com/resource/14013177965","14013177965")</f>
      </nc>
    </rcc>
    <rcc rId="0" sId="1">
      <nc r="B304">
        <f>HYPERLINK("https://hsdes.intel.com/resource/14013177968","14013177968")</f>
      </nc>
    </rcc>
    <rcc rId="0" sId="1">
      <nc r="B305">
        <f>HYPERLINK("https://hsdes.intel.com/resource/14013177978","14013177978")</f>
      </nc>
    </rcc>
    <rcc rId="0" sId="1">
      <nc r="B306">
        <f>HYPERLINK("https://hsdes.intel.com/resource/14013178068","14013178068")</f>
      </nc>
    </rcc>
    <rcc rId="0" sId="1">
      <nc r="B307">
        <f>HYPERLINK("https://hsdes.intel.com/resource/14013178088","14013178088")</f>
      </nc>
    </rcc>
    <rcc rId="0" sId="1">
      <nc r="B308">
        <f>HYPERLINK("https://hsdes.intel.com/resource/14013178092","14013178092")</f>
      </nc>
    </rcc>
    <rcc rId="0" sId="1">
      <nc r="B309">
        <f>HYPERLINK("https://hsdes.intel.com/resource/14013178130","14013178130")</f>
      </nc>
    </rcc>
    <rcc rId="0" sId="1">
      <nc r="B310">
        <f>HYPERLINK("https://hsdes.intel.com/resource/14013178166","14013178166")</f>
      </nc>
    </rcc>
    <rcc rId="0" sId="1">
      <nc r="B311">
        <f>HYPERLINK("https://hsdes.intel.com/resource/14013178252","14013178252")</f>
      </nc>
    </rcc>
    <rcc rId="0" sId="1">
      <nc r="B312">
        <f>HYPERLINK("https://hsdes.intel.com/resource/14013178259","14013178259")</f>
      </nc>
    </rcc>
    <rcc rId="0" sId="1">
      <nc r="B313">
        <f>HYPERLINK("https://hsdes.intel.com/resource/14013178260","14013178260")</f>
      </nc>
    </rcc>
    <rcc rId="0" sId="1">
      <nc r="B314">
        <f>HYPERLINK("https://hsdes.intel.com/resource/14013178263","14013178263")</f>
      </nc>
    </rcc>
    <rcc rId="0" sId="1">
      <nc r="B315">
        <f>HYPERLINK("https://hsdes.intel.com/resource/14013178329","14013178329")</f>
      </nc>
    </rcc>
    <rcc rId="0" sId="1">
      <nc r="B316">
        <f>HYPERLINK("https://hsdes.intel.com/resource/14013178330","14013178330")</f>
      </nc>
    </rcc>
    <rcc rId="0" sId="1">
      <nc r="B317">
        <f>HYPERLINK("https://hsdes.intel.com/resource/14013178496","14013178496")</f>
      </nc>
    </rcc>
    <rcc rId="0" sId="1">
      <nc r="B318">
        <f>HYPERLINK("https://hsdes.intel.com/resource/14013178499","14013178499")</f>
      </nc>
    </rcc>
    <rcc rId="0" sId="1">
      <nc r="B320">
        <f>HYPERLINK("https://hsdes.intel.com/resource/14013178947","14013178947")</f>
      </nc>
    </rcc>
    <rcc rId="0" sId="1">
      <nc r="B321">
        <f>HYPERLINK("https://hsdes.intel.com/resource/14013178956","14013178956")</f>
      </nc>
    </rcc>
    <rcc rId="0" sId="1">
      <nc r="B322">
        <f>HYPERLINK("https://hsdes.intel.com/resource/14013178967","14013178967")</f>
      </nc>
    </rcc>
    <rcc rId="0" sId="1">
      <nc r="B53">
        <f>HYPERLINK("https://hsdes.intel.com/resource/14013157660","14013157660")</f>
      </nc>
    </rcc>
    <rcc rId="0" sId="1">
      <nc r="B323">
        <f>HYPERLINK("https://hsdes.intel.com/resource/14013179000","14013179000")</f>
      </nc>
    </rcc>
    <rcc rId="0" sId="1">
      <nc r="B324">
        <f>HYPERLINK("https://hsdes.intel.com/resource/14013179024","14013179024")</f>
      </nc>
    </rcc>
    <rcc rId="0" sId="1">
      <nc r="B325">
        <f>HYPERLINK("https://hsdes.intel.com/resource/14013179047","14013179047")</f>
      </nc>
    </rcc>
    <rcc rId="0" sId="1">
      <nc r="B326">
        <f>HYPERLINK("https://hsdes.intel.com/resource/14013179108","14013179108")</f>
      </nc>
    </rcc>
    <rcc rId="0" sId="1">
      <nc r="B327">
        <f>HYPERLINK("https://hsdes.intel.com/resource/14013179115","14013179115")</f>
      </nc>
    </rcc>
    <rcc rId="0" sId="1">
      <nc r="B328">
        <f>HYPERLINK("https://hsdes.intel.com/resource/14013179118","14013179118")</f>
      </nc>
    </rcc>
    <rcc rId="0" sId="1">
      <nc r="B329">
        <f>HYPERLINK("https://hsdes.intel.com/resource/14013179142","14013179142")</f>
      </nc>
    </rcc>
    <rcc rId="0" sId="1">
      <nc r="B95">
        <f>HYPERLINK("https://hsdes.intel.com/resource/14013159992","14013159992")</f>
      </nc>
    </rcc>
    <rcc rId="0" sId="1">
      <nc r="B331">
        <f>HYPERLINK("https://hsdes.intel.com/resource/14013179162","14013179162")</f>
      </nc>
    </rcc>
    <rcc rId="0" sId="1">
      <nc r="B332">
        <f>HYPERLINK("https://hsdes.intel.com/resource/14013179166","14013179166")</f>
      </nc>
    </rcc>
    <rcc rId="0" sId="1">
      <nc r="B333">
        <f>HYPERLINK("https://hsdes.intel.com/resource/14013179183","14013179183")</f>
      </nc>
    </rcc>
    <rcc rId="0" sId="1">
      <nc r="B334">
        <f>HYPERLINK("https://hsdes.intel.com/resource/14013179255","14013179255")</f>
      </nc>
    </rcc>
    <rcc rId="0" sId="1">
      <nc r="B335">
        <f>HYPERLINK("https://hsdes.intel.com/resource/14013179274","14013179274")</f>
      </nc>
    </rcc>
    <rcc rId="0" sId="1">
      <nc r="B336">
        <f>HYPERLINK("https://hsdes.intel.com/resource/14013179310","14013179310")</f>
      </nc>
    </rcc>
    <rcc rId="0" sId="1">
      <nc r="B337">
        <f>HYPERLINK("https://hsdes.intel.com/resource/14013179315","14013179315")</f>
      </nc>
    </rcc>
    <rcc rId="0" sId="1">
      <nc r="B271">
        <f>HYPERLINK("https://hsdes.intel.com/resource/14013176673","14013176673")</f>
      </nc>
    </rcc>
    <rcc rId="0" sId="1">
      <nc r="B330">
        <f>HYPERLINK("https://hsdes.intel.com/resource/14013179157","14013179157")</f>
      </nc>
    </rcc>
    <rcc rId="0" sId="1">
      <nc r="B340">
        <f>HYPERLINK("https://hsdes.intel.com/resource/14013179437","14013179437")</f>
      </nc>
    </rcc>
    <rcc rId="0" sId="1">
      <nc r="B341">
        <f>HYPERLINK("https://hsdes.intel.com/resource/14013179473","14013179473")</f>
      </nc>
    </rcc>
    <rcc rId="0" sId="1">
      <nc r="B342">
        <f>HYPERLINK("https://hsdes.intel.com/resource/14013179479","14013179479")</f>
      </nc>
    </rcc>
    <rcc rId="0" sId="1">
      <nc r="B343">
        <f>HYPERLINK("https://hsdes.intel.com/resource/14013179523","14013179523")</f>
      </nc>
    </rcc>
    <rcc rId="0" sId="1">
      <nc r="B344">
        <f>HYPERLINK("https://hsdes.intel.com/resource/14013179540","14013179540")</f>
      </nc>
    </rcc>
    <rcc rId="0" sId="1">
      <nc r="B345">
        <f>HYPERLINK("https://hsdes.intel.com/resource/14013179556","14013179556")</f>
      </nc>
    </rcc>
    <rcc rId="0" sId="1">
      <nc r="B346">
        <f>HYPERLINK("https://hsdes.intel.com/resource/14013179573","14013179573")</f>
      </nc>
    </rcc>
    <rcc rId="0" sId="1">
      <nc r="B347">
        <f>HYPERLINK("https://hsdes.intel.com/resource/14013179705","14013179705")</f>
      </nc>
    </rcc>
    <rcc rId="0" sId="1">
      <nc r="B348">
        <f>HYPERLINK("https://hsdes.intel.com/resource/14013180203","14013180203")</f>
      </nc>
    </rcc>
    <rcc rId="0" sId="1">
      <nc r="B349">
        <f>HYPERLINK("https://hsdes.intel.com/resource/14013180470","14013180470")</f>
      </nc>
    </rcc>
    <rcc rId="0" sId="1">
      <nc r="B350">
        <f>HYPERLINK("https://hsdes.intel.com/resource/14013180508","14013180508")</f>
      </nc>
    </rcc>
    <rcc rId="0" sId="1">
      <nc r="B351">
        <f>HYPERLINK("https://hsdes.intel.com/resource/14013180512","14013180512")</f>
      </nc>
    </rcc>
    <rcc rId="0" sId="1">
      <nc r="B352">
        <f>HYPERLINK("https://hsdes.intel.com/resource/14013182314","14013182314")</f>
      </nc>
    </rcc>
    <rcc rId="0" sId="1">
      <nc r="B353">
        <f>HYPERLINK("https://hsdes.intel.com/resource/14013182324","14013182324")</f>
      </nc>
    </rcc>
    <rcc rId="0" sId="1">
      <nc r="B354">
        <f>HYPERLINK("https://hsdes.intel.com/resource/14013182348","14013182348")</f>
      </nc>
    </rcc>
    <rcc rId="0" sId="1">
      <nc r="B355">
        <f>HYPERLINK("https://hsdes.intel.com/resource/14013182355","14013182355")</f>
      </nc>
    </rcc>
    <rcc rId="0" sId="1">
      <nc r="B356">
        <f>HYPERLINK("https://hsdes.intel.com/resource/14013182365","14013182365")</f>
      </nc>
    </rcc>
    <rcc rId="0" sId="1">
      <nc r="B357">
        <f>HYPERLINK("https://hsdes.intel.com/resource/14013182446","14013182446")</f>
      </nc>
    </rcc>
    <rcc rId="0" sId="1">
      <nc r="B358">
        <f>HYPERLINK("https://hsdes.intel.com/resource/14013182624","14013182624")</f>
      </nc>
    </rcc>
    <rcc rId="0" sId="1">
      <nc r="B359">
        <f>HYPERLINK("https://hsdes.intel.com/resource/14013182798","14013182798")</f>
      </nc>
    </rcc>
    <rcc rId="0" sId="1">
      <nc r="B360">
        <f>HYPERLINK("https://hsdes.intel.com/resource/14013182806","14013182806")</f>
      </nc>
    </rcc>
    <rcc rId="0" sId="1">
      <nc r="B361">
        <f>HYPERLINK("https://hsdes.intel.com/resource/14013183314","14013183314")</f>
      </nc>
    </rcc>
    <rcc rId="0" sId="1">
      <nc r="B362">
        <f>HYPERLINK("https://hsdes.intel.com/resource/14013183384","14013183384")</f>
      </nc>
    </rcc>
    <rcc rId="0" sId="1">
      <nc r="B363">
        <f>HYPERLINK("https://hsdes.intel.com/resource/14013183399","14013183399")</f>
      </nc>
    </rcc>
    <rcc rId="0" sId="1">
      <nc r="B364">
        <f>HYPERLINK("https://hsdes.intel.com/resource/14013183460","14013183460")</f>
      </nc>
    </rcc>
    <rcc rId="0" sId="1">
      <nc r="B365">
        <f>HYPERLINK("https://hsdes.intel.com/resource/14013183707","14013183707")</f>
      </nc>
    </rcc>
    <rcc rId="0" sId="1">
      <nc r="B366">
        <f>HYPERLINK("https://hsdes.intel.com/resource/14013183750","14013183750")</f>
      </nc>
    </rcc>
    <rcc rId="0" sId="1">
      <nc r="B367">
        <f>HYPERLINK("https://hsdes.intel.com/resource/14013183790","14013183790")</f>
      </nc>
    </rcc>
    <rcc rId="0" sId="1">
      <nc r="B368">
        <f>HYPERLINK("https://hsdes.intel.com/resource/14013183796","14013183796")</f>
      </nc>
    </rcc>
    <rcc rId="0" sId="1">
      <nc r="B369">
        <f>HYPERLINK("https://hsdes.intel.com/resource/14013183898","14013183898")</f>
      </nc>
    </rcc>
    <rcc rId="0" sId="1">
      <nc r="B370">
        <f>HYPERLINK("https://hsdes.intel.com/resource/14013183947","14013183947")</f>
      </nc>
    </rcc>
    <rcc rId="0" sId="1">
      <nc r="B371">
        <f>HYPERLINK("https://hsdes.intel.com/resource/14013184015","14013184015")</f>
      </nc>
    </rcc>
    <rcc rId="0" sId="1">
      <nc r="B372">
        <f>HYPERLINK("https://hsdes.intel.com/resource/14013184016","14013184016")</f>
      </nc>
    </rcc>
    <rcc rId="0" sId="1">
      <nc r="B373">
        <f>HYPERLINK("https://hsdes.intel.com/resource/14013184407","14013184407")</f>
      </nc>
    </rcc>
    <rcc rId="0" sId="1">
      <nc r="B374">
        <f>HYPERLINK("https://hsdes.intel.com/resource/14013184477","14013184477")</f>
      </nc>
    </rcc>
    <rcc rId="0" sId="1">
      <nc r="B375">
        <f>HYPERLINK("https://hsdes.intel.com/resource/14013184512","14013184512")</f>
      </nc>
    </rcc>
    <rcc rId="0" sId="1">
      <nc r="B376">
        <f>HYPERLINK("https://hsdes.intel.com/resource/14013184742","14013184742")</f>
      </nc>
    </rcc>
    <rcc rId="0" sId="1">
      <nc r="B377">
        <f>HYPERLINK("https://hsdes.intel.com/resource/14013184823","14013184823")</f>
      </nc>
    </rcc>
    <rcc rId="0" sId="1">
      <nc r="B378">
        <f>HYPERLINK("https://hsdes.intel.com/resource/14013184835","14013184835")</f>
      </nc>
    </rcc>
    <rcc rId="0" sId="1">
      <nc r="B379">
        <f>HYPERLINK("https://hsdes.intel.com/resource/14013185086","14013185086")</f>
      </nc>
    </rcc>
    <rcc rId="0" sId="1">
      <nc r="B380">
        <f>HYPERLINK("https://hsdes.intel.com/resource/14013185209","14013185209")</f>
      </nc>
    </rcc>
    <rcc rId="0" sId="1">
      <nc r="B381">
        <f>HYPERLINK("https://hsdes.intel.com/resource/14013185220","14013185220")</f>
      </nc>
    </rcc>
    <rcc rId="0" sId="1">
      <nc r="B382">
        <f>HYPERLINK("https://hsdes.intel.com/resource/14013185224","14013185224")</f>
      </nc>
    </rcc>
    <rcc rId="0" sId="1">
      <nc r="B383">
        <f>HYPERLINK("https://hsdes.intel.com/resource/14013185276","14013185276")</f>
      </nc>
    </rcc>
    <rcc rId="0" sId="1">
      <nc r="B384">
        <f>HYPERLINK("https://hsdes.intel.com/resource/14013185336","14013185336")</f>
      </nc>
    </rcc>
    <rcc rId="0" sId="1">
      <nc r="B385">
        <f>HYPERLINK("https://hsdes.intel.com/resource/14013185356","14013185356")</f>
      </nc>
    </rcc>
    <rcc rId="0" sId="1">
      <nc r="B386">
        <f>HYPERLINK("https://hsdes.intel.com/resource/14013185363","14013185363")</f>
      </nc>
    </rcc>
    <rcc rId="0" sId="1">
      <nc r="B387">
        <f>HYPERLINK("https://hsdes.intel.com/resource/14013185370","14013185370")</f>
      </nc>
    </rcc>
    <rcc rId="0" sId="1">
      <nc r="B388">
        <f>HYPERLINK("https://hsdes.intel.com/resource/14013185376","14013185376")</f>
      </nc>
    </rcc>
    <rcc rId="0" sId="1">
      <nc r="B389">
        <f>HYPERLINK("https://hsdes.intel.com/resource/14013185378","14013185378")</f>
      </nc>
    </rcc>
    <rcc rId="0" sId="1">
      <nc r="B390">
        <f>HYPERLINK("https://hsdes.intel.com/resource/14013185388","14013185388")</f>
      </nc>
    </rcc>
    <rcc rId="0" sId="1">
      <nc r="B391">
        <f>HYPERLINK("https://hsdes.intel.com/resource/14013185392","14013185392")</f>
      </nc>
    </rcc>
    <rcc rId="0" sId="1">
      <nc r="B392">
        <f>HYPERLINK("https://hsdes.intel.com/resource/14013185476","14013185476")</f>
      </nc>
    </rcc>
    <rcc rId="0" sId="1">
      <nc r="B393">
        <f>HYPERLINK("https://hsdes.intel.com/resource/14013185500","14013185500")</f>
      </nc>
    </rcc>
    <rcc rId="0" sId="1">
      <nc r="B394">
        <f>HYPERLINK("https://hsdes.intel.com/resource/14013185678","14013185678")</f>
      </nc>
    </rcc>
    <rcc rId="0" sId="1">
      <nc r="B395">
        <f>HYPERLINK("https://hsdes.intel.com/resource/14013185689","14013185689")</f>
      </nc>
    </rcc>
    <rcc rId="0" sId="1">
      <nc r="B396">
        <f>HYPERLINK("https://hsdes.intel.com/resource/14013185694","14013185694")</f>
      </nc>
    </rcc>
    <rcc rId="0" sId="1">
      <nc r="B397">
        <f>HYPERLINK("https://hsdes.intel.com/resource/14013185707","14013185707")</f>
      </nc>
    </rcc>
    <rcc rId="0" sId="1">
      <nc r="B398">
        <f>HYPERLINK("https://hsdes.intel.com/resource/14013185710","14013185710")</f>
      </nc>
    </rcc>
    <rcc rId="0" sId="1">
      <nc r="B399">
        <f>HYPERLINK("https://hsdes.intel.com/resource/14013185714","14013185714")</f>
      </nc>
    </rcc>
    <rcc rId="0" sId="1">
      <nc r="B400">
        <f>HYPERLINK("https://hsdes.intel.com/resource/14013185728","14013185728")</f>
      </nc>
    </rcc>
    <rcc rId="0" sId="1">
      <nc r="B401">
        <f>HYPERLINK("https://hsdes.intel.com/resource/14013185729","14013185729")</f>
      </nc>
    </rcc>
    <rcc rId="0" sId="1">
      <nc r="B402">
        <f>HYPERLINK("https://hsdes.intel.com/resource/14013185732","14013185732")</f>
      </nc>
    </rcc>
    <rcc rId="0" sId="1">
      <nc r="B403">
        <f>HYPERLINK("https://hsdes.intel.com/resource/14013185758","14013185758")</f>
      </nc>
    </rcc>
    <rcc rId="0" sId="1">
      <nc r="B404">
        <f>HYPERLINK("https://hsdes.intel.com/resource/14013185807","14013185807")</f>
      </nc>
    </rcc>
    <rcc rId="0" sId="1">
      <nc r="B405">
        <f>HYPERLINK("https://hsdes.intel.com/resource/14013185814","14013185814")</f>
      </nc>
    </rcc>
    <rcc rId="0" sId="1">
      <nc r="B406">
        <f>HYPERLINK("https://hsdes.intel.com/resource/14013185815","14013185815")</f>
      </nc>
    </rcc>
    <rcc rId="0" sId="1">
      <nc r="B407">
        <f>HYPERLINK("https://hsdes.intel.com/resource/14013185822","14013185822")</f>
      </nc>
    </rcc>
    <rcc rId="0" sId="1">
      <nc r="B408">
        <f>HYPERLINK("https://hsdes.intel.com/resource/14013185824","14013185824")</f>
      </nc>
    </rcc>
    <rcc rId="0" sId="1">
      <nc r="B409">
        <f>HYPERLINK("https://hsdes.intel.com/resource/14013185826","14013185826")</f>
      </nc>
    </rcc>
    <rcc rId="0" sId="1">
      <nc r="B410">
        <f>HYPERLINK("https://hsdes.intel.com/resource/14013185827","14013185827")</f>
      </nc>
    </rcc>
    <rcc rId="0" sId="1">
      <nc r="B411">
        <f>HYPERLINK("https://hsdes.intel.com/resource/14013185828","14013185828")</f>
      </nc>
    </rcc>
    <rcc rId="0" sId="1">
      <nc r="B412">
        <f>HYPERLINK("https://hsdes.intel.com/resource/14013185831","14013185831")</f>
      </nc>
    </rcc>
    <rcc rId="0" sId="1">
      <nc r="B413">
        <f>HYPERLINK("https://hsdes.intel.com/resource/14013185842","14013185842")</f>
      </nc>
    </rcc>
    <rcc rId="0" sId="1">
      <nc r="B414">
        <f>HYPERLINK("https://hsdes.intel.com/resource/14013185864","14013185864")</f>
      </nc>
    </rcc>
    <rcc rId="0" sId="1">
      <nc r="B415">
        <f>HYPERLINK("https://hsdes.intel.com/resource/16012332283","16012332283")</f>
      </nc>
    </rcc>
    <rcc rId="0" sId="1">
      <nc r="B416">
        <f>HYPERLINK("https://hsdes.intel.com/resource/16012641932","16012641932")</f>
      </nc>
    </rcc>
    <rcc rId="0" sId="1">
      <nc r="B417">
        <f>HYPERLINK("https://hsdes.intel.com/resource/16012848216","16012848216")</f>
      </nc>
    </rcc>
    <rcc rId="0" sId="1">
      <nc r="B418">
        <f>HYPERLINK("https://hsdes.intel.com/resource/16013162130","16013162130")</f>
      </nc>
    </rcc>
    <rcc rId="0" sId="1">
      <nc r="B419">
        <f>HYPERLINK("https://hsdes.intel.com/resource/16013676825","16013676825")</f>
      </nc>
    </rcc>
    <rcc rId="0" sId="1">
      <nc r="B420">
        <f>HYPERLINK("https://hsdes.intel.com/resource/16013676942","16013676942")</f>
      </nc>
    </rcc>
    <rcc rId="0" sId="1">
      <nc r="B421">
        <f>HYPERLINK("https://hsdes.intel.com/resource/16013677281","16013677281")</f>
      </nc>
    </rcc>
    <rcc rId="0" sId="1">
      <nc r="B422">
        <f>HYPERLINK("https://hsdes.intel.com/resource/16013677643","16013677643")</f>
      </nc>
    </rcc>
    <rcc rId="0" sId="1">
      <nc r="B423">
        <f>HYPERLINK("https://hsdes.intel.com/resource/16013681042","16013681042")</f>
      </nc>
    </rcc>
    <rcc rId="0" sId="1">
      <nc r="B424">
        <f>HYPERLINK("https://hsdes.intel.com/resource/16013686490","16013686490")</f>
      </nc>
    </rcc>
    <rcc rId="0" sId="1">
      <nc r="B425">
        <f>HYPERLINK("https://hsdes.intel.com/resource/16013697548","16013697548")</f>
      </nc>
    </rcc>
    <rcc rId="0" sId="1">
      <nc r="B426">
        <f>HYPERLINK("https://hsdes.intel.com/resource/16013832714","16013832714")</f>
      </nc>
    </rcc>
    <rcc rId="0" sId="1">
      <nc r="B427">
        <f>HYPERLINK("https://hsdes.intel.com/resource/16013894474","16013894474")</f>
      </nc>
    </rcc>
    <rcc rId="0" sId="1">
      <nc r="B428">
        <f>HYPERLINK("https://hsdes.intel.com/resource/16013897116","16013897116")</f>
      </nc>
    </rcc>
    <rcc rId="0" sId="1">
      <nc r="B429">
        <f>HYPERLINK("https://hsdes.intel.com/resource/16014422452","16014422452")</f>
      </nc>
    </rcc>
    <rcc rId="0" sId="1">
      <nc r="B430">
        <f>HYPERLINK("https://hsdes.intel.com/resource/16015007753","16015007753")</f>
      </nc>
    </rcc>
    <rcc rId="0" sId="1">
      <nc r="B431">
        <f>HYPERLINK("https://hsdes.intel.com/resource/22011834274","22011834274")</f>
      </nc>
    </rcc>
    <rcc rId="0" sId="1">
      <nc r="B432">
        <f>HYPERLINK("https://hsdes.intel.com/resource/22011834375","22011834375")</f>
      </nc>
    </rcc>
    <rcc rId="0" sId="1">
      <nc r="B433">
        <f>HYPERLINK("https://hsdes.intel.com/resource/22011834621","22011834621")</f>
      </nc>
    </rcc>
    <rcc rId="0" sId="1">
      <nc r="B434">
        <f>HYPERLINK("https://hsdes.intel.com/resource/22011834676","22011834676")</f>
      </nc>
    </rcc>
    <rcc rId="0" sId="1">
      <nc r="B435">
        <f>HYPERLINK("https://hsdes.intel.com/resource/22011834694","22011834694")</f>
      </nc>
    </rcc>
    <rcc rId="0" sId="1">
      <nc r="B436">
        <f>HYPERLINK("https://hsdes.intel.com/resource/22011834699","22011834699")</f>
      </nc>
    </rcc>
    <rcc rId="0" sId="1">
      <nc r="B437">
        <f>HYPERLINK("https://hsdes.intel.com/resource/22011843490","22011843490")</f>
      </nc>
    </rcc>
  </rr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1:XFD221">
    <dxf>
      <alignment wrapText="1"/>
    </dxf>
  </rfmt>
  <rfmt sheetId="1" sqref="A221:XFD221">
    <dxf>
      <alignment wrapText="0"/>
    </dxf>
  </rfmt>
  <rcc rId="6082" sId="1">
    <oc r="C445" t="inlineStr">
      <is>
        <t>s</t>
      </is>
    </oc>
    <nc r="C445"/>
  </rcc>
  <rrc rId="6083" sId="1" ref="A445:XFD445" action="deleteRow">
    <rfmt sheetId="1" xfDxf="1" sqref="A445:XFD445" start="0" length="0"/>
  </rr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4" sId="1">
    <oc r="I285" t="inlineStr">
      <is>
        <t xml:space="preserve">Failed </t>
      </is>
    </oc>
    <nc r="I285" t="inlineStr">
      <is>
        <t>Failed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5" sId="1">
    <oc r="A1" t="inlineStr">
      <is>
        <t>ID</t>
      </is>
    </oc>
    <nc r="A1" t="inlineStr">
      <is>
        <t>TCD_ID</t>
      </is>
    </nc>
  </rcc>
  <rcc rId="6086" sId="1">
    <oc r="B1" t="inlineStr">
      <is>
        <t>TC_Link</t>
      </is>
    </oc>
    <nc r="B1" t="inlineStr">
      <is>
        <t>TCD_Title</t>
      </is>
    </nc>
  </rcc>
  <rm rId="6087" sheetId="1" source="I1:I1048576" destination="D1:D1048576" sourceSheetId="1">
    <rfmt sheetId="1" xfDxf="1" sqref="D1:D1048576" start="0" length="0"/>
    <rcc rId="0" sId="1" dxf="1">
      <nc r="D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D2" t="inlineStr">
        <is>
          <t>thermal_management</t>
        </is>
      </nc>
    </rcc>
    <rcc rId="0" sId="1">
      <nc r="D3" t="inlineStr">
        <is>
          <t>io_usb.type_c_subsystem</t>
        </is>
      </nc>
    </rcc>
    <rcc rId="0" sId="1">
      <nc r="D4" t="inlineStr">
        <is>
          <t>io_usb</t>
        </is>
      </nc>
    </rcc>
    <rcc rId="0" sId="1">
      <nc r="D5" t="inlineStr">
        <is>
          <t>power_management</t>
        </is>
      </nc>
    </rcc>
    <rcc rId="0" sId="1">
      <nc r="D6" t="inlineStr">
        <is>
          <t>io_usb</t>
        </is>
      </nc>
    </rcc>
    <rcc rId="0" sId="1">
      <nc r="D7" t="inlineStr">
        <is>
          <t>io_usb</t>
        </is>
      </nc>
    </rcc>
    <rcc rId="0" sId="1">
      <nc r="D8" t="inlineStr">
        <is>
          <t>system</t>
        </is>
      </nc>
    </rcc>
    <rcc rId="0" sId="1">
      <nc r="D9" t="inlineStr">
        <is>
          <t>io_usb</t>
        </is>
      </nc>
    </rcc>
    <rcc rId="0" sId="1">
      <nc r="D10" t="inlineStr">
        <is>
          <t>debug</t>
        </is>
      </nc>
    </rcc>
    <rcc rId="0" sId="1">
      <nc r="D11" t="inlineStr">
        <is>
          <t>io_usb</t>
        </is>
      </nc>
    </rcc>
    <rcc rId="0" sId="1">
      <nc r="D12" t="inlineStr">
        <is>
          <t>reset</t>
        </is>
      </nc>
    </rcc>
    <rcc rId="0" sId="1">
      <nc r="D13" t="inlineStr">
        <is>
          <t>power_management</t>
        </is>
      </nc>
    </rcc>
    <rcc rId="0" sId="1">
      <nc r="D14" t="inlineStr">
        <is>
          <t>power_management</t>
        </is>
      </nc>
    </rcc>
    <rcc rId="0" sId="1">
      <nc r="D15" t="inlineStr">
        <is>
          <t>power_management</t>
        </is>
      </nc>
    </rcc>
    <rcc rId="0" sId="1">
      <nc r="D16" t="inlineStr">
        <is>
          <t>io_usb.type_c_subsystem</t>
        </is>
      </nc>
    </rcc>
    <rcc rId="0" sId="1">
      <nc r="D17" t="inlineStr">
        <is>
          <t>power_management.modern_standby</t>
        </is>
      </nc>
    </rcc>
    <rcc rId="0" sId="1">
      <nc r="D19" t="inlineStr">
        <is>
          <t>audio</t>
        </is>
      </nc>
    </rcc>
    <rcc rId="0" sId="1">
      <nc r="D22" t="inlineStr">
        <is>
          <t>system</t>
        </is>
      </nc>
    </rcc>
    <rcc rId="0" sId="1">
      <nc r="D20" t="inlineStr">
        <is>
          <t>power_management</t>
        </is>
      </nc>
    </rcc>
    <rcc rId="0" sId="1">
      <nc r="D21" t="inlineStr">
        <is>
          <t>power_management</t>
        </is>
      </nc>
    </rcc>
    <rcc rId="0" sId="1">
      <nc r="D338" t="inlineStr">
        <is>
          <t>debug</t>
        </is>
      </nc>
    </rcc>
    <rcc rId="0" sId="1">
      <nc r="D23" t="inlineStr">
        <is>
          <t>power_management</t>
        </is>
      </nc>
    </rcc>
    <rcc rId="0" sId="1">
      <nc r="D24" t="inlineStr">
        <is>
          <t>power_management</t>
        </is>
      </nc>
    </rcc>
    <rcc rId="0" sId="1">
      <nc r="D25" t="inlineStr">
        <is>
          <t>power_management</t>
        </is>
      </nc>
    </rcc>
    <rcc rId="0" sId="1">
      <nc r="D26" t="inlineStr">
        <is>
          <t>power_management</t>
        </is>
      </nc>
    </rcc>
    <rcc rId="0" sId="1">
      <nc r="D27" t="inlineStr">
        <is>
          <t>system</t>
        </is>
      </nc>
    </rcc>
    <rcc rId="0" sId="1">
      <nc r="D28" t="inlineStr">
        <is>
          <t>power_management</t>
        </is>
      </nc>
    </rcc>
    <rcc rId="0" sId="1">
      <nc r="D29" t="inlineStr">
        <is>
          <t>thermal_management</t>
        </is>
      </nc>
    </rcc>
    <rcc rId="0" sId="1">
      <nc r="D30" t="inlineStr">
        <is>
          <t>power_management</t>
        </is>
      </nc>
    </rcc>
    <rcc rId="0" sId="1">
      <nc r="D31" t="inlineStr">
        <is>
          <t>processor_core</t>
        </is>
      </nc>
    </rcc>
    <rcc rId="0" sId="1">
      <nc r="D32" t="inlineStr">
        <is>
          <t>processor_core</t>
        </is>
      </nc>
    </rcc>
    <rcc rId="0" sId="1">
      <nc r="D33" t="inlineStr">
        <is>
          <t>power_management</t>
        </is>
      </nc>
    </rcc>
    <rcc rId="0" sId="1">
      <nc r="D34" t="inlineStr">
        <is>
          <t>thermal_management</t>
        </is>
      </nc>
    </rcc>
    <rcc rId="0" sId="1">
      <nc r="D35" t="inlineStr">
        <is>
          <t>power_management</t>
        </is>
      </nc>
    </rcc>
    <rcc rId="0" sId="1">
      <nc r="D36" t="inlineStr">
        <is>
          <t>power_management</t>
        </is>
      </nc>
    </rcc>
    <rcc rId="0" sId="1">
      <nc r="D37" t="inlineStr">
        <is>
          <t>power_management</t>
        </is>
      </nc>
    </rcc>
    <rcc rId="0" sId="1">
      <nc r="D38" t="inlineStr">
        <is>
          <t>power_management</t>
        </is>
      </nc>
    </rcc>
    <rcc rId="0" sId="1">
      <nc r="D39" t="inlineStr">
        <is>
          <t>power_management</t>
        </is>
      </nc>
    </rcc>
    <rcc rId="0" sId="1">
      <nc r="D40" t="inlineStr">
        <is>
          <t>power_management</t>
        </is>
      </nc>
    </rcc>
    <rcc rId="0" sId="1">
      <nc r="D41" t="inlineStr">
        <is>
          <t>power_management</t>
        </is>
      </nc>
    </rcc>
    <rcc rId="0" sId="1">
      <nc r="D42" t="inlineStr">
        <is>
          <t>power_management</t>
        </is>
      </nc>
    </rcc>
    <rcc rId="0" sId="1">
      <nc r="D43" t="inlineStr">
        <is>
          <t>memory</t>
        </is>
      </nc>
    </rcc>
    <rcc rId="0" sId="1">
      <nc r="D44" t="inlineStr">
        <is>
          <t>processor_core</t>
        </is>
      </nc>
    </rcc>
    <rcc rId="0" sId="1">
      <nc r="D45" t="inlineStr">
        <is>
          <t>processor_core</t>
        </is>
      </nc>
    </rcc>
    <rcc rId="0" sId="1">
      <nc r="D46" t="inlineStr">
        <is>
          <t>processor_core</t>
        </is>
      </nc>
    </rcc>
    <rcc rId="0" sId="1">
      <nc r="D47" t="inlineStr">
        <is>
          <t>processor_core</t>
        </is>
      </nc>
    </rcc>
    <rcc rId="0" sId="1">
      <nc r="D48" t="inlineStr">
        <is>
          <t>processor_core</t>
        </is>
      </nc>
    </rcc>
    <rcc rId="0" sId="1">
      <nc r="D49" t="inlineStr">
        <is>
          <t>processor_core</t>
        </is>
      </nc>
    </rcc>
    <rcc rId="0" sId="1">
      <nc r="D50" t="inlineStr">
        <is>
          <t>processor_core</t>
        </is>
      </nc>
    </rcc>
    <rcc rId="0" sId="1">
      <nc r="D51" t="inlineStr">
        <is>
          <t>processor_core</t>
        </is>
      </nc>
    </rcc>
    <rcc rId="0" sId="1">
      <nc r="D52" t="inlineStr">
        <is>
          <t>processor_core</t>
        </is>
      </nc>
    </rcc>
    <rcc rId="0" sId="1">
      <nc r="D339" t="inlineStr">
        <is>
          <t>debug</t>
        </is>
      </nc>
    </rcc>
    <rcc rId="0" sId="1">
      <nc r="D54" t="inlineStr">
        <is>
          <t>power_management</t>
        </is>
      </nc>
    </rcc>
    <rcc rId="0" sId="1">
      <nc r="D55" t="inlineStr">
        <is>
          <t>connectivity</t>
        </is>
      </nc>
    </rcc>
    <rcc rId="0" sId="1">
      <nc r="D56" t="inlineStr">
        <is>
          <t>power_management</t>
        </is>
      </nc>
    </rcc>
    <rcc rId="0" sId="1">
      <nc r="D57" t="inlineStr">
        <is>
          <t>io_usb.type_c_subsystem</t>
        </is>
      </nc>
    </rcc>
    <rcc rId="0" sId="1">
      <nc r="D18" t="inlineStr">
        <is>
          <t>audio</t>
        </is>
      </nc>
    </rcc>
    <rcc rId="0" sId="1">
      <nc r="D59" t="inlineStr">
        <is>
          <t>power_management</t>
        </is>
      </nc>
    </rcc>
    <rcc rId="0" sId="1">
      <nc r="D60" t="inlineStr">
        <is>
          <t>audio</t>
        </is>
      </nc>
    </rcc>
    <rcc rId="0" sId="1">
      <nc r="D61" t="inlineStr">
        <is>
          <t>connectivity</t>
        </is>
      </nc>
    </rcc>
    <rcc rId="0" sId="1">
      <nc r="D62" t="inlineStr">
        <is>
          <t>io_usb.type_c_subsystem</t>
        </is>
      </nc>
    </rcc>
    <rcc rId="0" sId="1">
      <nc r="D63" t="inlineStr">
        <is>
          <t>io_usb.type_c_subsystem</t>
        </is>
      </nc>
    </rcc>
    <rcc rId="0" sId="1">
      <nc r="D64" t="inlineStr">
        <is>
          <t>power_management</t>
        </is>
      </nc>
    </rcc>
    <rcc rId="0" sId="1">
      <nc r="D65" t="inlineStr">
        <is>
          <t>system</t>
        </is>
      </nc>
    </rcc>
    <rcc rId="0" sId="1">
      <nc r="D66" t="inlineStr">
        <is>
          <t>power_management</t>
        </is>
      </nc>
    </rcc>
    <rcc rId="0" sId="1">
      <nc r="D67" t="inlineStr">
        <is>
          <t>io_usb.type_c_subsystem</t>
        </is>
      </nc>
    </rcc>
    <rcc rId="0" sId="1">
      <nc r="D68" t="inlineStr">
        <is>
          <t>reset</t>
        </is>
      </nc>
    </rcc>
    <rcc rId="0" sId="1">
      <nc r="D69" t="inlineStr">
        <is>
          <t>power_management</t>
        </is>
      </nc>
    </rcc>
    <rcc rId="0" sId="1">
      <nc r="D70" t="inlineStr">
        <is>
          <t>power_management.modern_standby</t>
        </is>
      </nc>
    </rcc>
    <rcc rId="0" sId="1">
      <nc r="D71" t="inlineStr">
        <is>
          <t>power_management</t>
        </is>
      </nc>
    </rcc>
    <rcc rId="0" sId="1">
      <nc r="D72" t="inlineStr">
        <is>
          <t>io_usb.type_c_subsystem</t>
        </is>
      </nc>
    </rcc>
    <rcc rId="0" sId="1">
      <nc r="D73" t="inlineStr">
        <is>
          <t>io_usb.type_c_subsystem</t>
        </is>
      </nc>
    </rcc>
    <rcc rId="0" sId="1">
      <nc r="D74" t="inlineStr">
        <is>
          <t>power_management.modern_standby</t>
        </is>
      </nc>
    </rcc>
    <rcc rId="0" sId="1">
      <nc r="D75" t="inlineStr">
        <is>
          <t>io_usb.type_c_subsystem</t>
        </is>
      </nc>
    </rcc>
    <rcc rId="0" sId="1">
      <nc r="D76" t="inlineStr">
        <is>
          <t>io_usb.type_c_subsystem</t>
        </is>
      </nc>
    </rcc>
    <rcc rId="0" sId="1">
      <nc r="D77" t="inlineStr">
        <is>
          <t>io_usb.type_c_subsystem</t>
        </is>
      </nc>
    </rcc>
    <rcc rId="0" sId="1">
      <nc r="D78" t="inlineStr">
        <is>
          <t>power_management</t>
        </is>
      </nc>
    </rcc>
    <rcc rId="0" sId="1">
      <nc r="D79" t="inlineStr">
        <is>
          <t>power_management</t>
        </is>
      </nc>
    </rcc>
    <rcc rId="0" sId="1">
      <nc r="D80" t="inlineStr">
        <is>
          <t>io_usb.type_c_subsystem</t>
        </is>
      </nc>
    </rcc>
    <rcc rId="0" sId="1">
      <nc r="D81" t="inlineStr">
        <is>
          <t>io_usb.type_c_subsystem</t>
        </is>
      </nc>
    </rcc>
    <rcc rId="0" sId="1">
      <nc r="D82" t="inlineStr">
        <is>
          <t>io_usb.type_c_subsystem</t>
        </is>
      </nc>
    </rcc>
    <rcc rId="0" sId="1">
      <nc r="D83" t="inlineStr">
        <is>
          <t>connectivity</t>
        </is>
      </nc>
    </rcc>
    <rcc rId="0" sId="1">
      <nc r="D84" t="inlineStr">
        <is>
          <t>power_management</t>
        </is>
      </nc>
    </rcc>
    <rcc rId="0" sId="1">
      <nc r="D85" t="inlineStr">
        <is>
          <t>power_management</t>
        </is>
      </nc>
    </rcc>
    <rcc rId="0" sId="1">
      <nc r="D86" t="inlineStr">
        <is>
          <t>power_management</t>
        </is>
      </nc>
    </rcc>
    <rcc rId="0" sId="1">
      <nc r="D87" t="inlineStr">
        <is>
          <t>io_usb.type_c_subsystem</t>
        </is>
      </nc>
    </rcc>
    <rcc rId="0" sId="1">
      <nc r="D88" t="inlineStr">
        <is>
          <t>io_usb.type_c_subsystem</t>
        </is>
      </nc>
    </rcc>
    <rcc rId="0" sId="1">
      <nc r="D89" t="inlineStr">
        <is>
          <t>io_usb.type_c_subsystem</t>
        </is>
      </nc>
    </rcc>
    <rcc rId="0" sId="1">
      <nc r="D90" t="inlineStr">
        <is>
          <t>io_usb.type_c_subsystem</t>
        </is>
      </nc>
    </rcc>
    <rcc rId="0" sId="1">
      <nc r="D91" t="inlineStr">
        <is>
          <t>io_usb.type_c_subsystem</t>
        </is>
      </nc>
    </rcc>
    <rcc rId="0" sId="1">
      <nc r="D92" t="inlineStr">
        <is>
          <t>io_usb.type_c_subsystem</t>
        </is>
      </nc>
    </rcc>
    <rcc rId="0" sId="1">
      <nc r="D93" t="inlineStr">
        <is>
          <t>io_usb.type_c_subsystem</t>
        </is>
      </nc>
    </rcc>
    <rcc rId="0" sId="1">
      <nc r="D94" t="inlineStr">
        <is>
          <t>power_management</t>
        </is>
      </nc>
    </rcc>
    <rcc rId="0" sId="1">
      <nc r="D58" t="inlineStr">
        <is>
          <t>audio</t>
        </is>
      </nc>
    </rcc>
    <rcc rId="0" sId="1">
      <nc r="D96" t="inlineStr">
        <is>
          <t>power_management.modern_standby</t>
        </is>
      </nc>
    </rcc>
    <rcc rId="0" sId="1">
      <nc r="D97" t="inlineStr">
        <is>
          <t>connectivity</t>
        </is>
      </nc>
    </rcc>
    <rcc rId="0" sId="1">
      <nc r="D98" t="inlineStr">
        <is>
          <t>manageability</t>
        </is>
      </nc>
    </rcc>
    <rcc rId="0" sId="1">
      <nc r="D99" t="inlineStr">
        <is>
          <t>debug</t>
        </is>
      </nc>
    </rcc>
    <rcc rId="0" sId="1">
      <nc r="D100" t="inlineStr">
        <is>
          <t>debug</t>
        </is>
      </nc>
    </rcc>
    <rcc rId="0" sId="1">
      <nc r="D101" t="inlineStr">
        <is>
          <t>power_management</t>
        </is>
      </nc>
    </rcc>
    <rcc rId="0" sId="1">
      <nc r="D102" t="inlineStr">
        <is>
          <t>power_management</t>
        </is>
      </nc>
    </rcc>
    <rcc rId="0" sId="1">
      <nc r="D103" t="inlineStr">
        <is>
          <t>power_management</t>
        </is>
      </nc>
    </rcc>
    <rcc rId="0" sId="1">
      <nc r="D104" t="inlineStr">
        <is>
          <t>io_usb.type_c_subsystem</t>
        </is>
      </nc>
    </rcc>
    <rcc rId="0" sId="1">
      <nc r="D105" t="inlineStr">
        <is>
          <t>io_usb.type_c_subsystem</t>
        </is>
      </nc>
    </rcc>
    <rcc rId="0" sId="1">
      <nc r="D106" t="inlineStr">
        <is>
          <t>connectivity</t>
        </is>
      </nc>
    </rcc>
    <rcc rId="0" sId="1">
      <nc r="D107" t="inlineStr">
        <is>
          <t>connectivity</t>
        </is>
      </nc>
    </rcc>
    <rcc rId="0" sId="1">
      <nc r="D108" t="inlineStr">
        <is>
          <t>connectivity</t>
        </is>
      </nc>
    </rcc>
    <rcc rId="0" sId="1">
      <nc r="D109" t="inlineStr">
        <is>
          <t>connectivity</t>
        </is>
      </nc>
    </rcc>
    <rcc rId="0" sId="1">
      <nc r="D110" t="inlineStr">
        <is>
          <t>connectivity</t>
        </is>
      </nc>
    </rcc>
    <rcc rId="0" sId="1">
      <nc r="D111" t="inlineStr">
        <is>
          <t>system</t>
        </is>
      </nc>
    </rcc>
    <rcc rId="0" sId="1">
      <nc r="D112" t="inlineStr">
        <is>
          <t>io_usb.type_c_subsystem</t>
        </is>
      </nc>
    </rcc>
    <rcc rId="0" sId="1">
      <nc r="D113" t="inlineStr">
        <is>
          <t>connectivity</t>
        </is>
      </nc>
    </rcc>
    <rcc rId="0" sId="1">
      <nc r="D114" t="inlineStr">
        <is>
          <t>connectivity</t>
        </is>
      </nc>
    </rcc>
    <rcc rId="0" sId="1">
      <nc r="D115" t="inlineStr">
        <is>
          <t>io_usb.type_c_subsystem</t>
        </is>
      </nc>
    </rcc>
    <rcc rId="0" sId="1">
      <nc r="D116" t="inlineStr">
        <is>
          <t>debug</t>
        </is>
      </nc>
    </rcc>
    <rcc rId="0" sId="1">
      <nc r="D117" t="inlineStr">
        <is>
          <t>audio</t>
        </is>
      </nc>
    </rcc>
    <rcc rId="0" sId="1">
      <nc r="D118" t="inlineStr">
        <is>
          <t>audio</t>
        </is>
      </nc>
    </rcc>
    <rcc rId="0" sId="1">
      <nc r="D119" t="inlineStr">
        <is>
          <t>audio</t>
        </is>
      </nc>
    </rcc>
    <rcc rId="0" sId="1">
      <nc r="D120" t="inlineStr">
        <is>
          <t>power_management</t>
        </is>
      </nc>
    </rcc>
    <rcc rId="0" sId="1">
      <nc r="D121" t="inlineStr">
        <is>
          <t>connectivity</t>
        </is>
      </nc>
    </rcc>
    <rcc rId="0" sId="1">
      <nc r="D122" t="inlineStr">
        <is>
          <t>connectivity</t>
        </is>
      </nc>
    </rcc>
    <rcc rId="0" sId="1">
      <nc r="D123" t="inlineStr">
        <is>
          <t>connectivity</t>
        </is>
      </nc>
    </rcc>
    <rcc rId="0" sId="1">
      <nc r="D124" t="inlineStr">
        <is>
          <t>connectivity</t>
        </is>
      </nc>
    </rcc>
    <rcc rId="0" sId="1">
      <nc r="D125" t="inlineStr">
        <is>
          <t>connectivity</t>
        </is>
      </nc>
    </rcc>
    <rcc rId="0" sId="1">
      <nc r="D126" t="inlineStr">
        <is>
          <t>connectivity</t>
        </is>
      </nc>
    </rcc>
    <rcc rId="0" sId="1">
      <nc r="D127" t="inlineStr">
        <is>
          <t>processor_core</t>
        </is>
      </nc>
    </rcc>
    <rcc rId="0" sId="1">
      <nc r="D128" t="inlineStr">
        <is>
          <t>processor_core</t>
        </is>
      </nc>
    </rcc>
    <rcc rId="0" sId="1">
      <nc r="D129" t="inlineStr">
        <is>
          <t>power_management</t>
        </is>
      </nc>
    </rcc>
    <rcc rId="0" sId="1">
      <nc r="D130" t="inlineStr">
        <is>
          <t>power_management</t>
        </is>
      </nc>
    </rcc>
    <rcc rId="0" sId="1">
      <nc r="D131" t="inlineStr">
        <is>
          <t>thermal_management</t>
        </is>
      </nc>
    </rcc>
    <rcc rId="0" sId="1">
      <nc r="D132" t="inlineStr">
        <is>
          <t>power_management</t>
        </is>
      </nc>
    </rcc>
    <rcc rId="0" sId="1">
      <nc r="D133" t="inlineStr">
        <is>
          <t>connectivity</t>
        </is>
      </nc>
    </rcc>
    <rcc rId="0" sId="1">
      <nc r="D134" t="inlineStr">
        <is>
          <t>connectivity</t>
        </is>
      </nc>
    </rcc>
    <rcc rId="0" sId="1">
      <nc r="D135" t="inlineStr">
        <is>
          <t>connectivity</t>
        </is>
      </nc>
    </rcc>
    <rcc rId="0" sId="1">
      <nc r="D136" t="inlineStr">
        <is>
          <t>connectivity</t>
        </is>
      </nc>
    </rcc>
    <rcc rId="0" sId="1">
      <nc r="D137" t="inlineStr">
        <is>
          <t>connectivity</t>
        </is>
      </nc>
    </rcc>
    <rcc rId="0" sId="1">
      <nc r="D138" t="inlineStr">
        <is>
          <t>connectivity</t>
        </is>
      </nc>
    </rcc>
    <rcc rId="0" sId="1">
      <nc r="D139" t="inlineStr">
        <is>
          <t>io_usb.type_c_subsystem</t>
        </is>
      </nc>
    </rcc>
    <rcc rId="0" sId="1">
      <nc r="D140" t="inlineStr">
        <is>
          <t>reset</t>
        </is>
      </nc>
    </rcc>
    <rcc rId="0" sId="1">
      <nc r="D141" t="inlineStr">
        <is>
          <t>thermal_management</t>
        </is>
      </nc>
    </rcc>
    <rcc rId="0" sId="1">
      <nc r="D142" t="inlineStr">
        <is>
          <t>thermal_management</t>
        </is>
      </nc>
    </rcc>
    <rcc rId="0" sId="1">
      <nc r="D143" t="inlineStr">
        <is>
          <t>thermal_management</t>
        </is>
      </nc>
    </rcc>
    <rcc rId="0" sId="1">
      <nc r="D144" t="inlineStr">
        <is>
          <t>connectivity</t>
        </is>
      </nc>
    </rcc>
    <rcc rId="0" sId="1">
      <nc r="D145" t="inlineStr">
        <is>
          <t>connectivity</t>
        </is>
      </nc>
    </rcc>
    <rcc rId="0" sId="1">
      <nc r="D146" t="inlineStr">
        <is>
          <t>connectivity</t>
        </is>
      </nc>
    </rcc>
    <rcc rId="0" sId="1">
      <nc r="D147" t="inlineStr">
        <is>
          <t>connectivity</t>
        </is>
      </nc>
    </rcc>
    <rcc rId="0" sId="1">
      <nc r="D148" t="inlineStr">
        <is>
          <t>reset</t>
        </is>
      </nc>
    </rcc>
    <rcc rId="0" sId="1">
      <nc r="D149" t="inlineStr">
        <is>
          <t>reset</t>
        </is>
      </nc>
    </rcc>
    <rcc rId="0" sId="1">
      <nc r="D150" t="inlineStr">
        <is>
          <t>manageability</t>
        </is>
      </nc>
    </rcc>
    <rcc rId="0" sId="1">
      <nc r="D151" t="inlineStr">
        <is>
          <t>io_usb.type_c_subsystem</t>
        </is>
      </nc>
    </rcc>
    <rcc rId="0" sId="1">
      <nc r="D152" t="inlineStr">
        <is>
          <t>reset</t>
        </is>
      </nc>
    </rcc>
    <rcc rId="0" sId="1">
      <nc r="D153" t="inlineStr">
        <is>
          <t>power_management</t>
        </is>
      </nc>
    </rcc>
    <rcc rId="0" sId="1">
      <nc r="D154" t="inlineStr">
        <is>
          <t>io_usb.type_c_subsystem</t>
        </is>
      </nc>
    </rcc>
    <rcc rId="0" sId="1">
      <nc r="D155" t="inlineStr">
        <is>
          <t>power_management</t>
        </is>
      </nc>
    </rcc>
    <rcc rId="0" sId="1">
      <nc r="D156" t="inlineStr">
        <is>
          <t>processor_core</t>
        </is>
      </nc>
    </rcc>
    <rcc rId="0" sId="1">
      <nc r="D157" t="inlineStr">
        <is>
          <t>io_usb.type_c_subsystem</t>
        </is>
      </nc>
    </rcc>
    <rcc rId="0" sId="1">
      <nc r="D158" t="inlineStr">
        <is>
          <t>io_usb.type_c_subsystem</t>
        </is>
      </nc>
    </rcc>
    <rcc rId="0" sId="1">
      <nc r="D159" t="inlineStr">
        <is>
          <t>power_management.modern_standby</t>
        </is>
      </nc>
    </rcc>
    <rcc rId="0" sId="1">
      <nc r="D160" t="inlineStr">
        <is>
          <t>io_usb.type_c_subsystem</t>
        </is>
      </nc>
    </rcc>
    <rcc rId="0" sId="1">
      <nc r="D161" t="inlineStr">
        <is>
          <t>reset</t>
        </is>
      </nc>
    </rcc>
    <rcc rId="0" sId="1">
      <nc r="D162" t="inlineStr">
        <is>
          <t>io_usb.type_c_subsystem</t>
        </is>
      </nc>
    </rcc>
    <rcc rId="0" sId="1">
      <nc r="D163" t="inlineStr">
        <is>
          <t>io_usb.type_c_subsystem</t>
        </is>
      </nc>
    </rcc>
    <rcc rId="0" sId="1">
      <nc r="D164" t="inlineStr">
        <is>
          <t>io_usb.type_c_subsystem</t>
        </is>
      </nc>
    </rcc>
    <rcc rId="0" sId="1">
      <nc r="D165" t="inlineStr">
        <is>
          <t>io_usb.type_c_subsystem</t>
        </is>
      </nc>
    </rcc>
    <rcc rId="0" sId="1">
      <nc r="D166" t="inlineStr">
        <is>
          <t>power_management</t>
        </is>
      </nc>
    </rcc>
    <rcc rId="0" sId="1">
      <nc r="D167" t="inlineStr">
        <is>
          <t>io_usb.type_c_subsystem</t>
        </is>
      </nc>
    </rcc>
    <rcc rId="0" sId="1">
      <nc r="D168" t="inlineStr">
        <is>
          <t>io_usb.type_c_subsystem</t>
        </is>
      </nc>
    </rcc>
    <rcc rId="0" sId="1">
      <nc r="D169" t="inlineStr">
        <is>
          <t>io_usb.type_c_subsystem</t>
        </is>
      </nc>
    </rcc>
    <rcc rId="0" sId="1">
      <nc r="D170" t="inlineStr">
        <is>
          <t>io_usb.type_c_subsystem</t>
        </is>
      </nc>
    </rcc>
    <rcc rId="0" sId="1">
      <nc r="D171" t="inlineStr">
        <is>
          <t>io_usb.type_c_subsystem</t>
        </is>
      </nc>
    </rcc>
    <rcc rId="0" sId="1">
      <nc r="D172" t="inlineStr">
        <is>
          <t>io_usb.type_c_subsystem</t>
        </is>
      </nc>
    </rcc>
    <rcc rId="0" sId="1">
      <nc r="D173" t="inlineStr">
        <is>
          <t>io_usb.type_c_subsystem</t>
        </is>
      </nc>
    </rcc>
    <rcc rId="0" sId="1">
      <nc r="D174" t="inlineStr">
        <is>
          <t>io_usb.type_c_subsystem</t>
        </is>
      </nc>
    </rcc>
    <rcc rId="0" sId="1">
      <nc r="D175" t="inlineStr">
        <is>
          <t>io_usb.type_c_subsystem</t>
        </is>
      </nc>
    </rcc>
    <rcc rId="0" sId="1">
      <nc r="D176" t="inlineStr">
        <is>
          <t>io_usb.type_c_subsystem</t>
        </is>
      </nc>
    </rcc>
    <rcc rId="0" sId="1">
      <nc r="D177" t="inlineStr">
        <is>
          <t>io_usb.type_c_subsystem</t>
        </is>
      </nc>
    </rcc>
    <rcc rId="0" sId="1">
      <nc r="D178" t="inlineStr">
        <is>
          <t>io_usb.type_c_subsystem</t>
        </is>
      </nc>
    </rcc>
    <rcc rId="0" sId="1">
      <nc r="D179" t="inlineStr">
        <is>
          <t>debug</t>
        </is>
      </nc>
    </rcc>
    <rcc rId="0" sId="1">
      <nc r="D180" t="inlineStr">
        <is>
          <t>power_management</t>
        </is>
      </nc>
    </rcc>
    <rcc rId="0" sId="1">
      <nc r="D181" t="inlineStr">
        <is>
          <t>io_usb.type_c_subsystem</t>
        </is>
      </nc>
    </rcc>
    <rcc rId="0" sId="1">
      <nc r="D182" t="inlineStr">
        <is>
          <t>connectivity</t>
        </is>
      </nc>
    </rcc>
    <rcc rId="0" sId="1">
      <nc r="D183" t="inlineStr">
        <is>
          <t>io_usb.type_c_subsystem</t>
        </is>
      </nc>
    </rcc>
    <rcc rId="0" sId="1">
      <nc r="D184" t="inlineStr">
        <is>
          <t>debug</t>
        </is>
      </nc>
    </rcc>
    <rcc rId="0" sId="1">
      <nc r="D185" t="inlineStr">
        <is>
          <t>connectivity</t>
        </is>
      </nc>
    </rcc>
    <rcc rId="0" sId="1">
      <nc r="D186" t="inlineStr">
        <is>
          <t>connectivity</t>
        </is>
      </nc>
    </rcc>
    <rcc rId="0" sId="1">
      <nc r="D187" t="inlineStr">
        <is>
          <t>power_management</t>
        </is>
      </nc>
    </rcc>
    <rcc rId="0" sId="1">
      <nc r="D188" t="inlineStr">
        <is>
          <t>reset</t>
        </is>
      </nc>
    </rcc>
    <rcc rId="0" sId="1">
      <nc r="D189" t="inlineStr">
        <is>
          <t>io_usb.type_c_subsystem</t>
        </is>
      </nc>
    </rcc>
    <rcc rId="0" sId="1">
      <nc r="D190" t="inlineStr">
        <is>
          <t>io_usb.type_c_subsystem</t>
        </is>
      </nc>
    </rcc>
    <rcc rId="0" sId="1">
      <nc r="D191" t="inlineStr">
        <is>
          <t>io_usb.type_c_subsystem</t>
        </is>
      </nc>
    </rcc>
    <rcc rId="0" sId="1">
      <nc r="D192" t="inlineStr">
        <is>
          <t>reset</t>
        </is>
      </nc>
    </rcc>
    <rcc rId="0" sId="1">
      <nc r="D193" t="inlineStr">
        <is>
          <t>io_usb.type_c_subsystem</t>
        </is>
      </nc>
    </rcc>
    <rcc rId="0" sId="1">
      <nc r="D194" t="inlineStr">
        <is>
          <t>io_usb.type_c_subsystem</t>
        </is>
      </nc>
    </rcc>
    <rcc rId="0" sId="1">
      <nc r="D195" t="inlineStr">
        <is>
          <t>io_usb.type_c_subsystem</t>
        </is>
      </nc>
    </rcc>
    <rcc rId="0" sId="1">
      <nc r="D196" t="inlineStr">
        <is>
          <t>io_usb.type_c_subsystem</t>
        </is>
      </nc>
    </rcc>
    <rcc rId="0" sId="1">
      <nc r="D197" t="inlineStr">
        <is>
          <t>io_usb.type_c_subsystem</t>
        </is>
      </nc>
    </rcc>
    <rcc rId="0" sId="1">
      <nc r="D198" t="inlineStr">
        <is>
          <t>io_usb.type_c_subsystem</t>
        </is>
      </nc>
    </rcc>
    <rcc rId="0" sId="1">
      <nc r="D199" t="inlineStr">
        <is>
          <t>io_usb.type_c_subsystem</t>
        </is>
      </nc>
    </rcc>
    <rcc rId="0" sId="1">
      <nc r="D200" t="inlineStr">
        <is>
          <t>io_usb.type_c_subsystem</t>
        </is>
      </nc>
    </rcc>
    <rcc rId="0" sId="1">
      <nc r="D201" t="inlineStr">
        <is>
          <t>io_usb.type_c_subsystem</t>
        </is>
      </nc>
    </rcc>
    <rcc rId="0" sId="1">
      <nc r="D202" t="inlineStr">
        <is>
          <t>power_management</t>
        </is>
      </nc>
    </rcc>
    <rcc rId="0" sId="1">
      <nc r="D203" t="inlineStr">
        <is>
          <t>manageability</t>
        </is>
      </nc>
    </rcc>
    <rcc rId="0" sId="1">
      <nc r="D204" t="inlineStr">
        <is>
          <t>reset</t>
        </is>
      </nc>
    </rcc>
    <rcc rId="0" sId="1">
      <nc r="D205" t="inlineStr">
        <is>
          <t>display</t>
        </is>
      </nc>
    </rcc>
    <rcc rId="0" sId="1">
      <nc r="D206" t="inlineStr">
        <is>
          <t>processor_core</t>
        </is>
      </nc>
    </rcc>
    <rcc rId="0" sId="1">
      <nc r="D207" t="inlineStr">
        <is>
          <t>overclocking</t>
        </is>
      </nc>
    </rcc>
    <rcc rId="0" sId="1">
      <nc r="D208" t="inlineStr">
        <is>
          <t>overclocking</t>
        </is>
      </nc>
    </rcc>
    <rcc rId="0" sId="1">
      <nc r="D209" t="inlineStr">
        <is>
          <t>overclocking</t>
        </is>
      </nc>
    </rcc>
    <rcc rId="0" sId="1">
      <nc r="D210" t="inlineStr">
        <is>
          <t>power_and_perf</t>
        </is>
      </nc>
    </rcc>
    <rcc rId="0" sId="1">
      <nc r="D211" t="inlineStr">
        <is>
          <t>memory</t>
        </is>
      </nc>
    </rcc>
    <rcc rId="0" sId="1">
      <nc r="D212" t="inlineStr">
        <is>
          <t>memory</t>
        </is>
      </nc>
    </rcc>
    <rcc rId="0" sId="1">
      <nc r="D213" t="inlineStr">
        <is>
          <t>memory</t>
        </is>
      </nc>
    </rcc>
    <rcc rId="0" sId="1">
      <nc r="D214" t="inlineStr">
        <is>
          <t>memory</t>
        </is>
      </nc>
    </rcc>
    <rcc rId="0" sId="1">
      <nc r="D215" t="inlineStr">
        <is>
          <t>memory</t>
        </is>
      </nc>
    </rcc>
    <rcc rId="0" sId="1">
      <nc r="D216" t="inlineStr">
        <is>
          <t>memory</t>
        </is>
      </nc>
    </rcc>
    <rcc rId="0" sId="1">
      <nc r="D217" t="inlineStr">
        <is>
          <t>memory</t>
        </is>
      </nc>
    </rcc>
    <rcc rId="0" sId="1">
      <nc r="D218" t="inlineStr">
        <is>
          <t>reset</t>
        </is>
      </nc>
    </rcc>
    <rcc rId="0" sId="1">
      <nc r="D219" t="inlineStr">
        <is>
          <t>power_management</t>
        </is>
      </nc>
    </rcc>
    <rcc rId="0" sId="1">
      <nc r="D220" t="inlineStr">
        <is>
          <t>io_usb.type_c_subsystem</t>
        </is>
      </nc>
    </rcc>
    <rcc rId="0" sId="1">
      <nc r="D221" t="inlineStr">
        <is>
          <t>io_usb.type_c_subsystem</t>
        </is>
      </nc>
    </rcc>
    <rcc rId="0" sId="1">
      <nc r="D222" t="inlineStr">
        <is>
          <t>io_usb.type_c_subsystem</t>
        </is>
      </nc>
    </rcc>
    <rcc rId="0" sId="1">
      <nc r="D223" t="inlineStr">
        <is>
          <t>thermal_management</t>
        </is>
      </nc>
    </rcc>
    <rcc rId="0" sId="1">
      <nc r="D224" t="inlineStr">
        <is>
          <t>thermal_management</t>
        </is>
      </nc>
    </rcc>
    <rcc rId="0" sId="1">
      <nc r="D225" t="inlineStr">
        <is>
          <t>power_management</t>
        </is>
      </nc>
    </rcc>
    <rcc rId="0" sId="1">
      <nc r="D226" t="inlineStr">
        <is>
          <t>power_management</t>
        </is>
      </nc>
    </rcc>
    <rcc rId="0" sId="1">
      <nc r="D227" t="inlineStr">
        <is>
          <t>power_management</t>
        </is>
      </nc>
    </rcc>
    <rcc rId="0" sId="1">
      <nc r="D228" t="inlineStr">
        <is>
          <t>power_management</t>
        </is>
      </nc>
    </rcc>
    <rcc rId="0" sId="1">
      <nc r="D229" t="inlineStr">
        <is>
          <t>power_management</t>
        </is>
      </nc>
    </rcc>
    <rcc rId="0" sId="1">
      <nc r="D230" t="inlineStr">
        <is>
          <t>power_management</t>
        </is>
      </nc>
    </rcc>
    <rcc rId="0" sId="1">
      <nc r="D231" t="inlineStr">
        <is>
          <t>power_management</t>
        </is>
      </nc>
    </rcc>
    <rcc rId="0" sId="1">
      <nc r="D232" t="inlineStr">
        <is>
          <t>power_management</t>
        </is>
      </nc>
    </rcc>
    <rcc rId="0" sId="1">
      <nc r="D233" t="inlineStr">
        <is>
          <t>power_management</t>
        </is>
      </nc>
    </rcc>
    <rcc rId="0" sId="1">
      <nc r="D234" t="inlineStr">
        <is>
          <t>reset</t>
        </is>
      </nc>
    </rcc>
    <rcc rId="0" sId="1">
      <nc r="D235" t="inlineStr">
        <is>
          <t>system</t>
        </is>
      </nc>
    </rcc>
    <rcc rId="0" sId="1">
      <nc r="D236" t="inlineStr">
        <is>
          <t>system</t>
        </is>
      </nc>
    </rcc>
    <rcc rId="0" sId="1">
      <nc r="D237" t="inlineStr">
        <is>
          <t>system</t>
        </is>
      </nc>
    </rcc>
    <rcc rId="0" sId="1">
      <nc r="D238" t="inlineStr">
        <is>
          <t>system</t>
        </is>
      </nc>
    </rcc>
    <rcc rId="0" sId="1">
      <nc r="D239" t="inlineStr">
        <is>
          <t>system</t>
        </is>
      </nc>
    </rcc>
    <rcc rId="0" sId="1">
      <nc r="D240" t="inlineStr">
        <is>
          <t>system</t>
        </is>
      </nc>
    </rcc>
    <rcc rId="0" sId="1">
      <nc r="D241" t="inlineStr">
        <is>
          <t>audio</t>
        </is>
      </nc>
    </rcc>
    <rcc rId="0" sId="1">
      <nc r="D242" t="inlineStr">
        <is>
          <t>system</t>
        </is>
      </nc>
    </rcc>
    <rcc rId="0" sId="1">
      <nc r="D243" t="inlineStr">
        <is>
          <t>imaging</t>
        </is>
      </nc>
    </rcc>
    <rcc rId="0" sId="1">
      <nc r="D244" t="inlineStr">
        <is>
          <t>display</t>
        </is>
      </nc>
    </rcc>
    <rcc rId="0" sId="1">
      <nc r="D245" t="inlineStr">
        <is>
          <t>display</t>
        </is>
      </nc>
    </rcc>
    <rcc rId="0" sId="1">
      <nc r="D246" t="inlineStr">
        <is>
          <t>audio</t>
        </is>
      </nc>
    </rcc>
    <rcc rId="0" sId="1">
      <nc r="D247" t="inlineStr">
        <is>
          <t>display</t>
        </is>
      </nc>
    </rcc>
    <rcc rId="0" sId="1">
      <nc r="D248" t="inlineStr">
        <is>
          <t>display</t>
        </is>
      </nc>
    </rcc>
    <rcc rId="0" sId="1">
      <nc r="D249" t="inlineStr">
        <is>
          <t>audio</t>
        </is>
      </nc>
    </rcc>
    <rcc rId="0" sId="1">
      <nc r="D250" t="inlineStr">
        <is>
          <t>audio</t>
        </is>
      </nc>
    </rcc>
    <rcc rId="0" sId="1">
      <nc r="D251" t="inlineStr">
        <is>
          <t>display</t>
        </is>
      </nc>
    </rcc>
    <rcc rId="0" sId="1">
      <nc r="D252" t="inlineStr">
        <is>
          <t>display</t>
        </is>
      </nc>
    </rcc>
    <rcc rId="0" sId="1">
      <nc r="D253" t="inlineStr">
        <is>
          <t>processor_core</t>
        </is>
      </nc>
    </rcc>
    <rcc rId="0" sId="1">
      <nc r="D254" t="inlineStr">
        <is>
          <t>memory</t>
        </is>
      </nc>
    </rcc>
    <rcc rId="0" sId="1">
      <nc r="D255" t="inlineStr">
        <is>
          <t>system</t>
        </is>
      </nc>
    </rcc>
    <rcc rId="0" sId="1">
      <nc r="D256" t="inlineStr">
        <is>
          <t>processor_core</t>
        </is>
      </nc>
    </rcc>
    <rcc rId="0" sId="1">
      <nc r="D257" t="inlineStr">
        <is>
          <t>storage</t>
        </is>
      </nc>
    </rcc>
    <rcc rId="0" sId="1">
      <nc r="D258" t="inlineStr">
        <is>
          <t>io_general.spi</t>
        </is>
      </nc>
    </rcc>
    <rcc rId="0" sId="1">
      <nc r="D259" t="inlineStr">
        <is>
          <t>io_usb</t>
        </is>
      </nc>
    </rcc>
    <rcc rId="0" sId="1">
      <nc r="D260" t="inlineStr">
        <is>
          <t>io_usb</t>
        </is>
      </nc>
    </rcc>
    <rcc rId="0" sId="1">
      <nc r="D261" t="inlineStr">
        <is>
          <t>debug</t>
        </is>
      </nc>
    </rcc>
    <rcc rId="0" sId="1">
      <nc r="D262" t="inlineStr">
        <is>
          <t>io_general.lsio_gpio</t>
        </is>
      </nc>
    </rcc>
    <rcc rId="0" sId="1">
      <nc r="D263" t="inlineStr">
        <is>
          <t>io_pcie</t>
        </is>
      </nc>
    </rcc>
    <rcc rId="0" sId="1">
      <nc r="D264" t="inlineStr">
        <is>
          <t>connectivity</t>
        </is>
      </nc>
    </rcc>
    <rcc rId="0" sId="1">
      <nc r="D265" t="inlineStr">
        <is>
          <t>connectivity</t>
        </is>
      </nc>
    </rcc>
    <rcc rId="0" sId="1">
      <nc r="D266" t="inlineStr">
        <is>
          <t>debug</t>
        </is>
      </nc>
    </rcc>
    <rcc rId="0" sId="1">
      <nc r="D267" t="inlineStr">
        <is>
          <t>io_pcie</t>
        </is>
      </nc>
    </rcc>
    <rcc rId="0" sId="1">
      <nc r="D268" t="inlineStr">
        <is>
          <t>debug</t>
        </is>
      </nc>
    </rcc>
    <rcc rId="0" sId="1">
      <nc r="D269" t="inlineStr">
        <is>
          <t>debug</t>
        </is>
      </nc>
    </rcc>
    <rcc rId="0" sId="1">
      <nc r="D270" t="inlineStr">
        <is>
          <t>debug</t>
        </is>
      </nc>
    </rcc>
    <rcc rId="0" sId="1">
      <nc r="D290" t="inlineStr">
        <is>
          <t>io_pcie</t>
        </is>
      </nc>
    </rcc>
    <rcc rId="0" sId="1">
      <nc r="D272" t="inlineStr">
        <is>
          <t>connectivity</t>
        </is>
      </nc>
    </rcc>
    <rcc rId="0" sId="1">
      <nc r="D273" t="inlineStr">
        <is>
          <t>io_general.lsio_gpio</t>
        </is>
      </nc>
    </rcc>
    <rcc rId="0" sId="1">
      <nc r="D274" t="inlineStr">
        <is>
          <t>io_pcie</t>
        </is>
      </nc>
    </rcc>
    <rcc rId="0" sId="1">
      <nc r="D275" t="inlineStr">
        <is>
          <t>debug</t>
        </is>
      </nc>
    </rcc>
    <rcc rId="0" sId="1">
      <nc r="D276" t="inlineStr">
        <is>
          <t>io_pcie</t>
        </is>
      </nc>
    </rcc>
    <rcc rId="0" sId="1">
      <nc r="D277" t="inlineStr">
        <is>
          <t>system</t>
        </is>
      </nc>
    </rcc>
    <rcc rId="0" sId="1">
      <nc r="D278" t="inlineStr">
        <is>
          <t>io_general.lsio_gpio</t>
        </is>
      </nc>
    </rcc>
    <rcc rId="0" sId="1">
      <nc r="D279" t="inlineStr">
        <is>
          <t>io_pcie</t>
        </is>
      </nc>
    </rcc>
    <rcc rId="0" sId="1">
      <nc r="D280" t="inlineStr">
        <is>
          <t>io_pcie</t>
        </is>
      </nc>
    </rcc>
    <rcc rId="0" sId="1">
      <nc r="D281" t="inlineStr">
        <is>
          <t>io_pcie</t>
        </is>
      </nc>
    </rcc>
    <rcc rId="0" sId="1">
      <nc r="D282" t="inlineStr">
        <is>
          <t>io_pcie</t>
        </is>
      </nc>
    </rcc>
    <rcc rId="0" sId="1">
      <nc r="D283" t="inlineStr">
        <is>
          <t>power_management.power_mgmt_cntrl</t>
        </is>
      </nc>
    </rcc>
    <rcc rId="0" sId="1">
      <nc r="D284" t="inlineStr">
        <is>
          <t>power_management.power_mgmt_cntrl</t>
        </is>
      </nc>
    </rcc>
    <rcc rId="0" sId="1">
      <nc r="D285" t="inlineStr">
        <is>
          <t>io_general.lsio_gpio</t>
        </is>
      </nc>
    </rcc>
    <rcc rId="0" sId="1">
      <nc r="D286" t="inlineStr">
        <is>
          <t>system</t>
        </is>
      </nc>
    </rcc>
    <rcc rId="0" sId="1">
      <nc r="D287" t="inlineStr">
        <is>
          <t>storage</t>
        </is>
      </nc>
    </rcc>
    <rcc rId="0" sId="1">
      <nc r="D288" t="inlineStr">
        <is>
          <t>system</t>
        </is>
      </nc>
    </rcc>
    <rcc rId="0" sId="1">
      <nc r="D289" t="inlineStr">
        <is>
          <t>system</t>
        </is>
      </nc>
    </rcc>
    <rcc rId="0" sId="1">
      <nc r="D302" t="inlineStr">
        <is>
          <t>audio</t>
        </is>
      </nc>
    </rcc>
    <rcc rId="0" sId="1">
      <nc r="D291" t="inlineStr">
        <is>
          <t>storage</t>
        </is>
      </nc>
    </rcc>
    <rcc rId="0" sId="1">
      <nc r="D292" t="inlineStr">
        <is>
          <t>io_pcie</t>
        </is>
      </nc>
    </rcc>
    <rcc rId="0" sId="1">
      <nc r="D293" t="inlineStr">
        <is>
          <t>thermal_management</t>
        </is>
      </nc>
    </rcc>
    <rcc rId="0" sId="1">
      <nc r="D294" t="inlineStr">
        <is>
          <t>storage</t>
        </is>
      </nc>
    </rcc>
    <rcc rId="0" sId="1">
      <nc r="D295" t="inlineStr">
        <is>
          <t>storage</t>
        </is>
      </nc>
    </rcc>
    <rcc rId="0" sId="1">
      <nc r="D296" t="inlineStr">
        <is>
          <t>storage</t>
        </is>
      </nc>
    </rcc>
    <rcc rId="0" sId="1">
      <nc r="D297" t="inlineStr">
        <is>
          <t>storage</t>
        </is>
      </nc>
    </rcc>
    <rcc rId="0" sId="1">
      <nc r="D298" t="inlineStr">
        <is>
          <t>storage</t>
        </is>
      </nc>
    </rcc>
    <rcc rId="0" sId="1">
      <nc r="D299" t="inlineStr">
        <is>
          <t>connectivity</t>
        </is>
      </nc>
    </rcc>
    <rcc rId="0" sId="1">
      <nc r="D300" t="inlineStr">
        <is>
          <t>io_pcie</t>
        </is>
      </nc>
    </rcc>
    <rcc rId="0" sId="1">
      <nc r="D301" t="inlineStr">
        <is>
          <t>audio</t>
        </is>
      </nc>
    </rcc>
    <rcc rId="0" sId="1">
      <nc r="D319" t="inlineStr">
        <is>
          <t>audio</t>
        </is>
      </nc>
    </rcc>
    <rcc rId="0" sId="1">
      <nc r="D303" t="inlineStr">
        <is>
          <t>storage</t>
        </is>
      </nc>
    </rcc>
    <rcc rId="0" sId="1">
      <nc r="D304" t="inlineStr">
        <is>
          <t>storage</t>
        </is>
      </nc>
    </rcc>
    <rcc rId="0" sId="1">
      <nc r="D305" t="inlineStr">
        <is>
          <t>storage</t>
        </is>
      </nc>
    </rcc>
    <rcc rId="0" sId="1">
      <nc r="D306" t="inlineStr">
        <is>
          <t>storage</t>
        </is>
      </nc>
    </rcc>
    <rcc rId="0" sId="1">
      <nc r="D307" t="inlineStr">
        <is>
          <t>storage</t>
        </is>
      </nc>
    </rcc>
    <rcc rId="0" sId="1">
      <nc r="D308" t="inlineStr">
        <is>
          <t>storage</t>
        </is>
      </nc>
    </rcc>
    <rcc rId="0" sId="1">
      <nc r="D309" t="inlineStr">
        <is>
          <t>power_management</t>
        </is>
      </nc>
    </rcc>
    <rcc rId="0" sId="1">
      <nc r="D310" t="inlineStr">
        <is>
          <t>storage</t>
        </is>
      </nc>
    </rcc>
    <rcc rId="0" sId="1">
      <nc r="D311" t="inlineStr">
        <is>
          <t>io_usb</t>
        </is>
      </nc>
    </rcc>
    <rcc rId="0" sId="1">
      <nc r="D312" t="inlineStr">
        <is>
          <t>storage</t>
        </is>
      </nc>
    </rcc>
    <rcc rId="0" sId="1">
      <nc r="D313" t="inlineStr">
        <is>
          <t>storage</t>
        </is>
      </nc>
    </rcc>
    <rcc rId="0" sId="1">
      <nc r="D314" t="inlineStr">
        <is>
          <t>storage</t>
        </is>
      </nc>
    </rcc>
    <rcc rId="0" sId="1">
      <nc r="D315" t="inlineStr">
        <is>
          <t>io_pcie</t>
        </is>
      </nc>
    </rcc>
    <rcc rId="0" sId="1">
      <nc r="D316" t="inlineStr">
        <is>
          <t>io_pcie</t>
        </is>
      </nc>
    </rcc>
    <rcc rId="0" sId="1">
      <nc r="D317" t="inlineStr">
        <is>
          <t>storage</t>
        </is>
      </nc>
    </rcc>
    <rcc rId="0" sId="1">
      <nc r="D318" t="inlineStr">
        <is>
          <t>storage</t>
        </is>
      </nc>
    </rcc>
    <rcc rId="0" sId="1">
      <nc r="D320" t="inlineStr">
        <is>
          <t>audio</t>
        </is>
      </nc>
    </rcc>
    <rcc rId="0" sId="1">
      <nc r="D321" t="inlineStr">
        <is>
          <t>audio</t>
        </is>
      </nc>
    </rcc>
    <rcc rId="0" sId="1">
      <nc r="D322" t="inlineStr">
        <is>
          <t>audio</t>
        </is>
      </nc>
    </rcc>
    <rcc rId="0" sId="1">
      <nc r="D53" t="inlineStr">
        <is>
          <t>processor_core</t>
        </is>
      </nc>
    </rcc>
    <rcc rId="0" sId="1">
      <nc r="D323" t="inlineStr">
        <is>
          <t>io_usb</t>
        </is>
      </nc>
    </rcc>
    <rcc rId="0" sId="1">
      <nc r="D324" t="inlineStr">
        <is>
          <t>storage</t>
        </is>
      </nc>
    </rcc>
    <rcc rId="0" sId="1">
      <nc r="D325" t="inlineStr">
        <is>
          <t>storage</t>
        </is>
      </nc>
    </rcc>
    <rcc rId="0" sId="1">
      <nc r="D326" t="inlineStr">
        <is>
          <t>display</t>
        </is>
      </nc>
    </rcc>
    <rcc rId="0" sId="1">
      <nc r="D327" t="inlineStr">
        <is>
          <t>connectivity</t>
        </is>
      </nc>
    </rcc>
    <rcc rId="0" sId="1">
      <nc r="D328" t="inlineStr">
        <is>
          <t>connectivity</t>
        </is>
      </nc>
    </rcc>
    <rcc rId="0" sId="1">
      <nc r="D329" t="inlineStr">
        <is>
          <t>audio</t>
        </is>
      </nc>
    </rcc>
    <rcc rId="0" sId="1">
      <nc r="D95" t="inlineStr">
        <is>
          <t>debug</t>
        </is>
      </nc>
    </rcc>
    <rcc rId="0" sId="1">
      <nc r="D331" t="inlineStr">
        <is>
          <t>audio</t>
        </is>
      </nc>
    </rcc>
    <rcc rId="0" sId="1">
      <nc r="D332" t="inlineStr">
        <is>
          <t>audio</t>
        </is>
      </nc>
    </rcc>
    <rcc rId="0" sId="1">
      <nc r="D333" t="inlineStr">
        <is>
          <t>audio</t>
        </is>
      </nc>
    </rcc>
    <rcc rId="0" sId="1">
      <nc r="D334" t="inlineStr">
        <is>
          <t>reset</t>
        </is>
      </nc>
    </rcc>
    <rcc rId="0" sId="1">
      <nc r="D335" t="inlineStr">
        <is>
          <t>io_usb.type_c_subsystem</t>
        </is>
      </nc>
    </rcc>
    <rcc rId="0" sId="1">
      <nc r="D336" t="inlineStr">
        <is>
          <t>reset</t>
        </is>
      </nc>
    </rcc>
    <rcc rId="0" sId="1">
      <nc r="D337" t="inlineStr">
        <is>
          <t>debug</t>
        </is>
      </nc>
    </rcc>
    <rcc rId="0" sId="1">
      <nc r="D271" t="inlineStr">
        <is>
          <t>debug</t>
        </is>
      </nc>
    </rcc>
    <rcc rId="0" sId="1">
      <nc r="D330" t="inlineStr">
        <is>
          <t>audio</t>
        </is>
      </nc>
    </rcc>
    <rcc rId="0" sId="1">
      <nc r="D340" t="inlineStr">
        <is>
          <t>connectivity</t>
        </is>
      </nc>
    </rcc>
    <rcc rId="0" sId="1">
      <nc r="D341" t="inlineStr">
        <is>
          <t>connectivity</t>
        </is>
      </nc>
    </rcc>
    <rcc rId="0" sId="1">
      <nc r="D342" t="inlineStr">
        <is>
          <t>connectivity</t>
        </is>
      </nc>
    </rcc>
    <rcc rId="0" sId="1">
      <nc r="D343" t="inlineStr">
        <is>
          <t>connectivity</t>
        </is>
      </nc>
    </rcc>
    <rcc rId="0" sId="1">
      <nc r="D344" t="inlineStr">
        <is>
          <t>connectivity</t>
        </is>
      </nc>
    </rcc>
    <rcc rId="0" sId="1">
      <nc r="D345" t="inlineStr">
        <is>
          <t>connectivity</t>
        </is>
      </nc>
    </rcc>
    <rcc rId="0" sId="1">
      <nc r="D346" t="inlineStr">
        <is>
          <t>connectivity</t>
        </is>
      </nc>
    </rcc>
    <rcc rId="0" sId="1">
      <nc r="D347" t="inlineStr">
        <is>
          <t>power_management</t>
        </is>
      </nc>
    </rcc>
    <rcc rId="0" sId="1">
      <nc r="D348" t="inlineStr">
        <is>
          <t>manageability</t>
        </is>
      </nc>
    </rcc>
    <rcc rId="0" sId="1">
      <nc r="D349" t="inlineStr">
        <is>
          <t>manageability</t>
        </is>
      </nc>
    </rcc>
    <rcc rId="0" sId="1">
      <nc r="D350" t="inlineStr">
        <is>
          <t>system</t>
        </is>
      </nc>
    </rcc>
    <rcc rId="0" sId="1">
      <nc r="D351" t="inlineStr">
        <is>
          <t>manageability</t>
        </is>
      </nc>
    </rcc>
    <rcc rId="0" sId="1">
      <nc r="D352" t="inlineStr">
        <is>
          <t>io_usb</t>
        </is>
      </nc>
    </rcc>
    <rcc rId="0" sId="1">
      <nc r="D353" t="inlineStr">
        <is>
          <t>io_usb.type_c_subsystem</t>
        </is>
      </nc>
    </rcc>
    <rcc rId="0" sId="1">
      <nc r="D354" t="inlineStr">
        <is>
          <t>io_usb.type_c_subsystem</t>
        </is>
      </nc>
    </rcc>
    <rcc rId="0" sId="1">
      <nc r="D355" t="inlineStr">
        <is>
          <t>io_usb.type_c_subsystem</t>
        </is>
      </nc>
    </rcc>
    <rcc rId="0" sId="1">
      <nc r="D356" t="inlineStr">
        <is>
          <t>reset</t>
        </is>
      </nc>
    </rcc>
    <rcc rId="0" sId="1">
      <nc r="D357" t="inlineStr">
        <is>
          <t>power_management</t>
        </is>
      </nc>
    </rcc>
    <rcc rId="0" sId="1">
      <nc r="D358" t="inlineStr">
        <is>
          <t>power_management</t>
        </is>
      </nc>
    </rcc>
    <rcc rId="0" sId="1">
      <nc r="D359" t="inlineStr">
        <is>
          <t>io_usb</t>
        </is>
      </nc>
    </rcc>
    <rcc rId="0" sId="1">
      <nc r="D360" t="inlineStr">
        <is>
          <t>io_usb</t>
        </is>
      </nc>
    </rcc>
    <rcc rId="0" sId="1">
      <nc r="D361" t="inlineStr">
        <is>
          <t>thermal_management</t>
        </is>
      </nc>
    </rcc>
    <rcc rId="0" sId="1">
      <nc r="D362" t="inlineStr">
        <is>
          <t>power_management</t>
        </is>
      </nc>
    </rcc>
    <rcc rId="0" sId="1">
      <nc r="D363" t="inlineStr">
        <is>
          <t>power_management</t>
        </is>
      </nc>
    </rcc>
    <rcc rId="0" sId="1">
      <nc r="D364" t="inlineStr">
        <is>
          <t>storage</t>
        </is>
      </nc>
    </rcc>
    <rcc rId="0" sId="1">
      <nc r="D365" t="inlineStr">
        <is>
          <t>power_management</t>
        </is>
      </nc>
    </rcc>
    <rcc rId="0" sId="1">
      <nc r="D366" t="inlineStr">
        <is>
          <t>audio</t>
        </is>
      </nc>
    </rcc>
    <rcc rId="0" sId="1">
      <nc r="D367" t="inlineStr">
        <is>
          <t>io_usb</t>
        </is>
      </nc>
    </rcc>
    <rcc rId="0" sId="1">
      <nc r="D368" t="inlineStr">
        <is>
          <t>io_usb</t>
        </is>
      </nc>
    </rcc>
    <rcc rId="0" sId="1">
      <nc r="D369" t="inlineStr">
        <is>
          <t>io_usb</t>
        </is>
      </nc>
    </rcc>
    <rcc rId="0" sId="1">
      <nc r="D370" t="inlineStr">
        <is>
          <t>io_usb</t>
        </is>
      </nc>
    </rcc>
    <rcc rId="0" sId="1">
      <nc r="D371" t="inlineStr">
        <is>
          <t>io_usb</t>
        </is>
      </nc>
    </rcc>
    <rcc rId="0" sId="1">
      <nc r="D372" t="inlineStr">
        <is>
          <t>io_usb</t>
        </is>
      </nc>
    </rcc>
    <rcc rId="0" sId="1">
      <nc r="D373" t="inlineStr">
        <is>
          <t>audio</t>
        </is>
      </nc>
    </rcc>
    <rcc rId="0" sId="1">
      <nc r="D374" t="inlineStr">
        <is>
          <t>io_usb.type_c_subsystem</t>
        </is>
      </nc>
    </rcc>
    <rcc rId="0" sId="1">
      <nc r="D375" t="inlineStr">
        <is>
          <t>io_usb.type_c_subsystem</t>
        </is>
      </nc>
    </rcc>
    <rcc rId="0" sId="1">
      <nc r="D376" t="inlineStr">
        <is>
          <t>power_management</t>
        </is>
      </nc>
    </rcc>
    <rcc rId="0" sId="1">
      <nc r="D377" t="inlineStr">
        <is>
          <t>reset</t>
        </is>
      </nc>
    </rcc>
    <rcc rId="0" sId="1">
      <nc r="D378" t="inlineStr">
        <is>
          <t>processor_core</t>
        </is>
      </nc>
    </rcc>
    <rcc rId="0" sId="1">
      <nc r="D379" t="inlineStr">
        <is>
          <t>debug</t>
        </is>
      </nc>
    </rcc>
    <rcc rId="0" sId="1">
      <nc r="D380" t="inlineStr">
        <is>
          <t>power_management</t>
        </is>
      </nc>
    </rcc>
    <rcc rId="0" sId="1">
      <nc r="D381" t="inlineStr">
        <is>
          <t>io_usb</t>
        </is>
      </nc>
    </rcc>
    <rcc rId="0" sId="1">
      <nc r="D382" t="inlineStr">
        <is>
          <t>io_usb</t>
        </is>
      </nc>
    </rcc>
    <rcc rId="0" sId="1">
      <nc r="D383" t="inlineStr">
        <is>
          <t>power_management</t>
        </is>
      </nc>
    </rcc>
    <rcc rId="0" sId="1">
      <nc r="D384" t="inlineStr">
        <is>
          <t>storage</t>
        </is>
      </nc>
    </rcc>
    <rcc rId="0" sId="1">
      <nc r="D385" t="inlineStr">
        <is>
          <t>audio</t>
        </is>
      </nc>
    </rcc>
    <rcc rId="0" sId="1">
      <nc r="D386" t="inlineStr">
        <is>
          <t>io_usb</t>
        </is>
      </nc>
    </rcc>
    <rcc rId="0" sId="1">
      <nc r="D387" t="inlineStr">
        <is>
          <t>io_usb</t>
        </is>
      </nc>
    </rcc>
    <rcc rId="0" sId="1">
      <nc r="D388" t="inlineStr">
        <is>
          <t>io_usb</t>
        </is>
      </nc>
    </rcc>
    <rcc rId="0" sId="1">
      <nc r="D389" t="inlineStr">
        <is>
          <t>io_usb</t>
        </is>
      </nc>
    </rcc>
    <rcc rId="0" sId="1">
      <nc r="D390" t="inlineStr">
        <is>
          <t>io_usb</t>
        </is>
      </nc>
    </rcc>
    <rcc rId="0" sId="1">
      <nc r="D391" t="inlineStr">
        <is>
          <t>io_usb.type_c_subsystem</t>
        </is>
      </nc>
    </rcc>
    <rcc rId="0" sId="1">
      <nc r="D392" t="inlineStr">
        <is>
          <t>audio</t>
        </is>
      </nc>
    </rcc>
    <rcc rId="0" sId="1">
      <nc r="D393" t="inlineStr">
        <is>
          <t>processor_core</t>
        </is>
      </nc>
    </rcc>
    <rcc rId="0" sId="1">
      <nc r="D394" t="inlineStr">
        <is>
          <t>connectivity</t>
        </is>
      </nc>
    </rcc>
    <rcc rId="0" sId="1">
      <nc r="D395" t="inlineStr">
        <is>
          <t>connectivity</t>
        </is>
      </nc>
    </rcc>
    <rcc rId="0" sId="1">
      <nc r="D396" t="inlineStr">
        <is>
          <t>connectivity</t>
        </is>
      </nc>
    </rcc>
    <rcc rId="0" sId="1">
      <nc r="D397" t="inlineStr">
        <is>
          <t>connectivity</t>
        </is>
      </nc>
    </rcc>
    <rcc rId="0" sId="1">
      <nc r="D398" t="inlineStr">
        <is>
          <t>connectivity</t>
        </is>
      </nc>
    </rcc>
    <rcc rId="0" sId="1">
      <nc r="D399" t="inlineStr">
        <is>
          <t>connectivity</t>
        </is>
      </nc>
    </rcc>
    <rcc rId="0" sId="1">
      <nc r="D400" t="inlineStr">
        <is>
          <t>io_usb</t>
        </is>
      </nc>
    </rcc>
    <rcc rId="0" sId="1">
      <nc r="D401" t="inlineStr">
        <is>
          <t>io_usb</t>
        </is>
      </nc>
    </rcc>
    <rcc rId="0" sId="1">
      <nc r="D402" t="inlineStr">
        <is>
          <t>io_usb</t>
        </is>
      </nc>
    </rcc>
    <rcc rId="0" sId="1">
      <nc r="D403" t="inlineStr">
        <is>
          <t>io_usb.type_c_subsystem</t>
        </is>
      </nc>
    </rcc>
    <rcc rId="0" sId="1">
      <nc r="D404" t="inlineStr">
        <is>
          <t>reset</t>
        </is>
      </nc>
    </rcc>
    <rcc rId="0" sId="1">
      <nc r="D405" t="inlineStr">
        <is>
          <t>io_usb</t>
        </is>
      </nc>
    </rcc>
    <rcc rId="0" sId="1">
      <nc r="D406" t="inlineStr">
        <is>
          <t>io_usb</t>
        </is>
      </nc>
    </rcc>
    <rcc rId="0" sId="1">
      <nc r="D407" t="inlineStr">
        <is>
          <t>storage</t>
        </is>
      </nc>
    </rcc>
    <rcc rId="0" sId="1">
      <nc r="D408" t="inlineStr">
        <is>
          <t>io_usb</t>
        </is>
      </nc>
    </rcc>
    <rcc rId="0" sId="1">
      <nc r="D409" t="inlineStr">
        <is>
          <t>io_usb</t>
        </is>
      </nc>
    </rcc>
    <rcc rId="0" sId="1">
      <nc r="D410" t="inlineStr">
        <is>
          <t>io_usb</t>
        </is>
      </nc>
    </rcc>
    <rcc rId="0" sId="1">
      <nc r="D411" t="inlineStr">
        <is>
          <t>io_usb</t>
        </is>
      </nc>
    </rcc>
    <rcc rId="0" sId="1">
      <nc r="D412" t="inlineStr">
        <is>
          <t>storage</t>
        </is>
      </nc>
    </rcc>
    <rcc rId="0" sId="1">
      <nc r="D413" t="inlineStr">
        <is>
          <t>reset</t>
        </is>
      </nc>
    </rcc>
    <rcc rId="0" sId="1">
      <nc r="D414" t="inlineStr">
        <is>
          <t>display</t>
        </is>
      </nc>
    </rcc>
    <rcc rId="0" sId="1">
      <nc r="D415" t="inlineStr">
        <is>
          <t>storage</t>
        </is>
      </nc>
    </rcc>
    <rcc rId="0" sId="1">
      <nc r="D416" t="inlineStr">
        <is>
          <t>connectivity.wifi</t>
        </is>
      </nc>
    </rcc>
    <rcc rId="0" sId="1">
      <nc r="D417" t="inlineStr">
        <is>
          <t>storage</t>
        </is>
      </nc>
    </rcc>
    <rcc rId="0" sId="1">
      <nc r="D418" t="inlineStr">
        <is>
          <t>io_usb.type_c_subsystem</t>
        </is>
      </nc>
    </rcc>
    <rcc rId="0" sId="1">
      <nc r="D419" t="inlineStr">
        <is>
          <t>io_usb.type_c_subsystem</t>
        </is>
      </nc>
    </rcc>
    <rcc rId="0" sId="1">
      <nc r="D420" t="inlineStr">
        <is>
          <t>io_usb.type_c_subsystem</t>
        </is>
      </nc>
    </rcc>
    <rcc rId="0" sId="1">
      <nc r="D421" t="inlineStr">
        <is>
          <t>display</t>
        </is>
      </nc>
    </rcc>
    <rcc rId="0" sId="1">
      <nc r="D422" t="inlineStr">
        <is>
          <t>io_usb.type_c_subsystem</t>
        </is>
      </nc>
    </rcc>
    <rcc rId="0" sId="1">
      <nc r="D423" t="inlineStr">
        <is>
          <t>io_usb.type_c_subsystem</t>
        </is>
      </nc>
    </rcc>
    <rcc rId="0" sId="1">
      <nc r="D424" t="inlineStr">
        <is>
          <t>io_usb.type_c_subsystem</t>
        </is>
      </nc>
    </rcc>
    <rcc rId="0" sId="1">
      <nc r="D425" t="inlineStr">
        <is>
          <t>io_usb.type_c_subsystem</t>
        </is>
      </nc>
    </rcc>
    <rcc rId="0" sId="1">
      <nc r="D426" t="inlineStr">
        <is>
          <t>io_usb.type_c_subsystem</t>
        </is>
      </nc>
    </rcc>
    <rcc rId="0" sId="1">
      <nc r="D427" t="inlineStr">
        <is>
          <t>io_usb.type_c_subsystem</t>
        </is>
      </nc>
    </rcc>
    <rcc rId="0" sId="1">
      <nc r="D428" t="inlineStr">
        <is>
          <t>io_usb.type_c_subsystem</t>
        </is>
      </nc>
    </rcc>
    <rcc rId="0" sId="1">
      <nc r="D429" t="inlineStr">
        <is>
          <t>io_usb.type_c_subsystem</t>
        </is>
      </nc>
    </rcc>
    <rcc rId="0" sId="1">
      <nc r="D430" t="inlineStr">
        <is>
          <t>manageability</t>
        </is>
      </nc>
    </rcc>
    <rcc rId="0" sId="1">
      <nc r="D431" t="inlineStr">
        <is>
          <t>io_usb.type_c_subsystem</t>
        </is>
      </nc>
    </rcc>
    <rcc rId="0" sId="1">
      <nc r="D432" t="inlineStr">
        <is>
          <t>io_usb.type_c_subsystem</t>
        </is>
      </nc>
    </rcc>
    <rcc rId="0" sId="1">
      <nc r="D433" t="inlineStr">
        <is>
          <t>power_management</t>
        </is>
      </nc>
    </rcc>
    <rcc rId="0" sId="1">
      <nc r="D434" t="inlineStr">
        <is>
          <t>power_management</t>
        </is>
      </nc>
    </rcc>
    <rcc rId="0" sId="1">
      <nc r="D435" t="inlineStr">
        <is>
          <t>power_management</t>
        </is>
      </nc>
    </rcc>
    <rcc rId="0" sId="1">
      <nc r="D436" t="inlineStr">
        <is>
          <t>power_management</t>
        </is>
      </nc>
    </rcc>
    <rcc rId="0" sId="1">
      <nc r="D437" t="inlineStr">
        <is>
          <t>io_usb</t>
        </is>
      </nc>
    </rcc>
  </rm>
  <rdn rId="0" localSheetId="1" customView="1" name="Z_CEAB7F41_D143_4201_80E7_AAFC7F95EE27_.wvu.FilterData" hidden="1" oldHidden="1">
    <formula>Test_Data!$A$1:$U$437</formula>
  </rdn>
  <rdn rId="0" localSheetId="2" customView="1" name="Z_CEAB7F41_D143_4201_80E7_AAFC7F95EE27_.wvu.FilterData" hidden="1" oldHidden="1">
    <formula>Test_Config!$A$1</formula>
  </rdn>
  <rcv guid="{CEAB7F41-D143-4201-80E7-AAFC7F95EE27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1">
    <oc r="C1" t="inlineStr">
      <is>
        <t>TC_Name</t>
      </is>
    </oc>
    <nc r="C1" t="inlineStr">
      <is>
        <t>TCD_Title</t>
      </is>
    </nc>
  </rcc>
  <rrc rId="6091" sId="1" ref="B1:B1048576" action="deleteCol">
    <undo index="65535" exp="area" ref3D="1" dr="$B$1:$S$437" dn="Z_E0C45456_FB9E_4FCA_959D_AC0CBBD1862C_.wvu.FilterData" sId="1"/>
    <undo index="65535" exp="area" ref3D="1" dr="$B$1:$S$437" dn="Z_EDEC8E71_C06D_490F_B213_5A2AABEE11B5_.wvu.FilterData" sId="1"/>
    <undo index="65535" exp="area" ref3D="1" dr="$B$1:$S$437" dn="Z_D1C64FCF_A393_4996_9480_25DC38B9C4F1_.wvu.FilterData" sId="1"/>
    <undo index="65535" exp="area" ref3D="1" dr="$B$1:$S$437" dn="Z_2286340A_F27E_4FD4_9A7A_C6F18F1E32DE_.wvu.FilterData" sId="1"/>
    <undo index="65535" exp="area" ref3D="1" dr="$B$1:$S$437" dn="Z_501ADA46_1887_4A17_B66F_AE8C89BF1015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01494FC6_3AFF_4E92_83C2_39B858F9D1CD_.wvu.FilterData" sId="1"/>
    <undo index="65535" exp="area" ref3D="1" dr="$B$1:$S$437" dn="Z_8CD847D1_1BDC_4DE5_B78F_82C82D6CF10C_.wvu.FilterData" sId="1"/>
    <undo index="65535" exp="area" ref3D="1" dr="$B$1:$S$437" dn="Z_7204EEF5_A115_4B8B_A346_B27711F1FD06_.wvu.FilterData" sId="1"/>
    <undo index="65535" exp="area" ref3D="1" dr="$B$1:$S$437" dn="Z_872F2F52_AD9E_47BF_B64F_A5D901DD5DA2_.wvu.FilterData" sId="1"/>
    <undo index="65535" exp="area" ref3D="1" dr="$B$1:$S$437" dn="Z_9409D79F_BF81_4CE2_9716_10B94CA92E1C_.wvu.FilterData" sId="1"/>
    <undo index="65535" exp="area" ref3D="1" dr="$B$1:$S$437" dn="Z_A7AE9C77_A1D0_4634_84DF_6D4B1433A504_.wvu.FilterData" sId="1"/>
    <undo index="65535" exp="area" ref3D="1" dr="$B$1:$S$437" dn="Z_77DE0F33_3BE3_41C2_AA36_03EBF3425971_.wvu.FilterData" sId="1"/>
    <undo index="65535" exp="area" ref3D="1" dr="$B$1:$S$437" dn="Z_6ED54BBD_B03F_4C7D_A46D_4C56BC38AB31_.wvu.FilterData" sId="1"/>
    <undo index="65535" exp="area" ref3D="1" dr="$B$1:$S$437" dn="Z_58F47CD0_6DB3_4B78_A3B7_955F21369308_.wvu.FilterData" sId="1"/>
    <undo index="65535" exp="area" ref3D="1" dr="$B$1:$S$437" dn="Z_AB93C3A6_952E_4544_923C_1032989A2DB9_.wvu.FilterData" sId="1"/>
    <rfmt sheetId="1" xfDxf="1" sqref="B1:B1048576" start="0" length="0"/>
    <rcc rId="0" sId="1" dxf="1">
      <nc r="B1" t="inlineStr">
        <is>
          <t>TCD_Title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B2">
        <f>HYPERLINK("https://hsdes.intel.com/resource/14013114837","14013114837")</f>
      </nc>
    </rcc>
    <rcc rId="0" sId="1">
      <nc r="B3">
        <f>HYPERLINK("https://hsdes.intel.com/resource/14013114941","14013114941")</f>
      </nc>
    </rcc>
    <rcc rId="0" sId="1">
      <nc r="B4">
        <f>HYPERLINK("https://hsdes.intel.com/resource/14013115165","14013115165")</f>
      </nc>
    </rcc>
    <rcc rId="0" sId="1">
      <nc r="B5">
        <f>HYPERLINK("https://hsdes.intel.com/resource/14013115389","14013115389")</f>
      </nc>
    </rcc>
    <rcc rId="0" sId="1">
      <nc r="B6">
        <f>HYPERLINK("https://hsdes.intel.com/resource/14013115435","14013115435")</f>
      </nc>
    </rcc>
    <rcc rId="0" sId="1">
      <nc r="B7">
        <f>HYPERLINK("https://hsdes.intel.com/resource/14013117305","14013117305")</f>
      </nc>
    </rcc>
    <rcc rId="0" sId="1">
      <nc r="B8">
        <f>HYPERLINK("https://hsdes.intel.com/resource/14013118918","14013118918")</f>
      </nc>
    </rcc>
    <rcc rId="0" sId="1">
      <nc r="B9">
        <f>HYPERLINK("https://hsdes.intel.com/resource/14013119320","14013119320")</f>
      </nc>
    </rcc>
    <rcc rId="0" sId="1">
      <nc r="B10">
        <f>HYPERLINK("https://hsdes.intel.com/resource/14013119531","14013119531")</f>
      </nc>
    </rcc>
    <rcc rId="0" sId="1">
      <nc r="B11">
        <f>HYPERLINK("https://hsdes.intel.com/resource/14013120195","14013120195")</f>
      </nc>
    </rcc>
    <rcc rId="0" sId="1">
      <nc r="B12">
        <f>HYPERLINK("https://hsdes.intel.com/resource/14013120501","14013120501")</f>
      </nc>
    </rcc>
    <rcc rId="0" sId="1">
      <nc r="B13">
        <f>HYPERLINK("https://hsdes.intel.com/resource/14013120885","14013120885")</f>
      </nc>
    </rcc>
    <rcc rId="0" sId="1">
      <nc r="B14">
        <f>HYPERLINK("https://hsdes.intel.com/resource/14013120979","14013120979")</f>
      </nc>
    </rcc>
    <rcc rId="0" sId="1">
      <nc r="B15">
        <f>HYPERLINK("https://hsdes.intel.com/resource/14013121041","14013121041")</f>
      </nc>
    </rcc>
    <rcc rId="0" sId="1">
      <nc r="B16">
        <f>HYPERLINK("https://hsdes.intel.com/resource/14013121252","14013121252")</f>
      </nc>
    </rcc>
    <rcc rId="0" sId="1">
      <nc r="B17">
        <f>HYPERLINK("https://hsdes.intel.com/resource/14013121481","14013121481")</f>
      </nc>
    </rcc>
    <rcc rId="0" sId="1">
      <nc r="B19">
        <f>HYPERLINK("https://hsdes.intel.com/resource/14013156743","14013156743")</f>
      </nc>
    </rcc>
    <rcc rId="0" sId="1">
      <nc r="B22">
        <f>HYPERLINK("https://hsdes.intel.com/resource/14013156867","14013156867")</f>
      </nc>
    </rcc>
    <rcc rId="0" sId="1">
      <nc r="B20">
        <f>HYPERLINK("https://hsdes.intel.com/resource/14013156793","14013156793")</f>
      </nc>
    </rcc>
    <rcc rId="0" sId="1">
      <nc r="B21">
        <f>HYPERLINK("https://hsdes.intel.com/resource/14013156797","14013156797")</f>
      </nc>
    </rcc>
    <rcc rId="0" sId="1">
      <nc r="B338">
        <f>HYPERLINK("https://hsdes.intel.com/resource/14013179329","14013179329")</f>
      </nc>
    </rcc>
    <rcc rId="0" sId="1">
      <nc r="B23">
        <f>HYPERLINK("https://hsdes.intel.com/resource/14013156871","14013156871")</f>
      </nc>
    </rcc>
    <rcc rId="0" sId="1">
      <nc r="B24">
        <f>HYPERLINK("https://hsdes.intel.com/resource/14013156876","14013156876")</f>
      </nc>
    </rcc>
    <rcc rId="0" sId="1">
      <nc r="B25">
        <f>HYPERLINK("https://hsdes.intel.com/resource/14013156881","14013156881")</f>
      </nc>
    </rcc>
    <rcc rId="0" sId="1">
      <nc r="B26">
        <f>HYPERLINK("https://hsdes.intel.com/resource/14013156882","14013156882")</f>
      </nc>
    </rcc>
    <rcc rId="0" sId="1">
      <nc r="B27">
        <f>HYPERLINK("https://hsdes.intel.com/resource/14013156884","14013156884")</f>
      </nc>
    </rcc>
    <rcc rId="0" sId="1">
      <nc r="B28">
        <f>HYPERLINK("https://hsdes.intel.com/resource/14013156950","14013156950")</f>
      </nc>
    </rcc>
    <rcc rId="0" sId="1">
      <nc r="B29">
        <f>HYPERLINK("https://hsdes.intel.com/resource/14013157006","14013157006")</f>
      </nc>
    </rcc>
    <rcc rId="0" sId="1">
      <nc r="B30">
        <f>HYPERLINK("https://hsdes.intel.com/resource/14013157183","14013157183")</f>
      </nc>
    </rcc>
    <rcc rId="0" sId="1">
      <nc r="B31">
        <f>HYPERLINK("https://hsdes.intel.com/resource/14013157206","14013157206")</f>
      </nc>
    </rcc>
    <rcc rId="0" sId="1">
      <nc r="B32">
        <f>HYPERLINK("https://hsdes.intel.com/resource/14013157212","14013157212")</f>
      </nc>
    </rcc>
    <rcc rId="0" sId="1">
      <nc r="B33">
        <f>HYPERLINK("https://hsdes.intel.com/resource/14013157230","14013157230")</f>
      </nc>
    </rcc>
    <rcc rId="0" sId="1">
      <nc r="B34">
        <f>HYPERLINK("https://hsdes.intel.com/resource/14013157260","14013157260")</f>
      </nc>
    </rcc>
    <rcc rId="0" sId="1">
      <nc r="B35">
        <f>HYPERLINK("https://hsdes.intel.com/resource/14013157340","14013157340")</f>
      </nc>
    </rcc>
    <rcc rId="0" sId="1">
      <nc r="B36">
        <f>HYPERLINK("https://hsdes.intel.com/resource/14013157367","14013157367")</f>
      </nc>
    </rcc>
    <rcc rId="0" sId="1">
      <nc r="B37">
        <f>HYPERLINK("https://hsdes.intel.com/resource/14013157460","14013157460")</f>
      </nc>
    </rcc>
    <rcc rId="0" sId="1">
      <nc r="B38">
        <f>HYPERLINK("https://hsdes.intel.com/resource/14013157462","14013157462")</f>
      </nc>
    </rcc>
    <rcc rId="0" sId="1">
      <nc r="B39">
        <f>HYPERLINK("https://hsdes.intel.com/resource/14013157472","14013157472")</f>
      </nc>
    </rcc>
    <rcc rId="0" sId="1">
      <nc r="B40">
        <f>HYPERLINK("https://hsdes.intel.com/resource/14013157532","14013157532")</f>
      </nc>
    </rcc>
    <rcc rId="0" sId="1">
      <nc r="B41">
        <f>HYPERLINK("https://hsdes.intel.com/resource/14013157548","14013157548")</f>
      </nc>
    </rcc>
    <rcc rId="0" sId="1">
      <nc r="B42">
        <f>HYPERLINK("https://hsdes.intel.com/resource/14013157552","14013157552")</f>
      </nc>
    </rcc>
    <rcc rId="0" sId="1">
      <nc r="B43">
        <f>HYPERLINK("https://hsdes.intel.com/resource/14013157576","14013157576")</f>
      </nc>
    </rcc>
    <rcc rId="0" sId="1">
      <nc r="B44">
        <f>HYPERLINK("https://hsdes.intel.com/resource/14013157594","14013157594")</f>
      </nc>
    </rcc>
    <rcc rId="0" sId="1">
      <nc r="B45">
        <f>HYPERLINK("https://hsdes.intel.com/resource/14013157596","14013157596")</f>
      </nc>
    </rcc>
    <rcc rId="0" sId="1">
      <nc r="B46">
        <f>HYPERLINK("https://hsdes.intel.com/resource/14013157601","14013157601")</f>
      </nc>
    </rcc>
    <rcc rId="0" sId="1">
      <nc r="B47">
        <f>HYPERLINK("https://hsdes.intel.com/resource/14013157608","14013157608")</f>
      </nc>
    </rcc>
    <rcc rId="0" sId="1">
      <nc r="B48">
        <f>HYPERLINK("https://hsdes.intel.com/resource/14013157611","14013157611")</f>
      </nc>
    </rcc>
    <rcc rId="0" sId="1">
      <nc r="B49">
        <f>HYPERLINK("https://hsdes.intel.com/resource/14013157613","14013157613")</f>
      </nc>
    </rcc>
    <rcc rId="0" sId="1">
      <nc r="B50">
        <f>HYPERLINK("https://hsdes.intel.com/resource/14013157614","14013157614")</f>
      </nc>
    </rcc>
    <rcc rId="0" sId="1">
      <nc r="B51">
        <f>HYPERLINK("https://hsdes.intel.com/resource/14013157616","14013157616")</f>
      </nc>
    </rcc>
    <rcc rId="0" sId="1">
      <nc r="B52">
        <f>HYPERLINK("https://hsdes.intel.com/resource/14013157654","14013157654")</f>
      </nc>
    </rcc>
    <rcc rId="0" sId="1">
      <nc r="B339">
        <f>HYPERLINK("https://hsdes.intel.com/resource/14013179332","14013179332")</f>
      </nc>
    </rcc>
    <rcc rId="0" sId="1">
      <nc r="B54">
        <f>HYPERLINK("https://hsdes.intel.com/resource/14013157740","14013157740")</f>
      </nc>
    </rcc>
    <rcc rId="0" sId="1">
      <nc r="B55">
        <f>HYPERLINK("https://hsdes.intel.com/resource/14013157757","14013157757")</f>
      </nc>
    </rcc>
    <rcc rId="0" sId="1">
      <nc r="B56">
        <f>HYPERLINK("https://hsdes.intel.com/resource/14013157813","14013157813")</f>
      </nc>
    </rcc>
    <rcc rId="0" sId="1">
      <nc r="B57">
        <f>HYPERLINK("https://hsdes.intel.com/resource/14013158105","14013158105")</f>
      </nc>
    </rcc>
    <rcc rId="0" sId="1">
      <nc r="B18">
        <f>HYPERLINK("https://hsdes.intel.com/resource/14013156742","14013156742")</f>
      </nc>
    </rcc>
    <rcc rId="0" sId="1">
      <nc r="B59">
        <f>HYPERLINK("https://hsdes.intel.com/resource/14013158146","14013158146")</f>
      </nc>
    </rcc>
    <rcc rId="0" sId="1">
      <nc r="B60">
        <f>HYPERLINK("https://hsdes.intel.com/resource/14013158189","14013158189")</f>
      </nc>
    </rcc>
    <rcc rId="0" sId="1">
      <nc r="B61">
        <f>HYPERLINK("https://hsdes.intel.com/resource/14013158206","14013158206")</f>
      </nc>
    </rcc>
    <rcc rId="0" sId="1">
      <nc r="B62">
        <f>HYPERLINK("https://hsdes.intel.com/resource/14013158254","14013158254")</f>
      </nc>
    </rcc>
    <rcc rId="0" sId="1">
      <nc r="B63">
        <f>HYPERLINK("https://hsdes.intel.com/resource/14013158298","14013158298")</f>
      </nc>
    </rcc>
    <rcc rId="0" sId="1">
      <nc r="B64">
        <f>HYPERLINK("https://hsdes.intel.com/resource/14013158321","14013158321")</f>
      </nc>
    </rcc>
    <rcc rId="0" sId="1">
      <nc r="B65">
        <f>HYPERLINK("https://hsdes.intel.com/resource/14013158359","14013158359")</f>
      </nc>
    </rcc>
    <rcc rId="0" sId="1">
      <nc r="B66">
        <f>HYPERLINK("https://hsdes.intel.com/resource/14013158389","14013158389")</f>
      </nc>
    </rcc>
    <rcc rId="0" sId="1">
      <nc r="B67">
        <f>HYPERLINK("https://hsdes.intel.com/resource/14013158399","14013158399")</f>
      </nc>
    </rcc>
    <rcc rId="0" sId="1">
      <nc r="B68">
        <f>HYPERLINK("https://hsdes.intel.com/resource/14013158479","14013158479")</f>
      </nc>
    </rcc>
    <rcc rId="0" sId="1">
      <nc r="B69">
        <f>HYPERLINK("https://hsdes.intel.com/resource/14013158482","14013158482")</f>
      </nc>
    </rcc>
    <rcc rId="0" sId="1">
      <nc r="B70">
        <f>HYPERLINK("https://hsdes.intel.com/resource/14013158543","14013158543")</f>
      </nc>
    </rcc>
    <rcc rId="0" sId="1">
      <nc r="B71">
        <f>HYPERLINK("https://hsdes.intel.com/resource/14013158550","14013158550")</f>
      </nc>
    </rcc>
    <rcc rId="0" sId="1">
      <nc r="B72">
        <f>HYPERLINK("https://hsdes.intel.com/resource/14013158673","14013158673")</f>
      </nc>
    </rcc>
    <rcc rId="0" sId="1">
      <nc r="B73">
        <f>HYPERLINK("https://hsdes.intel.com/resource/14013158689","14013158689")</f>
      </nc>
    </rcc>
    <rcc rId="0" sId="1">
      <nc r="B74">
        <f>HYPERLINK("https://hsdes.intel.com/resource/14013158717","14013158717")</f>
      </nc>
    </rcc>
    <rcc rId="0" sId="1">
      <nc r="B75">
        <f>HYPERLINK("https://hsdes.intel.com/resource/14013158799","14013158799")</f>
      </nc>
    </rcc>
    <rcc rId="0" sId="1">
      <nc r="B76">
        <f>HYPERLINK("https://hsdes.intel.com/resource/14013158803","14013158803")</f>
      </nc>
    </rcc>
    <rcc rId="0" sId="1">
      <nc r="B77">
        <f>HYPERLINK("https://hsdes.intel.com/resource/14013158813","14013158813")</f>
      </nc>
    </rcc>
    <rcc rId="0" sId="1">
      <nc r="B78">
        <f>HYPERLINK("https://hsdes.intel.com/resource/14013158989","14013158989")</f>
      </nc>
    </rcc>
    <rcc rId="0" sId="1">
      <nc r="B79">
        <f>HYPERLINK("https://hsdes.intel.com/resource/14013159015","14013159015")</f>
      </nc>
    </rcc>
    <rcc rId="0" sId="1">
      <nc r="B80">
        <f>HYPERLINK("https://hsdes.intel.com/resource/14013159021","14013159021")</f>
      </nc>
    </rcc>
    <rcc rId="0" sId="1">
      <nc r="B81">
        <f>HYPERLINK("https://hsdes.intel.com/resource/14013159022","14013159022")</f>
      </nc>
    </rcc>
    <rcc rId="0" sId="1">
      <nc r="B82">
        <f>HYPERLINK("https://hsdes.intel.com/resource/14013159024","14013159024")</f>
      </nc>
    </rcc>
    <rcc rId="0" sId="1">
      <nc r="B83">
        <f>HYPERLINK("https://hsdes.intel.com/resource/14013159046","14013159046")</f>
      </nc>
    </rcc>
    <rcc rId="0" sId="1">
      <nc r="B84">
        <f>HYPERLINK("https://hsdes.intel.com/resource/14013159052","14013159052")</f>
      </nc>
    </rcc>
    <rcc rId="0" sId="1">
      <nc r="B85">
        <f>HYPERLINK("https://hsdes.intel.com/resource/14013159061","14013159061")</f>
      </nc>
    </rcc>
    <rcc rId="0" sId="1">
      <nc r="B86">
        <f>HYPERLINK("https://hsdes.intel.com/resource/14013159073","14013159073")</f>
      </nc>
    </rcc>
    <rcc rId="0" sId="1">
      <nc r="B87">
        <f>HYPERLINK("https://hsdes.intel.com/resource/14013159080","14013159080")</f>
      </nc>
    </rcc>
    <rcc rId="0" sId="1">
      <nc r="B88">
        <f>HYPERLINK("https://hsdes.intel.com/resource/14013159090","14013159090")</f>
      </nc>
    </rcc>
    <rcc rId="0" sId="1">
      <nc r="B89">
        <f>HYPERLINK("https://hsdes.intel.com/resource/14013159094","14013159094")</f>
      </nc>
    </rcc>
    <rcc rId="0" sId="1">
      <nc r="B90">
        <f>HYPERLINK("https://hsdes.intel.com/resource/14013159127","14013159127")</f>
      </nc>
    </rcc>
    <rcc rId="0" sId="1">
      <nc r="B91">
        <f>HYPERLINK("https://hsdes.intel.com/resource/14013159129","14013159129")</f>
      </nc>
    </rcc>
    <rcc rId="0" sId="1">
      <nc r="B92">
        <f>HYPERLINK("https://hsdes.intel.com/resource/14013159248","14013159248")</f>
      </nc>
    </rcc>
    <rcc rId="0" sId="1">
      <nc r="B93">
        <f>HYPERLINK("https://hsdes.intel.com/resource/14013159448","14013159448")</f>
      </nc>
    </rcc>
    <rcc rId="0" sId="1">
      <nc r="B94">
        <f>HYPERLINK("https://hsdes.intel.com/resource/14013159842","14013159842")</f>
      </nc>
    </rcc>
    <rcc rId="0" sId="1">
      <nc r="B58">
        <f>HYPERLINK("https://hsdes.intel.com/resource/14013158143","14013158143")</f>
      </nc>
    </rcc>
    <rcc rId="0" sId="1">
      <nc r="B96">
        <f>HYPERLINK("https://hsdes.intel.com/resource/14013160087","14013160087")</f>
      </nc>
    </rcc>
    <rcc rId="0" sId="1">
      <nc r="B97">
        <f>HYPERLINK("https://hsdes.intel.com/resource/14013160097","14013160097")</f>
      </nc>
    </rcc>
    <rcc rId="0" sId="1">
      <nc r="B98">
        <f>HYPERLINK("https://hsdes.intel.com/resource/14013160109","14013160109")</f>
      </nc>
    </rcc>
    <rcc rId="0" sId="1">
      <nc r="B99">
        <f>HYPERLINK("https://hsdes.intel.com/resource/14013160438","14013160438")</f>
      </nc>
    </rcc>
    <rcc rId="0" sId="1">
      <nc r="B100">
        <f>HYPERLINK("https://hsdes.intel.com/resource/14013160446","14013160446")</f>
      </nc>
    </rcc>
    <rcc rId="0" sId="1">
      <nc r="B101">
        <f>HYPERLINK("https://hsdes.intel.com/resource/14013160449","14013160449")</f>
      </nc>
    </rcc>
    <rcc rId="0" sId="1">
      <nc r="B102">
        <f>HYPERLINK("https://hsdes.intel.com/resource/14013160451","14013160451")</f>
      </nc>
    </rcc>
    <rcc rId="0" sId="1">
      <nc r="B103">
        <f>HYPERLINK("https://hsdes.intel.com/resource/14013160473","14013160473")</f>
      </nc>
    </rcc>
    <rcc rId="0" sId="1">
      <nc r="B104">
        <f>HYPERLINK("https://hsdes.intel.com/resource/14013160568","14013160568")</f>
      </nc>
    </rcc>
    <rcc rId="0" sId="1">
      <nc r="B105">
        <f>HYPERLINK("https://hsdes.intel.com/resource/14013160571","14013160571")</f>
      </nc>
    </rcc>
    <rcc rId="0" sId="1">
      <nc r="B106">
        <f>HYPERLINK("https://hsdes.intel.com/resource/14013160613","14013160613")</f>
      </nc>
    </rcc>
    <rcc rId="0" sId="1">
      <nc r="B107">
        <f>HYPERLINK("https://hsdes.intel.com/resource/14013160614","14013160614")</f>
      </nc>
    </rcc>
    <rcc rId="0" sId="1">
      <nc r="B108">
        <f>HYPERLINK("https://hsdes.intel.com/resource/14013160620","14013160620")</f>
      </nc>
    </rcc>
    <rcc rId="0" sId="1">
      <nc r="B109">
        <f>HYPERLINK("https://hsdes.intel.com/resource/14013160631","14013160631")</f>
      </nc>
    </rcc>
    <rcc rId="0" sId="1">
      <nc r="B110">
        <f>HYPERLINK("https://hsdes.intel.com/resource/14013160689","14013160689")</f>
      </nc>
    </rcc>
    <rcc rId="0" sId="1">
      <nc r="B111">
        <f>HYPERLINK("https://hsdes.intel.com/resource/14013160745","14013160745")</f>
      </nc>
    </rcc>
    <rcc rId="0" sId="1">
      <nc r="B112">
        <f>HYPERLINK("https://hsdes.intel.com/resource/14013160756","14013160756")</f>
      </nc>
    </rcc>
    <rcc rId="0" sId="1">
      <nc r="B113">
        <f>HYPERLINK("https://hsdes.intel.com/resource/14013160810","14013160810")</f>
      </nc>
    </rcc>
    <rcc rId="0" sId="1">
      <nc r="B114">
        <f>HYPERLINK("https://hsdes.intel.com/resource/14013160880","14013160880")</f>
      </nc>
    </rcc>
    <rcc rId="0" sId="1">
      <nc r="B115">
        <f>HYPERLINK("https://hsdes.intel.com/resource/14013160910","14013160910")</f>
      </nc>
    </rcc>
    <rcc rId="0" sId="1">
      <nc r="B116">
        <f>HYPERLINK("https://hsdes.intel.com/resource/14013160932","14013160932")</f>
      </nc>
    </rcc>
    <rcc rId="0" sId="1">
      <nc r="B117">
        <f>HYPERLINK("https://hsdes.intel.com/resource/14013161085","14013161085")</f>
      </nc>
    </rcc>
    <rcc rId="0" sId="1">
      <nc r="B118">
        <f>HYPERLINK("https://hsdes.intel.com/resource/14013161102","14013161102")</f>
      </nc>
    </rcc>
    <rcc rId="0" sId="1">
      <nc r="B119">
        <f>HYPERLINK("https://hsdes.intel.com/resource/14013161111","14013161111")</f>
      </nc>
    </rcc>
    <rcc rId="0" sId="1">
      <nc r="B120">
        <f>HYPERLINK("https://hsdes.intel.com/resource/14013161178","14013161178")</f>
      </nc>
    </rcc>
    <rcc rId="0" sId="1">
      <nc r="B121">
        <f>HYPERLINK("https://hsdes.intel.com/resource/14013161197","14013161197")</f>
      </nc>
    </rcc>
    <rcc rId="0" sId="1">
      <nc r="B122">
        <f>HYPERLINK("https://hsdes.intel.com/resource/14013161200","14013161200")</f>
      </nc>
    </rcc>
    <rcc rId="0" sId="1">
      <nc r="B123">
        <f>HYPERLINK("https://hsdes.intel.com/resource/14013161203","14013161203")</f>
      </nc>
    </rcc>
    <rcc rId="0" sId="1">
      <nc r="B124">
        <f>HYPERLINK("https://hsdes.intel.com/resource/14013161204","14013161204")</f>
      </nc>
    </rcc>
    <rcc rId="0" sId="1">
      <nc r="B125">
        <f>HYPERLINK("https://hsdes.intel.com/resource/14013161284","14013161284")</f>
      </nc>
    </rcc>
    <rcc rId="0" sId="1">
      <nc r="B126">
        <f>HYPERLINK("https://hsdes.intel.com/resource/14013161288","14013161288")</f>
      </nc>
    </rcc>
    <rcc rId="0" sId="1">
      <nc r="B127">
        <f>HYPERLINK("https://hsdes.intel.com/resource/14013161300","14013161300")</f>
      </nc>
    </rcc>
    <rcc rId="0" sId="1">
      <nc r="B128">
        <f>HYPERLINK("https://hsdes.intel.com/resource/14013161304","14013161304")</f>
      </nc>
    </rcc>
    <rcc rId="0" sId="1">
      <nc r="B129">
        <f>HYPERLINK("https://hsdes.intel.com/resource/14013161312","14013161312")</f>
      </nc>
    </rcc>
    <rcc rId="0" sId="1">
      <nc r="B130">
        <f>HYPERLINK("https://hsdes.intel.com/resource/14013161557","14013161557")</f>
      </nc>
    </rcc>
    <rcc rId="0" sId="1">
      <nc r="B131">
        <f>HYPERLINK("https://hsdes.intel.com/resource/14013161592","14013161592")</f>
      </nc>
    </rcc>
    <rcc rId="0" sId="1">
      <nc r="B132">
        <f>HYPERLINK("https://hsdes.intel.com/resource/14013161602","14013161602")</f>
      </nc>
    </rcc>
    <rcc rId="0" sId="1">
      <nc r="B133">
        <f>HYPERLINK("https://hsdes.intel.com/resource/14013161623","14013161623")</f>
      </nc>
    </rcc>
    <rcc rId="0" sId="1">
      <nc r="B134">
        <f>HYPERLINK("https://hsdes.intel.com/resource/14013161629","14013161629")</f>
      </nc>
    </rcc>
    <rcc rId="0" sId="1">
      <nc r="B135">
        <f>HYPERLINK("https://hsdes.intel.com/resource/14013161630","14013161630")</f>
      </nc>
    </rcc>
    <rcc rId="0" sId="1">
      <nc r="B136">
        <f>HYPERLINK("https://hsdes.intel.com/resource/14013161693","14013161693")</f>
      </nc>
    </rcc>
    <rcc rId="0" sId="1">
      <nc r="B137">
        <f>HYPERLINK("https://hsdes.intel.com/resource/14013161806","14013161806")</f>
      </nc>
    </rcc>
    <rcc rId="0" sId="1">
      <nc r="B138">
        <f>HYPERLINK("https://hsdes.intel.com/resource/14013161809","14013161809")</f>
      </nc>
    </rcc>
    <rcc rId="0" sId="1">
      <nc r="B139">
        <f>HYPERLINK("https://hsdes.intel.com/resource/14013161879","14013161879")</f>
      </nc>
    </rcc>
    <rcc rId="0" sId="1">
      <nc r="B140">
        <f>HYPERLINK("https://hsdes.intel.com/resource/14013161931","14013161931")</f>
      </nc>
    </rcc>
    <rcc rId="0" sId="1">
      <nc r="B141">
        <f>HYPERLINK("https://hsdes.intel.com/resource/14013161969","14013161969")</f>
      </nc>
    </rcc>
    <rcc rId="0" sId="1">
      <nc r="B142">
        <f>HYPERLINK("https://hsdes.intel.com/resource/14013161993","14013161993")</f>
      </nc>
    </rcc>
    <rcc rId="0" sId="1">
      <nc r="B143">
        <f>HYPERLINK("https://hsdes.intel.com/resource/14013162003","14013162003")</f>
      </nc>
    </rcc>
    <rcc rId="0" sId="1">
      <nc r="B144">
        <f>HYPERLINK("https://hsdes.intel.com/resource/14013162416","14013162416")</f>
      </nc>
    </rcc>
    <rcc rId="0" sId="1">
      <nc r="B145">
        <f>HYPERLINK("https://hsdes.intel.com/resource/14013162422","14013162422")</f>
      </nc>
    </rcc>
    <rcc rId="0" sId="1">
      <nc r="B146">
        <f>HYPERLINK("https://hsdes.intel.com/resource/14013162431","14013162431")</f>
      </nc>
    </rcc>
    <rcc rId="0" sId="1">
      <nc r="B147">
        <f>HYPERLINK("https://hsdes.intel.com/resource/14013162433","14013162433")</f>
      </nc>
    </rcc>
    <rcc rId="0" sId="1">
      <nc r="B148">
        <f>HYPERLINK("https://hsdes.intel.com/resource/14013162499","14013162499")</f>
      </nc>
    </rcc>
    <rcc rId="0" sId="1">
      <nc r="B149">
        <f>HYPERLINK("https://hsdes.intel.com/resource/14013162512","14013162512")</f>
      </nc>
    </rcc>
    <rcc rId="0" sId="1">
      <nc r="B150">
        <f>HYPERLINK("https://hsdes.intel.com/resource/14013162551","14013162551")</f>
      </nc>
    </rcc>
    <rcc rId="0" sId="1">
      <nc r="B151">
        <f>HYPERLINK("https://hsdes.intel.com/resource/14013162573","14013162573")</f>
      </nc>
    </rcc>
    <rcc rId="0" sId="1">
      <nc r="B152">
        <f>HYPERLINK("https://hsdes.intel.com/resource/14013162577","14013162577")</f>
      </nc>
    </rcc>
    <rcc rId="0" sId="1">
      <nc r="B153">
        <f>HYPERLINK("https://hsdes.intel.com/resource/14013162764","14013162764")</f>
      </nc>
    </rcc>
    <rcc rId="0" sId="1">
      <nc r="B154">
        <f>HYPERLINK("https://hsdes.intel.com/resource/14013162847","14013162847")</f>
      </nc>
    </rcc>
    <rcc rId="0" sId="1">
      <nc r="B155">
        <f>HYPERLINK("https://hsdes.intel.com/resource/14013162852","14013162852")</f>
      </nc>
    </rcc>
    <rcc rId="0" sId="1">
      <nc r="B156">
        <f>HYPERLINK("https://hsdes.intel.com/resource/14013162869","14013162869")</f>
      </nc>
    </rcc>
    <rcc rId="0" sId="1">
      <nc r="B157">
        <f>HYPERLINK("https://hsdes.intel.com/resource/14013163063","14013163063")</f>
      </nc>
    </rcc>
    <rcc rId="0" sId="1">
      <nc r="B158">
        <f>HYPERLINK("https://hsdes.intel.com/resource/14013163067","14013163067")</f>
      </nc>
    </rcc>
    <rcc rId="0" sId="1">
      <nc r="B159">
        <f>HYPERLINK("https://hsdes.intel.com/resource/14013163080","14013163080")</f>
      </nc>
    </rcc>
    <rcc rId="0" sId="1">
      <nc r="B160">
        <f>HYPERLINK("https://hsdes.intel.com/resource/14013163150","14013163150")</f>
      </nc>
    </rcc>
    <rcc rId="0" sId="1">
      <nc r="B161">
        <f>HYPERLINK("https://hsdes.intel.com/resource/14013163162","14013163162")</f>
      </nc>
    </rcc>
    <rcc rId="0" sId="1">
      <nc r="B162">
        <f>HYPERLINK("https://hsdes.intel.com/resource/14013163191","14013163191")</f>
      </nc>
    </rcc>
    <rcc rId="0" sId="1">
      <nc r="B163">
        <f>HYPERLINK("https://hsdes.intel.com/resource/14013163232","14013163232")</f>
      </nc>
    </rcc>
    <rcc rId="0" sId="1">
      <nc r="B164">
        <f>HYPERLINK("https://hsdes.intel.com/resource/14013163281","14013163281")</f>
      </nc>
    </rcc>
    <rcc rId="0" sId="1">
      <nc r="B165">
        <f>HYPERLINK("https://hsdes.intel.com/resource/14013163289","14013163289")</f>
      </nc>
    </rcc>
    <rcc rId="0" sId="1">
      <nc r="B166">
        <f>HYPERLINK("https://hsdes.intel.com/resource/14013163310","14013163310")</f>
      </nc>
    </rcc>
    <rcc rId="0" sId="1">
      <nc r="B167">
        <f>HYPERLINK("https://hsdes.intel.com/resource/14013163315","14013163315")</f>
      </nc>
    </rcc>
    <rcc rId="0" sId="1">
      <nc r="B168">
        <f>HYPERLINK("https://hsdes.intel.com/resource/14013163332","14013163332")</f>
      </nc>
    </rcc>
    <rcc rId="0" sId="1">
      <nc r="B169">
        <f>HYPERLINK("https://hsdes.intel.com/resource/14013163339","14013163339")</f>
      </nc>
    </rcc>
    <rcc rId="0" sId="1">
      <nc r="B170">
        <f>HYPERLINK("https://hsdes.intel.com/resource/14013163359","14013163359")</f>
      </nc>
    </rcc>
    <rcc rId="0" sId="1">
      <nc r="B171">
        <f>HYPERLINK("https://hsdes.intel.com/resource/14013163371","14013163371")</f>
      </nc>
    </rcc>
    <rcc rId="0" sId="1">
      <nc r="B172">
        <f>HYPERLINK("https://hsdes.intel.com/resource/14013163390","14013163390")</f>
      </nc>
    </rcc>
    <rcc rId="0" sId="1">
      <nc r="B173">
        <f>HYPERLINK("https://hsdes.intel.com/resource/14013163393","14013163393")</f>
      </nc>
    </rcc>
    <rcc rId="0" sId="1">
      <nc r="B174">
        <f>HYPERLINK("https://hsdes.intel.com/resource/14013163402","14013163402")</f>
      </nc>
    </rcc>
    <rcc rId="0" sId="1">
      <nc r="B175">
        <f>HYPERLINK("https://hsdes.intel.com/resource/14013163415","14013163415")</f>
      </nc>
    </rcc>
    <rcc rId="0" sId="1">
      <nc r="B176">
        <f>HYPERLINK("https://hsdes.intel.com/resource/14013163425","14013163425")</f>
      </nc>
    </rcc>
    <rcc rId="0" sId="1">
      <nc r="B177">
        <f>HYPERLINK("https://hsdes.intel.com/resource/14013163434","14013163434")</f>
      </nc>
    </rcc>
    <rcc rId="0" sId="1">
      <nc r="B178">
        <f>HYPERLINK("https://hsdes.intel.com/resource/14013163449","14013163449")</f>
      </nc>
    </rcc>
    <rcc rId="0" sId="1">
      <nc r="B179">
        <f>HYPERLINK("https://hsdes.intel.com/resource/14013163467","14013163467")</f>
      </nc>
    </rcc>
    <rcc rId="0" sId="1">
      <nc r="B180">
        <f>HYPERLINK("https://hsdes.intel.com/resource/14013163508","14013163508")</f>
      </nc>
    </rcc>
    <rcc rId="0" sId="1">
      <nc r="B181">
        <f>HYPERLINK("https://hsdes.intel.com/resource/14013163931","14013163931")</f>
      </nc>
    </rcc>
    <rcc rId="0" sId="1">
      <nc r="B182">
        <f>HYPERLINK("https://hsdes.intel.com/resource/14013164082","14013164082")</f>
      </nc>
    </rcc>
    <rcc rId="0" sId="1">
      <nc r="B183">
        <f>HYPERLINK("https://hsdes.intel.com/resource/14013164115","14013164115")</f>
      </nc>
    </rcc>
    <rcc rId="0" sId="1">
      <nc r="B184">
        <f>HYPERLINK("https://hsdes.intel.com/resource/14013164345","14013164345")</f>
      </nc>
    </rcc>
    <rcc rId="0" sId="1">
      <nc r="B185">
        <f>HYPERLINK("https://hsdes.intel.com/resource/14013164746","14013164746")</f>
      </nc>
    </rcc>
    <rcc rId="0" sId="1">
      <nc r="B186">
        <f>HYPERLINK("https://hsdes.intel.com/resource/14013164753","14013164753")</f>
      </nc>
    </rcc>
    <rcc rId="0" sId="1">
      <nc r="B187">
        <f>HYPERLINK("https://hsdes.intel.com/resource/14013165037","14013165037")</f>
      </nc>
    </rcc>
    <rcc rId="0" sId="1">
      <nc r="B188">
        <f>HYPERLINK("https://hsdes.intel.com/resource/14013165053","14013165053")</f>
      </nc>
    </rcc>
    <rcc rId="0" sId="1">
      <nc r="B189">
        <f>HYPERLINK("https://hsdes.intel.com/resource/14013165112","14013165112")</f>
      </nc>
    </rcc>
    <rcc rId="0" sId="1">
      <nc r="B190">
        <f>HYPERLINK("https://hsdes.intel.com/resource/14013165116","14013165116")</f>
      </nc>
    </rcc>
    <rcc rId="0" sId="1">
      <nc r="B191">
        <f>HYPERLINK("https://hsdes.intel.com/resource/14013165121","14013165121")</f>
      </nc>
    </rcc>
    <rcc rId="0" sId="1">
      <nc r="B192">
        <f>HYPERLINK("https://hsdes.intel.com/resource/14013165165","14013165165")</f>
      </nc>
    </rcc>
    <rcc rId="0" sId="1">
      <nc r="B193">
        <f>HYPERLINK("https://hsdes.intel.com/resource/14013165202","14013165202")</f>
      </nc>
    </rcc>
    <rcc rId="0" sId="1">
      <nc r="B194">
        <f>HYPERLINK("https://hsdes.intel.com/resource/14013165225","14013165225")</f>
      </nc>
    </rcc>
    <rcc rId="0" sId="1">
      <nc r="B195">
        <f>HYPERLINK("https://hsdes.intel.com/resource/14013165243","14013165243")</f>
      </nc>
    </rcc>
    <rcc rId="0" sId="1">
      <nc r="B196">
        <f>HYPERLINK("https://hsdes.intel.com/resource/14013165260","14013165260")</f>
      </nc>
    </rcc>
    <rcc rId="0" sId="1">
      <nc r="B197">
        <f>HYPERLINK("https://hsdes.intel.com/resource/14013165272","14013165272")</f>
      </nc>
    </rcc>
    <rcc rId="0" sId="1">
      <nc r="B198">
        <f>HYPERLINK("https://hsdes.intel.com/resource/14013165281","14013165281")</f>
      </nc>
    </rcc>
    <rcc rId="0" sId="1">
      <nc r="B199">
        <f>HYPERLINK("https://hsdes.intel.com/resource/14013165287","14013165287")</f>
      </nc>
    </rcc>
    <rcc rId="0" sId="1">
      <nc r="B200">
        <f>HYPERLINK("https://hsdes.intel.com/resource/14013165290","14013165290")</f>
      </nc>
    </rcc>
    <rcc rId="0" sId="1">
      <nc r="B201">
        <f>HYPERLINK("https://hsdes.intel.com/resource/14013165295","14013165295")</f>
      </nc>
    </rcc>
    <rcc rId="0" sId="1">
      <nc r="B202">
        <f>HYPERLINK("https://hsdes.intel.com/resource/14013165299","14013165299")</f>
      </nc>
    </rcc>
    <rcc rId="0" sId="1">
      <nc r="B203">
        <f>HYPERLINK("https://hsdes.intel.com/resource/14013165425","14013165425")</f>
      </nc>
    </rcc>
    <rcc rId="0" sId="1">
      <nc r="B204">
        <f>HYPERLINK("https://hsdes.intel.com/resource/14013165524","14013165524")</f>
      </nc>
    </rcc>
    <rcc rId="0" sId="1">
      <nc r="B205">
        <f>HYPERLINK("https://hsdes.intel.com/resource/14013165597","14013165597")</f>
      </nc>
    </rcc>
    <rcc rId="0" sId="1">
      <nc r="B206">
        <f>HYPERLINK("https://hsdes.intel.com/resource/14013165608","14013165608")</f>
      </nc>
    </rcc>
    <rcc rId="0" sId="1">
      <nc r="B207">
        <f>HYPERLINK("https://hsdes.intel.com/resource/14013166601","14013166601")</f>
      </nc>
    </rcc>
    <rcc rId="0" sId="1">
      <nc r="B208">
        <f>HYPERLINK("https://hsdes.intel.com/resource/14013166698","14013166698")</f>
      </nc>
    </rcc>
    <rcc rId="0" sId="1">
      <nc r="B209">
        <f>HYPERLINK("https://hsdes.intel.com/resource/14013166704","14013166704")</f>
      </nc>
    </rcc>
    <rcc rId="0" sId="1">
      <nc r="B210">
        <f>HYPERLINK("https://hsdes.intel.com/resource/14013166904","14013166904")</f>
      </nc>
    </rcc>
    <rcc rId="0" sId="1">
      <nc r="B211">
        <f>HYPERLINK("https://hsdes.intel.com/resource/14013167738","14013167738")</f>
      </nc>
    </rcc>
    <rcc rId="0" sId="1">
      <nc r="B212">
        <f>HYPERLINK("https://hsdes.intel.com/resource/14013167791","14013167791")</f>
      </nc>
    </rcc>
    <rcc rId="0" sId="1">
      <nc r="B213">
        <f>HYPERLINK("https://hsdes.intel.com/resource/14013167825","14013167825")</f>
      </nc>
    </rcc>
    <rcc rId="0" sId="1">
      <nc r="B214">
        <f>HYPERLINK("https://hsdes.intel.com/resource/14013168579","14013168579")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6">
        <f>HYPERLINK("https://hsdes.intel.com/resource/14013169126","14013169126")</f>
      </nc>
    </rcc>
    <rcc rId="0" sId="1">
      <nc r="B217">
        <f>HYPERLINK("https://hsdes.intel.com/resource/14013169128","14013169128")</f>
      </nc>
    </rcc>
    <rcc rId="0" sId="1">
      <nc r="B218">
        <f>HYPERLINK("https://hsdes.intel.com/resource/14013172878","14013172878")</f>
      </nc>
    </rcc>
    <rcc rId="0" sId="1">
      <nc r="B219">
        <f>HYPERLINK("https://hsdes.intel.com/resource/14013172908","14013172908")</f>
      </nc>
    </rcc>
    <rcc rId="0" sId="1">
      <nc r="B220">
        <f>HYPERLINK("https://hsdes.intel.com/resource/14013172912","14013172912")</f>
      </nc>
    </rcc>
    <rcc rId="0" sId="1">
      <nc r="B221">
        <f>HYPERLINK("https://hsdes.intel.com/resource/14013172938","14013172938")</f>
      </nc>
    </rcc>
    <rcc rId="0" sId="1">
      <nc r="B222">
        <f>HYPERLINK("https://hsdes.intel.com/resource/14013172940","14013172940")</f>
      </nc>
    </rcc>
    <rcc rId="0" sId="1">
      <nc r="B223">
        <f>HYPERLINK("https://hsdes.intel.com/resource/14013173096","14013173096")</f>
      </nc>
    </rcc>
    <rcc rId="0" sId="1">
      <nc r="B224">
        <f>HYPERLINK("https://hsdes.intel.com/resource/14013173107","14013173107")</f>
      </nc>
    </rcc>
    <rcc rId="0" sId="1">
      <nc r="B225">
        <f>HYPERLINK("https://hsdes.intel.com/resource/14013173144","14013173144")</f>
      </nc>
    </rcc>
    <rcc rId="0" sId="1">
      <nc r="B226">
        <f>HYPERLINK("https://hsdes.intel.com/resource/14013173175","14013173175")</f>
      </nc>
    </rcc>
    <rcc rId="0" sId="1">
      <nc r="B227">
        <f>HYPERLINK("https://hsdes.intel.com/resource/14013173176","14013173176")</f>
      </nc>
    </rcc>
    <rcc rId="0" sId="1">
      <nc r="B228">
        <f>HYPERLINK("https://hsdes.intel.com/resource/14013173177","14013173177")</f>
      </nc>
    </rcc>
    <rcc rId="0" sId="1">
      <nc r="B229">
        <f>HYPERLINK("https://hsdes.intel.com/resource/14013173187","14013173187")</f>
      </nc>
    </rcc>
    <rcc rId="0" sId="1">
      <nc r="B230">
        <f>HYPERLINK("https://hsdes.intel.com/resource/14013173189","14013173189")</f>
      </nc>
    </rcc>
    <rcc rId="0" sId="1">
      <nc r="B231">
        <f>HYPERLINK("https://hsdes.intel.com/resource/14013173197","14013173197")</f>
      </nc>
    </rcc>
    <rcc rId="0" sId="1">
      <nc r="B232">
        <f>HYPERLINK("https://hsdes.intel.com/resource/14013173200","14013173200")</f>
      </nc>
    </rcc>
    <rcc rId="0" sId="1">
      <nc r="B233">
        <f>HYPERLINK("https://hsdes.intel.com/resource/14013173203","14013173203")</f>
      </nc>
    </rcc>
    <rcc rId="0" sId="1">
      <nc r="B234">
        <f>HYPERLINK("https://hsdes.intel.com/resource/14013173229","14013173229")</f>
      </nc>
    </rcc>
    <rcc rId="0" sId="1">
      <nc r="B235">
        <f>HYPERLINK("https://hsdes.intel.com/resource/14013173249","14013173249")</f>
      </nc>
    </rcc>
    <rcc rId="0" sId="1">
      <nc r="B236">
        <f>HYPERLINK("https://hsdes.intel.com/resource/14013173279","14013173279")</f>
      </nc>
    </rcc>
    <rcc rId="0" sId="1">
      <nc r="B237">
        <f>HYPERLINK("https://hsdes.intel.com/resource/14013173281","14013173281")</f>
      </nc>
    </rcc>
    <rcc rId="0" sId="1">
      <nc r="B238">
        <f>HYPERLINK("https://hsdes.intel.com/resource/14013173287","14013173287")</f>
      </nc>
    </rcc>
    <rcc rId="0" sId="1">
      <nc r="B239">
        <f>HYPERLINK("https://hsdes.intel.com/resource/14013173289","14013173289")</f>
      </nc>
    </rcc>
    <rcc rId="0" sId="1">
      <nc r="B240">
        <f>HYPERLINK("https://hsdes.intel.com/resource/14013173295","14013173295")</f>
      </nc>
    </rcc>
    <rcc rId="0" sId="1">
      <nc r="B241">
        <f>HYPERLINK("https://hsdes.intel.com/resource/14013174033","14013174033")</f>
      </nc>
    </rcc>
    <rcc rId="0" sId="1">
      <nc r="B242">
        <f>HYPERLINK("https://hsdes.intel.com/resource/14013174056","14013174056")</f>
      </nc>
    </rcc>
    <rcc rId="0" sId="1">
      <nc r="B243">
        <f>HYPERLINK("https://hsdes.intel.com/resource/14013174283","14013174283")</f>
      </nc>
    </rcc>
    <rcc rId="0" sId="1">
      <nc r="B244">
        <f>HYPERLINK("https://hsdes.intel.com/resource/14013174447","14013174447")</f>
      </nc>
    </rcc>
    <rcc rId="0" sId="1">
      <nc r="B245">
        <f>HYPERLINK("https://hsdes.intel.com/resource/14013174476","14013174476")</f>
      </nc>
    </rcc>
    <rcc rId="0" sId="1">
      <nc r="B246">
        <f>HYPERLINK("https://hsdes.intel.com/resource/14013174602","14013174602")</f>
      </nc>
    </rcc>
    <rcc rId="0" sId="1">
      <nc r="B247">
        <f>HYPERLINK("https://hsdes.intel.com/resource/14013174625","14013174625")</f>
      </nc>
    </rcc>
    <rcc rId="0" sId="1">
      <nc r="B248">
        <f>HYPERLINK("https://hsdes.intel.com/resource/14013174630","14013174630")</f>
      </nc>
    </rcc>
    <rcc rId="0" sId="1">
      <nc r="B249">
        <f>HYPERLINK("https://hsdes.intel.com/resource/14013174768","14013174768")</f>
      </nc>
    </rcc>
    <rcc rId="0" sId="1">
      <nc r="B250">
        <f>HYPERLINK("https://hsdes.intel.com/resource/14013174775","14013174775")</f>
      </nc>
    </rcc>
    <rcc rId="0" sId="1">
      <nc r="B251">
        <f>HYPERLINK("https://hsdes.intel.com/resource/14013174814","14013174814")</f>
      </nc>
    </rcc>
    <rcc rId="0" sId="1">
      <nc r="B252">
        <f>HYPERLINK("https://hsdes.intel.com/resource/14013175476","14013175476")</f>
      </nc>
    </rcc>
    <rcc rId="0" sId="1">
      <nc r="B253">
        <f>HYPERLINK("https://hsdes.intel.com/resource/14013175598","14013175598")</f>
      </nc>
    </rcc>
    <rcc rId="0" sId="1">
      <nc r="B254">
        <f>HYPERLINK("https://hsdes.intel.com/resource/14013175614","14013175614")</f>
      </nc>
    </rcc>
    <rcc rId="0" sId="1">
      <nc r="B255">
        <f>HYPERLINK("https://hsdes.intel.com/resource/14013175628","14013175628")</f>
      </nc>
    </rcc>
    <rcc rId="0" sId="1">
      <nc r="B256">
        <f>HYPERLINK("https://hsdes.intel.com/resource/14013175646","14013175646")</f>
      </nc>
    </rcc>
    <rcc rId="0" sId="1">
      <nc r="B257">
        <f>HYPERLINK("https://hsdes.intel.com/resource/14013175736","14013175736")</f>
      </nc>
    </rcc>
    <rcc rId="0" sId="1">
      <nc r="B258">
        <f>HYPERLINK("https://hsdes.intel.com/resource/14013175738","14013175738")</f>
      </nc>
    </rcc>
    <rcc rId="0" sId="1">
      <nc r="B259">
        <f>HYPERLINK("https://hsdes.intel.com/resource/14013175903","14013175903")</f>
      </nc>
    </rcc>
    <rcc rId="0" sId="1">
      <nc r="B260">
        <f>HYPERLINK("https://hsdes.intel.com/resource/14013176001","14013176001")</f>
      </nc>
    </rcc>
    <rcc rId="0" sId="1">
      <nc r="B261">
        <f>HYPERLINK("https://hsdes.intel.com/resource/14013176015","14013176015")</f>
      </nc>
    </rcc>
    <rcc rId="0" sId="1">
      <nc r="B262">
        <f>HYPERLINK("https://hsdes.intel.com/resource/14013176141","14013176141")</f>
      </nc>
    </rcc>
    <rcc rId="0" sId="1">
      <nc r="B263">
        <f>HYPERLINK("https://hsdes.intel.com/resource/14013176151","14013176151")</f>
      </nc>
    </rcc>
    <rcc rId="0" sId="1">
      <nc r="B264">
        <f>HYPERLINK("https://hsdes.intel.com/resource/14013176281","14013176281")</f>
      </nc>
    </rcc>
    <rcc rId="0" sId="1">
      <nc r="B265">
        <f>HYPERLINK("https://hsdes.intel.com/resource/14013176385","14013176385")</f>
      </nc>
    </rcc>
    <rcc rId="0" sId="1">
      <nc r="B266">
        <f>HYPERLINK("https://hsdes.intel.com/resource/14013176415","14013176415")</f>
      </nc>
    </rcc>
    <rcc rId="0" sId="1">
      <nc r="B267">
        <f>HYPERLINK("https://hsdes.intel.com/resource/14013176467","14013176467")</f>
      </nc>
    </rcc>
    <rcc rId="0" sId="1">
      <nc r="B268">
        <f>HYPERLINK("https://hsdes.intel.com/resource/14013176644","14013176644")</f>
      </nc>
    </rcc>
    <rcc rId="0" sId="1">
      <nc r="B269">
        <f>HYPERLINK("https://hsdes.intel.com/resource/14013176647","14013176647")</f>
      </nc>
    </rcc>
    <rcc rId="0" sId="1">
      <nc r="B270">
        <f>HYPERLINK("https://hsdes.intel.com/resource/14013176650","14013176650")</f>
      </nc>
    </rcc>
    <rcc rId="0" sId="1">
      <nc r="B290">
        <f>HYPERLINK("https://hsdes.intel.com/resource/14013177652","14013177652")</f>
      </nc>
    </rcc>
    <rcc rId="0" sId="1">
      <nc r="B272">
        <f>HYPERLINK("https://hsdes.intel.com/resource/14013176735","14013176735")</f>
      </nc>
    </rcc>
    <rcc rId="0" sId="1">
      <nc r="B273">
        <f>HYPERLINK("https://hsdes.intel.com/resource/14013176789","14013176789")</f>
      </nc>
    </rcc>
    <rcc rId="0" sId="1">
      <nc r="B274">
        <f>HYPERLINK("https://hsdes.intel.com/resource/14013176861","14013176861")</f>
      </nc>
    </rcc>
    <rcc rId="0" sId="1">
      <nc r="B275">
        <f>HYPERLINK("https://hsdes.intel.com/resource/14013176928","14013176928")</f>
      </nc>
    </rcc>
    <rcc rId="0" sId="1">
      <nc r="B276">
        <f>HYPERLINK("https://hsdes.intel.com/resource/14013176948","14013176948")</f>
      </nc>
    </rcc>
    <rcc rId="0" sId="1">
      <nc r="B277">
        <f>HYPERLINK("https://hsdes.intel.com/resource/14013176953","14013176953")</f>
      </nc>
    </rcc>
    <rcc rId="0" sId="1">
      <nc r="B278">
        <f>HYPERLINK("https://hsdes.intel.com/resource/14013176958","14013176958")</f>
      </nc>
    </rcc>
    <rcc rId="0" sId="1">
      <nc r="B279">
        <f>HYPERLINK("https://hsdes.intel.com/resource/14013176969","14013176969")</f>
      </nc>
    </rcc>
    <rcc rId="0" sId="1">
      <nc r="B280">
        <f>HYPERLINK("https://hsdes.intel.com/resource/14013176972","14013176972")</f>
      </nc>
    </rcc>
    <rcc rId="0" sId="1">
      <nc r="B281">
        <f>HYPERLINK("https://hsdes.intel.com/resource/14013177170","14013177170")</f>
      </nc>
    </rcc>
    <rcc rId="0" sId="1">
      <nc r="B282">
        <f>HYPERLINK("https://hsdes.intel.com/resource/14013177179","14013177179")</f>
      </nc>
    </rcc>
    <rcc rId="0" sId="1">
      <nc r="B283">
        <f>HYPERLINK("https://hsdes.intel.com/resource/14013177264","14013177264")</f>
      </nc>
    </rcc>
    <rcc rId="0" sId="1">
      <nc r="B284">
        <f>HYPERLINK("https://hsdes.intel.com/resource/14013177266","14013177266")</f>
      </nc>
    </rcc>
    <rcc rId="0" sId="1">
      <nc r="B285">
        <f>HYPERLINK("https://hsdes.intel.com/resource/14013177269","14013177269")</f>
      </nc>
    </rcc>
    <rcc rId="0" sId="1">
      <nc r="B286">
        <f>HYPERLINK("https://hsdes.intel.com/resource/14013177299","14013177299")</f>
      </nc>
    </rcc>
    <rcc rId="0" sId="1">
      <nc r="B287">
        <f>HYPERLINK("https://hsdes.intel.com/resource/14013177371","14013177371")</f>
      </nc>
    </rcc>
    <rcc rId="0" sId="1">
      <nc r="B288">
        <f>HYPERLINK("https://hsdes.intel.com/resource/14013177396","14013177396")</f>
      </nc>
    </rcc>
    <rcc rId="0" sId="1">
      <nc r="B289">
        <f>HYPERLINK("https://hsdes.intel.com/resource/14013177439","14013177439")</f>
      </nc>
    </rcc>
    <rcc rId="0" sId="1">
      <nc r="B302">
        <f>HYPERLINK("https://hsdes.intel.com/resource/14013177940","14013177940")</f>
      </nc>
    </rcc>
    <rcc rId="0" sId="1">
      <nc r="B291">
        <f>HYPERLINK("https://hsdes.intel.com/resource/14013177672","14013177672")</f>
      </nc>
    </rcc>
    <rcc rId="0" sId="1">
      <nc r="B292">
        <f>HYPERLINK("https://hsdes.intel.com/resource/14013177761","14013177761")</f>
      </nc>
    </rcc>
    <rcc rId="0" sId="1">
      <nc r="B293">
        <f>HYPERLINK("https://hsdes.intel.com/resource/14013177801","14013177801")</f>
      </nc>
    </rcc>
    <rcc rId="0" sId="1">
      <nc r="B294">
        <f>HYPERLINK("https://hsdes.intel.com/resource/14013177828","14013177828")</f>
      </nc>
    </rcc>
    <rcc rId="0" sId="1">
      <nc r="B295">
        <f>HYPERLINK("https://hsdes.intel.com/resource/14013177835","14013177835")</f>
      </nc>
    </rcc>
    <rcc rId="0" sId="1">
      <nc r="B296">
        <v>14013177851</v>
      </nc>
    </rcc>
    <rcc rId="0" sId="1">
      <nc r="B297">
        <f>HYPERLINK("https://hsdes.intel.com/resource/14013177875","14013177875")</f>
      </nc>
    </rcc>
    <rcc rId="0" sId="1">
      <nc r="B298">
        <f>HYPERLINK("https://hsdes.intel.com/resource/14013177881","14013177881")</f>
      </nc>
    </rcc>
    <rcc rId="0" sId="1">
      <nc r="B299">
        <f>HYPERLINK("https://hsdes.intel.com/resource/14013177883","14013177883")</f>
      </nc>
    </rcc>
    <rcc rId="0" sId="1">
      <nc r="B300">
        <f>HYPERLINK("https://hsdes.intel.com/resource/14013177900","14013177900")</f>
      </nc>
    </rcc>
    <rcc rId="0" sId="1">
      <nc r="B301">
        <f>HYPERLINK("https://hsdes.intel.com/resource/14013177930","14013177930")</f>
      </nc>
    </rcc>
    <rcc rId="0" sId="1">
      <nc r="B319">
        <f>HYPERLINK("https://hsdes.intel.com/resource/14013178930","14013178930")</f>
      </nc>
    </rcc>
    <rcc rId="0" sId="1">
      <nc r="B303">
        <f>HYPERLINK("https://hsdes.intel.com/resource/14013177965","14013177965")</f>
      </nc>
    </rcc>
    <rcc rId="0" sId="1">
      <nc r="B304">
        <f>HYPERLINK("https://hsdes.intel.com/resource/14013177968","14013177968")</f>
      </nc>
    </rcc>
    <rcc rId="0" sId="1">
      <nc r="B305">
        <f>HYPERLINK("https://hsdes.intel.com/resource/14013177978","14013177978")</f>
      </nc>
    </rcc>
    <rcc rId="0" sId="1">
      <nc r="B306">
        <f>HYPERLINK("https://hsdes.intel.com/resource/14013178068","14013178068")</f>
      </nc>
    </rcc>
    <rcc rId="0" sId="1">
      <nc r="B307">
        <f>HYPERLINK("https://hsdes.intel.com/resource/14013178088","14013178088")</f>
      </nc>
    </rcc>
    <rcc rId="0" sId="1">
      <nc r="B308">
        <f>HYPERLINK("https://hsdes.intel.com/resource/14013178092","14013178092")</f>
      </nc>
    </rcc>
    <rcc rId="0" sId="1">
      <nc r="B309">
        <f>HYPERLINK("https://hsdes.intel.com/resource/14013178130","14013178130")</f>
      </nc>
    </rcc>
    <rcc rId="0" sId="1">
      <nc r="B310">
        <f>HYPERLINK("https://hsdes.intel.com/resource/14013178166","14013178166")</f>
      </nc>
    </rcc>
    <rcc rId="0" sId="1">
      <nc r="B311">
        <f>HYPERLINK("https://hsdes.intel.com/resource/14013178252","14013178252")</f>
      </nc>
    </rcc>
    <rcc rId="0" sId="1">
      <nc r="B312">
        <f>HYPERLINK("https://hsdes.intel.com/resource/14013178259","14013178259")</f>
      </nc>
    </rcc>
    <rcc rId="0" sId="1">
      <nc r="B313">
        <f>HYPERLINK("https://hsdes.intel.com/resource/14013178260","14013178260")</f>
      </nc>
    </rcc>
    <rcc rId="0" sId="1">
      <nc r="B314">
        <f>HYPERLINK("https://hsdes.intel.com/resource/14013178263","14013178263")</f>
      </nc>
    </rcc>
    <rcc rId="0" sId="1">
      <nc r="B315">
        <f>HYPERLINK("https://hsdes.intel.com/resource/14013178329","14013178329")</f>
      </nc>
    </rcc>
    <rcc rId="0" sId="1">
      <nc r="B316">
        <f>HYPERLINK("https://hsdes.intel.com/resource/14013178330","14013178330")</f>
      </nc>
    </rcc>
    <rcc rId="0" sId="1">
      <nc r="B317">
        <f>HYPERLINK("https://hsdes.intel.com/resource/14013178496","14013178496")</f>
      </nc>
    </rcc>
    <rcc rId="0" sId="1">
      <nc r="B318">
        <f>HYPERLINK("https://hsdes.intel.com/resource/14013178499","14013178499")</f>
      </nc>
    </rcc>
    <rcc rId="0" sId="1">
      <nc r="B320">
        <f>HYPERLINK("https://hsdes.intel.com/resource/14013178947","14013178947")</f>
      </nc>
    </rcc>
    <rcc rId="0" sId="1">
      <nc r="B321">
        <f>HYPERLINK("https://hsdes.intel.com/resource/14013178956","14013178956")</f>
      </nc>
    </rcc>
    <rcc rId="0" sId="1">
      <nc r="B322">
        <f>HYPERLINK("https://hsdes.intel.com/resource/14013178967","14013178967")</f>
      </nc>
    </rcc>
    <rcc rId="0" sId="1">
      <nc r="B53">
        <f>HYPERLINK("https://hsdes.intel.com/resource/14013157660","14013157660")</f>
      </nc>
    </rcc>
    <rcc rId="0" sId="1">
      <nc r="B323">
        <f>HYPERLINK("https://hsdes.intel.com/resource/14013179000","14013179000")</f>
      </nc>
    </rcc>
    <rcc rId="0" sId="1">
      <nc r="B324">
        <f>HYPERLINK("https://hsdes.intel.com/resource/14013179024","14013179024")</f>
      </nc>
    </rcc>
    <rcc rId="0" sId="1">
      <nc r="B325">
        <f>HYPERLINK("https://hsdes.intel.com/resource/14013179047","14013179047")</f>
      </nc>
    </rcc>
    <rcc rId="0" sId="1">
      <nc r="B326">
        <f>HYPERLINK("https://hsdes.intel.com/resource/14013179108","14013179108")</f>
      </nc>
    </rcc>
    <rcc rId="0" sId="1">
      <nc r="B327">
        <f>HYPERLINK("https://hsdes.intel.com/resource/14013179115","14013179115")</f>
      </nc>
    </rcc>
    <rcc rId="0" sId="1">
      <nc r="B328">
        <f>HYPERLINK("https://hsdes.intel.com/resource/14013179118","14013179118")</f>
      </nc>
    </rcc>
    <rcc rId="0" sId="1">
      <nc r="B329">
        <f>HYPERLINK("https://hsdes.intel.com/resource/14013179142","14013179142")</f>
      </nc>
    </rcc>
    <rcc rId="0" sId="1">
      <nc r="B95">
        <f>HYPERLINK("https://hsdes.intel.com/resource/14013159992","14013159992")</f>
      </nc>
    </rcc>
    <rcc rId="0" sId="1">
      <nc r="B331">
        <f>HYPERLINK("https://hsdes.intel.com/resource/14013179162","14013179162")</f>
      </nc>
    </rcc>
    <rcc rId="0" sId="1">
      <nc r="B332">
        <f>HYPERLINK("https://hsdes.intel.com/resource/14013179166","14013179166")</f>
      </nc>
    </rcc>
    <rcc rId="0" sId="1">
      <nc r="B333">
        <f>HYPERLINK("https://hsdes.intel.com/resource/14013179183","14013179183")</f>
      </nc>
    </rcc>
    <rcc rId="0" sId="1">
      <nc r="B334">
        <f>HYPERLINK("https://hsdes.intel.com/resource/14013179255","14013179255")</f>
      </nc>
    </rcc>
    <rcc rId="0" sId="1">
      <nc r="B335">
        <f>HYPERLINK("https://hsdes.intel.com/resource/14013179274","14013179274")</f>
      </nc>
    </rcc>
    <rcc rId="0" sId="1">
      <nc r="B336">
        <f>HYPERLINK("https://hsdes.intel.com/resource/14013179310","14013179310")</f>
      </nc>
    </rcc>
    <rcc rId="0" sId="1">
      <nc r="B337">
        <f>HYPERLINK("https://hsdes.intel.com/resource/14013179315","14013179315")</f>
      </nc>
    </rcc>
    <rcc rId="0" sId="1">
      <nc r="B271">
        <f>HYPERLINK("https://hsdes.intel.com/resource/14013176673","14013176673")</f>
      </nc>
    </rcc>
    <rcc rId="0" sId="1">
      <nc r="B330">
        <f>HYPERLINK("https://hsdes.intel.com/resource/14013179157","14013179157")</f>
      </nc>
    </rcc>
    <rcc rId="0" sId="1">
      <nc r="B340">
        <f>HYPERLINK("https://hsdes.intel.com/resource/14013179437","14013179437")</f>
      </nc>
    </rcc>
    <rcc rId="0" sId="1">
      <nc r="B341">
        <f>HYPERLINK("https://hsdes.intel.com/resource/14013179473","14013179473")</f>
      </nc>
    </rcc>
    <rcc rId="0" sId="1">
      <nc r="B342">
        <f>HYPERLINK("https://hsdes.intel.com/resource/14013179479","14013179479")</f>
      </nc>
    </rcc>
    <rcc rId="0" sId="1">
      <nc r="B343">
        <f>HYPERLINK("https://hsdes.intel.com/resource/14013179523","14013179523")</f>
      </nc>
    </rcc>
    <rcc rId="0" sId="1">
      <nc r="B344">
        <f>HYPERLINK("https://hsdes.intel.com/resource/14013179540","14013179540")</f>
      </nc>
    </rcc>
    <rcc rId="0" sId="1">
      <nc r="B345">
        <f>HYPERLINK("https://hsdes.intel.com/resource/14013179556","14013179556")</f>
      </nc>
    </rcc>
    <rcc rId="0" sId="1">
      <nc r="B346">
        <f>HYPERLINK("https://hsdes.intel.com/resource/14013179573","14013179573")</f>
      </nc>
    </rcc>
    <rcc rId="0" sId="1">
      <nc r="B347">
        <f>HYPERLINK("https://hsdes.intel.com/resource/14013179705","14013179705")</f>
      </nc>
    </rcc>
    <rcc rId="0" sId="1">
      <nc r="B348">
        <f>HYPERLINK("https://hsdes.intel.com/resource/14013180203","14013180203")</f>
      </nc>
    </rcc>
    <rcc rId="0" sId="1">
      <nc r="B349">
        <f>HYPERLINK("https://hsdes.intel.com/resource/14013180470","14013180470")</f>
      </nc>
    </rcc>
    <rcc rId="0" sId="1">
      <nc r="B350">
        <f>HYPERLINK("https://hsdes.intel.com/resource/14013180508","14013180508")</f>
      </nc>
    </rcc>
    <rcc rId="0" sId="1">
      <nc r="B351">
        <f>HYPERLINK("https://hsdes.intel.com/resource/14013180512","14013180512")</f>
      </nc>
    </rcc>
    <rcc rId="0" sId="1">
      <nc r="B352">
        <f>HYPERLINK("https://hsdes.intel.com/resource/14013182314","14013182314")</f>
      </nc>
    </rcc>
    <rcc rId="0" sId="1">
      <nc r="B353">
        <f>HYPERLINK("https://hsdes.intel.com/resource/14013182324","14013182324")</f>
      </nc>
    </rcc>
    <rcc rId="0" sId="1">
      <nc r="B354">
        <f>HYPERLINK("https://hsdes.intel.com/resource/14013182348","14013182348")</f>
      </nc>
    </rcc>
    <rcc rId="0" sId="1">
      <nc r="B355">
        <f>HYPERLINK("https://hsdes.intel.com/resource/14013182355","14013182355")</f>
      </nc>
    </rcc>
    <rcc rId="0" sId="1">
      <nc r="B356">
        <f>HYPERLINK("https://hsdes.intel.com/resource/14013182365","14013182365")</f>
      </nc>
    </rcc>
    <rcc rId="0" sId="1">
      <nc r="B357">
        <f>HYPERLINK("https://hsdes.intel.com/resource/14013182446","14013182446")</f>
      </nc>
    </rcc>
    <rcc rId="0" sId="1">
      <nc r="B358">
        <f>HYPERLINK("https://hsdes.intel.com/resource/14013182624","14013182624")</f>
      </nc>
    </rcc>
    <rcc rId="0" sId="1">
      <nc r="B359">
        <f>HYPERLINK("https://hsdes.intel.com/resource/14013182798","14013182798")</f>
      </nc>
    </rcc>
    <rcc rId="0" sId="1">
      <nc r="B360">
        <f>HYPERLINK("https://hsdes.intel.com/resource/14013182806","14013182806")</f>
      </nc>
    </rcc>
    <rcc rId="0" sId="1">
      <nc r="B361">
        <f>HYPERLINK("https://hsdes.intel.com/resource/14013183314","14013183314")</f>
      </nc>
    </rcc>
    <rcc rId="0" sId="1">
      <nc r="B362">
        <f>HYPERLINK("https://hsdes.intel.com/resource/14013183384","14013183384")</f>
      </nc>
    </rcc>
    <rcc rId="0" sId="1">
      <nc r="B363">
        <f>HYPERLINK("https://hsdes.intel.com/resource/14013183399","14013183399")</f>
      </nc>
    </rcc>
    <rcc rId="0" sId="1">
      <nc r="B364">
        <f>HYPERLINK("https://hsdes.intel.com/resource/14013183460","14013183460")</f>
      </nc>
    </rcc>
    <rcc rId="0" sId="1">
      <nc r="B365">
        <f>HYPERLINK("https://hsdes.intel.com/resource/14013183707","14013183707")</f>
      </nc>
    </rcc>
    <rcc rId="0" sId="1">
      <nc r="B366">
        <f>HYPERLINK("https://hsdes.intel.com/resource/14013183750","14013183750")</f>
      </nc>
    </rcc>
    <rcc rId="0" sId="1">
      <nc r="B367">
        <f>HYPERLINK("https://hsdes.intel.com/resource/14013183790","14013183790")</f>
      </nc>
    </rcc>
    <rcc rId="0" sId="1">
      <nc r="B368">
        <f>HYPERLINK("https://hsdes.intel.com/resource/14013183796","14013183796")</f>
      </nc>
    </rcc>
    <rcc rId="0" sId="1">
      <nc r="B369">
        <f>HYPERLINK("https://hsdes.intel.com/resource/14013183898","14013183898")</f>
      </nc>
    </rcc>
    <rcc rId="0" sId="1">
      <nc r="B370">
        <f>HYPERLINK("https://hsdes.intel.com/resource/14013183947","14013183947")</f>
      </nc>
    </rcc>
    <rcc rId="0" sId="1">
      <nc r="B371">
        <f>HYPERLINK("https://hsdes.intel.com/resource/14013184015","14013184015")</f>
      </nc>
    </rcc>
    <rcc rId="0" sId="1">
      <nc r="B372">
        <f>HYPERLINK("https://hsdes.intel.com/resource/14013184016","14013184016")</f>
      </nc>
    </rcc>
    <rcc rId="0" sId="1">
      <nc r="B373">
        <f>HYPERLINK("https://hsdes.intel.com/resource/14013184407","14013184407")</f>
      </nc>
    </rcc>
    <rcc rId="0" sId="1">
      <nc r="B374">
        <f>HYPERLINK("https://hsdes.intel.com/resource/14013184477","14013184477")</f>
      </nc>
    </rcc>
    <rcc rId="0" sId="1">
      <nc r="B375">
        <f>HYPERLINK("https://hsdes.intel.com/resource/14013184512","14013184512")</f>
      </nc>
    </rcc>
    <rcc rId="0" sId="1">
      <nc r="B376">
        <f>HYPERLINK("https://hsdes.intel.com/resource/14013184742","14013184742")</f>
      </nc>
    </rcc>
    <rcc rId="0" sId="1">
      <nc r="B377">
        <f>HYPERLINK("https://hsdes.intel.com/resource/14013184823","14013184823")</f>
      </nc>
    </rcc>
    <rcc rId="0" sId="1">
      <nc r="B378">
        <f>HYPERLINK("https://hsdes.intel.com/resource/14013184835","14013184835")</f>
      </nc>
    </rcc>
    <rcc rId="0" sId="1">
      <nc r="B379">
        <f>HYPERLINK("https://hsdes.intel.com/resource/14013185086","14013185086")</f>
      </nc>
    </rcc>
    <rcc rId="0" sId="1">
      <nc r="B380">
        <f>HYPERLINK("https://hsdes.intel.com/resource/14013185209","14013185209")</f>
      </nc>
    </rcc>
    <rcc rId="0" sId="1">
      <nc r="B381">
        <f>HYPERLINK("https://hsdes.intel.com/resource/14013185220","14013185220")</f>
      </nc>
    </rcc>
    <rcc rId="0" sId="1">
      <nc r="B382">
        <f>HYPERLINK("https://hsdes.intel.com/resource/14013185224","14013185224")</f>
      </nc>
    </rcc>
    <rcc rId="0" sId="1">
      <nc r="B383">
        <f>HYPERLINK("https://hsdes.intel.com/resource/14013185276","14013185276")</f>
      </nc>
    </rcc>
    <rcc rId="0" sId="1">
      <nc r="B384">
        <f>HYPERLINK("https://hsdes.intel.com/resource/14013185336","14013185336")</f>
      </nc>
    </rcc>
    <rcc rId="0" sId="1">
      <nc r="B385">
        <f>HYPERLINK("https://hsdes.intel.com/resource/14013185356","14013185356")</f>
      </nc>
    </rcc>
    <rcc rId="0" sId="1">
      <nc r="B386">
        <f>HYPERLINK("https://hsdes.intel.com/resource/14013185363","14013185363")</f>
      </nc>
    </rcc>
    <rcc rId="0" sId="1">
      <nc r="B387">
        <f>HYPERLINK("https://hsdes.intel.com/resource/14013185370","14013185370")</f>
      </nc>
    </rcc>
    <rcc rId="0" sId="1">
      <nc r="B388">
        <f>HYPERLINK("https://hsdes.intel.com/resource/14013185376","14013185376")</f>
      </nc>
    </rcc>
    <rcc rId="0" sId="1">
      <nc r="B389">
        <f>HYPERLINK("https://hsdes.intel.com/resource/14013185378","14013185378")</f>
      </nc>
    </rcc>
    <rcc rId="0" sId="1">
      <nc r="B390">
        <f>HYPERLINK("https://hsdes.intel.com/resource/14013185388","14013185388")</f>
      </nc>
    </rcc>
    <rcc rId="0" sId="1">
      <nc r="B391">
        <f>HYPERLINK("https://hsdes.intel.com/resource/14013185392","14013185392")</f>
      </nc>
    </rcc>
    <rcc rId="0" sId="1">
      <nc r="B392">
        <f>HYPERLINK("https://hsdes.intel.com/resource/14013185476","14013185476")</f>
      </nc>
    </rcc>
    <rcc rId="0" sId="1">
      <nc r="B393">
        <f>HYPERLINK("https://hsdes.intel.com/resource/14013185500","14013185500")</f>
      </nc>
    </rcc>
    <rcc rId="0" sId="1">
      <nc r="B394">
        <f>HYPERLINK("https://hsdes.intel.com/resource/14013185678","14013185678")</f>
      </nc>
    </rcc>
    <rcc rId="0" sId="1">
      <nc r="B395">
        <f>HYPERLINK("https://hsdes.intel.com/resource/14013185689","14013185689")</f>
      </nc>
    </rcc>
    <rcc rId="0" sId="1">
      <nc r="B396">
        <f>HYPERLINK("https://hsdes.intel.com/resource/14013185694","14013185694")</f>
      </nc>
    </rcc>
    <rcc rId="0" sId="1">
      <nc r="B397">
        <f>HYPERLINK("https://hsdes.intel.com/resource/14013185707","14013185707")</f>
      </nc>
    </rcc>
    <rcc rId="0" sId="1">
      <nc r="B398">
        <f>HYPERLINK("https://hsdes.intel.com/resource/14013185710","14013185710")</f>
      </nc>
    </rcc>
    <rcc rId="0" sId="1">
      <nc r="B399">
        <f>HYPERLINK("https://hsdes.intel.com/resource/14013185714","14013185714")</f>
      </nc>
    </rcc>
    <rcc rId="0" sId="1">
      <nc r="B400">
        <f>HYPERLINK("https://hsdes.intel.com/resource/14013185728","14013185728")</f>
      </nc>
    </rcc>
    <rcc rId="0" sId="1">
      <nc r="B401">
        <f>HYPERLINK("https://hsdes.intel.com/resource/14013185729","14013185729")</f>
      </nc>
    </rcc>
    <rcc rId="0" sId="1">
      <nc r="B402">
        <f>HYPERLINK("https://hsdes.intel.com/resource/14013185732","14013185732")</f>
      </nc>
    </rcc>
    <rcc rId="0" sId="1">
      <nc r="B403">
        <f>HYPERLINK("https://hsdes.intel.com/resource/14013185758","14013185758")</f>
      </nc>
    </rcc>
    <rcc rId="0" sId="1">
      <nc r="B404">
        <f>HYPERLINK("https://hsdes.intel.com/resource/14013185807","14013185807")</f>
      </nc>
    </rcc>
    <rcc rId="0" sId="1">
      <nc r="B405">
        <f>HYPERLINK("https://hsdes.intel.com/resource/14013185814","14013185814")</f>
      </nc>
    </rcc>
    <rcc rId="0" sId="1">
      <nc r="B406">
        <f>HYPERLINK("https://hsdes.intel.com/resource/14013185815","14013185815")</f>
      </nc>
    </rcc>
    <rcc rId="0" sId="1">
      <nc r="B407">
        <f>HYPERLINK("https://hsdes.intel.com/resource/14013185822","14013185822")</f>
      </nc>
    </rcc>
    <rcc rId="0" sId="1">
      <nc r="B408">
        <f>HYPERLINK("https://hsdes.intel.com/resource/14013185824","14013185824")</f>
      </nc>
    </rcc>
    <rcc rId="0" sId="1">
      <nc r="B409">
        <f>HYPERLINK("https://hsdes.intel.com/resource/14013185826","14013185826")</f>
      </nc>
    </rcc>
    <rcc rId="0" sId="1">
      <nc r="B410">
        <f>HYPERLINK("https://hsdes.intel.com/resource/14013185827","14013185827")</f>
      </nc>
    </rcc>
    <rcc rId="0" sId="1">
      <nc r="B411">
        <f>HYPERLINK("https://hsdes.intel.com/resource/14013185828","14013185828")</f>
      </nc>
    </rcc>
    <rcc rId="0" sId="1">
      <nc r="B412">
        <f>HYPERLINK("https://hsdes.intel.com/resource/14013185831","14013185831")</f>
      </nc>
    </rcc>
    <rcc rId="0" sId="1">
      <nc r="B413">
        <f>HYPERLINK("https://hsdes.intel.com/resource/14013185842","14013185842")</f>
      </nc>
    </rcc>
    <rcc rId="0" sId="1">
      <nc r="B414">
        <f>HYPERLINK("https://hsdes.intel.com/resource/14013185864","14013185864")</f>
      </nc>
    </rcc>
    <rcc rId="0" sId="1">
      <nc r="B415">
        <f>HYPERLINK("https://hsdes.intel.com/resource/16012332283","16012332283")</f>
      </nc>
    </rcc>
    <rcc rId="0" sId="1">
      <nc r="B416">
        <f>HYPERLINK("https://hsdes.intel.com/resource/16012641932","16012641932")</f>
      </nc>
    </rcc>
    <rcc rId="0" sId="1">
      <nc r="B417">
        <f>HYPERLINK("https://hsdes.intel.com/resource/16012848216","16012848216")</f>
      </nc>
    </rcc>
    <rcc rId="0" sId="1">
      <nc r="B418">
        <f>HYPERLINK("https://hsdes.intel.com/resource/16013162130","16013162130")</f>
      </nc>
    </rcc>
    <rcc rId="0" sId="1">
      <nc r="B419">
        <f>HYPERLINK("https://hsdes.intel.com/resource/16013676825","16013676825")</f>
      </nc>
    </rcc>
    <rcc rId="0" sId="1">
      <nc r="B420">
        <f>HYPERLINK("https://hsdes.intel.com/resource/16013676942","16013676942")</f>
      </nc>
    </rcc>
    <rcc rId="0" sId="1">
      <nc r="B421">
        <f>HYPERLINK("https://hsdes.intel.com/resource/16013677281","16013677281")</f>
      </nc>
    </rcc>
    <rcc rId="0" sId="1">
      <nc r="B422">
        <f>HYPERLINK("https://hsdes.intel.com/resource/16013677643","16013677643")</f>
      </nc>
    </rcc>
    <rcc rId="0" sId="1">
      <nc r="B423">
        <f>HYPERLINK("https://hsdes.intel.com/resource/16013681042","16013681042")</f>
      </nc>
    </rcc>
    <rcc rId="0" sId="1">
      <nc r="B424">
        <f>HYPERLINK("https://hsdes.intel.com/resource/16013686490","16013686490")</f>
      </nc>
    </rcc>
    <rcc rId="0" sId="1">
      <nc r="B425">
        <f>HYPERLINK("https://hsdes.intel.com/resource/16013697548","16013697548")</f>
      </nc>
    </rcc>
    <rcc rId="0" sId="1">
      <nc r="B426">
        <f>HYPERLINK("https://hsdes.intel.com/resource/16013832714","16013832714")</f>
      </nc>
    </rcc>
    <rcc rId="0" sId="1">
      <nc r="B427">
        <f>HYPERLINK("https://hsdes.intel.com/resource/16013894474","16013894474")</f>
      </nc>
    </rcc>
    <rcc rId="0" sId="1">
      <nc r="B428">
        <f>HYPERLINK("https://hsdes.intel.com/resource/16013897116","16013897116")</f>
      </nc>
    </rcc>
    <rcc rId="0" sId="1">
      <nc r="B429">
        <f>HYPERLINK("https://hsdes.intel.com/resource/16014422452","16014422452")</f>
      </nc>
    </rcc>
    <rcc rId="0" sId="1">
      <nc r="B430">
        <f>HYPERLINK("https://hsdes.intel.com/resource/16015007753","16015007753")</f>
      </nc>
    </rcc>
    <rcc rId="0" sId="1">
      <nc r="B431">
        <f>HYPERLINK("https://hsdes.intel.com/resource/22011834274","22011834274")</f>
      </nc>
    </rcc>
    <rcc rId="0" sId="1">
      <nc r="B432">
        <f>HYPERLINK("https://hsdes.intel.com/resource/22011834375","22011834375")</f>
      </nc>
    </rcc>
    <rcc rId="0" sId="1">
      <nc r="B433">
        <f>HYPERLINK("https://hsdes.intel.com/resource/22011834621","22011834621")</f>
      </nc>
    </rcc>
    <rcc rId="0" sId="1">
      <nc r="B434">
        <f>HYPERLINK("https://hsdes.intel.com/resource/22011834676","22011834676")</f>
      </nc>
    </rcc>
    <rcc rId="0" sId="1">
      <nc r="B435">
        <f>HYPERLINK("https://hsdes.intel.com/resource/22011834694","22011834694")</f>
      </nc>
    </rcc>
    <rcc rId="0" sId="1">
      <nc r="B436">
        <f>HYPERLINK("https://hsdes.intel.com/resource/22011834699","22011834699")</f>
      </nc>
    </rcc>
    <rcc rId="0" sId="1">
      <nc r="B437">
        <f>HYPERLINK("https://hsdes.intel.com/resource/22011843490","22011843490")</f>
      </nc>
    </rcc>
  </rr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E210" t="inlineStr">
      <is>
        <t>Not_Run</t>
      </is>
    </oc>
    <nc r="E210" t="inlineStr">
      <is>
        <t>NA</t>
      </is>
    </nc>
  </rcc>
  <rcc rId="644" sId="1">
    <nc r="F210" t="inlineStr">
      <is>
        <t>Bifurcation card not available</t>
      </is>
    </nc>
  </rcc>
  <rfmt sheetId="1" sqref="F210">
    <dxf>
      <alignment wrapText="1"/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E235" t="inlineStr">
      <is>
        <t>Not_Run</t>
      </is>
    </oc>
    <nc r="E235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E269" t="inlineStr">
      <is>
        <t>Not_Run</t>
      </is>
    </oc>
    <nc r="E269" t="inlineStr">
      <is>
        <t>Failed</t>
      </is>
    </nc>
  </rcc>
  <rcc rId="647" sId="1" odxf="1" dxf="1">
    <nc r="F269" t="inlineStr">
      <is>
        <t>https://hsdes.intel.com/appstore/article/#/16015761958</t>
      </is>
    </nc>
    <odxf>
      <font>
        <b val="0"/>
        <sz val="11"/>
        <color theme="1"/>
        <name val="Calibri"/>
        <family val="2"/>
        <scheme val="minor"/>
      </font>
    </odxf>
    <ndxf>
      <font>
        <b/>
        <sz val="11"/>
        <color theme="1"/>
        <name val="Calibri"/>
        <family val="2"/>
        <scheme val="minor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8" sId="1">
    <oc r="I104" t="inlineStr">
      <is>
        <t>Not_Run</t>
      </is>
    </oc>
    <nc r="I104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1">
    <oc r="E270" t="inlineStr">
      <is>
        <t>Not_Run</t>
      </is>
    </oc>
    <nc r="E270" t="inlineStr">
      <is>
        <t>Passed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E293" t="inlineStr">
      <is>
        <t>Not_Run</t>
      </is>
    </oc>
    <nc r="E293" t="inlineStr">
      <is>
        <t>Passed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E335" t="inlineStr">
      <is>
        <t>Not_Run</t>
      </is>
    </oc>
    <nc r="E335" t="inlineStr">
      <is>
        <t>Passed</t>
      </is>
    </nc>
  </rcc>
  <rcc rId="651" sId="1">
    <oc r="E13" t="inlineStr">
      <is>
        <t>Not_Run</t>
      </is>
    </oc>
    <nc r="E13" t="inlineStr">
      <is>
        <t>Passed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E25" t="inlineStr">
      <is>
        <t>Not_Run</t>
      </is>
    </oc>
    <nc r="E25" t="inlineStr">
      <is>
        <t>Passed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E30" t="inlineStr">
      <is>
        <t>Not_Run</t>
      </is>
    </oc>
    <nc r="E30" t="inlineStr">
      <is>
        <t>Passed</t>
      </is>
    </nc>
  </rcc>
  <rcc rId="654" sId="1">
    <oc r="E33" t="inlineStr">
      <is>
        <t>Not_Run</t>
      </is>
    </oc>
    <nc r="E33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1">
    <oc r="E71" t="inlineStr">
      <is>
        <t>Not_Run</t>
      </is>
    </oc>
    <nc r="E71" t="inlineStr">
      <is>
        <t>Passed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1">
    <oc r="E35" t="inlineStr">
      <is>
        <t>Not_Run</t>
      </is>
    </oc>
    <nc r="E35" t="inlineStr">
      <is>
        <t>Passed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E79" t="inlineStr">
      <is>
        <t>Not_Run</t>
      </is>
    </oc>
    <nc r="E79" t="inlineStr">
      <is>
        <t>Passed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1">
    <oc r="E66" t="inlineStr">
      <is>
        <t>Not_Run</t>
      </is>
    </oc>
    <nc r="E66" t="inlineStr">
      <is>
        <t>Passed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E101" t="inlineStr">
      <is>
        <t>Not_Run</t>
      </is>
    </oc>
    <nc r="E101" t="inlineStr">
      <is>
        <t>Passed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9" sId="1">
    <oc r="I105" t="inlineStr">
      <is>
        <t>Not_Run</t>
      </is>
    </oc>
    <nc r="I105" t="inlineStr">
      <is>
        <t>Passed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E129" t="inlineStr">
      <is>
        <t>Not_Run</t>
      </is>
    </oc>
    <nc r="E129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" sId="1">
    <oc r="E206" t="inlineStr">
      <is>
        <t>Not_Run</t>
      </is>
    </oc>
    <nc r="E206" t="inlineStr">
      <is>
        <t>Passed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">
    <oc r="E132" t="inlineStr">
      <is>
        <t>Not_Run</t>
      </is>
    </oc>
    <nc r="E132" t="inlineStr">
      <is>
        <t>Passed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 xfDxf="1" dxf="1">
    <nc r="F16" t="inlineStr">
      <is>
        <t>Type-c headset not available</t>
      </is>
    </nc>
  </rcc>
  <rcc rId="665" sId="1">
    <oc r="E16" t="inlineStr">
      <is>
        <t>Not_Run</t>
      </is>
    </oc>
    <nc r="E16" t="inlineStr">
      <is>
        <t>NA</t>
      </is>
    </nc>
  </rcc>
  <rcc rId="666" sId="1">
    <oc r="E309" t="inlineStr">
      <is>
        <t>Not_Run</t>
      </is>
    </oc>
    <nc r="E309" t="inlineStr">
      <is>
        <t>NA</t>
      </is>
    </nc>
  </rcc>
  <rcc rId="667" sId="1" xfDxf="1" dxf="1">
    <nc r="F309" t="inlineStr">
      <is>
        <t>c-TDP Supported qdf not avilable</t>
      </is>
    </nc>
  </rcc>
  <rcc rId="668" sId="1">
    <oc r="E3" t="inlineStr">
      <is>
        <t>Not_Run</t>
      </is>
    </oc>
    <nc r="E3" t="inlineStr">
      <is>
        <t>Passed</t>
      </is>
    </nc>
  </rcc>
  <rcc rId="669" sId="1">
    <oc r="E8" t="inlineStr">
      <is>
        <t>Not_Run</t>
      </is>
    </oc>
    <nc r="E8" t="inlineStr">
      <is>
        <t>Passed</t>
      </is>
    </nc>
  </rcc>
  <rcc rId="670" sId="1">
    <oc r="E22" t="inlineStr">
      <is>
        <t>Not_Run</t>
      </is>
    </oc>
    <nc r="E22" t="inlineStr">
      <is>
        <t>Passed</t>
      </is>
    </nc>
  </rcc>
  <rcc rId="671" sId="1">
    <oc r="E27" t="inlineStr">
      <is>
        <t>Not_Run</t>
      </is>
    </oc>
    <nc r="E27" t="inlineStr">
      <is>
        <t>Passed</t>
      </is>
    </nc>
  </rcc>
  <rcc rId="672" sId="1">
    <oc r="E20" t="inlineStr">
      <is>
        <t>Not_Run</t>
      </is>
    </oc>
    <nc r="E20" t="inlineStr">
      <is>
        <t>Passed</t>
      </is>
    </nc>
  </rcc>
  <rcc rId="673" sId="1">
    <oc r="E21" t="inlineStr">
      <is>
        <t>Not_Run</t>
      </is>
    </oc>
    <nc r="E21" t="inlineStr">
      <is>
        <t>Passed</t>
      </is>
    </nc>
  </rcc>
  <rcc rId="674" sId="1">
    <oc r="E57" t="inlineStr">
      <is>
        <t>Not_Run</t>
      </is>
    </oc>
    <nc r="E57" t="inlineStr">
      <is>
        <t>Passed</t>
      </is>
    </nc>
  </rcc>
  <rcc rId="675" sId="1">
    <oc r="E63" t="inlineStr">
      <is>
        <t>Not_Run</t>
      </is>
    </oc>
    <nc r="E63" t="inlineStr">
      <is>
        <t>Passed</t>
      </is>
    </nc>
  </rcc>
  <rcc rId="676" sId="1">
    <oc r="E67" t="inlineStr">
      <is>
        <t>Not_Run</t>
      </is>
    </oc>
    <nc r="E67" t="inlineStr">
      <is>
        <t>Passed</t>
      </is>
    </nc>
  </rcc>
  <rcc rId="677" sId="1">
    <oc r="E73" t="inlineStr">
      <is>
        <t>Not_Run</t>
      </is>
    </oc>
    <nc r="E73" t="inlineStr">
      <is>
        <t>Passed</t>
      </is>
    </nc>
  </rcc>
  <rcc rId="678" sId="1">
    <oc r="E76" t="inlineStr">
      <is>
        <t>Not_Run</t>
      </is>
    </oc>
    <nc r="E76" t="inlineStr">
      <is>
        <t>Passed</t>
      </is>
    </nc>
  </rcc>
  <rcc rId="679" sId="1">
    <oc r="E75" t="inlineStr">
      <is>
        <t>Not_Run</t>
      </is>
    </oc>
    <nc r="E7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E418" t="inlineStr">
      <is>
        <t>Not_Run</t>
      </is>
    </oc>
    <nc r="E418" t="inlineStr">
      <is>
        <t>Passed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>
    <oc r="E417" t="inlineStr">
      <is>
        <t>Not_Run</t>
      </is>
    </oc>
    <nc r="E417" t="inlineStr">
      <is>
        <t>Passed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oc r="E344" t="inlineStr">
      <is>
        <t>Not_Run</t>
      </is>
    </oc>
    <nc r="E344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1">
    <oc r="E346" t="inlineStr">
      <is>
        <t>Not_Run</t>
      </is>
    </oc>
    <nc r="E346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1">
    <oc r="E122" t="inlineStr">
      <is>
        <t>Not_Run</t>
      </is>
    </oc>
    <nc r="E122" t="inlineStr">
      <is>
        <t>Passed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E124" t="inlineStr">
      <is>
        <t>Not_Run</t>
      </is>
    </oc>
    <nc r="E124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1">
    <oc r="K175" t="inlineStr">
      <is>
        <t>Vijay</t>
      </is>
    </oc>
    <nc r="K175" t="inlineStr">
      <is>
        <t>Reshma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</rdn>
  <rdn rId="0" localSheetId="1" customView="1" name="Z_5579D22E_755A_4E0D_A977_6DB5DB67A016_.wvu.FilterData" hidden="1" oldHidden="1">
    <formula>Test_Data!$A$1:$T$437</formula>
    <oldFormula>Test_Data!$B$1:$R$437</oldFormula>
  </rdn>
  <rcv guid="{5579D22E-755A-4E0D-A977-6DB5DB67A016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>
    <oc r="E137" t="inlineStr">
      <is>
        <t>Not_Run</t>
      </is>
    </oc>
    <nc r="E137" t="inlineStr">
      <is>
        <t>Passed</t>
      </is>
    </nc>
  </rcc>
  <rcc rId="687" sId="1">
    <oc r="E141" t="inlineStr">
      <is>
        <t>Not_Run</t>
      </is>
    </oc>
    <nc r="E141" t="inlineStr">
      <is>
        <t>Passed</t>
      </is>
    </nc>
  </rcc>
  <rcc rId="688" sId="1">
    <oc r="E142" t="inlineStr">
      <is>
        <t>Not_Run</t>
      </is>
    </oc>
    <nc r="E142" t="inlineStr">
      <is>
        <t>Passed</t>
      </is>
    </nc>
  </rcc>
  <rcc rId="689" sId="1">
    <oc r="E143" t="inlineStr">
      <is>
        <t>Not_Run</t>
      </is>
    </oc>
    <nc r="E143" t="inlineStr">
      <is>
        <t>Passed</t>
      </is>
    </nc>
  </rcc>
  <rcc rId="690" sId="1">
    <oc r="E2" t="inlineStr">
      <is>
        <t>Not_Run</t>
      </is>
    </oc>
    <nc r="E2" t="inlineStr">
      <is>
        <t>Passed</t>
      </is>
    </nc>
  </rcc>
  <rcc rId="691" sId="1">
    <oc r="E250" t="inlineStr">
      <is>
        <t>Not_Run</t>
      </is>
    </oc>
    <nc r="E250" t="inlineStr">
      <is>
        <t>Passed</t>
      </is>
    </nc>
  </rcc>
  <rcc rId="692" sId="1">
    <oc r="E257" t="inlineStr">
      <is>
        <t>Not_Run</t>
      </is>
    </oc>
    <nc r="E257" t="inlineStr">
      <is>
        <t>Passed</t>
      </is>
    </nc>
  </rcc>
  <rcc rId="693" sId="1">
    <oc r="E260" t="inlineStr">
      <is>
        <t>Not_Run</t>
      </is>
    </oc>
    <nc r="E260" t="inlineStr">
      <is>
        <t>Passed</t>
      </is>
    </nc>
  </rcc>
  <rcc rId="694" sId="1">
    <oc r="E430" t="inlineStr">
      <is>
        <t>Not_Run</t>
      </is>
    </oc>
    <nc r="E430" t="inlineStr">
      <is>
        <t>Passed</t>
      </is>
    </nc>
  </rcc>
  <rcc rId="695" sId="1">
    <oc r="E411" t="inlineStr">
      <is>
        <t>Not_Run</t>
      </is>
    </oc>
    <nc r="E411" t="inlineStr">
      <is>
        <t>Passed</t>
      </is>
    </nc>
  </rcc>
  <rcc rId="696" sId="1">
    <oc r="E408" t="inlineStr">
      <is>
        <t>Not_Run</t>
      </is>
    </oc>
    <nc r="E408" t="inlineStr">
      <is>
        <t>Passed</t>
      </is>
    </nc>
  </rcc>
  <rcc rId="697" sId="1">
    <oc r="E415" t="inlineStr">
      <is>
        <t>Not_Run</t>
      </is>
    </oc>
    <nc r="E415" t="inlineStr">
      <is>
        <t>Passed</t>
      </is>
    </nc>
  </rcc>
  <rcc rId="698" sId="1">
    <oc r="E412" t="inlineStr">
      <is>
        <t>Not_Run</t>
      </is>
    </oc>
    <nc r="E412" t="inlineStr">
      <is>
        <t>Passed</t>
      </is>
    </nc>
  </rcc>
  <rcc rId="699" sId="1">
    <oc r="E407" t="inlineStr">
      <is>
        <t>Not_Run</t>
      </is>
    </oc>
    <nc r="E407" t="inlineStr">
      <is>
        <t>Passed</t>
      </is>
    </nc>
  </rcc>
  <rcc rId="700" sId="1">
    <oc r="E364" t="inlineStr">
      <is>
        <t>Not_Run</t>
      </is>
    </oc>
    <nc r="E364" t="inlineStr">
      <is>
        <t>Passed</t>
      </is>
    </nc>
  </rcc>
  <rcc rId="701" sId="1">
    <oc r="E287" t="inlineStr">
      <is>
        <t>Not_Run</t>
      </is>
    </oc>
    <nc r="E287" t="inlineStr">
      <is>
        <t>Passed</t>
      </is>
    </nc>
  </rcc>
  <rcc rId="702" sId="1">
    <oc r="E310" t="inlineStr">
      <is>
        <t>Not_Run</t>
      </is>
    </oc>
    <nc r="E310" t="inlineStr">
      <is>
        <t>Passed</t>
      </is>
    </nc>
  </rcc>
  <rcc rId="703" sId="1">
    <oc r="E373" t="inlineStr">
      <is>
        <t>Not_Run</t>
      </is>
    </oc>
    <nc r="E373" t="inlineStr">
      <is>
        <t>Passed</t>
      </is>
    </nc>
  </rcc>
  <rcc rId="704" sId="1">
    <oc r="E371" t="inlineStr">
      <is>
        <t>Not_Run</t>
      </is>
    </oc>
    <nc r="E371" t="inlineStr">
      <is>
        <t>Passed</t>
      </is>
    </nc>
  </rcc>
  <rcc rId="705" sId="1">
    <oc r="E331" t="inlineStr">
      <is>
        <t>Not_Run</t>
      </is>
    </oc>
    <nc r="E331" t="inlineStr">
      <is>
        <t>Passed</t>
      </is>
    </nc>
  </rcc>
  <rcc rId="706" sId="1">
    <oc r="E333" t="inlineStr">
      <is>
        <t>Not_Run</t>
      </is>
    </oc>
    <nc r="E333" t="inlineStr">
      <is>
        <t>Passed</t>
      </is>
    </nc>
  </rcc>
  <rcc rId="707" sId="1">
    <oc r="E329" t="inlineStr">
      <is>
        <t>Not_Run</t>
      </is>
    </oc>
    <nc r="E329" t="inlineStr">
      <is>
        <t>Passed</t>
      </is>
    </nc>
  </rcc>
  <rcc rId="708" sId="1">
    <oc r="E325" t="inlineStr">
      <is>
        <t>Not_Run</t>
      </is>
    </oc>
    <nc r="E325" t="inlineStr">
      <is>
        <t>Passed</t>
      </is>
    </nc>
  </rcc>
  <rcc rId="709" sId="1">
    <nc r="F321" t="inlineStr">
      <is>
        <t>intel</t>
      </is>
    </nc>
  </rcc>
  <rcc rId="710" sId="1">
    <nc r="F19" t="inlineStr">
      <is>
        <t>intel</t>
      </is>
    </nc>
  </rcc>
  <rcc rId="711" sId="1">
    <nc r="F18" t="inlineStr">
      <is>
        <t>intel</t>
      </is>
    </nc>
  </rcc>
  <rcc rId="712" sId="1">
    <oc r="G18" t="inlineStr">
      <is>
        <t>Vijay</t>
      </is>
    </oc>
    <nc r="G18"/>
  </rcc>
  <rcc rId="713" sId="1">
    <oc r="G19" t="inlineStr">
      <is>
        <t>Vijay</t>
      </is>
    </oc>
    <nc r="G19"/>
  </rcc>
  <rcc rId="714" sId="1">
    <oc r="G321" t="inlineStr">
      <is>
        <t>Vijay</t>
      </is>
    </oc>
    <nc r="G321"/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oc r="E302" t="inlineStr">
      <is>
        <t>Not_Run</t>
      </is>
    </oc>
    <nc r="E302" t="inlineStr">
      <is>
        <t>Passed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1">
    <oc r="E348" t="inlineStr">
      <is>
        <t>Not_Run</t>
      </is>
    </oc>
    <nc r="E348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E352" t="inlineStr">
      <is>
        <t>Not_Run</t>
      </is>
    </oc>
    <nc r="E352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E376" t="inlineStr">
      <is>
        <t>Not_Run</t>
      </is>
    </oc>
    <nc r="E376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E202" t="inlineStr">
      <is>
        <t>Not_Run</t>
      </is>
    </oc>
    <nc r="E202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1">
    <oc r="E365" t="inlineStr">
      <is>
        <t>Not_Run</t>
      </is>
    </oc>
    <nc r="E365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1">
    <oc r="E347" t="inlineStr">
      <is>
        <t>Not_Run</t>
      </is>
    </oc>
    <nc r="E34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E362" t="inlineStr">
      <is>
        <t>Not_Run</t>
      </is>
    </oc>
    <nc r="E362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E383" t="inlineStr">
      <is>
        <t>Not_Run</t>
      </is>
    </oc>
    <nc r="E383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3" sId="1">
    <oc r="I330" t="inlineStr">
      <is>
        <t>Not_Run</t>
      </is>
    </oc>
    <nc r="I330" t="inlineStr">
      <is>
        <t>Passed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1">
    <oc r="E416" t="inlineStr">
      <is>
        <t>Not_Run</t>
      </is>
    </oc>
    <nc r="E416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E157" t="inlineStr">
      <is>
        <t>Not_Run</t>
      </is>
    </oc>
    <nc r="E157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>
    <oc r="E380" t="inlineStr">
      <is>
        <t>Not_Run</t>
      </is>
    </oc>
    <nc r="E380" t="inlineStr">
      <is>
        <t>Passed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1">
    <oc r="E113" t="inlineStr">
      <is>
        <t>Not_Run</t>
      </is>
    </oc>
    <nc r="E113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1">
    <oc r="E304" t="inlineStr">
      <is>
        <t>Not_Run</t>
      </is>
    </oc>
    <nc r="E304" t="inlineStr">
      <is>
        <t>Passed</t>
      </is>
    </nc>
  </rcc>
  <rcc rId="729" sId="1">
    <oc r="E393" t="inlineStr">
      <is>
        <t>Not_Run</t>
      </is>
    </oc>
    <nc r="E393" t="inlineStr">
      <is>
        <t>Passed</t>
      </is>
    </nc>
  </rcc>
  <rcc rId="730" sId="1">
    <oc r="E392" t="inlineStr">
      <is>
        <t>Not_Run</t>
      </is>
    </oc>
    <nc r="E392" t="inlineStr">
      <is>
        <t>Passed</t>
      </is>
    </nc>
  </rcc>
  <rcc rId="731" sId="1">
    <oc r="E366" t="inlineStr">
      <is>
        <t>Not_Run</t>
      </is>
    </oc>
    <nc r="E366" t="inlineStr">
      <is>
        <t>Passed</t>
      </is>
    </nc>
  </rcc>
  <rcc rId="732" sId="1">
    <oc r="E385" t="inlineStr">
      <is>
        <t>Not_Run</t>
      </is>
    </oc>
    <nc r="E385" t="inlineStr">
      <is>
        <t>Passed</t>
      </is>
    </nc>
  </rcc>
  <rcc rId="733" sId="1">
    <oc r="E332" t="inlineStr">
      <is>
        <t>Not_Run</t>
      </is>
    </oc>
    <nc r="E332" t="inlineStr">
      <is>
        <t>Passed</t>
      </is>
    </nc>
  </rcc>
  <rcc rId="734" sId="1">
    <oc r="E297" t="inlineStr">
      <is>
        <t>Not_Run</t>
      </is>
    </oc>
    <nc r="E297" t="inlineStr">
      <is>
        <t>Passed</t>
      </is>
    </nc>
  </rcc>
  <rcc rId="735" sId="1">
    <oc r="E298" t="inlineStr">
      <is>
        <t>Not_Run</t>
      </is>
    </oc>
    <nc r="E298" t="inlineStr">
      <is>
        <t>Passed</t>
      </is>
    </nc>
  </rcc>
  <rcc rId="736" sId="1">
    <oc r="E349" t="inlineStr">
      <is>
        <t>Not_Run</t>
      </is>
    </oc>
    <nc r="E349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">
    <oc r="E403" t="inlineStr">
      <is>
        <t>Not_Run</t>
      </is>
    </oc>
    <nc r="E403" t="inlineStr">
      <is>
        <t>Passed</t>
      </is>
    </nc>
  </rcc>
  <rcc rId="738" sId="1">
    <oc r="E84" t="inlineStr">
      <is>
        <t>Not_Run</t>
      </is>
    </oc>
    <nc r="E84" t="inlineStr">
      <is>
        <t>Passed</t>
      </is>
    </nc>
  </rcc>
  <rcc rId="739" sId="1">
    <oc r="E201" t="inlineStr">
      <is>
        <t>Not_Run</t>
      </is>
    </oc>
    <nc r="E201" t="inlineStr">
      <is>
        <t>Passed</t>
      </is>
    </nc>
  </rcc>
  <rcc rId="740" sId="1">
    <oc r="E355" t="inlineStr">
      <is>
        <t>Not_Run</t>
      </is>
    </oc>
    <nc r="E355" t="inlineStr">
      <is>
        <t>Passed</t>
      </is>
    </nc>
  </rcc>
  <rcc rId="741" sId="1">
    <oc r="E160" t="inlineStr">
      <is>
        <t>Not_Run</t>
      </is>
    </oc>
    <nc r="E160" t="inlineStr">
      <is>
        <t>NA</t>
      </is>
    </nc>
  </rcc>
  <rcc rId="742" sId="1" xfDxf="1" dxf="1">
    <nc r="F160" t="inlineStr">
      <is>
        <t>TBT-egrfx not Availabe</t>
      </is>
    </nc>
  </rcc>
  <rcc rId="743" sId="1">
    <oc r="E77" t="inlineStr">
      <is>
        <t>Not_Run</t>
      </is>
    </oc>
    <nc r="E77" t="inlineStr">
      <is>
        <t>Passed</t>
      </is>
    </nc>
  </rcc>
  <rcc rId="744" sId="1">
    <nc r="F77" t="inlineStr">
      <is>
        <t>D3 hot 97.58 observed</t>
      </is>
    </nc>
  </rcc>
  <rcc rId="745" sId="1">
    <oc r="E87" t="inlineStr">
      <is>
        <t>Not_Run</t>
      </is>
    </oc>
    <nc r="E87" t="inlineStr">
      <is>
        <t>Passed</t>
      </is>
    </nc>
  </rcc>
  <rcc rId="746" sId="1">
    <oc r="E80" t="inlineStr">
      <is>
        <t>Not_Run</t>
      </is>
    </oc>
    <nc r="E80" t="inlineStr">
      <is>
        <t>Passed</t>
      </is>
    </nc>
  </rcc>
  <rcc rId="747" sId="1">
    <oc r="E88" t="inlineStr">
      <is>
        <t>Not_Run</t>
      </is>
    </oc>
    <nc r="E88" t="inlineStr">
      <is>
        <t>Passed</t>
      </is>
    </nc>
  </rcc>
  <rcc rId="748" sId="1">
    <oc r="E91" t="inlineStr">
      <is>
        <t>Not_Run</t>
      </is>
    </oc>
    <nc r="E91" t="inlineStr">
      <is>
        <t>Passed</t>
      </is>
    </nc>
  </rcc>
  <rcc rId="749" sId="1">
    <oc r="E92" t="inlineStr">
      <is>
        <t>Not_Run</t>
      </is>
    </oc>
    <nc r="E92" t="inlineStr">
      <is>
        <t>Passed</t>
      </is>
    </nc>
  </rcc>
  <rcc rId="750" sId="1">
    <oc r="E426" t="inlineStr">
      <is>
        <t>Not_Run</t>
      </is>
    </oc>
    <nc r="E426" t="inlineStr">
      <is>
        <t>Passed</t>
      </is>
    </nc>
  </rcc>
  <rcc rId="751" sId="1">
    <oc r="E404" t="inlineStr">
      <is>
        <t>Not_Run</t>
      </is>
    </oc>
    <nc r="E404" t="inlineStr">
      <is>
        <t>Passed</t>
      </is>
    </nc>
  </rcc>
  <rcc rId="752" sId="1">
    <oc r="E375" t="inlineStr">
      <is>
        <t>Not_Run</t>
      </is>
    </oc>
    <nc r="E375" t="inlineStr">
      <is>
        <t>Passed</t>
      </is>
    </nc>
  </rcc>
  <rcc rId="753" sId="1">
    <oc r="E374" t="inlineStr">
      <is>
        <t>Not_Run</t>
      </is>
    </oc>
    <nc r="E374" t="inlineStr">
      <is>
        <t>Passed</t>
      </is>
    </nc>
  </rcc>
  <rcc rId="754" sId="1">
    <nc r="F271" t="inlineStr">
      <is>
        <t>Intel</t>
      </is>
    </nc>
  </rcc>
  <rcc rId="755" sId="1">
    <oc r="G271" t="inlineStr">
      <is>
        <t>Arya</t>
      </is>
    </oc>
    <nc r="G271"/>
  </rcc>
  <rcc rId="756" sId="1">
    <oc r="E226" t="inlineStr">
      <is>
        <t>Not_Run</t>
      </is>
    </oc>
    <nc r="E226" t="inlineStr">
      <is>
        <t>Passed</t>
      </is>
    </nc>
  </rcc>
  <rcc rId="757" sId="1">
    <oc r="E354" t="inlineStr">
      <is>
        <t>Not_Run</t>
      </is>
    </oc>
    <nc r="E354" t="inlineStr">
      <is>
        <t>Passed</t>
      </is>
    </nc>
  </rcc>
  <rcc rId="758" sId="1">
    <oc r="E139" t="inlineStr">
      <is>
        <t>Not_Run</t>
      </is>
    </oc>
    <nc r="E139" t="inlineStr">
      <is>
        <t>Passed</t>
      </is>
    </nc>
  </rcc>
  <rcc rId="759" sId="1">
    <oc r="E154" t="inlineStr">
      <is>
        <t>Not_Run</t>
      </is>
    </oc>
    <nc r="E154" t="inlineStr">
      <is>
        <t>Passed</t>
      </is>
    </nc>
  </rcc>
  <rcc rId="760" sId="1">
    <oc r="E165" t="inlineStr">
      <is>
        <t>Not_Run</t>
      </is>
    </oc>
    <nc r="E165" t="inlineStr">
      <is>
        <t>Passed</t>
      </is>
    </nc>
  </rcc>
  <rcc rId="761" sId="1">
    <oc r="E181" t="inlineStr">
      <is>
        <t>Not_Run</t>
      </is>
    </oc>
    <nc r="E181" t="inlineStr">
      <is>
        <t>Passed</t>
      </is>
    </nc>
  </rcc>
  <rcc rId="762" sId="1">
    <oc r="E183" t="inlineStr">
      <is>
        <t>Not_Run</t>
      </is>
    </oc>
    <nc r="E183" t="inlineStr">
      <is>
        <t>Passed</t>
      </is>
    </nc>
  </rcc>
  <rcc rId="763" sId="1">
    <oc r="E178" t="inlineStr">
      <is>
        <t>Not_Run</t>
      </is>
    </oc>
    <nc r="E178" t="inlineStr">
      <is>
        <t>Passed</t>
      </is>
    </nc>
  </rcc>
  <rcc rId="764" sId="1">
    <oc r="E191" t="inlineStr">
      <is>
        <t>Not_Run</t>
      </is>
    </oc>
    <nc r="E19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nc r="F246" t="inlineStr">
      <is>
        <t>intel</t>
      </is>
    </nc>
  </rcc>
  <rcc rId="766" sId="1">
    <nc r="F319" t="inlineStr">
      <is>
        <t>intel</t>
      </is>
    </nc>
  </rcc>
  <rcc rId="767" sId="1">
    <nc r="F320" t="inlineStr">
      <is>
        <t>intel</t>
      </is>
    </nc>
  </rcc>
  <rcc rId="768" sId="1">
    <nc r="F322" t="inlineStr">
      <is>
        <t>intel</t>
      </is>
    </nc>
  </rcc>
  <rcc rId="769" sId="1">
    <oc r="G246" t="inlineStr">
      <is>
        <t>intel</t>
      </is>
    </oc>
    <nc r="G246"/>
  </rcc>
  <rcc rId="770" sId="1">
    <oc r="G319" t="inlineStr">
      <is>
        <t>intel</t>
      </is>
    </oc>
    <nc r="G319"/>
  </rcc>
  <rcc rId="771" sId="1">
    <oc r="G320" t="inlineStr">
      <is>
        <t>intel</t>
      </is>
    </oc>
    <nc r="G320"/>
  </rcc>
  <rcc rId="772" sId="1">
    <oc r="G322" t="inlineStr">
      <is>
        <t>intel</t>
      </is>
    </oc>
    <nc r="G322"/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G10" t="inlineStr">
      <is>
        <t>Arya</t>
      </is>
    </oc>
    <nc r="G10" t="inlineStr">
      <is>
        <t>Reshma</t>
      </is>
    </nc>
  </rcc>
  <rcc rId="776" sId="1">
    <oc r="G116" t="inlineStr">
      <is>
        <t>Arya</t>
      </is>
    </oc>
    <nc r="G116" t="inlineStr">
      <is>
        <t>Reshma</t>
      </is>
    </nc>
  </rcc>
  <rcc rId="777" sId="1">
    <oc r="G155" t="inlineStr">
      <is>
        <t>Arya</t>
      </is>
    </oc>
    <nc r="G155" t="inlineStr">
      <is>
        <t>Reshma</t>
      </is>
    </nc>
  </rcc>
  <rcc rId="778" sId="1">
    <oc r="G166" t="inlineStr">
      <is>
        <t>Arya</t>
      </is>
    </oc>
    <nc r="G166" t="inlineStr">
      <is>
        <t>Reshma</t>
      </is>
    </nc>
  </rcc>
  <rcc rId="779" sId="1">
    <oc r="G180" t="inlineStr">
      <is>
        <t>Arya</t>
      </is>
    </oc>
    <nc r="G180" t="inlineStr">
      <is>
        <t>Reshma</t>
      </is>
    </nc>
  </rcc>
  <rcc rId="780" sId="1">
    <oc r="G230" t="inlineStr">
      <is>
        <t>Arya</t>
      </is>
    </oc>
    <nc r="G230" t="inlineStr">
      <is>
        <t>Reshma</t>
      </is>
    </nc>
  </rcc>
  <rcc rId="781" sId="1">
    <oc r="G284" t="inlineStr">
      <is>
        <t>Arya</t>
      </is>
    </oc>
    <nc r="G284" t="inlineStr">
      <is>
        <t>Reshma</t>
      </is>
    </nc>
  </rcc>
  <rcc rId="782" sId="1">
    <oc r="G290" t="inlineStr">
      <is>
        <t>Arya</t>
      </is>
    </oc>
    <nc r="G290" t="inlineStr">
      <is>
        <t>Reshma</t>
      </is>
    </nc>
  </rcc>
  <rcc rId="783" sId="1">
    <oc r="G291" t="inlineStr">
      <is>
        <t>Arya</t>
      </is>
    </oc>
    <nc r="G291" t="inlineStr">
      <is>
        <t>Reshma</t>
      </is>
    </nc>
  </rcc>
  <rcc rId="784" sId="1">
    <oc r="G292" t="inlineStr">
      <is>
        <t>Arya</t>
      </is>
    </oc>
    <nc r="G292" t="inlineStr">
      <is>
        <t>Reshma</t>
      </is>
    </nc>
  </rcc>
  <rcc rId="785" sId="1">
    <oc r="G305" t="inlineStr">
      <is>
        <t>Arya</t>
      </is>
    </oc>
    <nc r="G305" t="inlineStr">
      <is>
        <t>Reshma</t>
      </is>
    </nc>
  </rcc>
  <rcc rId="786" sId="1">
    <oc r="G316" t="inlineStr">
      <is>
        <t>Arya</t>
      </is>
    </oc>
    <nc r="G316" t="inlineStr">
      <is>
        <t>Reshma</t>
      </is>
    </nc>
  </rcc>
  <rcc rId="787" sId="1">
    <oc r="G317" t="inlineStr">
      <is>
        <t>Arya</t>
      </is>
    </oc>
    <nc r="G317" t="inlineStr">
      <is>
        <t>Reshma</t>
      </is>
    </nc>
  </rcc>
  <rcc rId="788" sId="1">
    <oc r="G338" t="inlineStr">
      <is>
        <t>Arya</t>
      </is>
    </oc>
    <nc r="G338" t="inlineStr">
      <is>
        <t>Reshma</t>
      </is>
    </nc>
  </rcc>
  <rcc rId="789" sId="1">
    <oc r="G433" t="inlineStr">
      <is>
        <t>Arya</t>
      </is>
    </oc>
    <nc r="G433" t="inlineStr">
      <is>
        <t>Reshma</t>
      </is>
    </nc>
  </rcc>
  <rcc rId="790" sId="1">
    <oc r="G236" t="inlineStr">
      <is>
        <t>Arya</t>
      </is>
    </oc>
    <nc r="G236" t="inlineStr">
      <is>
        <t>Reshma</t>
      </is>
    </nc>
  </rcc>
  <rcc rId="791" sId="1">
    <oc r="G238" t="inlineStr">
      <is>
        <t>Arya</t>
      </is>
    </oc>
    <nc r="G238" t="inlineStr">
      <is>
        <t>Reshma</t>
      </is>
    </nc>
  </rcc>
  <rcc rId="792" sId="1">
    <oc r="G255" t="inlineStr">
      <is>
        <t>Arya</t>
      </is>
    </oc>
    <nc r="G255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>
    <oc r="E241" t="inlineStr">
      <is>
        <t>Not_Run</t>
      </is>
    </oc>
    <nc r="E241" t="inlineStr">
      <is>
        <t>Passed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4">
  <userInfo guid="{D9F2FE37-9518-485F-87E0-A6C030703318}" name="Biju, BeethuX" id="-1996830628" dateTime="2022-03-04T15:24:39"/>
  <userInfo guid="{CD4BBA92-E963-41CF-8815-8C0CA98F16EE}" name="Biju, BeethuX" id="-1996828527" dateTime="2022-03-04T16:17:39"/>
  <userInfo guid="{AD022FF1-F838-4AE5-84FE-8F58370AAB65}" name="Vs, AnanthareshmaX" id="-2103097120" dateTime="2022-03-07T11:36:36"/>
  <userInfo guid="{2E5C7614-7684-486B-A744-E2E3B3168682}" name="As, VijayX" id="-1695807136" dateTime="2022-03-09T09:23:02"/>
  <userInfo guid="{4ED85297-4197-430E-9932-FB567D794A90}" name="Vs, AnanthareshmaX" id="-2103110259" dateTime="2022-03-09T10:25:56"/>
  <userInfo guid="{A9C73FF2-BE58-4BD0-96DD-1B3A14839521}" name="Suresh, AryaX" id="-91542193" dateTime="2022-04-01T11:04:17"/>
  <userInfo guid="{2E44AFDB-2709-4364-8CB7-F2BCCA1296F2}" name="Suresh, AryaX" id="-91546870" dateTime="2022-05-06T17:27:17"/>
  <userInfo guid="{5263770C-AC19-4164-9AF1-92ECC5936219}" name="Suresh, AryaX" id="-91548395" dateTime="2022-05-09T11:50:31"/>
  <userInfo guid="{E25945D1-58D0-48F8-9DC5-6A24787F4D8B}" name="Suresh, AryaX" id="-91505653" dateTime="2022-05-09T21:03:41"/>
  <userInfo guid="{AE619A66-9627-4FE9-B7A8-7E6D278D88B5}" name="Vs, AnanthareshmaX" id="-2103097917" dateTime="2022-05-10T09:54:21"/>
  <userInfo guid="{F43A09E0-0272-4BBF-98DD-0543318903DE}" name="As, VijayX" id="-1695765315" dateTime="2022-05-10T10:20:00"/>
  <userInfo guid="{AE619A66-9627-4FE9-B7A8-7E6D278D88B5}" name="D, ShwethaX" id="-2012226948" dateTime="2022-05-10T17:52:34"/>
  <userInfo guid="{09F28D0E-5693-4BB8-8256-3419580DCA52}" name="Biju, BeethuX" id="-1996870423" dateTime="2022-05-12T11:58:04"/>
  <userInfo guid="{09F28D0E-5693-4BB8-8256-3419580DCA52}" name="D, ShwethaX" id="-2012217998" dateTime="2022-05-23T17:11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7"/>
  <sheetViews>
    <sheetView tabSelected="1" workbookViewId="0">
      <selection activeCell="B1" sqref="B1:B1048576"/>
    </sheetView>
  </sheetViews>
  <sheetFormatPr defaultRowHeight="14.4" x14ac:dyDescent="0.3"/>
  <cols>
    <col min="1" max="1" width="12.21875" style="10" customWidth="1"/>
    <col min="2" max="2" width="79" customWidth="1"/>
    <col min="3" max="3" width="9" customWidth="1"/>
    <col min="4" max="4" width="3.21875" customWidth="1"/>
    <col min="5" max="5" width="4.44140625" style="10" customWidth="1"/>
    <col min="6" max="6" width="4.33203125" style="10" customWidth="1"/>
    <col min="7" max="7" width="16.109375" style="10" bestFit="1" customWidth="1"/>
    <col min="9" max="9" width="10.6640625" bestFit="1" customWidth="1"/>
    <col min="10" max="10" width="9.77734375" style="10" customWidth="1"/>
    <col min="11" max="11" width="26.33203125" customWidth="1"/>
    <col min="18" max="18" width="14" bestFit="1" customWidth="1"/>
  </cols>
  <sheetData>
    <row r="1" spans="1:19" s="4" customFormat="1" x14ac:dyDescent="0.3">
      <c r="A1" s="9" t="s">
        <v>1244</v>
      </c>
      <c r="B1" s="9" t="s">
        <v>1245</v>
      </c>
      <c r="C1" s="9" t="s">
        <v>1185</v>
      </c>
      <c r="D1" s="9" t="s">
        <v>1218</v>
      </c>
      <c r="E1" s="6" t="s">
        <v>1215</v>
      </c>
      <c r="F1" s="7" t="s">
        <v>1216</v>
      </c>
      <c r="G1" s="7" t="s">
        <v>1217</v>
      </c>
      <c r="I1" s="9" t="s">
        <v>1232</v>
      </c>
      <c r="J1" s="9" t="s">
        <v>1233</v>
      </c>
      <c r="K1" s="9" t="s">
        <v>1192</v>
      </c>
      <c r="L1" s="9" t="s">
        <v>1222</v>
      </c>
      <c r="M1" s="9" t="s">
        <v>1192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/>
    </row>
    <row r="2" spans="1:19" x14ac:dyDescent="0.3">
      <c r="A2" s="10" t="str">
        <f>HYPERLINK("https://hsdes.intel.com/resource/14013114837","14013114837")</f>
        <v>14013114837</v>
      </c>
      <c r="B2" t="s">
        <v>1234</v>
      </c>
      <c r="C2" t="s">
        <v>1223</v>
      </c>
      <c r="D2" t="s">
        <v>1220</v>
      </c>
      <c r="E2" s="5" t="s">
        <v>1221</v>
      </c>
      <c r="F2" s="11" t="s">
        <v>1239</v>
      </c>
      <c r="I2" t="s">
        <v>1187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9" x14ac:dyDescent="0.3">
      <c r="A3" s="10" t="str">
        <f>HYPERLINK("https://hsdes.intel.com/resource/14013114941","14013114941")</f>
        <v>14013114941</v>
      </c>
      <c r="B3" t="s">
        <v>12</v>
      </c>
      <c r="C3" s="10" t="s">
        <v>1223</v>
      </c>
      <c r="D3" t="s">
        <v>1219</v>
      </c>
      <c r="E3" s="5" t="s">
        <v>1221</v>
      </c>
      <c r="F3" s="11" t="s">
        <v>1239</v>
      </c>
      <c r="I3" t="s">
        <v>1188</v>
      </c>
      <c r="L3" t="s">
        <v>5</v>
      </c>
      <c r="M3" t="s">
        <v>6</v>
      </c>
      <c r="N3" t="s">
        <v>7</v>
      </c>
      <c r="O3" t="s">
        <v>13</v>
      </c>
      <c r="P3" t="s">
        <v>14</v>
      </c>
      <c r="Q3" t="s">
        <v>15</v>
      </c>
      <c r="R3" t="s">
        <v>16</v>
      </c>
    </row>
    <row r="4" spans="1:19" x14ac:dyDescent="0.3">
      <c r="A4" s="10" t="str">
        <f>HYPERLINK("https://hsdes.intel.com/resource/14013115165","14013115165")</f>
        <v>14013115165</v>
      </c>
      <c r="B4" t="s">
        <v>17</v>
      </c>
      <c r="C4" s="10" t="s">
        <v>1223</v>
      </c>
      <c r="D4" s="10" t="s">
        <v>1219</v>
      </c>
      <c r="E4" s="5" t="s">
        <v>1221</v>
      </c>
      <c r="F4" s="11" t="s">
        <v>1239</v>
      </c>
      <c r="I4" t="s">
        <v>1187</v>
      </c>
      <c r="L4" t="s">
        <v>5</v>
      </c>
      <c r="M4" t="s">
        <v>18</v>
      </c>
      <c r="N4" t="s">
        <v>7</v>
      </c>
      <c r="O4" t="s">
        <v>19</v>
      </c>
      <c r="P4" t="s">
        <v>20</v>
      </c>
      <c r="Q4" t="s">
        <v>21</v>
      </c>
      <c r="R4" t="s">
        <v>22</v>
      </c>
    </row>
    <row r="5" spans="1:19" x14ac:dyDescent="0.3">
      <c r="A5" s="10" t="str">
        <f>HYPERLINK("https://hsdes.intel.com/resource/14013115389","14013115389")</f>
        <v>14013115389</v>
      </c>
      <c r="B5" t="s">
        <v>23</v>
      </c>
      <c r="C5" s="10" t="s">
        <v>1223</v>
      </c>
      <c r="D5" s="10" t="s">
        <v>1219</v>
      </c>
      <c r="E5" s="5" t="s">
        <v>1221</v>
      </c>
      <c r="F5" s="11" t="s">
        <v>1239</v>
      </c>
      <c r="I5" t="s">
        <v>1186</v>
      </c>
      <c r="L5" t="s">
        <v>5</v>
      </c>
      <c r="M5" t="s">
        <v>24</v>
      </c>
      <c r="N5" t="s">
        <v>7</v>
      </c>
      <c r="O5" t="s">
        <v>25</v>
      </c>
      <c r="P5" t="s">
        <v>26</v>
      </c>
      <c r="Q5" t="s">
        <v>27</v>
      </c>
      <c r="R5" t="s">
        <v>28</v>
      </c>
    </row>
    <row r="6" spans="1:19" x14ac:dyDescent="0.3">
      <c r="A6" s="10" t="str">
        <f>HYPERLINK("https://hsdes.intel.com/resource/14013115435","14013115435")</f>
        <v>14013115435</v>
      </c>
      <c r="B6" t="s">
        <v>29</v>
      </c>
      <c r="C6" s="10" t="s">
        <v>1223</v>
      </c>
      <c r="D6" s="10" t="s">
        <v>1219</v>
      </c>
      <c r="E6" s="5" t="s">
        <v>1221</v>
      </c>
      <c r="F6" s="11" t="s">
        <v>1239</v>
      </c>
      <c r="I6" t="s">
        <v>1187</v>
      </c>
      <c r="L6" t="s">
        <v>30</v>
      </c>
      <c r="M6" t="s">
        <v>18</v>
      </c>
      <c r="N6" t="s">
        <v>7</v>
      </c>
      <c r="O6" t="s">
        <v>19</v>
      </c>
      <c r="P6" t="s">
        <v>20</v>
      </c>
      <c r="Q6" t="s">
        <v>31</v>
      </c>
      <c r="R6" t="s">
        <v>32</v>
      </c>
    </row>
    <row r="7" spans="1:19" x14ac:dyDescent="0.3">
      <c r="A7" s="10" t="str">
        <f>HYPERLINK("https://hsdes.intel.com/resource/14013117305","14013117305")</f>
        <v>14013117305</v>
      </c>
      <c r="B7" t="s">
        <v>33</v>
      </c>
      <c r="C7" s="10" t="s">
        <v>1223</v>
      </c>
      <c r="D7" s="10" t="s">
        <v>1219</v>
      </c>
      <c r="E7" s="5" t="s">
        <v>1221</v>
      </c>
      <c r="F7" s="11" t="s">
        <v>1239</v>
      </c>
      <c r="I7" t="s">
        <v>1186</v>
      </c>
      <c r="L7" t="s">
        <v>34</v>
      </c>
      <c r="M7" t="s">
        <v>18</v>
      </c>
      <c r="N7" t="s">
        <v>7</v>
      </c>
      <c r="O7" t="s">
        <v>19</v>
      </c>
      <c r="P7" t="s">
        <v>20</v>
      </c>
      <c r="Q7" t="s">
        <v>21</v>
      </c>
      <c r="R7" t="s">
        <v>35</v>
      </c>
    </row>
    <row r="8" spans="1:19" x14ac:dyDescent="0.3">
      <c r="A8" s="10" t="str">
        <f>HYPERLINK("https://hsdes.intel.com/resource/14013118918","14013118918")</f>
        <v>14013118918</v>
      </c>
      <c r="B8" t="s">
        <v>36</v>
      </c>
      <c r="C8" s="10" t="s">
        <v>1223</v>
      </c>
      <c r="D8" s="10" t="s">
        <v>1219</v>
      </c>
      <c r="E8" s="5" t="s">
        <v>1221</v>
      </c>
      <c r="F8" s="11" t="s">
        <v>1239</v>
      </c>
      <c r="I8" s="10" t="s">
        <v>1188</v>
      </c>
      <c r="L8" t="s">
        <v>5</v>
      </c>
      <c r="M8" t="s">
        <v>37</v>
      </c>
      <c r="N8" t="s">
        <v>7</v>
      </c>
      <c r="O8" t="s">
        <v>19</v>
      </c>
      <c r="P8" t="s">
        <v>38</v>
      </c>
      <c r="Q8" t="s">
        <v>39</v>
      </c>
      <c r="R8" t="s">
        <v>40</v>
      </c>
    </row>
    <row r="9" spans="1:19" x14ac:dyDescent="0.3">
      <c r="A9" s="10" t="str">
        <f>HYPERLINK("https://hsdes.intel.com/resource/14013119320","14013119320")</f>
        <v>14013119320</v>
      </c>
      <c r="B9" t="s">
        <v>41</v>
      </c>
      <c r="C9" s="10" t="s">
        <v>1225</v>
      </c>
      <c r="D9" s="10" t="s">
        <v>1219</v>
      </c>
      <c r="E9" s="5" t="s">
        <v>1221</v>
      </c>
      <c r="F9" s="11" t="s">
        <v>1239</v>
      </c>
      <c r="I9" t="s">
        <v>1187</v>
      </c>
      <c r="K9" t="s">
        <v>1238</v>
      </c>
      <c r="L9" t="s">
        <v>5</v>
      </c>
      <c r="M9" t="s">
        <v>18</v>
      </c>
      <c r="N9" t="s">
        <v>7</v>
      </c>
      <c r="O9" t="s">
        <v>19</v>
      </c>
      <c r="P9" t="s">
        <v>20</v>
      </c>
      <c r="Q9" t="s">
        <v>42</v>
      </c>
      <c r="R9" t="s">
        <v>43</v>
      </c>
    </row>
    <row r="10" spans="1:19" x14ac:dyDescent="0.3">
      <c r="A10" s="10" t="str">
        <f>HYPERLINK("https://hsdes.intel.com/resource/14013119531","14013119531")</f>
        <v>14013119531</v>
      </c>
      <c r="B10" t="s">
        <v>44</v>
      </c>
      <c r="C10" s="10" t="s">
        <v>1223</v>
      </c>
      <c r="D10" s="10" t="s">
        <v>1219</v>
      </c>
      <c r="E10" s="5" t="s">
        <v>1221</v>
      </c>
      <c r="F10" s="11" t="s">
        <v>1239</v>
      </c>
      <c r="I10" s="10" t="s">
        <v>1190</v>
      </c>
      <c r="L10" t="s">
        <v>34</v>
      </c>
      <c r="M10" t="s">
        <v>45</v>
      </c>
      <c r="N10" t="s">
        <v>7</v>
      </c>
      <c r="O10" t="s">
        <v>25</v>
      </c>
      <c r="P10" t="s">
        <v>46</v>
      </c>
      <c r="Q10" t="s">
        <v>47</v>
      </c>
      <c r="R10" t="s">
        <v>48</v>
      </c>
    </row>
    <row r="11" spans="1:19" x14ac:dyDescent="0.3">
      <c r="A11" s="10" t="str">
        <f>HYPERLINK("https://hsdes.intel.com/resource/14013120195","14013120195")</f>
        <v>14013120195</v>
      </c>
      <c r="B11" t="s">
        <v>49</v>
      </c>
      <c r="C11" s="10" t="s">
        <v>1223</v>
      </c>
      <c r="D11" s="10" t="s">
        <v>1219</v>
      </c>
      <c r="E11" s="5" t="s">
        <v>1221</v>
      </c>
      <c r="F11" s="11" t="s">
        <v>1239</v>
      </c>
      <c r="I11" t="s">
        <v>1186</v>
      </c>
      <c r="L11" t="s">
        <v>5</v>
      </c>
      <c r="M11" t="s">
        <v>18</v>
      </c>
      <c r="N11" t="s">
        <v>7</v>
      </c>
      <c r="O11" t="s">
        <v>50</v>
      </c>
      <c r="P11" t="s">
        <v>20</v>
      </c>
      <c r="Q11" t="s">
        <v>51</v>
      </c>
      <c r="R11" t="s">
        <v>52</v>
      </c>
    </row>
    <row r="12" spans="1:19" x14ac:dyDescent="0.3">
      <c r="A12" s="10" t="str">
        <f>HYPERLINK("https://hsdes.intel.com/resource/14013120501","14013120501")</f>
        <v>14013120501</v>
      </c>
      <c r="B12" t="s">
        <v>53</v>
      </c>
      <c r="C12" s="10" t="s">
        <v>1223</v>
      </c>
      <c r="D12" s="10" t="s">
        <v>1219</v>
      </c>
      <c r="E12" s="5" t="s">
        <v>1221</v>
      </c>
      <c r="F12" s="11" t="s">
        <v>1239</v>
      </c>
      <c r="I12" t="s">
        <v>1188</v>
      </c>
      <c r="L12" t="s">
        <v>5</v>
      </c>
      <c r="M12" t="s">
        <v>45</v>
      </c>
      <c r="N12" t="s">
        <v>7</v>
      </c>
      <c r="O12" t="s">
        <v>25</v>
      </c>
      <c r="P12" t="s">
        <v>54</v>
      </c>
      <c r="Q12" t="s">
        <v>55</v>
      </c>
      <c r="R12" t="s">
        <v>56</v>
      </c>
    </row>
    <row r="13" spans="1:19" x14ac:dyDescent="0.3">
      <c r="A13" s="10" t="str">
        <f>HYPERLINK("https://hsdes.intel.com/resource/14013120885","14013120885")</f>
        <v>14013120885</v>
      </c>
      <c r="B13" t="s">
        <v>57</v>
      </c>
      <c r="C13" s="10" t="s">
        <v>1223</v>
      </c>
      <c r="D13" s="10" t="s">
        <v>1219</v>
      </c>
      <c r="E13" s="5" t="s">
        <v>1221</v>
      </c>
      <c r="F13" s="11" t="s">
        <v>1239</v>
      </c>
      <c r="I13" t="s">
        <v>1199</v>
      </c>
      <c r="L13" t="s">
        <v>34</v>
      </c>
      <c r="M13" t="s">
        <v>24</v>
      </c>
      <c r="N13" t="s">
        <v>7</v>
      </c>
      <c r="O13" t="s">
        <v>8</v>
      </c>
      <c r="P13" t="s">
        <v>26</v>
      </c>
      <c r="Q13" t="s">
        <v>58</v>
      </c>
      <c r="R13" t="s">
        <v>59</v>
      </c>
    </row>
    <row r="14" spans="1:19" x14ac:dyDescent="0.3">
      <c r="A14" s="10" t="str">
        <f>HYPERLINK("https://hsdes.intel.com/resource/14013120979","14013120979")</f>
        <v>14013120979</v>
      </c>
      <c r="B14" t="s">
        <v>60</v>
      </c>
      <c r="C14" s="10" t="s">
        <v>1223</v>
      </c>
      <c r="D14" s="10" t="s">
        <v>1219</v>
      </c>
      <c r="E14" s="5" t="s">
        <v>1221</v>
      </c>
      <c r="F14" s="11" t="s">
        <v>1239</v>
      </c>
      <c r="I14" t="s">
        <v>1186</v>
      </c>
      <c r="L14" t="s">
        <v>5</v>
      </c>
      <c r="M14" t="s">
        <v>24</v>
      </c>
      <c r="N14" t="s">
        <v>7</v>
      </c>
      <c r="O14" t="s">
        <v>61</v>
      </c>
      <c r="P14" t="s">
        <v>26</v>
      </c>
      <c r="Q14" t="s">
        <v>27</v>
      </c>
      <c r="R14" t="s">
        <v>62</v>
      </c>
    </row>
    <row r="15" spans="1:19" x14ac:dyDescent="0.3">
      <c r="A15" s="10" t="str">
        <f>HYPERLINK("https://hsdes.intel.com/resource/14013121041","14013121041")</f>
        <v>14013121041</v>
      </c>
      <c r="B15" t="s">
        <v>63</v>
      </c>
      <c r="C15" s="10" t="s">
        <v>1223</v>
      </c>
      <c r="D15" s="10" t="s">
        <v>1219</v>
      </c>
      <c r="E15" s="5" t="s">
        <v>1221</v>
      </c>
      <c r="F15" s="11" t="s">
        <v>1239</v>
      </c>
      <c r="I15" t="s">
        <v>1199</v>
      </c>
      <c r="L15" t="s">
        <v>5</v>
      </c>
      <c r="M15" t="s">
        <v>24</v>
      </c>
      <c r="N15" t="s">
        <v>7</v>
      </c>
      <c r="O15" t="s">
        <v>8</v>
      </c>
      <c r="P15" t="s">
        <v>26</v>
      </c>
      <c r="Q15" t="s">
        <v>64</v>
      </c>
      <c r="R15" t="s">
        <v>65</v>
      </c>
    </row>
    <row r="16" spans="1:19" x14ac:dyDescent="0.3">
      <c r="A16" s="10" t="str">
        <f>HYPERLINK("https://hsdes.intel.com/resource/14013121252","14013121252")</f>
        <v>14013121252</v>
      </c>
      <c r="B16" t="s">
        <v>66</v>
      </c>
      <c r="C16" s="10" t="s">
        <v>1225</v>
      </c>
      <c r="D16" s="10" t="s">
        <v>1219</v>
      </c>
      <c r="E16" s="5" t="s">
        <v>1221</v>
      </c>
      <c r="F16" s="11" t="s">
        <v>1239</v>
      </c>
      <c r="I16" s="10"/>
      <c r="K16" t="s">
        <v>1194</v>
      </c>
      <c r="L16" t="s">
        <v>34</v>
      </c>
      <c r="M16" t="s">
        <v>6</v>
      </c>
      <c r="N16" t="s">
        <v>7</v>
      </c>
      <c r="O16" t="s">
        <v>67</v>
      </c>
      <c r="P16" t="s">
        <v>14</v>
      </c>
      <c r="Q16" t="s">
        <v>68</v>
      </c>
      <c r="R16" t="s">
        <v>69</v>
      </c>
    </row>
    <row r="17" spans="1:18" x14ac:dyDescent="0.3">
      <c r="A17" s="10" t="str">
        <f>HYPERLINK("https://hsdes.intel.com/resource/14013121481","14013121481")</f>
        <v>14013121481</v>
      </c>
      <c r="B17" t="s">
        <v>70</v>
      </c>
      <c r="C17" s="10" t="s">
        <v>1223</v>
      </c>
      <c r="D17" s="10" t="s">
        <v>1219</v>
      </c>
      <c r="E17" s="5" t="s">
        <v>1221</v>
      </c>
      <c r="F17" s="11" t="s">
        <v>1239</v>
      </c>
      <c r="I17" t="s">
        <v>1199</v>
      </c>
      <c r="L17" t="s">
        <v>30</v>
      </c>
      <c r="M17" t="s">
        <v>6</v>
      </c>
      <c r="N17" t="s">
        <v>7</v>
      </c>
      <c r="O17" t="s">
        <v>8</v>
      </c>
      <c r="P17" t="s">
        <v>38</v>
      </c>
      <c r="Q17" t="s">
        <v>71</v>
      </c>
      <c r="R17" t="s">
        <v>72</v>
      </c>
    </row>
    <row r="18" spans="1:18" x14ac:dyDescent="0.3">
      <c r="A18" s="10" t="str">
        <f>HYPERLINK("https://hsdes.intel.com/resource/14013156743","14013156743")</f>
        <v>14013156743</v>
      </c>
      <c r="B18" t="s">
        <v>79</v>
      </c>
      <c r="C18" s="10" t="s">
        <v>1223</v>
      </c>
      <c r="D18" s="10" t="s">
        <v>1219</v>
      </c>
      <c r="E18" s="5" t="s">
        <v>1221</v>
      </c>
      <c r="F18" s="11" t="s">
        <v>1239</v>
      </c>
      <c r="I18" t="s">
        <v>1199</v>
      </c>
      <c r="L18" t="s">
        <v>34</v>
      </c>
      <c r="M18" t="s">
        <v>74</v>
      </c>
      <c r="N18" t="s">
        <v>75</v>
      </c>
      <c r="O18" t="s">
        <v>19</v>
      </c>
      <c r="P18" t="s">
        <v>76</v>
      </c>
      <c r="Q18" t="s">
        <v>80</v>
      </c>
      <c r="R18" t="s">
        <v>81</v>
      </c>
    </row>
    <row r="19" spans="1:18" x14ac:dyDescent="0.3">
      <c r="A19" s="10" t="str">
        <f>HYPERLINK("https://hsdes.intel.com/resource/14013156867","14013156867")</f>
        <v>14013156867</v>
      </c>
      <c r="B19" t="s">
        <v>87</v>
      </c>
      <c r="C19" s="10" t="s">
        <v>1223</v>
      </c>
      <c r="D19" s="10" t="s">
        <v>1219</v>
      </c>
      <c r="E19" s="5" t="s">
        <v>1221</v>
      </c>
      <c r="F19" s="11" t="s">
        <v>1239</v>
      </c>
      <c r="I19" s="10" t="s">
        <v>1199</v>
      </c>
      <c r="L19" t="s">
        <v>34</v>
      </c>
      <c r="M19" t="s">
        <v>37</v>
      </c>
      <c r="N19" t="s">
        <v>7</v>
      </c>
      <c r="O19" t="s">
        <v>88</v>
      </c>
      <c r="P19" t="s">
        <v>38</v>
      </c>
      <c r="Q19" t="s">
        <v>39</v>
      </c>
      <c r="R19" t="s">
        <v>89</v>
      </c>
    </row>
    <row r="20" spans="1:18" x14ac:dyDescent="0.3">
      <c r="A20" s="10" t="str">
        <f>HYPERLINK("https://hsdes.intel.com/resource/14013156793","14013156793")</f>
        <v>14013156793</v>
      </c>
      <c r="B20" t="s">
        <v>82</v>
      </c>
      <c r="C20" s="10" t="s">
        <v>1223</v>
      </c>
      <c r="D20" s="10" t="s">
        <v>1219</v>
      </c>
      <c r="E20" s="5" t="s">
        <v>1221</v>
      </c>
      <c r="F20" s="11" t="s">
        <v>1239</v>
      </c>
      <c r="I20" t="s">
        <v>1199</v>
      </c>
      <c r="L20" t="s">
        <v>5</v>
      </c>
      <c r="M20" t="s">
        <v>24</v>
      </c>
      <c r="N20" t="s">
        <v>75</v>
      </c>
      <c r="O20" t="s">
        <v>8</v>
      </c>
      <c r="P20" t="s">
        <v>26</v>
      </c>
      <c r="Q20" t="s">
        <v>83</v>
      </c>
      <c r="R20" t="s">
        <v>84</v>
      </c>
    </row>
    <row r="21" spans="1:18" x14ac:dyDescent="0.3">
      <c r="A21" s="10" t="str">
        <f>HYPERLINK("https://hsdes.intel.com/resource/14013156797","14013156797")</f>
        <v>14013156797</v>
      </c>
      <c r="B21" t="s">
        <v>85</v>
      </c>
      <c r="C21" s="10" t="s">
        <v>1223</v>
      </c>
      <c r="D21" s="10" t="s">
        <v>1219</v>
      </c>
      <c r="E21" s="5" t="s">
        <v>1221</v>
      </c>
      <c r="F21" s="11" t="s">
        <v>1239</v>
      </c>
      <c r="I21" s="10" t="s">
        <v>1188</v>
      </c>
      <c r="L21" t="s">
        <v>5</v>
      </c>
      <c r="M21" t="s">
        <v>24</v>
      </c>
      <c r="N21" t="s">
        <v>75</v>
      </c>
      <c r="O21" t="s">
        <v>8</v>
      </c>
      <c r="P21" t="s">
        <v>26</v>
      </c>
      <c r="Q21" t="s">
        <v>83</v>
      </c>
      <c r="R21" t="s">
        <v>86</v>
      </c>
    </row>
    <row r="22" spans="1:18" x14ac:dyDescent="0.3">
      <c r="A22" s="10" t="str">
        <f>HYPERLINK("https://hsdes.intel.com/resource/14013179329","14013179329")</f>
        <v>14013179329</v>
      </c>
      <c r="B22" t="s">
        <v>944</v>
      </c>
      <c r="C22" s="10" t="s">
        <v>1223</v>
      </c>
      <c r="D22" s="10" t="s">
        <v>1219</v>
      </c>
      <c r="E22" s="5" t="s">
        <v>1221</v>
      </c>
      <c r="F22" s="11" t="s">
        <v>1239</v>
      </c>
      <c r="I22" t="s">
        <v>1199</v>
      </c>
      <c r="L22" t="s">
        <v>34</v>
      </c>
      <c r="M22" t="s">
        <v>45</v>
      </c>
      <c r="N22" t="s">
        <v>7</v>
      </c>
      <c r="O22" t="s">
        <v>294</v>
      </c>
      <c r="P22" t="s">
        <v>46</v>
      </c>
      <c r="Q22" t="s">
        <v>47</v>
      </c>
      <c r="R22" t="s">
        <v>945</v>
      </c>
    </row>
    <row r="23" spans="1:18" x14ac:dyDescent="0.3">
      <c r="A23" s="10" t="str">
        <f>HYPERLINK("https://hsdes.intel.com/resource/14013156871","14013156871")</f>
        <v>14013156871</v>
      </c>
      <c r="B23" t="s">
        <v>90</v>
      </c>
      <c r="C23" s="10" t="s">
        <v>1223</v>
      </c>
      <c r="D23" s="10" t="s">
        <v>1219</v>
      </c>
      <c r="E23" s="5" t="s">
        <v>1221</v>
      </c>
      <c r="F23" s="11" t="s">
        <v>1239</v>
      </c>
      <c r="I23" t="s">
        <v>1189</v>
      </c>
      <c r="L23" t="s">
        <v>5</v>
      </c>
      <c r="M23" t="s">
        <v>24</v>
      </c>
      <c r="N23" t="s">
        <v>7</v>
      </c>
      <c r="O23" t="s">
        <v>8</v>
      </c>
      <c r="P23" t="s">
        <v>26</v>
      </c>
      <c r="Q23" t="s">
        <v>91</v>
      </c>
      <c r="R23" t="s">
        <v>92</v>
      </c>
    </row>
    <row r="24" spans="1:18" x14ac:dyDescent="0.3">
      <c r="A24" s="10" t="str">
        <f>HYPERLINK("https://hsdes.intel.com/resource/14013156876","14013156876")</f>
        <v>14013156876</v>
      </c>
      <c r="B24" t="s">
        <v>93</v>
      </c>
      <c r="C24" s="10" t="s">
        <v>1223</v>
      </c>
      <c r="D24" s="10" t="s">
        <v>1219</v>
      </c>
      <c r="E24" s="5" t="s">
        <v>1221</v>
      </c>
      <c r="F24" s="11" t="s">
        <v>1239</v>
      </c>
      <c r="I24" t="s">
        <v>1189</v>
      </c>
      <c r="L24" t="s">
        <v>5</v>
      </c>
      <c r="M24" t="s">
        <v>24</v>
      </c>
      <c r="N24" t="s">
        <v>7</v>
      </c>
      <c r="O24" t="s">
        <v>8</v>
      </c>
      <c r="P24" t="s">
        <v>26</v>
      </c>
      <c r="Q24" t="s">
        <v>94</v>
      </c>
      <c r="R24" t="s">
        <v>95</v>
      </c>
    </row>
    <row r="25" spans="1:18" x14ac:dyDescent="0.3">
      <c r="A25" s="10" t="str">
        <f>HYPERLINK("https://hsdes.intel.com/resource/14013156881","14013156881")</f>
        <v>14013156881</v>
      </c>
      <c r="B25" t="s">
        <v>96</v>
      </c>
      <c r="C25" s="10" t="s">
        <v>1223</v>
      </c>
      <c r="D25" s="10" t="s">
        <v>1219</v>
      </c>
      <c r="E25" s="5" t="s">
        <v>1221</v>
      </c>
      <c r="F25" s="11" t="s">
        <v>1239</v>
      </c>
      <c r="I25" t="s">
        <v>1189</v>
      </c>
      <c r="L25" t="s">
        <v>5</v>
      </c>
      <c r="M25" t="s">
        <v>24</v>
      </c>
      <c r="N25" t="s">
        <v>7</v>
      </c>
      <c r="O25" t="s">
        <v>97</v>
      </c>
      <c r="P25" t="s">
        <v>26</v>
      </c>
      <c r="Q25" t="s">
        <v>98</v>
      </c>
      <c r="R25" t="s">
        <v>99</v>
      </c>
    </row>
    <row r="26" spans="1:18" x14ac:dyDescent="0.3">
      <c r="A26" s="10" t="str">
        <f>HYPERLINK("https://hsdes.intel.com/resource/14013156882","14013156882")</f>
        <v>14013156882</v>
      </c>
      <c r="B26" t="s">
        <v>100</v>
      </c>
      <c r="C26" s="10" t="s">
        <v>1223</v>
      </c>
      <c r="D26" s="10" t="s">
        <v>1219</v>
      </c>
      <c r="E26" s="5" t="s">
        <v>1221</v>
      </c>
      <c r="F26" s="11" t="s">
        <v>1239</v>
      </c>
      <c r="I26" t="s">
        <v>1186</v>
      </c>
      <c r="L26" t="s">
        <v>5</v>
      </c>
      <c r="M26" t="s">
        <v>24</v>
      </c>
      <c r="N26" t="s">
        <v>7</v>
      </c>
      <c r="O26" t="s">
        <v>8</v>
      </c>
      <c r="P26" t="s">
        <v>26</v>
      </c>
      <c r="Q26" t="s">
        <v>101</v>
      </c>
      <c r="R26" t="s">
        <v>102</v>
      </c>
    </row>
    <row r="27" spans="1:18" x14ac:dyDescent="0.3">
      <c r="A27" s="10" t="str">
        <f>HYPERLINK("https://hsdes.intel.com/resource/14013156884","14013156884")</f>
        <v>14013156884</v>
      </c>
      <c r="B27" t="s">
        <v>103</v>
      </c>
      <c r="C27" s="10" t="s">
        <v>1223</v>
      </c>
      <c r="D27" s="10" t="s">
        <v>1219</v>
      </c>
      <c r="E27" s="5" t="s">
        <v>1221</v>
      </c>
      <c r="F27" s="11" t="s">
        <v>1239</v>
      </c>
      <c r="I27" s="10" t="s">
        <v>1188</v>
      </c>
      <c r="K27" t="s">
        <v>1227</v>
      </c>
      <c r="L27" t="s">
        <v>34</v>
      </c>
      <c r="M27" t="s">
        <v>37</v>
      </c>
      <c r="N27" t="s">
        <v>7</v>
      </c>
      <c r="O27" t="s">
        <v>88</v>
      </c>
      <c r="P27" t="s">
        <v>38</v>
      </c>
      <c r="Q27" t="s">
        <v>39</v>
      </c>
      <c r="R27" t="s">
        <v>104</v>
      </c>
    </row>
    <row r="28" spans="1:18" x14ac:dyDescent="0.3">
      <c r="A28" s="10" t="str">
        <f>HYPERLINK("https://hsdes.intel.com/resource/14013156950","14013156950")</f>
        <v>14013156950</v>
      </c>
      <c r="B28" t="s">
        <v>105</v>
      </c>
      <c r="C28" s="10" t="s">
        <v>1223</v>
      </c>
      <c r="D28" s="10" t="s">
        <v>1219</v>
      </c>
      <c r="E28" s="5" t="s">
        <v>1221</v>
      </c>
      <c r="F28" s="11" t="s">
        <v>1239</v>
      </c>
      <c r="I28" t="s">
        <v>1199</v>
      </c>
      <c r="L28" t="s">
        <v>5</v>
      </c>
      <c r="M28" t="s">
        <v>24</v>
      </c>
      <c r="N28" t="s">
        <v>7</v>
      </c>
      <c r="O28" t="s">
        <v>8</v>
      </c>
      <c r="P28" t="s">
        <v>26</v>
      </c>
      <c r="Q28" t="s">
        <v>106</v>
      </c>
      <c r="R28" t="s">
        <v>107</v>
      </c>
    </row>
    <row r="29" spans="1:18" x14ac:dyDescent="0.3">
      <c r="A29" s="10" t="str">
        <f>HYPERLINK("https://hsdes.intel.com/resource/14013157006","14013157006")</f>
        <v>14013157006</v>
      </c>
      <c r="B29" t="s">
        <v>108</v>
      </c>
      <c r="C29" s="10" t="s">
        <v>1223</v>
      </c>
      <c r="D29" s="10" t="s">
        <v>1219</v>
      </c>
      <c r="E29" s="5" t="s">
        <v>1221</v>
      </c>
      <c r="F29" s="11" t="s">
        <v>1239</v>
      </c>
      <c r="I29" t="s">
        <v>1186</v>
      </c>
      <c r="L29" t="s">
        <v>5</v>
      </c>
      <c r="M29" t="s">
        <v>24</v>
      </c>
      <c r="N29" t="s">
        <v>7</v>
      </c>
      <c r="O29" t="s">
        <v>8</v>
      </c>
      <c r="P29" t="s">
        <v>9</v>
      </c>
      <c r="Q29" t="s">
        <v>109</v>
      </c>
      <c r="R29" t="s">
        <v>110</v>
      </c>
    </row>
    <row r="30" spans="1:18" x14ac:dyDescent="0.3">
      <c r="A30" s="3" t="str">
        <f>HYPERLINK("https://hsdes.intel.com/resource/14013157183","14013157183")</f>
        <v>14013157183</v>
      </c>
      <c r="B30" t="s">
        <v>111</v>
      </c>
      <c r="C30" s="10" t="s">
        <v>1223</v>
      </c>
      <c r="D30" s="10" t="s">
        <v>1219</v>
      </c>
      <c r="E30" s="5" t="s">
        <v>1221</v>
      </c>
      <c r="F30" s="11" t="s">
        <v>1239</v>
      </c>
      <c r="I30" t="s">
        <v>1199</v>
      </c>
      <c r="L30" t="s">
        <v>34</v>
      </c>
      <c r="M30" t="s">
        <v>24</v>
      </c>
      <c r="N30" t="s">
        <v>7</v>
      </c>
      <c r="O30" t="s">
        <v>8</v>
      </c>
      <c r="P30" t="s">
        <v>26</v>
      </c>
      <c r="Q30" t="s">
        <v>112</v>
      </c>
      <c r="R30" t="s">
        <v>113</v>
      </c>
    </row>
    <row r="31" spans="1:18" x14ac:dyDescent="0.3">
      <c r="A31" s="10" t="str">
        <f>HYPERLINK("https://hsdes.intel.com/resource/14013157206","14013157206")</f>
        <v>14013157206</v>
      </c>
      <c r="B31" t="s">
        <v>114</v>
      </c>
      <c r="C31" s="10" t="s">
        <v>1223</v>
      </c>
      <c r="D31" s="10" t="s">
        <v>1219</v>
      </c>
      <c r="E31" s="5" t="s">
        <v>1221</v>
      </c>
      <c r="F31" s="11" t="s">
        <v>1239</v>
      </c>
      <c r="I31" t="s">
        <v>1188</v>
      </c>
      <c r="L31" t="s">
        <v>34</v>
      </c>
      <c r="M31" t="s">
        <v>45</v>
      </c>
      <c r="N31" t="s">
        <v>7</v>
      </c>
      <c r="O31" t="s">
        <v>115</v>
      </c>
      <c r="P31" t="s">
        <v>54</v>
      </c>
      <c r="Q31" t="s">
        <v>116</v>
      </c>
      <c r="R31" t="s">
        <v>117</v>
      </c>
    </row>
    <row r="32" spans="1:18" x14ac:dyDescent="0.3">
      <c r="A32" s="10" t="str">
        <f>HYPERLINK("https://hsdes.intel.com/resource/14013157212","14013157212")</f>
        <v>14013157212</v>
      </c>
      <c r="B32" t="s">
        <v>118</v>
      </c>
      <c r="C32" s="10" t="s">
        <v>1223</v>
      </c>
      <c r="D32" s="10" t="s">
        <v>1219</v>
      </c>
      <c r="E32" s="5" t="s">
        <v>1221</v>
      </c>
      <c r="F32" s="11" t="s">
        <v>1239</v>
      </c>
      <c r="I32" t="s">
        <v>1186</v>
      </c>
      <c r="L32" t="s">
        <v>5</v>
      </c>
      <c r="M32" t="s">
        <v>45</v>
      </c>
      <c r="N32" t="s">
        <v>7</v>
      </c>
      <c r="O32" t="s">
        <v>19</v>
      </c>
      <c r="P32" t="s">
        <v>54</v>
      </c>
      <c r="Q32" t="s">
        <v>119</v>
      </c>
      <c r="R32" t="s">
        <v>120</v>
      </c>
    </row>
    <row r="33" spans="1:20" x14ac:dyDescent="0.3">
      <c r="A33" s="10" t="str">
        <f>HYPERLINK("https://hsdes.intel.com/resource/14013157230","14013157230")</f>
        <v>14013157230</v>
      </c>
      <c r="B33" t="s">
        <v>121</v>
      </c>
      <c r="C33" s="10" t="s">
        <v>1223</v>
      </c>
      <c r="D33" s="10" t="s">
        <v>1219</v>
      </c>
      <c r="E33" s="5" t="s">
        <v>1221</v>
      </c>
      <c r="F33" s="11" t="s">
        <v>1239</v>
      </c>
      <c r="I33" t="s">
        <v>1189</v>
      </c>
      <c r="L33" t="s">
        <v>5</v>
      </c>
      <c r="M33" t="s">
        <v>24</v>
      </c>
      <c r="N33" t="s">
        <v>7</v>
      </c>
      <c r="O33" t="s">
        <v>25</v>
      </c>
      <c r="P33" t="s">
        <v>26</v>
      </c>
      <c r="Q33" t="s">
        <v>122</v>
      </c>
      <c r="R33" t="s">
        <v>123</v>
      </c>
    </row>
    <row r="34" spans="1:20" x14ac:dyDescent="0.3">
      <c r="A34" s="10" t="str">
        <f>HYPERLINK("https://hsdes.intel.com/resource/14013157260","14013157260")</f>
        <v>14013157260</v>
      </c>
      <c r="B34" t="s">
        <v>124</v>
      </c>
      <c r="C34" s="10" t="s">
        <v>1223</v>
      </c>
      <c r="D34" s="10" t="s">
        <v>1219</v>
      </c>
      <c r="E34" s="5" t="s">
        <v>1221</v>
      </c>
      <c r="F34" s="11" t="s">
        <v>1239</v>
      </c>
      <c r="I34" t="s">
        <v>1186</v>
      </c>
      <c r="L34" t="s">
        <v>5</v>
      </c>
      <c r="M34" t="s">
        <v>6</v>
      </c>
      <c r="N34" t="s">
        <v>75</v>
      </c>
      <c r="O34" t="s">
        <v>8</v>
      </c>
      <c r="P34" t="s">
        <v>9</v>
      </c>
      <c r="Q34" t="s">
        <v>125</v>
      </c>
      <c r="R34" t="s">
        <v>126</v>
      </c>
    </row>
    <row r="35" spans="1:20" x14ac:dyDescent="0.3">
      <c r="A35" s="10" t="str">
        <f>HYPERLINK("https://hsdes.intel.com/resource/14013157340","14013157340")</f>
        <v>14013157340</v>
      </c>
      <c r="B35" t="s">
        <v>127</v>
      </c>
      <c r="C35" s="10" t="s">
        <v>1223</v>
      </c>
      <c r="D35" s="10" t="s">
        <v>1219</v>
      </c>
      <c r="E35" s="5" t="s">
        <v>1221</v>
      </c>
      <c r="F35" s="11" t="s">
        <v>1239</v>
      </c>
      <c r="I35" t="s">
        <v>1189</v>
      </c>
      <c r="L35" t="s">
        <v>5</v>
      </c>
      <c r="M35" t="s">
        <v>24</v>
      </c>
      <c r="N35" t="s">
        <v>75</v>
      </c>
      <c r="O35" t="s">
        <v>25</v>
      </c>
      <c r="P35" t="s">
        <v>26</v>
      </c>
      <c r="Q35" t="s">
        <v>128</v>
      </c>
      <c r="R35" t="s">
        <v>129</v>
      </c>
    </row>
    <row r="36" spans="1:20" x14ac:dyDescent="0.3">
      <c r="A36" s="10" t="str">
        <f>HYPERLINK("https://hsdes.intel.com/resource/14013157367","14013157367")</f>
        <v>14013157367</v>
      </c>
      <c r="B36" t="s">
        <v>130</v>
      </c>
      <c r="C36" s="10" t="s">
        <v>1225</v>
      </c>
      <c r="D36" s="10" t="s">
        <v>1219</v>
      </c>
      <c r="E36" s="5" t="s">
        <v>1221</v>
      </c>
      <c r="F36" s="11" t="s">
        <v>1239</v>
      </c>
      <c r="I36" t="s">
        <v>1199</v>
      </c>
      <c r="K36" t="s">
        <v>1235</v>
      </c>
      <c r="L36" t="s">
        <v>5</v>
      </c>
      <c r="M36" t="s">
        <v>24</v>
      </c>
      <c r="N36" t="s">
        <v>75</v>
      </c>
      <c r="O36" t="s">
        <v>8</v>
      </c>
      <c r="P36" t="s">
        <v>26</v>
      </c>
      <c r="Q36" t="s">
        <v>131</v>
      </c>
      <c r="R36" t="s">
        <v>132</v>
      </c>
      <c r="T36" t="s">
        <v>1191</v>
      </c>
    </row>
    <row r="37" spans="1:20" x14ac:dyDescent="0.3">
      <c r="A37" s="10" t="str">
        <f>HYPERLINK("https://hsdes.intel.com/resource/14013157460","14013157460")</f>
        <v>14013157460</v>
      </c>
      <c r="B37" t="s">
        <v>133</v>
      </c>
      <c r="C37" s="10" t="s">
        <v>1225</v>
      </c>
      <c r="D37" s="10" t="s">
        <v>1219</v>
      </c>
      <c r="E37" s="5" t="s">
        <v>1221</v>
      </c>
      <c r="F37" s="11" t="s">
        <v>1239</v>
      </c>
      <c r="I37" t="s">
        <v>1199</v>
      </c>
      <c r="K37" t="s">
        <v>1236</v>
      </c>
      <c r="L37" t="s">
        <v>5</v>
      </c>
      <c r="M37" t="s">
        <v>24</v>
      </c>
      <c r="N37" t="s">
        <v>7</v>
      </c>
      <c r="O37" t="s">
        <v>8</v>
      </c>
      <c r="P37" t="s">
        <v>26</v>
      </c>
      <c r="Q37" t="s">
        <v>131</v>
      </c>
      <c r="R37" t="s">
        <v>134</v>
      </c>
      <c r="T37" t="s">
        <v>1191</v>
      </c>
    </row>
    <row r="38" spans="1:20" x14ac:dyDescent="0.3">
      <c r="A38" s="10" t="str">
        <f>HYPERLINK("https://hsdes.intel.com/resource/14013157462","14013157462")</f>
        <v>14013157462</v>
      </c>
      <c r="B38" t="s">
        <v>135</v>
      </c>
      <c r="C38" s="10" t="s">
        <v>1225</v>
      </c>
      <c r="D38" s="10" t="s">
        <v>1219</v>
      </c>
      <c r="E38" s="5" t="s">
        <v>1221</v>
      </c>
      <c r="F38" s="11" t="s">
        <v>1239</v>
      </c>
      <c r="I38" t="s">
        <v>1199</v>
      </c>
      <c r="K38" t="s">
        <v>1237</v>
      </c>
      <c r="L38" t="s">
        <v>5</v>
      </c>
      <c r="M38" t="s">
        <v>24</v>
      </c>
      <c r="N38" t="s">
        <v>7</v>
      </c>
      <c r="O38" t="s">
        <v>8</v>
      </c>
      <c r="P38" t="s">
        <v>26</v>
      </c>
      <c r="Q38" t="s">
        <v>131</v>
      </c>
      <c r="R38" t="s">
        <v>136</v>
      </c>
      <c r="T38" t="s">
        <v>1191</v>
      </c>
    </row>
    <row r="39" spans="1:20" x14ac:dyDescent="0.3">
      <c r="A39" s="10" t="str">
        <f>HYPERLINK("https://hsdes.intel.com/resource/14013157472","14013157472")</f>
        <v>14013157472</v>
      </c>
      <c r="B39" t="s">
        <v>137</v>
      </c>
      <c r="C39" s="10" t="s">
        <v>1223</v>
      </c>
      <c r="D39" s="10" t="s">
        <v>1219</v>
      </c>
      <c r="E39" s="5" t="s">
        <v>1221</v>
      </c>
      <c r="F39" s="11" t="s">
        <v>1239</v>
      </c>
      <c r="I39" t="s">
        <v>1199</v>
      </c>
      <c r="L39" t="s">
        <v>5</v>
      </c>
      <c r="M39" t="s">
        <v>24</v>
      </c>
      <c r="N39" t="s">
        <v>7</v>
      </c>
      <c r="O39" t="s">
        <v>8</v>
      </c>
      <c r="P39" t="s">
        <v>26</v>
      </c>
      <c r="Q39" t="s">
        <v>131</v>
      </c>
      <c r="R39" t="s">
        <v>138</v>
      </c>
    </row>
    <row r="40" spans="1:20" x14ac:dyDescent="0.3">
      <c r="A40" s="10" t="str">
        <f>HYPERLINK("https://hsdes.intel.com/resource/14013157532","14013157532")</f>
        <v>14013157532</v>
      </c>
      <c r="B40" t="s">
        <v>139</v>
      </c>
      <c r="C40" s="10" t="s">
        <v>1223</v>
      </c>
      <c r="D40" s="10" t="s">
        <v>1219</v>
      </c>
      <c r="E40" s="5" t="s">
        <v>1221</v>
      </c>
      <c r="F40" s="11" t="s">
        <v>1239</v>
      </c>
      <c r="I40" t="s">
        <v>1186</v>
      </c>
      <c r="L40" t="s">
        <v>5</v>
      </c>
      <c r="M40" t="s">
        <v>24</v>
      </c>
      <c r="N40" t="s">
        <v>7</v>
      </c>
      <c r="O40" t="s">
        <v>25</v>
      </c>
      <c r="P40" t="s">
        <v>26</v>
      </c>
      <c r="Q40" t="s">
        <v>140</v>
      </c>
      <c r="R40" t="s">
        <v>141</v>
      </c>
    </row>
    <row r="41" spans="1:20" x14ac:dyDescent="0.3">
      <c r="A41" s="10" t="str">
        <f>HYPERLINK("https://hsdes.intel.com/resource/14013157548","14013157548")</f>
        <v>14013157548</v>
      </c>
      <c r="B41" t="s">
        <v>142</v>
      </c>
      <c r="C41" s="10" t="s">
        <v>1225</v>
      </c>
      <c r="D41" s="10" t="s">
        <v>1219</v>
      </c>
      <c r="E41" s="5" t="s">
        <v>1221</v>
      </c>
      <c r="F41" s="11" t="s">
        <v>1239</v>
      </c>
      <c r="I41" t="s">
        <v>1199</v>
      </c>
      <c r="K41" t="s">
        <v>1237</v>
      </c>
      <c r="L41" t="s">
        <v>5</v>
      </c>
      <c r="M41" t="s">
        <v>24</v>
      </c>
      <c r="N41" t="s">
        <v>7</v>
      </c>
      <c r="O41" t="s">
        <v>19</v>
      </c>
      <c r="P41" t="s">
        <v>26</v>
      </c>
      <c r="Q41" t="s">
        <v>143</v>
      </c>
      <c r="R41" t="s">
        <v>144</v>
      </c>
    </row>
    <row r="42" spans="1:20" x14ac:dyDescent="0.3">
      <c r="A42" s="10" t="str">
        <f>HYPERLINK("https://hsdes.intel.com/resource/14013157552","14013157552")</f>
        <v>14013157552</v>
      </c>
      <c r="B42" t="s">
        <v>145</v>
      </c>
      <c r="C42" s="10" t="s">
        <v>1223</v>
      </c>
      <c r="D42" s="10" t="s">
        <v>1219</v>
      </c>
      <c r="E42" s="5" t="s">
        <v>1221</v>
      </c>
      <c r="F42" s="11" t="s">
        <v>1239</v>
      </c>
      <c r="I42" t="s">
        <v>1199</v>
      </c>
      <c r="L42" t="s">
        <v>5</v>
      </c>
      <c r="M42" t="s">
        <v>24</v>
      </c>
      <c r="N42" t="s">
        <v>75</v>
      </c>
      <c r="O42" t="s">
        <v>146</v>
      </c>
      <c r="P42" t="s">
        <v>26</v>
      </c>
      <c r="Q42" t="s">
        <v>147</v>
      </c>
      <c r="R42" t="s">
        <v>148</v>
      </c>
    </row>
    <row r="43" spans="1:20" x14ac:dyDescent="0.3">
      <c r="A43" s="3" t="str">
        <f>HYPERLINK("https://hsdes.intel.com/resource/14013157576","14013157576")</f>
        <v>14013157576</v>
      </c>
      <c r="B43" t="s">
        <v>149</v>
      </c>
      <c r="C43" s="10" t="s">
        <v>1223</v>
      </c>
      <c r="D43" s="10" t="s">
        <v>1219</v>
      </c>
      <c r="E43" s="5" t="s">
        <v>1221</v>
      </c>
      <c r="F43" s="11" t="s">
        <v>1239</v>
      </c>
      <c r="I43" t="s">
        <v>1199</v>
      </c>
      <c r="L43" t="s">
        <v>5</v>
      </c>
      <c r="M43" t="s">
        <v>18</v>
      </c>
      <c r="N43" t="s">
        <v>7</v>
      </c>
      <c r="O43" t="s">
        <v>150</v>
      </c>
      <c r="P43" t="s">
        <v>54</v>
      </c>
      <c r="Q43" t="s">
        <v>151</v>
      </c>
      <c r="R43" t="s">
        <v>152</v>
      </c>
    </row>
    <row r="44" spans="1:20" x14ac:dyDescent="0.3">
      <c r="A44" s="10" t="str">
        <f>HYPERLINK("https://hsdes.intel.com/resource/14013157594","14013157594")</f>
        <v>14013157594</v>
      </c>
      <c r="B44" t="s">
        <v>153</v>
      </c>
      <c r="C44" s="10" t="s">
        <v>1223</v>
      </c>
      <c r="D44" s="10" t="s">
        <v>1219</v>
      </c>
      <c r="E44" s="5" t="s">
        <v>1221</v>
      </c>
      <c r="F44" s="11" t="s">
        <v>1239</v>
      </c>
      <c r="I44" t="s">
        <v>1199</v>
      </c>
      <c r="L44" t="s">
        <v>5</v>
      </c>
      <c r="M44" t="s">
        <v>45</v>
      </c>
      <c r="N44" t="s">
        <v>7</v>
      </c>
      <c r="O44" t="s">
        <v>8</v>
      </c>
      <c r="P44" t="s">
        <v>54</v>
      </c>
      <c r="Q44" t="s">
        <v>94</v>
      </c>
      <c r="R44" t="s">
        <v>154</v>
      </c>
    </row>
    <row r="45" spans="1:20" x14ac:dyDescent="0.3">
      <c r="A45" s="10" t="str">
        <f>HYPERLINK("https://hsdes.intel.com/resource/14013157596","14013157596")</f>
        <v>14013157596</v>
      </c>
      <c r="B45" t="s">
        <v>155</v>
      </c>
      <c r="C45" s="10" t="s">
        <v>1223</v>
      </c>
      <c r="D45" s="10" t="s">
        <v>1219</v>
      </c>
      <c r="E45" s="5" t="s">
        <v>1221</v>
      </c>
      <c r="F45" s="11" t="s">
        <v>1239</v>
      </c>
      <c r="I45" s="10" t="s">
        <v>1199</v>
      </c>
      <c r="L45" t="s">
        <v>5</v>
      </c>
      <c r="M45" t="s">
        <v>45</v>
      </c>
      <c r="N45" t="s">
        <v>7</v>
      </c>
      <c r="O45" t="s">
        <v>8</v>
      </c>
      <c r="P45" t="s">
        <v>54</v>
      </c>
      <c r="Q45" t="s">
        <v>94</v>
      </c>
      <c r="R45" t="s">
        <v>156</v>
      </c>
    </row>
    <row r="46" spans="1:20" x14ac:dyDescent="0.3">
      <c r="A46" s="10" t="str">
        <f>HYPERLINK("https://hsdes.intel.com/resource/14013157601","14013157601")</f>
        <v>14013157601</v>
      </c>
      <c r="B46" t="s">
        <v>157</v>
      </c>
      <c r="C46" s="10" t="s">
        <v>1223</v>
      </c>
      <c r="D46" s="10" t="s">
        <v>1219</v>
      </c>
      <c r="E46" s="5" t="s">
        <v>1221</v>
      </c>
      <c r="F46" s="11" t="s">
        <v>1239</v>
      </c>
      <c r="I46" s="10" t="s">
        <v>1199</v>
      </c>
      <c r="L46" t="s">
        <v>5</v>
      </c>
      <c r="M46" t="s">
        <v>45</v>
      </c>
      <c r="N46" t="s">
        <v>7</v>
      </c>
      <c r="O46" t="s">
        <v>8</v>
      </c>
      <c r="P46" t="s">
        <v>54</v>
      </c>
      <c r="Q46" t="s">
        <v>94</v>
      </c>
      <c r="R46" t="s">
        <v>158</v>
      </c>
    </row>
    <row r="47" spans="1:20" x14ac:dyDescent="0.3">
      <c r="A47" s="10" t="str">
        <f>HYPERLINK("https://hsdes.intel.com/resource/14013157608","14013157608")</f>
        <v>14013157608</v>
      </c>
      <c r="B47" t="s">
        <v>159</v>
      </c>
      <c r="C47" s="10" t="s">
        <v>1223</v>
      </c>
      <c r="D47" s="10" t="s">
        <v>1219</v>
      </c>
      <c r="E47" s="5" t="s">
        <v>1221</v>
      </c>
      <c r="F47" s="11" t="s">
        <v>1239</v>
      </c>
      <c r="I47" t="s">
        <v>1188</v>
      </c>
      <c r="L47" t="s">
        <v>5</v>
      </c>
      <c r="M47" t="s">
        <v>45</v>
      </c>
      <c r="N47" t="s">
        <v>7</v>
      </c>
      <c r="O47" t="s">
        <v>8</v>
      </c>
      <c r="P47" t="s">
        <v>54</v>
      </c>
      <c r="Q47" t="s">
        <v>160</v>
      </c>
      <c r="R47" t="s">
        <v>161</v>
      </c>
    </row>
    <row r="48" spans="1:20" x14ac:dyDescent="0.3">
      <c r="A48" s="10" t="str">
        <f>HYPERLINK("https://hsdes.intel.com/resource/14013157611","14013157611")</f>
        <v>14013157611</v>
      </c>
      <c r="B48" t="s">
        <v>162</v>
      </c>
      <c r="C48" s="10" t="s">
        <v>1223</v>
      </c>
      <c r="D48" s="10" t="s">
        <v>1219</v>
      </c>
      <c r="E48" s="5" t="s">
        <v>1221</v>
      </c>
      <c r="F48" s="11" t="s">
        <v>1239</v>
      </c>
      <c r="I48" t="s">
        <v>1188</v>
      </c>
      <c r="L48" t="s">
        <v>5</v>
      </c>
      <c r="M48" t="s">
        <v>45</v>
      </c>
      <c r="N48" t="s">
        <v>7</v>
      </c>
      <c r="O48" t="s">
        <v>8</v>
      </c>
      <c r="P48" t="s">
        <v>54</v>
      </c>
      <c r="Q48" t="s">
        <v>160</v>
      </c>
      <c r="R48" t="s">
        <v>163</v>
      </c>
    </row>
    <row r="49" spans="1:18" x14ac:dyDescent="0.3">
      <c r="A49" s="10" t="str">
        <f>HYPERLINK("https://hsdes.intel.com/resource/14013157613","14013157613")</f>
        <v>14013157613</v>
      </c>
      <c r="B49" t="s">
        <v>164</v>
      </c>
      <c r="C49" s="10" t="s">
        <v>1223</v>
      </c>
      <c r="D49" s="10" t="s">
        <v>1219</v>
      </c>
      <c r="E49" s="5" t="s">
        <v>1221</v>
      </c>
      <c r="F49" s="11" t="s">
        <v>1239</v>
      </c>
      <c r="I49" t="s">
        <v>1188</v>
      </c>
      <c r="L49" t="s">
        <v>5</v>
      </c>
      <c r="M49" t="s">
        <v>45</v>
      </c>
      <c r="N49" t="s">
        <v>7</v>
      </c>
      <c r="O49" t="s">
        <v>8</v>
      </c>
      <c r="P49" t="s">
        <v>54</v>
      </c>
      <c r="Q49" t="s">
        <v>160</v>
      </c>
      <c r="R49" t="s">
        <v>165</v>
      </c>
    </row>
    <row r="50" spans="1:18" x14ac:dyDescent="0.3">
      <c r="A50" s="10" t="str">
        <f>HYPERLINK("https://hsdes.intel.com/resource/14013157614","14013157614")</f>
        <v>14013157614</v>
      </c>
      <c r="B50" t="s">
        <v>166</v>
      </c>
      <c r="C50" s="10" t="s">
        <v>1223</v>
      </c>
      <c r="D50" s="10" t="s">
        <v>1219</v>
      </c>
      <c r="E50" s="5" t="s">
        <v>1221</v>
      </c>
      <c r="F50" s="11" t="s">
        <v>1239</v>
      </c>
      <c r="I50" s="10" t="s">
        <v>1199</v>
      </c>
      <c r="L50" t="s">
        <v>5</v>
      </c>
      <c r="M50" t="s">
        <v>45</v>
      </c>
      <c r="N50" t="s">
        <v>7</v>
      </c>
      <c r="O50" t="s">
        <v>8</v>
      </c>
      <c r="P50" t="s">
        <v>54</v>
      </c>
      <c r="Q50" t="s">
        <v>94</v>
      </c>
      <c r="R50" t="s">
        <v>167</v>
      </c>
    </row>
    <row r="51" spans="1:18" x14ac:dyDescent="0.3">
      <c r="A51" s="10" t="str">
        <f>HYPERLINK("https://hsdes.intel.com/resource/14013157616","14013157616")</f>
        <v>14013157616</v>
      </c>
      <c r="B51" t="s">
        <v>168</v>
      </c>
      <c r="C51" s="10" t="s">
        <v>1223</v>
      </c>
      <c r="D51" s="10" t="s">
        <v>1219</v>
      </c>
      <c r="E51" s="5" t="s">
        <v>1221</v>
      </c>
      <c r="F51" s="11" t="s">
        <v>1239</v>
      </c>
      <c r="I51" t="s">
        <v>1188</v>
      </c>
      <c r="L51" t="s">
        <v>5</v>
      </c>
      <c r="M51" t="s">
        <v>45</v>
      </c>
      <c r="N51" t="s">
        <v>7</v>
      </c>
      <c r="O51" t="s">
        <v>8</v>
      </c>
      <c r="P51" t="s">
        <v>54</v>
      </c>
      <c r="Q51" t="s">
        <v>160</v>
      </c>
      <c r="R51" t="s">
        <v>169</v>
      </c>
    </row>
    <row r="52" spans="1:18" x14ac:dyDescent="0.3">
      <c r="A52" s="10" t="str">
        <f>HYPERLINK("https://hsdes.intel.com/resource/14013157654","14013157654")</f>
        <v>14013157654</v>
      </c>
      <c r="B52" t="s">
        <v>170</v>
      </c>
      <c r="C52" s="10" t="s">
        <v>1223</v>
      </c>
      <c r="D52" s="10" t="s">
        <v>1219</v>
      </c>
      <c r="E52" s="5" t="s">
        <v>1221</v>
      </c>
      <c r="F52" s="11" t="s">
        <v>1239</v>
      </c>
      <c r="I52" s="10" t="s">
        <v>1199</v>
      </c>
      <c r="K52" t="s">
        <v>1224</v>
      </c>
      <c r="L52" t="s">
        <v>30</v>
      </c>
      <c r="M52" t="s">
        <v>45</v>
      </c>
      <c r="N52" t="s">
        <v>7</v>
      </c>
      <c r="O52" t="s">
        <v>8</v>
      </c>
      <c r="P52" t="s">
        <v>54</v>
      </c>
      <c r="Q52" t="s">
        <v>94</v>
      </c>
      <c r="R52" t="s">
        <v>171</v>
      </c>
    </row>
    <row r="53" spans="1:18" x14ac:dyDescent="0.3">
      <c r="A53" s="10" t="str">
        <f>HYPERLINK("https://hsdes.intel.com/resource/14013179332","14013179332")</f>
        <v>14013179332</v>
      </c>
      <c r="B53" t="s">
        <v>946</v>
      </c>
      <c r="C53" s="10" t="s">
        <v>1223</v>
      </c>
      <c r="D53" s="10" t="s">
        <v>1220</v>
      </c>
      <c r="E53" s="5" t="s">
        <v>1221</v>
      </c>
      <c r="F53" s="11" t="s">
        <v>1239</v>
      </c>
      <c r="I53" s="10" t="s">
        <v>1199</v>
      </c>
      <c r="L53" t="s">
        <v>34</v>
      </c>
      <c r="M53" t="s">
        <v>45</v>
      </c>
      <c r="N53" t="s">
        <v>7</v>
      </c>
      <c r="O53" t="s">
        <v>294</v>
      </c>
      <c r="P53" t="s">
        <v>46</v>
      </c>
      <c r="Q53" t="s">
        <v>940</v>
      </c>
      <c r="R53" t="s">
        <v>947</v>
      </c>
    </row>
    <row r="54" spans="1:18" x14ac:dyDescent="0.3">
      <c r="A54" s="10" t="str">
        <f>HYPERLINK("https://hsdes.intel.com/resource/14013157740","14013157740")</f>
        <v>14013157740</v>
      </c>
      <c r="B54" t="s">
        <v>174</v>
      </c>
      <c r="C54" s="10" t="s">
        <v>1223</v>
      </c>
      <c r="D54" s="10" t="s">
        <v>1219</v>
      </c>
      <c r="E54" s="5" t="s">
        <v>1221</v>
      </c>
      <c r="F54" s="11" t="s">
        <v>1239</v>
      </c>
      <c r="I54" t="s">
        <v>1186</v>
      </c>
      <c r="L54" t="s">
        <v>5</v>
      </c>
      <c r="M54" t="s">
        <v>24</v>
      </c>
      <c r="N54" t="s">
        <v>7</v>
      </c>
      <c r="O54" t="s">
        <v>175</v>
      </c>
      <c r="P54" t="s">
        <v>26</v>
      </c>
      <c r="Q54" t="s">
        <v>176</v>
      </c>
      <c r="R54" t="s">
        <v>177</v>
      </c>
    </row>
    <row r="55" spans="1:18" x14ac:dyDescent="0.3">
      <c r="A55" s="10" t="str">
        <f>HYPERLINK("https://hsdes.intel.com/resource/14013157757","14013157757")</f>
        <v>14013157757</v>
      </c>
      <c r="B55" t="s">
        <v>178</v>
      </c>
      <c r="C55" s="10" t="s">
        <v>1223</v>
      </c>
      <c r="D55" s="10" t="s">
        <v>1219</v>
      </c>
      <c r="E55" s="5" t="s">
        <v>1221</v>
      </c>
      <c r="F55" s="11" t="s">
        <v>1239</v>
      </c>
      <c r="I55" t="s">
        <v>1188</v>
      </c>
      <c r="L55" t="s">
        <v>34</v>
      </c>
      <c r="M55" t="s">
        <v>37</v>
      </c>
      <c r="N55" t="s">
        <v>7</v>
      </c>
      <c r="O55" t="s">
        <v>19</v>
      </c>
      <c r="P55" t="s">
        <v>179</v>
      </c>
      <c r="Q55" t="s">
        <v>180</v>
      </c>
      <c r="R55" t="s">
        <v>181</v>
      </c>
    </row>
    <row r="56" spans="1:18" x14ac:dyDescent="0.3">
      <c r="A56" s="10" t="str">
        <f>HYPERLINK("https://hsdes.intel.com/resource/14013157813","14013157813")</f>
        <v>14013157813</v>
      </c>
      <c r="B56" t="s">
        <v>182</v>
      </c>
      <c r="C56" s="10" t="s">
        <v>1223</v>
      </c>
      <c r="D56" s="10" t="s">
        <v>1219</v>
      </c>
      <c r="E56" s="5" t="s">
        <v>1221</v>
      </c>
      <c r="F56" s="11" t="s">
        <v>1239</v>
      </c>
      <c r="I56" t="s">
        <v>1186</v>
      </c>
      <c r="L56" t="s">
        <v>5</v>
      </c>
      <c r="M56" t="s">
        <v>24</v>
      </c>
      <c r="N56" t="s">
        <v>7</v>
      </c>
      <c r="O56" t="s">
        <v>25</v>
      </c>
      <c r="P56" t="s">
        <v>26</v>
      </c>
      <c r="Q56" t="s">
        <v>183</v>
      </c>
      <c r="R56" t="s">
        <v>184</v>
      </c>
    </row>
    <row r="57" spans="1:18" x14ac:dyDescent="0.3">
      <c r="A57" s="10" t="str">
        <f>HYPERLINK("https://hsdes.intel.com/resource/14013158105","14013158105")</f>
        <v>14013158105</v>
      </c>
      <c r="B57" t="s">
        <v>185</v>
      </c>
      <c r="C57" s="10" t="s">
        <v>1223</v>
      </c>
      <c r="D57" s="10" t="s">
        <v>1219</v>
      </c>
      <c r="E57" s="5" t="s">
        <v>1221</v>
      </c>
      <c r="F57" s="11" t="s">
        <v>1239</v>
      </c>
      <c r="I57" s="10" t="s">
        <v>1188</v>
      </c>
      <c r="L57" t="s">
        <v>5</v>
      </c>
      <c r="M57" t="s">
        <v>6</v>
      </c>
      <c r="N57" t="s">
        <v>7</v>
      </c>
      <c r="O57" t="s">
        <v>186</v>
      </c>
      <c r="P57" t="s">
        <v>14</v>
      </c>
      <c r="Q57" t="s">
        <v>187</v>
      </c>
      <c r="R57" t="s">
        <v>188</v>
      </c>
    </row>
    <row r="58" spans="1:18" x14ac:dyDescent="0.3">
      <c r="A58" s="10" t="str">
        <f>HYPERLINK("https://hsdes.intel.com/resource/14013156742","14013156742")</f>
        <v>14013156742</v>
      </c>
      <c r="B58" t="s">
        <v>73</v>
      </c>
      <c r="C58" s="10" t="s">
        <v>1223</v>
      </c>
      <c r="D58" s="10" t="s">
        <v>1219</v>
      </c>
      <c r="E58" s="5" t="s">
        <v>1221</v>
      </c>
      <c r="F58" s="11" t="s">
        <v>1239</v>
      </c>
      <c r="I58" t="s">
        <v>1199</v>
      </c>
      <c r="L58" t="s">
        <v>5</v>
      </c>
      <c r="M58" t="s">
        <v>74</v>
      </c>
      <c r="N58" t="s">
        <v>75</v>
      </c>
      <c r="O58" t="s">
        <v>19</v>
      </c>
      <c r="P58" t="s">
        <v>76</v>
      </c>
      <c r="Q58" t="s">
        <v>77</v>
      </c>
      <c r="R58" t="s">
        <v>78</v>
      </c>
    </row>
    <row r="59" spans="1:18" x14ac:dyDescent="0.3">
      <c r="A59" s="10" t="str">
        <f>HYPERLINK("https://hsdes.intel.com/resource/14013158146","14013158146")</f>
        <v>14013158146</v>
      </c>
      <c r="B59" t="s">
        <v>192</v>
      </c>
      <c r="C59" s="10" t="s">
        <v>1223</v>
      </c>
      <c r="D59" s="10" t="s">
        <v>1219</v>
      </c>
      <c r="E59" s="5" t="s">
        <v>1221</v>
      </c>
      <c r="F59" s="11" t="s">
        <v>1239</v>
      </c>
      <c r="I59" t="s">
        <v>1186</v>
      </c>
      <c r="L59" t="s">
        <v>5</v>
      </c>
      <c r="M59" t="s">
        <v>24</v>
      </c>
      <c r="N59" t="s">
        <v>7</v>
      </c>
      <c r="O59" t="s">
        <v>25</v>
      </c>
      <c r="P59" t="s">
        <v>26</v>
      </c>
      <c r="Q59" t="s">
        <v>27</v>
      </c>
      <c r="R59" t="s">
        <v>193</v>
      </c>
    </row>
    <row r="60" spans="1:18" x14ac:dyDescent="0.3">
      <c r="A60" s="10" t="str">
        <f>HYPERLINK("https://hsdes.intel.com/resource/14013158189","14013158189")</f>
        <v>14013158189</v>
      </c>
      <c r="B60" t="s">
        <v>194</v>
      </c>
      <c r="C60" s="10" t="s">
        <v>1223</v>
      </c>
      <c r="D60" s="10" t="s">
        <v>1220</v>
      </c>
      <c r="E60" s="5" t="s">
        <v>1221</v>
      </c>
      <c r="F60" s="11" t="s">
        <v>1239</v>
      </c>
      <c r="I60" t="s">
        <v>1188</v>
      </c>
      <c r="L60" t="s">
        <v>5</v>
      </c>
      <c r="M60" t="s">
        <v>74</v>
      </c>
      <c r="N60" t="s">
        <v>75</v>
      </c>
      <c r="O60" t="s">
        <v>19</v>
      </c>
      <c r="P60" t="s">
        <v>76</v>
      </c>
      <c r="Q60" t="s">
        <v>190</v>
      </c>
      <c r="R60" t="s">
        <v>195</v>
      </c>
    </row>
    <row r="61" spans="1:18" x14ac:dyDescent="0.3">
      <c r="A61" s="10" t="str">
        <f>HYPERLINK("https://hsdes.intel.com/resource/14013158206","14013158206")</f>
        <v>14013158206</v>
      </c>
      <c r="B61" t="s">
        <v>196</v>
      </c>
      <c r="C61" s="10" t="s">
        <v>1223</v>
      </c>
      <c r="D61" s="10" t="s">
        <v>1219</v>
      </c>
      <c r="E61" s="5" t="s">
        <v>1221</v>
      </c>
      <c r="F61" s="11" t="s">
        <v>1239</v>
      </c>
      <c r="I61" t="s">
        <v>1188</v>
      </c>
      <c r="L61" t="s">
        <v>5</v>
      </c>
      <c r="M61" t="s">
        <v>37</v>
      </c>
      <c r="N61" t="s">
        <v>7</v>
      </c>
      <c r="O61" t="s">
        <v>19</v>
      </c>
      <c r="P61" t="s">
        <v>179</v>
      </c>
      <c r="Q61" t="s">
        <v>180</v>
      </c>
      <c r="R61" t="s">
        <v>197</v>
      </c>
    </row>
    <row r="62" spans="1:18" x14ac:dyDescent="0.3">
      <c r="A62" s="10" t="str">
        <f>HYPERLINK("https://hsdes.intel.com/resource/14013158254","14013158254")</f>
        <v>14013158254</v>
      </c>
      <c r="B62" t="s">
        <v>198</v>
      </c>
      <c r="C62" s="10" t="s">
        <v>1223</v>
      </c>
      <c r="D62" s="10" t="s">
        <v>1220</v>
      </c>
      <c r="E62" s="5" t="s">
        <v>1221</v>
      </c>
      <c r="F62" s="11" t="s">
        <v>1239</v>
      </c>
      <c r="I62" t="s">
        <v>1189</v>
      </c>
      <c r="L62" t="s">
        <v>34</v>
      </c>
      <c r="M62" t="s">
        <v>6</v>
      </c>
      <c r="N62" t="s">
        <v>7</v>
      </c>
      <c r="O62" t="s">
        <v>67</v>
      </c>
      <c r="P62" t="s">
        <v>14</v>
      </c>
      <c r="Q62" t="s">
        <v>199</v>
      </c>
      <c r="R62" t="s">
        <v>200</v>
      </c>
    </row>
    <row r="63" spans="1:18" x14ac:dyDescent="0.3">
      <c r="A63" s="10" t="str">
        <f>HYPERLINK("https://hsdes.intel.com/resource/14013158298","14013158298")</f>
        <v>14013158298</v>
      </c>
      <c r="B63" t="s">
        <v>201</v>
      </c>
      <c r="C63" s="10" t="s">
        <v>1223</v>
      </c>
      <c r="D63" s="10" t="s">
        <v>1220</v>
      </c>
      <c r="E63" s="5" t="s">
        <v>1221</v>
      </c>
      <c r="F63" s="11" t="s">
        <v>1239</v>
      </c>
      <c r="I63" s="10" t="s">
        <v>1190</v>
      </c>
      <c r="L63" t="s">
        <v>30</v>
      </c>
      <c r="M63" t="s">
        <v>6</v>
      </c>
      <c r="N63" t="s">
        <v>7</v>
      </c>
      <c r="O63" t="s">
        <v>186</v>
      </c>
      <c r="P63" t="s">
        <v>14</v>
      </c>
      <c r="Q63" t="s">
        <v>202</v>
      </c>
      <c r="R63" t="s">
        <v>203</v>
      </c>
    </row>
    <row r="64" spans="1:18" x14ac:dyDescent="0.3">
      <c r="A64" s="10" t="str">
        <f>HYPERLINK("https://hsdes.intel.com/resource/14013158321","14013158321")</f>
        <v>14013158321</v>
      </c>
      <c r="B64" t="s">
        <v>204</v>
      </c>
      <c r="C64" s="10" t="s">
        <v>1223</v>
      </c>
      <c r="D64" s="10" t="s">
        <v>1219</v>
      </c>
      <c r="E64" s="5" t="s">
        <v>1221</v>
      </c>
      <c r="F64" s="11" t="s">
        <v>1239</v>
      </c>
      <c r="I64" t="s">
        <v>1186</v>
      </c>
      <c r="L64" t="s">
        <v>5</v>
      </c>
      <c r="M64" t="s">
        <v>24</v>
      </c>
      <c r="N64" t="s">
        <v>7</v>
      </c>
      <c r="O64" t="s">
        <v>25</v>
      </c>
      <c r="P64" t="s">
        <v>26</v>
      </c>
      <c r="Q64" t="s">
        <v>27</v>
      </c>
      <c r="R64" t="s">
        <v>205</v>
      </c>
    </row>
    <row r="65" spans="1:18" x14ac:dyDescent="0.3">
      <c r="A65" s="10" t="str">
        <f>HYPERLINK("https://hsdes.intel.com/resource/14013158359","14013158359")</f>
        <v>14013158359</v>
      </c>
      <c r="B65" t="s">
        <v>206</v>
      </c>
      <c r="C65" s="10" t="s">
        <v>1223</v>
      </c>
      <c r="D65" s="10" t="s">
        <v>1219</v>
      </c>
      <c r="E65" s="5" t="s">
        <v>1221</v>
      </c>
      <c r="F65" s="11" t="s">
        <v>1239</v>
      </c>
      <c r="I65" t="s">
        <v>1186</v>
      </c>
      <c r="L65" t="s">
        <v>5</v>
      </c>
      <c r="M65" t="s">
        <v>37</v>
      </c>
      <c r="N65" t="s">
        <v>7</v>
      </c>
      <c r="O65" t="s">
        <v>207</v>
      </c>
      <c r="P65" t="s">
        <v>38</v>
      </c>
      <c r="Q65" t="s">
        <v>208</v>
      </c>
      <c r="R65" t="s">
        <v>209</v>
      </c>
    </row>
    <row r="66" spans="1:18" x14ac:dyDescent="0.3">
      <c r="A66" s="10" t="str">
        <f>HYPERLINK("https://hsdes.intel.com/resource/14013158389","14013158389")</f>
        <v>14013158389</v>
      </c>
      <c r="B66" t="s">
        <v>210</v>
      </c>
      <c r="C66" s="10" t="s">
        <v>1223</v>
      </c>
      <c r="D66" s="10" t="s">
        <v>1219</v>
      </c>
      <c r="E66" s="5" t="s">
        <v>1221</v>
      </c>
      <c r="F66" s="11" t="s">
        <v>1239</v>
      </c>
      <c r="I66" t="s">
        <v>1189</v>
      </c>
      <c r="L66" t="s">
        <v>5</v>
      </c>
      <c r="M66" t="s">
        <v>24</v>
      </c>
      <c r="N66" t="s">
        <v>7</v>
      </c>
      <c r="O66" t="s">
        <v>8</v>
      </c>
      <c r="P66" t="s">
        <v>26</v>
      </c>
      <c r="Q66" t="s">
        <v>112</v>
      </c>
      <c r="R66" t="s">
        <v>211</v>
      </c>
    </row>
    <row r="67" spans="1:18" x14ac:dyDescent="0.3">
      <c r="A67" s="10" t="str">
        <f>HYPERLINK("https://hsdes.intel.com/resource/14013158399","14013158399")</f>
        <v>14013158399</v>
      </c>
      <c r="B67" t="s">
        <v>212</v>
      </c>
      <c r="C67" s="10" t="s">
        <v>1223</v>
      </c>
      <c r="D67" s="10" t="s">
        <v>1219</v>
      </c>
      <c r="E67" s="5" t="s">
        <v>1221</v>
      </c>
      <c r="F67" s="11" t="s">
        <v>1239</v>
      </c>
      <c r="I67" s="10" t="s">
        <v>1188</v>
      </c>
      <c r="L67" t="s">
        <v>34</v>
      </c>
      <c r="M67" t="s">
        <v>6</v>
      </c>
      <c r="N67" t="s">
        <v>7</v>
      </c>
      <c r="O67" t="s">
        <v>13</v>
      </c>
      <c r="P67" t="s">
        <v>14</v>
      </c>
      <c r="Q67" t="s">
        <v>213</v>
      </c>
      <c r="R67" t="s">
        <v>214</v>
      </c>
    </row>
    <row r="68" spans="1:18" x14ac:dyDescent="0.3">
      <c r="A68" s="10" t="str">
        <f>HYPERLINK("https://hsdes.intel.com/resource/14013158479","14013158479")</f>
        <v>14013158479</v>
      </c>
      <c r="B68" t="s">
        <v>215</v>
      </c>
      <c r="C68" s="10" t="s">
        <v>1223</v>
      </c>
      <c r="D68" s="10" t="s">
        <v>1219</v>
      </c>
      <c r="E68" s="5" t="s">
        <v>1221</v>
      </c>
      <c r="F68" s="11" t="s">
        <v>1239</v>
      </c>
      <c r="I68" t="s">
        <v>1186</v>
      </c>
      <c r="L68" t="s">
        <v>5</v>
      </c>
      <c r="M68" t="s">
        <v>45</v>
      </c>
      <c r="N68" t="s">
        <v>7</v>
      </c>
      <c r="O68" t="s">
        <v>25</v>
      </c>
      <c r="P68" t="s">
        <v>216</v>
      </c>
      <c r="Q68" t="s">
        <v>217</v>
      </c>
      <c r="R68" t="s">
        <v>218</v>
      </c>
    </row>
    <row r="69" spans="1:18" x14ac:dyDescent="0.3">
      <c r="A69" s="10" t="str">
        <f>HYPERLINK("https://hsdes.intel.com/resource/14013158482","14013158482")</f>
        <v>14013158482</v>
      </c>
      <c r="B69" t="s">
        <v>219</v>
      </c>
      <c r="C69" s="10" t="s">
        <v>1223</v>
      </c>
      <c r="D69" s="10" t="s">
        <v>1219</v>
      </c>
      <c r="E69" s="5" t="s">
        <v>1221</v>
      </c>
      <c r="F69" s="11" t="s">
        <v>1239</v>
      </c>
      <c r="I69" t="s">
        <v>1189</v>
      </c>
      <c r="L69" t="s">
        <v>5</v>
      </c>
      <c r="M69" t="s">
        <v>24</v>
      </c>
      <c r="N69" t="s">
        <v>7</v>
      </c>
      <c r="O69" t="s">
        <v>8</v>
      </c>
      <c r="P69" t="s">
        <v>26</v>
      </c>
      <c r="Q69" t="s">
        <v>220</v>
      </c>
      <c r="R69" t="s">
        <v>221</v>
      </c>
    </row>
    <row r="70" spans="1:18" x14ac:dyDescent="0.3">
      <c r="A70" s="10" t="str">
        <f>HYPERLINK("https://hsdes.intel.com/resource/14013158543","14013158543")</f>
        <v>14013158543</v>
      </c>
      <c r="B70" t="s">
        <v>222</v>
      </c>
      <c r="C70" s="10" t="s">
        <v>1223</v>
      </c>
      <c r="D70" s="10" t="s">
        <v>1219</v>
      </c>
      <c r="E70" s="5" t="s">
        <v>1221</v>
      </c>
      <c r="F70" s="11" t="s">
        <v>1239</v>
      </c>
      <c r="I70" t="s">
        <v>1187</v>
      </c>
      <c r="L70" t="s">
        <v>34</v>
      </c>
      <c r="M70" t="s">
        <v>37</v>
      </c>
      <c r="N70" t="s">
        <v>7</v>
      </c>
      <c r="O70" t="s">
        <v>25</v>
      </c>
      <c r="P70" t="s">
        <v>38</v>
      </c>
      <c r="Q70" t="s">
        <v>112</v>
      </c>
      <c r="R70" t="s">
        <v>223</v>
      </c>
    </row>
    <row r="71" spans="1:18" x14ac:dyDescent="0.3">
      <c r="A71" s="10" t="str">
        <f>HYPERLINK("https://hsdes.intel.com/resource/14013158550","14013158550")</f>
        <v>14013158550</v>
      </c>
      <c r="B71" t="s">
        <v>224</v>
      </c>
      <c r="C71" s="10" t="s">
        <v>1223</v>
      </c>
      <c r="D71" s="10" t="s">
        <v>1219</v>
      </c>
      <c r="E71" s="5" t="s">
        <v>1221</v>
      </c>
      <c r="F71" s="11" t="s">
        <v>1239</v>
      </c>
      <c r="I71" t="s">
        <v>1199</v>
      </c>
      <c r="L71" t="s">
        <v>34</v>
      </c>
      <c r="M71" t="s">
        <v>24</v>
      </c>
      <c r="N71" t="s">
        <v>7</v>
      </c>
      <c r="O71" t="s">
        <v>25</v>
      </c>
      <c r="P71" t="s">
        <v>26</v>
      </c>
      <c r="Q71" t="s">
        <v>122</v>
      </c>
      <c r="R71" t="s">
        <v>225</v>
      </c>
    </row>
    <row r="72" spans="1:18" x14ac:dyDescent="0.3">
      <c r="A72" s="10" t="str">
        <f>HYPERLINK("https://hsdes.intel.com/resource/14013158673","14013158673")</f>
        <v>14013158673</v>
      </c>
      <c r="B72" t="s">
        <v>226</v>
      </c>
      <c r="C72" s="10" t="s">
        <v>1223</v>
      </c>
      <c r="D72" s="10" t="s">
        <v>1219</v>
      </c>
      <c r="E72" s="5" t="s">
        <v>1221</v>
      </c>
      <c r="F72" s="11" t="s">
        <v>1239</v>
      </c>
      <c r="I72" t="s">
        <v>1189</v>
      </c>
      <c r="L72" t="s">
        <v>34</v>
      </c>
      <c r="M72" t="s">
        <v>6</v>
      </c>
      <c r="N72" t="s">
        <v>75</v>
      </c>
      <c r="O72" t="s">
        <v>227</v>
      </c>
      <c r="P72" t="s">
        <v>14</v>
      </c>
      <c r="Q72" t="s">
        <v>228</v>
      </c>
      <c r="R72" t="s">
        <v>229</v>
      </c>
    </row>
    <row r="73" spans="1:18" x14ac:dyDescent="0.3">
      <c r="A73" s="10" t="str">
        <f>HYPERLINK("https://hsdes.intel.com/resource/14013158689","14013158689")</f>
        <v>14013158689</v>
      </c>
      <c r="B73" t="s">
        <v>230</v>
      </c>
      <c r="C73" s="10" t="s">
        <v>1223</v>
      </c>
      <c r="D73" s="10" t="s">
        <v>1219</v>
      </c>
      <c r="E73" s="5" t="s">
        <v>1221</v>
      </c>
      <c r="F73" s="11" t="s">
        <v>1239</v>
      </c>
      <c r="I73" t="s">
        <v>1189</v>
      </c>
      <c r="L73" t="s">
        <v>30</v>
      </c>
      <c r="M73" t="s">
        <v>6</v>
      </c>
      <c r="N73" t="s">
        <v>7</v>
      </c>
      <c r="O73" t="s">
        <v>13</v>
      </c>
      <c r="P73" t="s">
        <v>14</v>
      </c>
      <c r="Q73" t="s">
        <v>231</v>
      </c>
      <c r="R73" t="s">
        <v>232</v>
      </c>
    </row>
    <row r="74" spans="1:18" x14ac:dyDescent="0.3">
      <c r="A74" s="10" t="str">
        <f>HYPERLINK("https://hsdes.intel.com/resource/14013158717","14013158717")</f>
        <v>14013158717</v>
      </c>
      <c r="B74" t="s">
        <v>233</v>
      </c>
      <c r="C74" s="10" t="s">
        <v>1223</v>
      </c>
      <c r="D74" s="10" t="s">
        <v>1219</v>
      </c>
      <c r="E74" s="5" t="s">
        <v>1221</v>
      </c>
      <c r="F74" s="11" t="s">
        <v>1239</v>
      </c>
      <c r="I74" t="s">
        <v>1187</v>
      </c>
      <c r="L74" t="s">
        <v>34</v>
      </c>
      <c r="M74" t="s">
        <v>37</v>
      </c>
      <c r="N74" t="s">
        <v>7</v>
      </c>
      <c r="O74" t="s">
        <v>8</v>
      </c>
      <c r="P74" t="s">
        <v>38</v>
      </c>
      <c r="Q74" t="s">
        <v>176</v>
      </c>
      <c r="R74" t="s">
        <v>234</v>
      </c>
    </row>
    <row r="75" spans="1:18" x14ac:dyDescent="0.3">
      <c r="A75" s="10" t="str">
        <f>HYPERLINK("https://hsdes.intel.com/resource/14013158799","14013158799")</f>
        <v>14013158799</v>
      </c>
      <c r="B75" t="s">
        <v>235</v>
      </c>
      <c r="C75" s="10" t="s">
        <v>1223</v>
      </c>
      <c r="D75" s="10" t="s">
        <v>1219</v>
      </c>
      <c r="E75" s="5" t="s">
        <v>1221</v>
      </c>
      <c r="F75" s="11" t="s">
        <v>1239</v>
      </c>
      <c r="I75" s="10" t="s">
        <v>1188</v>
      </c>
      <c r="L75" t="s">
        <v>5</v>
      </c>
      <c r="M75" t="s">
        <v>6</v>
      </c>
      <c r="N75" t="s">
        <v>7</v>
      </c>
      <c r="O75" t="s">
        <v>67</v>
      </c>
      <c r="P75" t="s">
        <v>14</v>
      </c>
      <c r="Q75" t="s">
        <v>236</v>
      </c>
      <c r="R75" t="s">
        <v>237</v>
      </c>
    </row>
    <row r="76" spans="1:18" x14ac:dyDescent="0.3">
      <c r="A76" s="10" t="str">
        <f>HYPERLINK("https://hsdes.intel.com/resource/14013158803","14013158803")</f>
        <v>14013158803</v>
      </c>
      <c r="B76" t="s">
        <v>238</v>
      </c>
      <c r="C76" s="10" t="s">
        <v>1223</v>
      </c>
      <c r="D76" s="10" t="s">
        <v>1219</v>
      </c>
      <c r="E76" s="5" t="s">
        <v>1221</v>
      </c>
      <c r="F76" s="11" t="s">
        <v>1239</v>
      </c>
      <c r="I76" s="10" t="s">
        <v>1188</v>
      </c>
      <c r="L76" t="s">
        <v>34</v>
      </c>
      <c r="M76" t="s">
        <v>6</v>
      </c>
      <c r="N76" t="s">
        <v>7</v>
      </c>
      <c r="O76" t="s">
        <v>67</v>
      </c>
      <c r="P76" t="s">
        <v>14</v>
      </c>
      <c r="Q76" t="s">
        <v>236</v>
      </c>
      <c r="R76" t="s">
        <v>239</v>
      </c>
    </row>
    <row r="77" spans="1:18" x14ac:dyDescent="0.3">
      <c r="A77" s="10" t="str">
        <f>HYPERLINK("https://hsdes.intel.com/resource/14013158813","14013158813")</f>
        <v>14013158813</v>
      </c>
      <c r="B77" t="s">
        <v>240</v>
      </c>
      <c r="C77" s="10" t="s">
        <v>1223</v>
      </c>
      <c r="D77" s="10" t="s">
        <v>1219</v>
      </c>
      <c r="E77" s="5" t="s">
        <v>1221</v>
      </c>
      <c r="F77" s="11" t="s">
        <v>1239</v>
      </c>
      <c r="I77" t="s">
        <v>1189</v>
      </c>
      <c r="K77" t="s">
        <v>1196</v>
      </c>
      <c r="L77" t="s">
        <v>34</v>
      </c>
      <c r="M77" t="s">
        <v>6</v>
      </c>
      <c r="N77" t="s">
        <v>7</v>
      </c>
      <c r="O77" t="s">
        <v>13</v>
      </c>
      <c r="P77" t="s">
        <v>14</v>
      </c>
      <c r="Q77" t="s">
        <v>241</v>
      </c>
      <c r="R77" t="s">
        <v>242</v>
      </c>
    </row>
    <row r="78" spans="1:18" x14ac:dyDescent="0.3">
      <c r="A78" s="10" t="str">
        <f>HYPERLINK("https://hsdes.intel.com/resource/14013158989","14013158989")</f>
        <v>14013158989</v>
      </c>
      <c r="B78" t="s">
        <v>243</v>
      </c>
      <c r="C78" s="10" t="s">
        <v>1223</v>
      </c>
      <c r="D78" s="10" t="s">
        <v>1219</v>
      </c>
      <c r="E78" s="5" t="s">
        <v>1221</v>
      </c>
      <c r="F78" s="11" t="s">
        <v>1239</v>
      </c>
      <c r="I78" t="s">
        <v>1189</v>
      </c>
      <c r="L78" t="s">
        <v>5</v>
      </c>
      <c r="M78" t="s">
        <v>24</v>
      </c>
      <c r="N78" t="s">
        <v>75</v>
      </c>
      <c r="O78" t="s">
        <v>146</v>
      </c>
      <c r="P78" t="s">
        <v>26</v>
      </c>
      <c r="Q78" t="s">
        <v>244</v>
      </c>
      <c r="R78" t="s">
        <v>245</v>
      </c>
    </row>
    <row r="79" spans="1:18" x14ac:dyDescent="0.3">
      <c r="A79" s="10" t="str">
        <f>HYPERLINK("https://hsdes.intel.com/resource/14013159015","14013159015")</f>
        <v>14013159015</v>
      </c>
      <c r="B79" t="s">
        <v>246</v>
      </c>
      <c r="C79" s="10" t="s">
        <v>1223</v>
      </c>
      <c r="D79" s="10" t="s">
        <v>1219</v>
      </c>
      <c r="E79" s="5" t="s">
        <v>1221</v>
      </c>
      <c r="F79" s="11" t="s">
        <v>1239</v>
      </c>
      <c r="I79" t="s">
        <v>1189</v>
      </c>
      <c r="L79" t="s">
        <v>5</v>
      </c>
      <c r="M79" t="s">
        <v>24</v>
      </c>
      <c r="N79" t="s">
        <v>7</v>
      </c>
      <c r="O79" t="s">
        <v>146</v>
      </c>
      <c r="P79" t="s">
        <v>26</v>
      </c>
      <c r="Q79" t="s">
        <v>247</v>
      </c>
      <c r="R79" t="s">
        <v>248</v>
      </c>
    </row>
    <row r="80" spans="1:18" x14ac:dyDescent="0.3">
      <c r="A80" s="10" t="str">
        <f>HYPERLINK("https://hsdes.intel.com/resource/14013159021","14013159021")</f>
        <v>14013159021</v>
      </c>
      <c r="B80" t="s">
        <v>249</v>
      </c>
      <c r="C80" s="10" t="s">
        <v>1223</v>
      </c>
      <c r="D80" s="10" t="s">
        <v>1219</v>
      </c>
      <c r="E80" s="5" t="s">
        <v>1221</v>
      </c>
      <c r="F80" s="11" t="s">
        <v>1239</v>
      </c>
      <c r="I80" s="10" t="s">
        <v>1188</v>
      </c>
      <c r="L80" t="s">
        <v>34</v>
      </c>
      <c r="M80" t="s">
        <v>6</v>
      </c>
      <c r="N80" t="s">
        <v>75</v>
      </c>
      <c r="O80" t="s">
        <v>186</v>
      </c>
      <c r="P80" t="s">
        <v>14</v>
      </c>
      <c r="Q80" t="s">
        <v>250</v>
      </c>
      <c r="R80" t="s">
        <v>251</v>
      </c>
    </row>
    <row r="81" spans="1:18" x14ac:dyDescent="0.3">
      <c r="A81" s="3" t="str">
        <f>HYPERLINK("https://hsdes.intel.com/resource/14013159022","14013159022")</f>
        <v>14013159022</v>
      </c>
      <c r="B81" t="s">
        <v>252</v>
      </c>
      <c r="C81" s="10" t="s">
        <v>1223</v>
      </c>
      <c r="D81" s="10" t="s">
        <v>1219</v>
      </c>
      <c r="E81" s="5" t="s">
        <v>1221</v>
      </c>
      <c r="F81" s="11" t="s">
        <v>1239</v>
      </c>
      <c r="I81" t="s">
        <v>1189</v>
      </c>
      <c r="L81" t="s">
        <v>30</v>
      </c>
      <c r="M81" t="s">
        <v>6</v>
      </c>
      <c r="N81" t="s">
        <v>7</v>
      </c>
      <c r="O81" t="s">
        <v>13</v>
      </c>
      <c r="P81" t="s">
        <v>14</v>
      </c>
      <c r="Q81" t="s">
        <v>253</v>
      </c>
      <c r="R81" t="s">
        <v>254</v>
      </c>
    </row>
    <row r="82" spans="1:18" x14ac:dyDescent="0.3">
      <c r="A82" s="10" t="str">
        <f>HYPERLINK("https://hsdes.intel.com/resource/14013159024","14013159024")</f>
        <v>14013159024</v>
      </c>
      <c r="B82" t="s">
        <v>255</v>
      </c>
      <c r="C82" s="10" t="s">
        <v>1223</v>
      </c>
      <c r="D82" s="10" t="s">
        <v>1219</v>
      </c>
      <c r="E82" s="5" t="s">
        <v>1221</v>
      </c>
      <c r="F82" s="11" t="s">
        <v>1239</v>
      </c>
      <c r="I82" t="s">
        <v>1189</v>
      </c>
      <c r="L82" t="s">
        <v>30</v>
      </c>
      <c r="M82" t="s">
        <v>6</v>
      </c>
      <c r="N82" t="s">
        <v>7</v>
      </c>
      <c r="O82" t="s">
        <v>13</v>
      </c>
      <c r="P82" t="s">
        <v>14</v>
      </c>
      <c r="Q82" t="s">
        <v>256</v>
      </c>
      <c r="R82" t="s">
        <v>257</v>
      </c>
    </row>
    <row r="83" spans="1:18" x14ac:dyDescent="0.3">
      <c r="A83" s="10" t="str">
        <f>HYPERLINK("https://hsdes.intel.com/resource/14013159046","14013159046")</f>
        <v>14013159046</v>
      </c>
      <c r="B83" t="s">
        <v>258</v>
      </c>
      <c r="C83" s="10" t="s">
        <v>1223</v>
      </c>
      <c r="D83" s="10" t="s">
        <v>1219</v>
      </c>
      <c r="E83" s="5" t="s">
        <v>1221</v>
      </c>
      <c r="F83" s="11" t="s">
        <v>1239</v>
      </c>
      <c r="I83" s="10" t="s">
        <v>1188</v>
      </c>
      <c r="L83" t="s">
        <v>5</v>
      </c>
      <c r="M83" t="s">
        <v>37</v>
      </c>
      <c r="N83" t="s">
        <v>7</v>
      </c>
      <c r="O83" t="s">
        <v>50</v>
      </c>
      <c r="P83" t="s">
        <v>179</v>
      </c>
      <c r="Q83" t="s">
        <v>259</v>
      </c>
      <c r="R83" t="s">
        <v>260</v>
      </c>
    </row>
    <row r="84" spans="1:18" x14ac:dyDescent="0.3">
      <c r="A84" s="10" t="str">
        <f>HYPERLINK("https://hsdes.intel.com/resource/14013159052","14013159052")</f>
        <v>14013159052</v>
      </c>
      <c r="B84" t="s">
        <v>261</v>
      </c>
      <c r="C84" s="10" t="s">
        <v>1223</v>
      </c>
      <c r="D84" s="10" t="s">
        <v>1219</v>
      </c>
      <c r="E84" s="5" t="s">
        <v>1221</v>
      </c>
      <c r="F84" s="11" t="s">
        <v>1239</v>
      </c>
      <c r="I84" t="s">
        <v>1199</v>
      </c>
      <c r="L84" t="s">
        <v>5</v>
      </c>
      <c r="M84" t="s">
        <v>24</v>
      </c>
      <c r="N84" t="s">
        <v>7</v>
      </c>
      <c r="O84" t="s">
        <v>25</v>
      </c>
      <c r="P84" t="s">
        <v>26</v>
      </c>
      <c r="Q84" t="s">
        <v>27</v>
      </c>
      <c r="R84" t="s">
        <v>262</v>
      </c>
    </row>
    <row r="85" spans="1:18" x14ac:dyDescent="0.3">
      <c r="A85" s="10" t="str">
        <f>HYPERLINK("https://hsdes.intel.com/resource/14013159061","14013159061")</f>
        <v>14013159061</v>
      </c>
      <c r="B85" t="s">
        <v>263</v>
      </c>
      <c r="C85" s="10" t="s">
        <v>1223</v>
      </c>
      <c r="D85" s="10" t="s">
        <v>1219</v>
      </c>
      <c r="E85" s="5" t="s">
        <v>1221</v>
      </c>
      <c r="F85" s="11" t="s">
        <v>1239</v>
      </c>
      <c r="I85" t="s">
        <v>1186</v>
      </c>
      <c r="L85" t="s">
        <v>5</v>
      </c>
      <c r="M85" t="s">
        <v>24</v>
      </c>
      <c r="N85" t="s">
        <v>7</v>
      </c>
      <c r="O85" t="s">
        <v>264</v>
      </c>
      <c r="P85" t="s">
        <v>26</v>
      </c>
      <c r="Q85" t="s">
        <v>27</v>
      </c>
      <c r="R85" t="s">
        <v>265</v>
      </c>
    </row>
    <row r="86" spans="1:18" x14ac:dyDescent="0.3">
      <c r="A86" s="10" t="str">
        <f>HYPERLINK("https://hsdes.intel.com/resource/14013159073","14013159073")</f>
        <v>14013159073</v>
      </c>
      <c r="B86" t="s">
        <v>266</v>
      </c>
      <c r="C86" s="10" t="s">
        <v>1223</v>
      </c>
      <c r="D86" s="10" t="s">
        <v>1219</v>
      </c>
      <c r="E86" s="5" t="s">
        <v>1221</v>
      </c>
      <c r="F86" s="11" t="s">
        <v>1239</v>
      </c>
      <c r="I86" t="s">
        <v>1199</v>
      </c>
      <c r="L86" t="s">
        <v>5</v>
      </c>
      <c r="M86" t="s">
        <v>24</v>
      </c>
      <c r="N86" t="s">
        <v>7</v>
      </c>
      <c r="O86" t="s">
        <v>61</v>
      </c>
      <c r="P86" t="s">
        <v>26</v>
      </c>
      <c r="Q86" t="s">
        <v>55</v>
      </c>
      <c r="R86" t="s">
        <v>267</v>
      </c>
    </row>
    <row r="87" spans="1:18" x14ac:dyDescent="0.3">
      <c r="A87" s="10" t="str">
        <f>HYPERLINK("https://hsdes.intel.com/resource/14013159080","14013159080")</f>
        <v>14013159080</v>
      </c>
      <c r="B87" t="s">
        <v>268</v>
      </c>
      <c r="C87" s="10" t="s">
        <v>1223</v>
      </c>
      <c r="D87" s="10" t="s">
        <v>1219</v>
      </c>
      <c r="E87" s="5" t="s">
        <v>1221</v>
      </c>
      <c r="F87" s="11" t="s">
        <v>1239</v>
      </c>
      <c r="I87" s="10" t="s">
        <v>1188</v>
      </c>
      <c r="L87" t="s">
        <v>34</v>
      </c>
      <c r="M87" t="s">
        <v>6</v>
      </c>
      <c r="N87" t="s">
        <v>75</v>
      </c>
      <c r="O87" t="s">
        <v>186</v>
      </c>
      <c r="P87" t="s">
        <v>14</v>
      </c>
      <c r="Q87" t="s">
        <v>269</v>
      </c>
      <c r="R87" t="s">
        <v>270</v>
      </c>
    </row>
    <row r="88" spans="1:18" x14ac:dyDescent="0.3">
      <c r="A88" s="10" t="str">
        <f>HYPERLINK("https://hsdes.intel.com/resource/14013159090","14013159090")</f>
        <v>14013159090</v>
      </c>
      <c r="B88" t="s">
        <v>271</v>
      </c>
      <c r="C88" s="10" t="s">
        <v>1223</v>
      </c>
      <c r="D88" s="10" t="s">
        <v>1219</v>
      </c>
      <c r="E88" s="5" t="s">
        <v>1221</v>
      </c>
      <c r="F88" s="11" t="s">
        <v>1239</v>
      </c>
      <c r="I88" t="s">
        <v>1189</v>
      </c>
      <c r="L88" t="s">
        <v>30</v>
      </c>
      <c r="M88" t="s">
        <v>6</v>
      </c>
      <c r="N88" t="s">
        <v>7</v>
      </c>
      <c r="O88" t="s">
        <v>186</v>
      </c>
      <c r="P88" t="s">
        <v>14</v>
      </c>
      <c r="Q88" t="s">
        <v>272</v>
      </c>
      <c r="R88" t="s">
        <v>273</v>
      </c>
    </row>
    <row r="89" spans="1:18" x14ac:dyDescent="0.3">
      <c r="A89" s="10" t="str">
        <f>HYPERLINK("https://hsdes.intel.com/resource/14013159094","14013159094")</f>
        <v>14013159094</v>
      </c>
      <c r="B89" t="s">
        <v>274</v>
      </c>
      <c r="C89" s="10" t="s">
        <v>1223</v>
      </c>
      <c r="D89" s="10" t="s">
        <v>1219</v>
      </c>
      <c r="E89" s="5" t="s">
        <v>1221</v>
      </c>
      <c r="F89" s="11" t="s">
        <v>1239</v>
      </c>
      <c r="I89" t="s">
        <v>1189</v>
      </c>
      <c r="L89" t="s">
        <v>30</v>
      </c>
      <c r="M89" t="s">
        <v>6</v>
      </c>
      <c r="N89" t="s">
        <v>7</v>
      </c>
      <c r="O89" t="s">
        <v>275</v>
      </c>
      <c r="P89" t="s">
        <v>14</v>
      </c>
      <c r="Q89" t="s">
        <v>276</v>
      </c>
      <c r="R89" t="s">
        <v>277</v>
      </c>
    </row>
    <row r="90" spans="1:18" x14ac:dyDescent="0.3">
      <c r="A90" s="10" t="str">
        <f>HYPERLINK("https://hsdes.intel.com/resource/14013159127","14013159127")</f>
        <v>14013159127</v>
      </c>
      <c r="B90" t="s">
        <v>278</v>
      </c>
      <c r="C90" s="10" t="s">
        <v>1223</v>
      </c>
      <c r="D90" s="10" t="s">
        <v>1219</v>
      </c>
      <c r="E90" s="5" t="s">
        <v>1221</v>
      </c>
      <c r="F90" s="11" t="s">
        <v>1239</v>
      </c>
      <c r="I90" t="s">
        <v>1189</v>
      </c>
      <c r="L90" t="s">
        <v>30</v>
      </c>
      <c r="M90" t="s">
        <v>6</v>
      </c>
      <c r="N90" t="s">
        <v>7</v>
      </c>
      <c r="O90" t="s">
        <v>13</v>
      </c>
      <c r="P90" t="s">
        <v>14</v>
      </c>
      <c r="Q90" t="s">
        <v>279</v>
      </c>
      <c r="R90" t="s">
        <v>280</v>
      </c>
    </row>
    <row r="91" spans="1:18" x14ac:dyDescent="0.3">
      <c r="A91" s="10" t="str">
        <f>HYPERLINK("https://hsdes.intel.com/resource/14013159129","14013159129")</f>
        <v>14013159129</v>
      </c>
      <c r="B91" t="s">
        <v>281</v>
      </c>
      <c r="C91" s="10" t="s">
        <v>1223</v>
      </c>
      <c r="D91" s="10" t="s">
        <v>1219</v>
      </c>
      <c r="E91" s="5" t="s">
        <v>1221</v>
      </c>
      <c r="F91" s="11" t="s">
        <v>1239</v>
      </c>
      <c r="I91" s="10" t="s">
        <v>1188</v>
      </c>
      <c r="L91" t="s">
        <v>30</v>
      </c>
      <c r="M91" t="s">
        <v>6</v>
      </c>
      <c r="N91" t="s">
        <v>7</v>
      </c>
      <c r="O91" t="s">
        <v>186</v>
      </c>
      <c r="P91" t="s">
        <v>14</v>
      </c>
      <c r="Q91" t="s">
        <v>282</v>
      </c>
      <c r="R91" t="s">
        <v>283</v>
      </c>
    </row>
    <row r="92" spans="1:18" x14ac:dyDescent="0.3">
      <c r="A92" s="10" t="str">
        <f>HYPERLINK("https://hsdes.intel.com/resource/14013159248","14013159248")</f>
        <v>14013159248</v>
      </c>
      <c r="B92" t="s">
        <v>284</v>
      </c>
      <c r="C92" s="10" t="s">
        <v>1223</v>
      </c>
      <c r="D92" s="10" t="s">
        <v>1219</v>
      </c>
      <c r="E92" s="5" t="s">
        <v>1221</v>
      </c>
      <c r="F92" s="11" t="s">
        <v>1239</v>
      </c>
      <c r="I92" s="10" t="s">
        <v>1188</v>
      </c>
      <c r="L92" t="s">
        <v>34</v>
      </c>
      <c r="M92" t="s">
        <v>6</v>
      </c>
      <c r="N92" t="s">
        <v>7</v>
      </c>
      <c r="O92" t="s">
        <v>13</v>
      </c>
      <c r="P92" t="s">
        <v>14</v>
      </c>
      <c r="Q92" t="s">
        <v>285</v>
      </c>
      <c r="R92" t="s">
        <v>286</v>
      </c>
    </row>
    <row r="93" spans="1:18" x14ac:dyDescent="0.3">
      <c r="A93" s="10" t="str">
        <f>HYPERLINK("https://hsdes.intel.com/resource/14013159448","14013159448")</f>
        <v>14013159448</v>
      </c>
      <c r="B93" t="s">
        <v>287</v>
      </c>
      <c r="C93" s="10" t="s">
        <v>1223</v>
      </c>
      <c r="D93" s="10" t="s">
        <v>1219</v>
      </c>
      <c r="E93" s="5" t="s">
        <v>1221</v>
      </c>
      <c r="F93" s="11" t="s">
        <v>1239</v>
      </c>
      <c r="I93" t="s">
        <v>1189</v>
      </c>
      <c r="L93" t="s">
        <v>30</v>
      </c>
      <c r="M93" t="s">
        <v>6</v>
      </c>
      <c r="N93" t="s">
        <v>75</v>
      </c>
      <c r="O93" t="s">
        <v>227</v>
      </c>
      <c r="P93" t="s">
        <v>14</v>
      </c>
      <c r="Q93" t="s">
        <v>288</v>
      </c>
      <c r="R93" t="s">
        <v>289</v>
      </c>
    </row>
    <row r="94" spans="1:18" x14ac:dyDescent="0.3">
      <c r="A94" s="10" t="str">
        <f>HYPERLINK("https://hsdes.intel.com/resource/14013159842","14013159842")</f>
        <v>14013159842</v>
      </c>
      <c r="B94" t="s">
        <v>290</v>
      </c>
      <c r="C94" s="10" t="s">
        <v>1223</v>
      </c>
      <c r="D94" s="10" t="s">
        <v>1219</v>
      </c>
      <c r="E94" s="5" t="s">
        <v>1221</v>
      </c>
      <c r="F94" s="11" t="s">
        <v>1239</v>
      </c>
      <c r="I94" t="s">
        <v>1199</v>
      </c>
      <c r="L94" t="s">
        <v>5</v>
      </c>
      <c r="M94" t="s">
        <v>24</v>
      </c>
      <c r="N94" t="s">
        <v>7</v>
      </c>
      <c r="O94" t="s">
        <v>8</v>
      </c>
      <c r="P94" t="s">
        <v>26</v>
      </c>
      <c r="Q94" t="s">
        <v>291</v>
      </c>
      <c r="R94" t="s">
        <v>292</v>
      </c>
    </row>
    <row r="95" spans="1:18" x14ac:dyDescent="0.3">
      <c r="A95" s="10" t="str">
        <f>HYPERLINK("https://hsdes.intel.com/resource/14013158143","14013158143")</f>
        <v>14013158143</v>
      </c>
      <c r="B95" t="s">
        <v>189</v>
      </c>
      <c r="C95" s="10" t="s">
        <v>1223</v>
      </c>
      <c r="D95" s="10" t="s">
        <v>1219</v>
      </c>
      <c r="E95" s="5" t="s">
        <v>1221</v>
      </c>
      <c r="F95" s="11" t="s">
        <v>1239</v>
      </c>
      <c r="I95" s="10" t="s">
        <v>1188</v>
      </c>
      <c r="L95" t="s">
        <v>5</v>
      </c>
      <c r="M95" t="s">
        <v>74</v>
      </c>
      <c r="N95" t="s">
        <v>75</v>
      </c>
      <c r="O95" t="s">
        <v>19</v>
      </c>
      <c r="P95" t="s">
        <v>76</v>
      </c>
      <c r="Q95" t="s">
        <v>190</v>
      </c>
      <c r="R95" t="s">
        <v>191</v>
      </c>
    </row>
    <row r="96" spans="1:18" x14ac:dyDescent="0.3">
      <c r="A96" s="10" t="str">
        <f>HYPERLINK("https://hsdes.intel.com/resource/14013160087","14013160087")</f>
        <v>14013160087</v>
      </c>
      <c r="B96" t="s">
        <v>297</v>
      </c>
      <c r="C96" s="10" t="s">
        <v>1223</v>
      </c>
      <c r="D96" s="10" t="s">
        <v>1219</v>
      </c>
      <c r="E96" s="5" t="s">
        <v>1221</v>
      </c>
      <c r="F96" s="11" t="s">
        <v>1239</v>
      </c>
      <c r="I96" t="s">
        <v>1199</v>
      </c>
      <c r="L96" t="s">
        <v>30</v>
      </c>
      <c r="M96" t="s">
        <v>37</v>
      </c>
      <c r="N96" t="s">
        <v>75</v>
      </c>
      <c r="O96" t="s">
        <v>298</v>
      </c>
      <c r="P96" t="s">
        <v>38</v>
      </c>
      <c r="Q96" t="s">
        <v>299</v>
      </c>
      <c r="R96" t="s">
        <v>300</v>
      </c>
    </row>
    <row r="97" spans="1:18" x14ac:dyDescent="0.3">
      <c r="A97" s="10" t="str">
        <f>HYPERLINK("https://hsdes.intel.com/resource/14013160097","14013160097")</f>
        <v>14013160097</v>
      </c>
      <c r="B97" t="s">
        <v>301</v>
      </c>
      <c r="C97" s="10" t="s">
        <v>1223</v>
      </c>
      <c r="D97" s="10" t="s">
        <v>1219</v>
      </c>
      <c r="E97" s="5" t="s">
        <v>1221</v>
      </c>
      <c r="F97" s="11" t="s">
        <v>1239</v>
      </c>
      <c r="I97" t="s">
        <v>1186</v>
      </c>
      <c r="L97" t="s">
        <v>5</v>
      </c>
      <c r="M97" t="s">
        <v>37</v>
      </c>
      <c r="N97" t="s">
        <v>7</v>
      </c>
      <c r="O97" t="s">
        <v>19</v>
      </c>
      <c r="P97" t="s">
        <v>179</v>
      </c>
      <c r="Q97" t="s">
        <v>259</v>
      </c>
      <c r="R97" t="s">
        <v>302</v>
      </c>
    </row>
    <row r="98" spans="1:18" x14ac:dyDescent="0.3">
      <c r="A98" s="10" t="str">
        <f>HYPERLINK("https://hsdes.intel.com/resource/14013160109","14013160109")</f>
        <v>14013160109</v>
      </c>
      <c r="B98" t="s">
        <v>303</v>
      </c>
      <c r="C98" s="10" t="s">
        <v>1223</v>
      </c>
      <c r="D98" s="10" t="s">
        <v>1219</v>
      </c>
      <c r="E98" s="5" t="s">
        <v>1221</v>
      </c>
      <c r="F98" s="11" t="s">
        <v>1239</v>
      </c>
      <c r="I98" t="s">
        <v>1186</v>
      </c>
      <c r="L98" t="s">
        <v>5</v>
      </c>
      <c r="M98" t="s">
        <v>304</v>
      </c>
      <c r="N98" t="s">
        <v>75</v>
      </c>
      <c r="O98" t="s">
        <v>305</v>
      </c>
      <c r="P98" t="s">
        <v>306</v>
      </c>
      <c r="Q98" t="s">
        <v>307</v>
      </c>
      <c r="R98" t="s">
        <v>308</v>
      </c>
    </row>
    <row r="99" spans="1:18" x14ac:dyDescent="0.3">
      <c r="A99" s="10" t="str">
        <f>HYPERLINK("https://hsdes.intel.com/resource/14013160438","14013160438")</f>
        <v>14013160438</v>
      </c>
      <c r="B99" t="s">
        <v>309</v>
      </c>
      <c r="C99" s="10" t="s">
        <v>1223</v>
      </c>
      <c r="D99" s="10" t="s">
        <v>1219</v>
      </c>
      <c r="E99" s="5" t="s">
        <v>1221</v>
      </c>
      <c r="F99" s="11" t="s">
        <v>1239</v>
      </c>
      <c r="I99" t="s">
        <v>1186</v>
      </c>
      <c r="L99" t="s">
        <v>34</v>
      </c>
      <c r="M99" t="s">
        <v>45</v>
      </c>
      <c r="N99" t="s">
        <v>7</v>
      </c>
      <c r="O99" t="s">
        <v>115</v>
      </c>
      <c r="P99" t="s">
        <v>46</v>
      </c>
      <c r="Q99" t="s">
        <v>295</v>
      </c>
      <c r="R99" t="s">
        <v>310</v>
      </c>
    </row>
    <row r="100" spans="1:18" x14ac:dyDescent="0.3">
      <c r="A100" s="10" t="str">
        <f>HYPERLINK("https://hsdes.intel.com/resource/14013160446","14013160446")</f>
        <v>14013160446</v>
      </c>
      <c r="B100" t="s">
        <v>311</v>
      </c>
      <c r="C100" s="10" t="s">
        <v>1223</v>
      </c>
      <c r="D100" s="10" t="s">
        <v>1219</v>
      </c>
      <c r="E100" s="5" t="s">
        <v>1221</v>
      </c>
      <c r="F100" s="11" t="s">
        <v>1239</v>
      </c>
      <c r="I100" t="s">
        <v>1186</v>
      </c>
      <c r="L100" t="s">
        <v>34</v>
      </c>
      <c r="M100" t="s">
        <v>45</v>
      </c>
      <c r="N100" t="s">
        <v>7</v>
      </c>
      <c r="O100" t="s">
        <v>25</v>
      </c>
      <c r="P100" t="s">
        <v>46</v>
      </c>
      <c r="Q100" t="s">
        <v>295</v>
      </c>
      <c r="R100" t="s">
        <v>312</v>
      </c>
    </row>
    <row r="101" spans="1:18" x14ac:dyDescent="0.3">
      <c r="A101" s="10" t="str">
        <f>HYPERLINK("https://hsdes.intel.com/resource/14013160449","14013160449")</f>
        <v>14013160449</v>
      </c>
      <c r="B101" t="s">
        <v>313</v>
      </c>
      <c r="C101" s="10" t="s">
        <v>1223</v>
      </c>
      <c r="D101" s="10" t="s">
        <v>1219</v>
      </c>
      <c r="E101" s="5" t="s">
        <v>1221</v>
      </c>
      <c r="F101" s="11" t="s">
        <v>1239</v>
      </c>
      <c r="I101" t="s">
        <v>1199</v>
      </c>
      <c r="L101" t="s">
        <v>5</v>
      </c>
      <c r="M101" t="s">
        <v>24</v>
      </c>
      <c r="N101" t="s">
        <v>7</v>
      </c>
      <c r="O101" t="s">
        <v>264</v>
      </c>
      <c r="P101" t="s">
        <v>26</v>
      </c>
      <c r="Q101" t="s">
        <v>314</v>
      </c>
      <c r="R101" t="s">
        <v>315</v>
      </c>
    </row>
    <row r="102" spans="1:18" x14ac:dyDescent="0.3">
      <c r="A102" s="10" t="str">
        <f>HYPERLINK("https://hsdes.intel.com/resource/14013160451","14013160451")</f>
        <v>14013160451</v>
      </c>
      <c r="B102" t="s">
        <v>316</v>
      </c>
      <c r="C102" s="10" t="s">
        <v>1223</v>
      </c>
      <c r="D102" s="10" t="s">
        <v>1219</v>
      </c>
      <c r="E102" s="5" t="s">
        <v>1221</v>
      </c>
      <c r="F102" s="11" t="s">
        <v>1239</v>
      </c>
      <c r="I102" t="s">
        <v>1186</v>
      </c>
      <c r="L102" t="s">
        <v>5</v>
      </c>
      <c r="M102" t="s">
        <v>24</v>
      </c>
      <c r="N102" t="s">
        <v>7</v>
      </c>
      <c r="O102" t="s">
        <v>264</v>
      </c>
      <c r="P102" t="s">
        <v>26</v>
      </c>
      <c r="Q102" t="s">
        <v>27</v>
      </c>
      <c r="R102" t="s">
        <v>317</v>
      </c>
    </row>
    <row r="103" spans="1:18" x14ac:dyDescent="0.3">
      <c r="A103" s="10" t="str">
        <f>HYPERLINK("https://hsdes.intel.com/resource/14013160473","14013160473")</f>
        <v>14013160473</v>
      </c>
      <c r="B103" t="s">
        <v>318</v>
      </c>
      <c r="C103" s="10" t="s">
        <v>1223</v>
      </c>
      <c r="D103" s="10" t="s">
        <v>1219</v>
      </c>
      <c r="E103" s="5" t="s">
        <v>1221</v>
      </c>
      <c r="F103" s="11" t="s">
        <v>1239</v>
      </c>
      <c r="I103" t="s">
        <v>1186</v>
      </c>
      <c r="L103" t="s">
        <v>5</v>
      </c>
      <c r="M103" t="s">
        <v>24</v>
      </c>
      <c r="N103" t="s">
        <v>7</v>
      </c>
      <c r="O103" t="s">
        <v>264</v>
      </c>
      <c r="P103" t="s">
        <v>26</v>
      </c>
      <c r="Q103" t="s">
        <v>27</v>
      </c>
      <c r="R103" t="s">
        <v>319</v>
      </c>
    </row>
    <row r="104" spans="1:18" x14ac:dyDescent="0.3">
      <c r="A104" s="10" t="str">
        <f>HYPERLINK("https://hsdes.intel.com/resource/14013160568","14013160568")</f>
        <v>14013160568</v>
      </c>
      <c r="B104" t="s">
        <v>320</v>
      </c>
      <c r="C104" s="10" t="s">
        <v>1223</v>
      </c>
      <c r="D104" s="10" t="s">
        <v>1219</v>
      </c>
      <c r="E104" s="5" t="s">
        <v>1221</v>
      </c>
      <c r="F104" s="11" t="s">
        <v>1239</v>
      </c>
      <c r="I104" t="s">
        <v>1189</v>
      </c>
      <c r="L104" t="s">
        <v>5</v>
      </c>
      <c r="M104" t="s">
        <v>6</v>
      </c>
      <c r="N104" t="s">
        <v>7</v>
      </c>
      <c r="O104" t="s">
        <v>67</v>
      </c>
      <c r="P104" t="s">
        <v>14</v>
      </c>
      <c r="Q104" t="s">
        <v>321</v>
      </c>
      <c r="R104" t="s">
        <v>322</v>
      </c>
    </row>
    <row r="105" spans="1:18" x14ac:dyDescent="0.3">
      <c r="A105" s="10" t="str">
        <f>HYPERLINK("https://hsdes.intel.com/resource/14013160571","14013160571")</f>
        <v>14013160571</v>
      </c>
      <c r="B105" t="s">
        <v>323</v>
      </c>
      <c r="C105" s="10" t="s">
        <v>1223</v>
      </c>
      <c r="D105" s="10" t="s">
        <v>1219</v>
      </c>
      <c r="E105" s="5" t="s">
        <v>1221</v>
      </c>
      <c r="F105" s="11" t="s">
        <v>1239</v>
      </c>
      <c r="I105" t="s">
        <v>1189</v>
      </c>
      <c r="L105" t="s">
        <v>34</v>
      </c>
      <c r="M105" t="s">
        <v>6</v>
      </c>
      <c r="N105" t="s">
        <v>75</v>
      </c>
      <c r="O105" t="s">
        <v>67</v>
      </c>
      <c r="P105" t="s">
        <v>14</v>
      </c>
      <c r="Q105" t="s">
        <v>324</v>
      </c>
      <c r="R105" t="s">
        <v>325</v>
      </c>
    </row>
    <row r="106" spans="1:18" x14ac:dyDescent="0.3">
      <c r="A106" s="10" t="str">
        <f>HYPERLINK("https://hsdes.intel.com/resource/14013160613","14013160613")</f>
        <v>14013160613</v>
      </c>
      <c r="B106" t="s">
        <v>326</v>
      </c>
      <c r="C106" s="10" t="s">
        <v>1225</v>
      </c>
      <c r="D106" s="10" t="s">
        <v>1219</v>
      </c>
      <c r="E106" s="5" t="s">
        <v>1221</v>
      </c>
      <c r="F106" s="11" t="s">
        <v>1239</v>
      </c>
      <c r="K106" t="s">
        <v>1200</v>
      </c>
      <c r="L106" t="s">
        <v>5</v>
      </c>
      <c r="M106" t="s">
        <v>37</v>
      </c>
      <c r="N106" t="s">
        <v>75</v>
      </c>
      <c r="O106" t="s">
        <v>19</v>
      </c>
      <c r="P106" t="s">
        <v>179</v>
      </c>
      <c r="Q106" t="s">
        <v>327</v>
      </c>
      <c r="R106" t="s">
        <v>328</v>
      </c>
    </row>
    <row r="107" spans="1:18" x14ac:dyDescent="0.3">
      <c r="A107" s="10" t="str">
        <f>HYPERLINK("https://hsdes.intel.com/resource/14013160614","14013160614")</f>
        <v>14013160614</v>
      </c>
      <c r="B107" t="s">
        <v>329</v>
      </c>
      <c r="C107" s="10" t="s">
        <v>1223</v>
      </c>
      <c r="D107" s="10" t="s">
        <v>1219</v>
      </c>
      <c r="E107" s="5" t="s">
        <v>1221</v>
      </c>
      <c r="F107" s="11" t="s">
        <v>1239</v>
      </c>
      <c r="I107" s="10" t="s">
        <v>1199</v>
      </c>
      <c r="L107" t="s">
        <v>5</v>
      </c>
      <c r="M107" t="s">
        <v>37</v>
      </c>
      <c r="N107" t="s">
        <v>7</v>
      </c>
      <c r="O107" t="s">
        <v>19</v>
      </c>
      <c r="P107" t="s">
        <v>179</v>
      </c>
      <c r="Q107" t="s">
        <v>327</v>
      </c>
      <c r="R107" t="s">
        <v>330</v>
      </c>
    </row>
    <row r="108" spans="1:18" x14ac:dyDescent="0.3">
      <c r="A108" s="3" t="str">
        <f>HYPERLINK("https://hsdes.intel.com/resource/14013160620","14013160620")</f>
        <v>14013160620</v>
      </c>
      <c r="B108" t="s">
        <v>331</v>
      </c>
      <c r="C108" s="10" t="s">
        <v>1223</v>
      </c>
      <c r="D108" s="10" t="s">
        <v>1219</v>
      </c>
      <c r="E108" s="5" t="s">
        <v>1221</v>
      </c>
      <c r="F108" s="11" t="s">
        <v>1239</v>
      </c>
      <c r="I108" s="10" t="s">
        <v>1190</v>
      </c>
      <c r="L108" t="s">
        <v>5</v>
      </c>
      <c r="M108" t="s">
        <v>37</v>
      </c>
      <c r="N108" t="s">
        <v>75</v>
      </c>
      <c r="O108" t="s">
        <v>19</v>
      </c>
      <c r="P108" t="s">
        <v>179</v>
      </c>
      <c r="Q108" t="s">
        <v>327</v>
      </c>
      <c r="R108" t="s">
        <v>332</v>
      </c>
    </row>
    <row r="109" spans="1:18" x14ac:dyDescent="0.3">
      <c r="A109" s="10" t="str">
        <f>HYPERLINK("https://hsdes.intel.com/resource/14013160631","14013160631")</f>
        <v>14013160631</v>
      </c>
      <c r="B109" t="s">
        <v>333</v>
      </c>
      <c r="C109" s="10" t="s">
        <v>1223</v>
      </c>
      <c r="D109" s="10" t="s">
        <v>1219</v>
      </c>
      <c r="E109" s="5" t="s">
        <v>1221</v>
      </c>
      <c r="F109" s="11" t="s">
        <v>1239</v>
      </c>
      <c r="I109" s="10" t="s">
        <v>1188</v>
      </c>
      <c r="L109" t="s">
        <v>5</v>
      </c>
      <c r="M109" t="s">
        <v>37</v>
      </c>
      <c r="N109" t="s">
        <v>7</v>
      </c>
      <c r="O109" t="s">
        <v>19</v>
      </c>
      <c r="P109" t="s">
        <v>179</v>
      </c>
      <c r="Q109" t="s">
        <v>180</v>
      </c>
      <c r="R109" t="s">
        <v>334</v>
      </c>
    </row>
    <row r="110" spans="1:18" x14ac:dyDescent="0.3">
      <c r="A110" s="10" t="str">
        <f>HYPERLINK("https://hsdes.intel.com/resource/14013160689","14013160689")</f>
        <v>14013160689</v>
      </c>
      <c r="B110" t="s">
        <v>335</v>
      </c>
      <c r="C110" s="10" t="s">
        <v>1223</v>
      </c>
      <c r="D110" s="10" t="s">
        <v>1219</v>
      </c>
      <c r="E110" s="5" t="s">
        <v>1221</v>
      </c>
      <c r="F110" s="11" t="s">
        <v>1239</v>
      </c>
      <c r="I110" t="s">
        <v>1186</v>
      </c>
      <c r="L110" t="s">
        <v>34</v>
      </c>
      <c r="M110" t="s">
        <v>37</v>
      </c>
      <c r="N110" t="s">
        <v>7</v>
      </c>
      <c r="O110" t="s">
        <v>19</v>
      </c>
      <c r="P110" t="s">
        <v>179</v>
      </c>
      <c r="Q110" t="s">
        <v>336</v>
      </c>
      <c r="R110" t="s">
        <v>337</v>
      </c>
    </row>
    <row r="111" spans="1:18" x14ac:dyDescent="0.3">
      <c r="A111" s="10" t="str">
        <f>HYPERLINK("https://hsdes.intel.com/resource/14013160745","14013160745")</f>
        <v>14013160745</v>
      </c>
      <c r="B111" t="s">
        <v>338</v>
      </c>
      <c r="C111" s="10" t="s">
        <v>1223</v>
      </c>
      <c r="D111" s="10" t="s">
        <v>1219</v>
      </c>
      <c r="E111" s="5" t="s">
        <v>1221</v>
      </c>
      <c r="F111" s="11" t="s">
        <v>1239</v>
      </c>
      <c r="I111" t="s">
        <v>1186</v>
      </c>
      <c r="L111" t="s">
        <v>5</v>
      </c>
      <c r="M111" t="s">
        <v>37</v>
      </c>
      <c r="N111" t="s">
        <v>7</v>
      </c>
      <c r="O111" t="s">
        <v>19</v>
      </c>
      <c r="P111" t="s">
        <v>38</v>
      </c>
      <c r="Q111" t="s">
        <v>339</v>
      </c>
      <c r="R111" t="s">
        <v>340</v>
      </c>
    </row>
    <row r="112" spans="1:18" x14ac:dyDescent="0.3">
      <c r="A112" s="10" t="str">
        <f>HYPERLINK("https://hsdes.intel.com/resource/14013160756","14013160756")</f>
        <v>14013160756</v>
      </c>
      <c r="B112" t="s">
        <v>341</v>
      </c>
      <c r="C112" s="10" t="s">
        <v>1223</v>
      </c>
      <c r="D112" s="10" t="s">
        <v>1219</v>
      </c>
      <c r="E112" s="5" t="s">
        <v>1221</v>
      </c>
      <c r="F112" s="11" t="s">
        <v>1239</v>
      </c>
      <c r="I112" t="s">
        <v>1189</v>
      </c>
      <c r="L112" t="s">
        <v>5</v>
      </c>
      <c r="M112" t="s">
        <v>6</v>
      </c>
      <c r="N112" t="s">
        <v>7</v>
      </c>
      <c r="O112" t="s">
        <v>67</v>
      </c>
      <c r="P112" t="s">
        <v>14</v>
      </c>
      <c r="Q112" t="s">
        <v>342</v>
      </c>
      <c r="R112" t="s">
        <v>343</v>
      </c>
    </row>
    <row r="113" spans="1:18" x14ac:dyDescent="0.3">
      <c r="A113" s="10" t="str">
        <f>HYPERLINK("https://hsdes.intel.com/resource/14013160810","14013160810")</f>
        <v>14013160810</v>
      </c>
      <c r="B113" t="s">
        <v>344</v>
      </c>
      <c r="C113" s="10" t="s">
        <v>1223</v>
      </c>
      <c r="D113" s="10" t="s">
        <v>1219</v>
      </c>
      <c r="E113" s="5" t="s">
        <v>1221</v>
      </c>
      <c r="F113" s="11" t="s">
        <v>1239</v>
      </c>
      <c r="I113" s="10" t="s">
        <v>1188</v>
      </c>
      <c r="L113" t="s">
        <v>5</v>
      </c>
      <c r="M113" t="s">
        <v>37</v>
      </c>
      <c r="N113" t="s">
        <v>7</v>
      </c>
      <c r="O113" t="s">
        <v>19</v>
      </c>
      <c r="P113" t="s">
        <v>179</v>
      </c>
      <c r="Q113" t="s">
        <v>345</v>
      </c>
      <c r="R113" t="s">
        <v>346</v>
      </c>
    </row>
    <row r="114" spans="1:18" x14ac:dyDescent="0.3">
      <c r="A114" s="10" t="str">
        <f>HYPERLINK("https://hsdes.intel.com/resource/14013160880","14013160880")</f>
        <v>14013160880</v>
      </c>
      <c r="B114" t="s">
        <v>347</v>
      </c>
      <c r="C114" s="10" t="s">
        <v>1223</v>
      </c>
      <c r="D114" s="10" t="s">
        <v>1219</v>
      </c>
      <c r="E114" s="5" t="s">
        <v>1221</v>
      </c>
      <c r="F114" s="11" t="s">
        <v>1239</v>
      </c>
      <c r="I114" s="10" t="s">
        <v>1188</v>
      </c>
      <c r="L114" t="s">
        <v>5</v>
      </c>
      <c r="M114" t="s">
        <v>37</v>
      </c>
      <c r="N114" t="s">
        <v>7</v>
      </c>
      <c r="O114" t="s">
        <v>50</v>
      </c>
      <c r="P114" t="s">
        <v>179</v>
      </c>
      <c r="Q114" t="s">
        <v>348</v>
      </c>
      <c r="R114" t="s">
        <v>349</v>
      </c>
    </row>
    <row r="115" spans="1:18" x14ac:dyDescent="0.3">
      <c r="A115" s="10" t="str">
        <f>HYPERLINK("https://hsdes.intel.com/resource/14013160910","14013160910")</f>
        <v>14013160910</v>
      </c>
      <c r="B115" t="s">
        <v>350</v>
      </c>
      <c r="C115" s="10" t="s">
        <v>1223</v>
      </c>
      <c r="D115" s="10" t="s">
        <v>1219</v>
      </c>
      <c r="E115" s="5" t="s">
        <v>1221</v>
      </c>
      <c r="F115" s="11" t="s">
        <v>1239</v>
      </c>
      <c r="I115" t="s">
        <v>1188</v>
      </c>
      <c r="L115" t="s">
        <v>5</v>
      </c>
      <c r="M115" t="s">
        <v>6</v>
      </c>
      <c r="N115" t="s">
        <v>7</v>
      </c>
      <c r="O115" t="s">
        <v>186</v>
      </c>
      <c r="P115" t="s">
        <v>14</v>
      </c>
      <c r="Q115" t="s">
        <v>351</v>
      </c>
      <c r="R115" t="s">
        <v>352</v>
      </c>
    </row>
    <row r="116" spans="1:18" x14ac:dyDescent="0.3">
      <c r="A116" s="10" t="str">
        <f>HYPERLINK("https://hsdes.intel.com/resource/14013160932","14013160932")</f>
        <v>14013160932</v>
      </c>
      <c r="B116" t="s">
        <v>353</v>
      </c>
      <c r="C116" s="10" t="s">
        <v>1223</v>
      </c>
      <c r="D116" s="10" t="s">
        <v>1219</v>
      </c>
      <c r="E116" s="5" t="s">
        <v>1221</v>
      </c>
      <c r="F116" s="11" t="s">
        <v>1239</v>
      </c>
      <c r="I116" s="10" t="s">
        <v>1199</v>
      </c>
      <c r="L116" t="s">
        <v>34</v>
      </c>
      <c r="M116" t="s">
        <v>45</v>
      </c>
      <c r="N116" t="s">
        <v>7</v>
      </c>
      <c r="O116" t="s">
        <v>294</v>
      </c>
      <c r="P116" t="s">
        <v>46</v>
      </c>
      <c r="Q116" t="s">
        <v>47</v>
      </c>
      <c r="R116" t="s">
        <v>354</v>
      </c>
    </row>
    <row r="117" spans="1:18" x14ac:dyDescent="0.3">
      <c r="A117" s="10" t="str">
        <f>HYPERLINK("https://hsdes.intel.com/resource/14013161085","14013161085")</f>
        <v>14013161085</v>
      </c>
      <c r="B117" t="s">
        <v>355</v>
      </c>
      <c r="C117" s="10" t="s">
        <v>1223</v>
      </c>
      <c r="D117" s="10" t="s">
        <v>1219</v>
      </c>
      <c r="E117" s="5" t="s">
        <v>1221</v>
      </c>
      <c r="F117" s="11" t="s">
        <v>1239</v>
      </c>
      <c r="I117" t="s">
        <v>1186</v>
      </c>
      <c r="L117" t="s">
        <v>5</v>
      </c>
      <c r="M117" t="s">
        <v>74</v>
      </c>
      <c r="N117" t="s">
        <v>75</v>
      </c>
      <c r="O117" t="s">
        <v>19</v>
      </c>
      <c r="P117" t="s">
        <v>76</v>
      </c>
      <c r="Q117" t="s">
        <v>190</v>
      </c>
      <c r="R117" t="s">
        <v>356</v>
      </c>
    </row>
    <row r="118" spans="1:18" x14ac:dyDescent="0.3">
      <c r="A118" s="10" t="str">
        <f>HYPERLINK("https://hsdes.intel.com/resource/14013161102","14013161102")</f>
        <v>14013161102</v>
      </c>
      <c r="B118" t="s">
        <v>357</v>
      </c>
      <c r="C118" s="10" t="s">
        <v>1223</v>
      </c>
      <c r="D118" s="10" t="s">
        <v>1219</v>
      </c>
      <c r="E118" s="5" t="s">
        <v>1221</v>
      </c>
      <c r="F118" s="11" t="s">
        <v>1239</v>
      </c>
      <c r="I118" s="10" t="s">
        <v>1188</v>
      </c>
      <c r="L118" t="s">
        <v>5</v>
      </c>
      <c r="M118" t="s">
        <v>74</v>
      </c>
      <c r="N118" t="s">
        <v>75</v>
      </c>
      <c r="O118" t="s">
        <v>50</v>
      </c>
      <c r="P118" t="s">
        <v>76</v>
      </c>
      <c r="Q118" t="s">
        <v>77</v>
      </c>
      <c r="R118" t="s">
        <v>358</v>
      </c>
    </row>
    <row r="119" spans="1:18" x14ac:dyDescent="0.3">
      <c r="A119" s="10" t="str">
        <f>HYPERLINK("https://hsdes.intel.com/resource/14013161111","14013161111")</f>
        <v>14013161111</v>
      </c>
      <c r="B119" t="s">
        <v>359</v>
      </c>
      <c r="C119" s="10" t="s">
        <v>1223</v>
      </c>
      <c r="D119" s="10" t="s">
        <v>1219</v>
      </c>
      <c r="E119" s="5" t="s">
        <v>1221</v>
      </c>
      <c r="F119" s="11" t="s">
        <v>1239</v>
      </c>
      <c r="I119" t="s">
        <v>1186</v>
      </c>
      <c r="L119" t="s">
        <v>5</v>
      </c>
      <c r="M119" t="s">
        <v>74</v>
      </c>
      <c r="N119" t="s">
        <v>75</v>
      </c>
      <c r="O119" t="s">
        <v>19</v>
      </c>
      <c r="P119" t="s">
        <v>76</v>
      </c>
      <c r="Q119" t="s">
        <v>360</v>
      </c>
      <c r="R119" t="s">
        <v>361</v>
      </c>
    </row>
    <row r="120" spans="1:18" x14ac:dyDescent="0.3">
      <c r="A120" s="10" t="str">
        <f>HYPERLINK("https://hsdes.intel.com/resource/14013161178","14013161178")</f>
        <v>14013161178</v>
      </c>
      <c r="B120" t="s">
        <v>362</v>
      </c>
      <c r="C120" s="10" t="s">
        <v>1223</v>
      </c>
      <c r="D120" s="10" t="s">
        <v>1219</v>
      </c>
      <c r="E120" s="5" t="s">
        <v>1221</v>
      </c>
      <c r="F120" s="11" t="s">
        <v>1239</v>
      </c>
      <c r="I120" t="s">
        <v>1189</v>
      </c>
      <c r="L120" t="s">
        <v>5</v>
      </c>
      <c r="M120" t="s">
        <v>24</v>
      </c>
      <c r="N120" t="s">
        <v>7</v>
      </c>
      <c r="O120" t="s">
        <v>61</v>
      </c>
      <c r="P120" t="s">
        <v>26</v>
      </c>
      <c r="Q120" t="s">
        <v>363</v>
      </c>
      <c r="R120" t="s">
        <v>364</v>
      </c>
    </row>
    <row r="121" spans="1:18" x14ac:dyDescent="0.3">
      <c r="A121" s="10" t="str">
        <f>HYPERLINK("https://hsdes.intel.com/resource/14013161197","14013161197")</f>
        <v>14013161197</v>
      </c>
      <c r="B121" t="s">
        <v>365</v>
      </c>
      <c r="C121" s="10" t="s">
        <v>1223</v>
      </c>
      <c r="D121" s="10" t="s">
        <v>1219</v>
      </c>
      <c r="E121" s="5" t="s">
        <v>1221</v>
      </c>
      <c r="F121" s="11" t="s">
        <v>1239</v>
      </c>
      <c r="I121" s="10" t="s">
        <v>1190</v>
      </c>
      <c r="L121" t="s">
        <v>34</v>
      </c>
      <c r="M121" t="s">
        <v>37</v>
      </c>
      <c r="N121" t="s">
        <v>75</v>
      </c>
      <c r="O121" t="s">
        <v>366</v>
      </c>
      <c r="P121" t="s">
        <v>179</v>
      </c>
      <c r="Q121" t="s">
        <v>367</v>
      </c>
      <c r="R121" t="s">
        <v>368</v>
      </c>
    </row>
    <row r="122" spans="1:18" x14ac:dyDescent="0.3">
      <c r="A122" s="3" t="str">
        <f>HYPERLINK("https://hsdes.intel.com/resource/14013161200","14013161200")</f>
        <v>14013161200</v>
      </c>
      <c r="B122" t="s">
        <v>369</v>
      </c>
      <c r="C122" s="10" t="s">
        <v>1223</v>
      </c>
      <c r="D122" s="10" t="s">
        <v>1219</v>
      </c>
      <c r="E122" s="5" t="s">
        <v>1221</v>
      </c>
      <c r="F122" s="11" t="s">
        <v>1239</v>
      </c>
      <c r="I122" s="10" t="s">
        <v>1188</v>
      </c>
      <c r="L122" t="s">
        <v>34</v>
      </c>
      <c r="M122" t="s">
        <v>37</v>
      </c>
      <c r="N122" t="s">
        <v>75</v>
      </c>
      <c r="O122" t="s">
        <v>19</v>
      </c>
      <c r="P122" t="s">
        <v>179</v>
      </c>
      <c r="Q122" t="s">
        <v>367</v>
      </c>
      <c r="R122" t="s">
        <v>370</v>
      </c>
    </row>
    <row r="123" spans="1:18" x14ac:dyDescent="0.3">
      <c r="A123" s="10" t="str">
        <f>HYPERLINK("https://hsdes.intel.com/resource/14013161203","14013161203")</f>
        <v>14013161203</v>
      </c>
      <c r="B123" t="s">
        <v>371</v>
      </c>
      <c r="C123" s="10" t="s">
        <v>1223</v>
      </c>
      <c r="D123" s="10" t="s">
        <v>1219</v>
      </c>
      <c r="E123" s="5" t="s">
        <v>1221</v>
      </c>
      <c r="F123" s="11" t="s">
        <v>1239</v>
      </c>
      <c r="I123" s="10" t="s">
        <v>1190</v>
      </c>
      <c r="L123" t="s">
        <v>34</v>
      </c>
      <c r="M123" t="s">
        <v>37</v>
      </c>
      <c r="N123" t="s">
        <v>75</v>
      </c>
      <c r="O123" t="s">
        <v>366</v>
      </c>
      <c r="P123" t="s">
        <v>179</v>
      </c>
      <c r="Q123" t="s">
        <v>367</v>
      </c>
      <c r="R123" t="s">
        <v>372</v>
      </c>
    </row>
    <row r="124" spans="1:18" x14ac:dyDescent="0.3">
      <c r="A124" s="10" t="str">
        <f>HYPERLINK("https://hsdes.intel.com/resource/14013161204","14013161204")</f>
        <v>14013161204</v>
      </c>
      <c r="B124" t="s">
        <v>373</v>
      </c>
      <c r="C124" s="10" t="s">
        <v>1223</v>
      </c>
      <c r="D124" s="10" t="s">
        <v>1219</v>
      </c>
      <c r="E124" s="5" t="s">
        <v>1221</v>
      </c>
      <c r="F124" s="11" t="s">
        <v>1239</v>
      </c>
      <c r="I124" s="10" t="s">
        <v>1188</v>
      </c>
      <c r="L124" t="s">
        <v>34</v>
      </c>
      <c r="M124" t="s">
        <v>37</v>
      </c>
      <c r="N124" t="s">
        <v>75</v>
      </c>
      <c r="O124" t="s">
        <v>19</v>
      </c>
      <c r="P124" t="s">
        <v>179</v>
      </c>
      <c r="Q124" t="s">
        <v>367</v>
      </c>
      <c r="R124" t="s">
        <v>374</v>
      </c>
    </row>
    <row r="125" spans="1:18" x14ac:dyDescent="0.3">
      <c r="A125" s="10" t="str">
        <f>HYPERLINK("https://hsdes.intel.com/resource/14013161284","14013161284")</f>
        <v>14013161284</v>
      </c>
      <c r="B125" t="s">
        <v>375</v>
      </c>
      <c r="C125" s="10" t="s">
        <v>1223</v>
      </c>
      <c r="D125" s="10" t="s">
        <v>1219</v>
      </c>
      <c r="E125" s="5" t="s">
        <v>1221</v>
      </c>
      <c r="F125" s="11" t="s">
        <v>1239</v>
      </c>
      <c r="I125" s="10" t="s">
        <v>1188</v>
      </c>
      <c r="L125" t="s">
        <v>5</v>
      </c>
      <c r="M125" t="s">
        <v>37</v>
      </c>
      <c r="N125" t="s">
        <v>7</v>
      </c>
      <c r="O125" t="s">
        <v>19</v>
      </c>
      <c r="P125" t="s">
        <v>179</v>
      </c>
      <c r="Q125" t="s">
        <v>376</v>
      </c>
      <c r="R125" t="s">
        <v>377</v>
      </c>
    </row>
    <row r="126" spans="1:18" x14ac:dyDescent="0.3">
      <c r="A126" s="10" t="str">
        <f>HYPERLINK("https://hsdes.intel.com/resource/14013161288","14013161288")</f>
        <v>14013161288</v>
      </c>
      <c r="B126" t="s">
        <v>378</v>
      </c>
      <c r="C126" s="10" t="s">
        <v>1223</v>
      </c>
      <c r="D126" s="10" t="s">
        <v>1219</v>
      </c>
      <c r="E126" s="5" t="s">
        <v>1221</v>
      </c>
      <c r="F126" s="11" t="s">
        <v>1239</v>
      </c>
      <c r="I126" s="10" t="s">
        <v>1188</v>
      </c>
      <c r="L126" t="s">
        <v>5</v>
      </c>
      <c r="M126" t="s">
        <v>37</v>
      </c>
      <c r="N126" t="s">
        <v>7</v>
      </c>
      <c r="O126" t="s">
        <v>19</v>
      </c>
      <c r="P126" t="s">
        <v>179</v>
      </c>
      <c r="Q126" t="s">
        <v>376</v>
      </c>
      <c r="R126" t="s">
        <v>379</v>
      </c>
    </row>
    <row r="127" spans="1:18" x14ac:dyDescent="0.3">
      <c r="A127" s="10" t="str">
        <f>HYPERLINK("https://hsdes.intel.com/resource/14013161300","14013161300")</f>
        <v>14013161300</v>
      </c>
      <c r="B127" t="s">
        <v>380</v>
      </c>
      <c r="C127" s="10" t="s">
        <v>1223</v>
      </c>
      <c r="D127" s="10" t="s">
        <v>1219</v>
      </c>
      <c r="E127" s="5" t="s">
        <v>1221</v>
      </c>
      <c r="F127" s="11" t="s">
        <v>1239</v>
      </c>
      <c r="I127" t="s">
        <v>1188</v>
      </c>
      <c r="L127" t="s">
        <v>5</v>
      </c>
      <c r="M127" t="s">
        <v>45</v>
      </c>
      <c r="N127" t="s">
        <v>7</v>
      </c>
      <c r="O127" t="s">
        <v>8</v>
      </c>
      <c r="P127" t="s">
        <v>54</v>
      </c>
      <c r="Q127" t="s">
        <v>94</v>
      </c>
      <c r="R127" t="s">
        <v>381</v>
      </c>
    </row>
    <row r="128" spans="1:18" x14ac:dyDescent="0.3">
      <c r="A128" s="10" t="str">
        <f>HYPERLINK("https://hsdes.intel.com/resource/14013161304","14013161304")</f>
        <v>14013161304</v>
      </c>
      <c r="B128" t="s">
        <v>382</v>
      </c>
      <c r="C128" s="10" t="s">
        <v>1223</v>
      </c>
      <c r="D128" s="10" t="s">
        <v>1219</v>
      </c>
      <c r="E128" s="5" t="s">
        <v>1221</v>
      </c>
      <c r="F128" s="11" t="s">
        <v>1239</v>
      </c>
      <c r="I128" s="10" t="s">
        <v>1188</v>
      </c>
      <c r="L128" t="s">
        <v>5</v>
      </c>
      <c r="M128" t="s">
        <v>45</v>
      </c>
      <c r="N128" t="s">
        <v>7</v>
      </c>
      <c r="O128" t="s">
        <v>8</v>
      </c>
      <c r="P128" t="s">
        <v>54</v>
      </c>
      <c r="Q128" t="s">
        <v>94</v>
      </c>
      <c r="R128" t="s">
        <v>383</v>
      </c>
    </row>
    <row r="129" spans="1:18" x14ac:dyDescent="0.3">
      <c r="A129" s="10" t="str">
        <f>HYPERLINK("https://hsdes.intel.com/resource/14013161312","14013161312")</f>
        <v>14013161312</v>
      </c>
      <c r="B129" t="s">
        <v>384</v>
      </c>
      <c r="C129" s="10" t="s">
        <v>1223</v>
      </c>
      <c r="D129" s="10" t="s">
        <v>1219</v>
      </c>
      <c r="E129" s="5" t="s">
        <v>1221</v>
      </c>
      <c r="F129" s="11" t="s">
        <v>1239</v>
      </c>
      <c r="I129" t="s">
        <v>1189</v>
      </c>
      <c r="L129" t="s">
        <v>5</v>
      </c>
      <c r="M129" t="s">
        <v>24</v>
      </c>
      <c r="N129" t="s">
        <v>7</v>
      </c>
      <c r="O129" t="s">
        <v>146</v>
      </c>
      <c r="P129" t="s">
        <v>26</v>
      </c>
      <c r="Q129" t="s">
        <v>220</v>
      </c>
      <c r="R129" t="s">
        <v>385</v>
      </c>
    </row>
    <row r="130" spans="1:18" x14ac:dyDescent="0.3">
      <c r="A130" s="10" t="str">
        <f>HYPERLINK("https://hsdes.intel.com/resource/14013161557","14013161557")</f>
        <v>14013161557</v>
      </c>
      <c r="B130" t="s">
        <v>386</v>
      </c>
      <c r="C130" s="10" t="s">
        <v>1223</v>
      </c>
      <c r="D130" s="10" t="s">
        <v>1219</v>
      </c>
      <c r="E130" s="5" t="s">
        <v>1221</v>
      </c>
      <c r="F130" s="11" t="s">
        <v>1239</v>
      </c>
      <c r="I130" t="s">
        <v>1188</v>
      </c>
      <c r="L130" t="s">
        <v>5</v>
      </c>
      <c r="M130" t="s">
        <v>24</v>
      </c>
      <c r="N130" t="s">
        <v>7</v>
      </c>
      <c r="O130" t="s">
        <v>264</v>
      </c>
      <c r="P130" t="s">
        <v>26</v>
      </c>
      <c r="Q130" t="s">
        <v>363</v>
      </c>
      <c r="R130" t="s">
        <v>387</v>
      </c>
    </row>
    <row r="131" spans="1:18" x14ac:dyDescent="0.3">
      <c r="A131" s="10" t="str">
        <f>HYPERLINK("https://hsdes.intel.com/resource/14013161592","14013161592")</f>
        <v>14013161592</v>
      </c>
      <c r="B131" t="s">
        <v>388</v>
      </c>
      <c r="C131" s="10" t="s">
        <v>1223</v>
      </c>
      <c r="D131" s="10" t="s">
        <v>1219</v>
      </c>
      <c r="E131" s="5" t="s">
        <v>1221</v>
      </c>
      <c r="F131" s="11" t="s">
        <v>1239</v>
      </c>
      <c r="I131" t="s">
        <v>1186</v>
      </c>
      <c r="L131" t="s">
        <v>5</v>
      </c>
      <c r="M131" t="s">
        <v>6</v>
      </c>
      <c r="N131" t="s">
        <v>75</v>
      </c>
      <c r="O131" t="s">
        <v>8</v>
      </c>
      <c r="P131" t="s">
        <v>9</v>
      </c>
      <c r="Q131" t="s">
        <v>389</v>
      </c>
      <c r="R131" t="s">
        <v>390</v>
      </c>
    </row>
    <row r="132" spans="1:18" x14ac:dyDescent="0.3">
      <c r="A132" s="10" t="str">
        <f>HYPERLINK("https://hsdes.intel.com/resource/14013161602","14013161602")</f>
        <v>14013161602</v>
      </c>
      <c r="B132" t="s">
        <v>391</v>
      </c>
      <c r="C132" s="10" t="s">
        <v>1223</v>
      </c>
      <c r="D132" s="10" t="s">
        <v>1219</v>
      </c>
      <c r="E132" s="5" t="s">
        <v>1221</v>
      </c>
      <c r="F132" s="11" t="s">
        <v>1239</v>
      </c>
      <c r="I132" t="s">
        <v>1189</v>
      </c>
      <c r="L132" t="s">
        <v>34</v>
      </c>
      <c r="M132" t="s">
        <v>24</v>
      </c>
      <c r="N132" t="s">
        <v>7</v>
      </c>
      <c r="O132" t="s">
        <v>25</v>
      </c>
      <c r="P132" t="s">
        <v>26</v>
      </c>
      <c r="Q132" t="s">
        <v>122</v>
      </c>
      <c r="R132" t="s">
        <v>392</v>
      </c>
    </row>
    <row r="133" spans="1:18" x14ac:dyDescent="0.3">
      <c r="A133" s="10" t="str">
        <f>HYPERLINK("https://hsdes.intel.com/resource/14013161623","14013161623")</f>
        <v>14013161623</v>
      </c>
      <c r="B133" t="s">
        <v>393</v>
      </c>
      <c r="C133" s="10" t="s">
        <v>1223</v>
      </c>
      <c r="D133" s="10" t="s">
        <v>1219</v>
      </c>
      <c r="E133" s="5" t="s">
        <v>1221</v>
      </c>
      <c r="F133" s="11" t="s">
        <v>1239</v>
      </c>
      <c r="I133" t="s">
        <v>1186</v>
      </c>
      <c r="L133" t="s">
        <v>5</v>
      </c>
      <c r="M133" t="s">
        <v>37</v>
      </c>
      <c r="N133" t="s">
        <v>7</v>
      </c>
      <c r="O133" t="s">
        <v>19</v>
      </c>
      <c r="P133" t="s">
        <v>179</v>
      </c>
      <c r="Q133" t="s">
        <v>394</v>
      </c>
      <c r="R133" t="s">
        <v>395</v>
      </c>
    </row>
    <row r="134" spans="1:18" x14ac:dyDescent="0.3">
      <c r="A134" s="10" t="str">
        <f>HYPERLINK("https://hsdes.intel.com/resource/14013161629","14013161629")</f>
        <v>14013161629</v>
      </c>
      <c r="B134" t="s">
        <v>396</v>
      </c>
      <c r="C134" s="10" t="s">
        <v>1223</v>
      </c>
      <c r="D134" s="10" t="s">
        <v>1219</v>
      </c>
      <c r="E134" s="5" t="s">
        <v>1221</v>
      </c>
      <c r="F134" s="11" t="s">
        <v>1239</v>
      </c>
      <c r="I134" s="10" t="s">
        <v>1188</v>
      </c>
      <c r="L134" t="s">
        <v>5</v>
      </c>
      <c r="M134" t="s">
        <v>37</v>
      </c>
      <c r="N134" t="s">
        <v>7</v>
      </c>
      <c r="O134" t="s">
        <v>19</v>
      </c>
      <c r="P134" t="s">
        <v>179</v>
      </c>
      <c r="Q134" t="s">
        <v>259</v>
      </c>
      <c r="R134" t="s">
        <v>397</v>
      </c>
    </row>
    <row r="135" spans="1:18" x14ac:dyDescent="0.3">
      <c r="A135" s="10" t="str">
        <f>HYPERLINK("https://hsdes.intel.com/resource/14013161630","14013161630")</f>
        <v>14013161630</v>
      </c>
      <c r="B135" t="s">
        <v>398</v>
      </c>
      <c r="C135" s="10" t="s">
        <v>1223</v>
      </c>
      <c r="D135" s="10" t="s">
        <v>1219</v>
      </c>
      <c r="E135" s="5" t="s">
        <v>1221</v>
      </c>
      <c r="F135" s="11" t="s">
        <v>1239</v>
      </c>
      <c r="I135" t="s">
        <v>1186</v>
      </c>
      <c r="L135" t="s">
        <v>5</v>
      </c>
      <c r="M135" t="s">
        <v>37</v>
      </c>
      <c r="N135" t="s">
        <v>7</v>
      </c>
      <c r="O135" t="s">
        <v>19</v>
      </c>
      <c r="P135" t="s">
        <v>179</v>
      </c>
      <c r="Q135" t="s">
        <v>399</v>
      </c>
      <c r="R135" t="s">
        <v>400</v>
      </c>
    </row>
    <row r="136" spans="1:18" x14ac:dyDescent="0.3">
      <c r="A136" s="10" t="str">
        <f>HYPERLINK("https://hsdes.intel.com/resource/14013161693","14013161693")</f>
        <v>14013161693</v>
      </c>
      <c r="B136" t="s">
        <v>401</v>
      </c>
      <c r="C136" s="10" t="s">
        <v>1223</v>
      </c>
      <c r="D136" s="10" t="s">
        <v>1219</v>
      </c>
      <c r="E136" s="5" t="s">
        <v>1221</v>
      </c>
      <c r="F136" s="11" t="s">
        <v>1239</v>
      </c>
      <c r="I136" s="10" t="s">
        <v>1188</v>
      </c>
      <c r="L136" t="s">
        <v>5</v>
      </c>
      <c r="M136" t="s">
        <v>37</v>
      </c>
      <c r="N136" t="s">
        <v>7</v>
      </c>
      <c r="O136" t="s">
        <v>19</v>
      </c>
      <c r="P136" t="s">
        <v>179</v>
      </c>
      <c r="Q136" t="s">
        <v>180</v>
      </c>
      <c r="R136" t="s">
        <v>402</v>
      </c>
    </row>
    <row r="137" spans="1:18" x14ac:dyDescent="0.3">
      <c r="A137" s="10" t="str">
        <f>HYPERLINK("https://hsdes.intel.com/resource/14013161806","14013161806")</f>
        <v>14013161806</v>
      </c>
      <c r="B137" t="s">
        <v>403</v>
      </c>
      <c r="C137" s="10" t="s">
        <v>1223</v>
      </c>
      <c r="D137" s="10" t="s">
        <v>1219</v>
      </c>
      <c r="E137" s="5" t="s">
        <v>1221</v>
      </c>
      <c r="F137" s="11" t="s">
        <v>1239</v>
      </c>
      <c r="I137" s="10" t="s">
        <v>1188</v>
      </c>
      <c r="L137" t="s">
        <v>30</v>
      </c>
      <c r="M137" t="s">
        <v>37</v>
      </c>
      <c r="N137" t="s">
        <v>7</v>
      </c>
      <c r="O137" t="s">
        <v>25</v>
      </c>
      <c r="P137" t="s">
        <v>179</v>
      </c>
      <c r="Q137" t="s">
        <v>404</v>
      </c>
      <c r="R137" t="s">
        <v>405</v>
      </c>
    </row>
    <row r="138" spans="1:18" x14ac:dyDescent="0.3">
      <c r="A138" s="10" t="str">
        <f>HYPERLINK("https://hsdes.intel.com/resource/14013161809","14013161809")</f>
        <v>14013161809</v>
      </c>
      <c r="B138" t="s">
        <v>406</v>
      </c>
      <c r="C138" s="10" t="s">
        <v>1223</v>
      </c>
      <c r="D138" s="10" t="s">
        <v>1219</v>
      </c>
      <c r="E138" s="5" t="s">
        <v>1221</v>
      </c>
      <c r="F138" s="11" t="s">
        <v>1239</v>
      </c>
      <c r="I138" s="10" t="s">
        <v>1188</v>
      </c>
      <c r="L138" t="s">
        <v>30</v>
      </c>
      <c r="M138" t="s">
        <v>37</v>
      </c>
      <c r="N138" t="s">
        <v>7</v>
      </c>
      <c r="O138" t="s">
        <v>25</v>
      </c>
      <c r="P138" t="s">
        <v>179</v>
      </c>
      <c r="Q138" t="s">
        <v>407</v>
      </c>
      <c r="R138" t="s">
        <v>408</v>
      </c>
    </row>
    <row r="139" spans="1:18" x14ac:dyDescent="0.3">
      <c r="A139" s="10" t="str">
        <f>HYPERLINK("https://hsdes.intel.com/resource/14013161879","14013161879")</f>
        <v>14013161879</v>
      </c>
      <c r="B139" t="s">
        <v>409</v>
      </c>
      <c r="C139" s="10" t="s">
        <v>1223</v>
      </c>
      <c r="D139" s="10" t="s">
        <v>1219</v>
      </c>
      <c r="E139" s="5" t="s">
        <v>1221</v>
      </c>
      <c r="F139" s="11" t="s">
        <v>1239</v>
      </c>
      <c r="I139" s="10" t="s">
        <v>1188</v>
      </c>
      <c r="L139" t="s">
        <v>34</v>
      </c>
      <c r="M139" t="s">
        <v>6</v>
      </c>
      <c r="N139" t="s">
        <v>75</v>
      </c>
      <c r="O139" t="s">
        <v>13</v>
      </c>
      <c r="P139" t="s">
        <v>14</v>
      </c>
      <c r="Q139" t="s">
        <v>410</v>
      </c>
      <c r="R139" t="s">
        <v>411</v>
      </c>
    </row>
    <row r="140" spans="1:18" x14ac:dyDescent="0.3">
      <c r="A140" s="10" t="str">
        <f>HYPERLINK("https://hsdes.intel.com/resource/14013161931","14013161931")</f>
        <v>14013161931</v>
      </c>
      <c r="B140" t="s">
        <v>412</v>
      </c>
      <c r="C140" s="10" t="s">
        <v>1223</v>
      </c>
      <c r="D140" s="10" t="s">
        <v>1219</v>
      </c>
      <c r="E140" s="5" t="s">
        <v>1221</v>
      </c>
      <c r="F140" s="11" t="s">
        <v>1239</v>
      </c>
      <c r="I140" s="10" t="s">
        <v>1188</v>
      </c>
      <c r="L140" t="s">
        <v>5</v>
      </c>
      <c r="M140" t="s">
        <v>45</v>
      </c>
      <c r="N140" t="s">
        <v>7</v>
      </c>
      <c r="O140" t="s">
        <v>25</v>
      </c>
      <c r="P140" t="s">
        <v>216</v>
      </c>
      <c r="Q140" t="s">
        <v>413</v>
      </c>
      <c r="R140" t="s">
        <v>414</v>
      </c>
    </row>
    <row r="141" spans="1:18" x14ac:dyDescent="0.3">
      <c r="A141" s="10" t="str">
        <f>HYPERLINK("https://hsdes.intel.com/resource/14013161969","14013161969")</f>
        <v>14013161969</v>
      </c>
      <c r="B141" t="s">
        <v>415</v>
      </c>
      <c r="C141" s="10" t="s">
        <v>1223</v>
      </c>
      <c r="D141" s="10" t="s">
        <v>1219</v>
      </c>
      <c r="E141" s="5" t="s">
        <v>1221</v>
      </c>
      <c r="F141" s="11" t="s">
        <v>1239</v>
      </c>
      <c r="I141" t="s">
        <v>1187</v>
      </c>
      <c r="L141" t="s">
        <v>5</v>
      </c>
      <c r="M141" t="s">
        <v>24</v>
      </c>
      <c r="N141" t="s">
        <v>7</v>
      </c>
      <c r="O141" t="s">
        <v>8</v>
      </c>
      <c r="P141" t="s">
        <v>9</v>
      </c>
      <c r="Q141" t="s">
        <v>416</v>
      </c>
      <c r="R141" t="s">
        <v>417</v>
      </c>
    </row>
    <row r="142" spans="1:18" x14ac:dyDescent="0.3">
      <c r="A142" s="10" t="str">
        <f>HYPERLINK("https://hsdes.intel.com/resource/14013161993","14013161993")</f>
        <v>14013161993</v>
      </c>
      <c r="B142" t="s">
        <v>418</v>
      </c>
      <c r="C142" s="10" t="s">
        <v>1223</v>
      </c>
      <c r="D142" s="10" t="s">
        <v>1219</v>
      </c>
      <c r="E142" s="5" t="s">
        <v>1221</v>
      </c>
      <c r="F142" s="11" t="s">
        <v>1239</v>
      </c>
      <c r="I142" t="s">
        <v>1187</v>
      </c>
      <c r="L142" t="s">
        <v>5</v>
      </c>
      <c r="M142" t="s">
        <v>24</v>
      </c>
      <c r="N142" t="s">
        <v>7</v>
      </c>
      <c r="O142" t="s">
        <v>8</v>
      </c>
      <c r="P142" t="s">
        <v>9</v>
      </c>
      <c r="Q142" t="s">
        <v>416</v>
      </c>
      <c r="R142" t="s">
        <v>419</v>
      </c>
    </row>
    <row r="143" spans="1:18" x14ac:dyDescent="0.3">
      <c r="A143" s="10" t="str">
        <f>HYPERLINK("https://hsdes.intel.com/resource/14013162003","14013162003")</f>
        <v>14013162003</v>
      </c>
      <c r="B143" t="s">
        <v>420</v>
      </c>
      <c r="C143" s="10" t="s">
        <v>1223</v>
      </c>
      <c r="D143" s="10" t="s">
        <v>1219</v>
      </c>
      <c r="E143" s="5" t="s">
        <v>1221</v>
      </c>
      <c r="F143" s="11" t="s">
        <v>1239</v>
      </c>
      <c r="I143" t="s">
        <v>1187</v>
      </c>
      <c r="L143" t="s">
        <v>5</v>
      </c>
      <c r="M143" t="s">
        <v>24</v>
      </c>
      <c r="N143" t="s">
        <v>7</v>
      </c>
      <c r="O143" t="s">
        <v>8</v>
      </c>
      <c r="P143" t="s">
        <v>9</v>
      </c>
      <c r="Q143" t="s">
        <v>416</v>
      </c>
      <c r="R143" t="s">
        <v>421</v>
      </c>
    </row>
    <row r="144" spans="1:18" x14ac:dyDescent="0.3">
      <c r="A144" s="10" t="str">
        <f>HYPERLINK("https://hsdes.intel.com/resource/14013162416","14013162416")</f>
        <v>14013162416</v>
      </c>
      <c r="B144" t="s">
        <v>422</v>
      </c>
      <c r="C144" s="10" t="s">
        <v>1223</v>
      </c>
      <c r="D144" s="10" t="s">
        <v>1219</v>
      </c>
      <c r="E144" s="5" t="s">
        <v>1221</v>
      </c>
      <c r="F144" s="11" t="s">
        <v>1239</v>
      </c>
      <c r="I144" s="10" t="s">
        <v>1188</v>
      </c>
      <c r="K144" s="16"/>
      <c r="L144" t="s">
        <v>5</v>
      </c>
      <c r="M144" t="s">
        <v>37</v>
      </c>
      <c r="N144" t="s">
        <v>75</v>
      </c>
      <c r="O144" t="s">
        <v>25</v>
      </c>
      <c r="P144" t="s">
        <v>179</v>
      </c>
      <c r="Q144" t="s">
        <v>423</v>
      </c>
      <c r="R144" t="s">
        <v>424</v>
      </c>
    </row>
    <row r="145" spans="1:18" x14ac:dyDescent="0.3">
      <c r="A145" s="10" t="str">
        <f>HYPERLINK("https://hsdes.intel.com/resource/14013162422","14013162422")</f>
        <v>14013162422</v>
      </c>
      <c r="B145" t="s">
        <v>425</v>
      </c>
      <c r="C145" s="10" t="s">
        <v>1223</v>
      </c>
      <c r="D145" s="10" t="s">
        <v>1219</v>
      </c>
      <c r="E145" s="5" t="s">
        <v>1221</v>
      </c>
      <c r="F145" s="11" t="s">
        <v>1239</v>
      </c>
      <c r="I145" s="10" t="s">
        <v>1188</v>
      </c>
      <c r="L145" t="s">
        <v>5</v>
      </c>
      <c r="M145" t="s">
        <v>37</v>
      </c>
      <c r="N145" t="s">
        <v>75</v>
      </c>
      <c r="O145" t="s">
        <v>25</v>
      </c>
      <c r="P145" t="s">
        <v>179</v>
      </c>
      <c r="Q145" t="s">
        <v>180</v>
      </c>
      <c r="R145" t="s">
        <v>426</v>
      </c>
    </row>
    <row r="146" spans="1:18" x14ac:dyDescent="0.3">
      <c r="A146" s="10" t="str">
        <f>HYPERLINK("https://hsdes.intel.com/resource/14013162431","14013162431")</f>
        <v>14013162431</v>
      </c>
      <c r="B146" t="s">
        <v>427</v>
      </c>
      <c r="C146" s="10" t="s">
        <v>1223</v>
      </c>
      <c r="D146" s="10" t="s">
        <v>1219</v>
      </c>
      <c r="E146" s="5" t="s">
        <v>1221</v>
      </c>
      <c r="F146" s="11" t="s">
        <v>1239</v>
      </c>
      <c r="I146" t="s">
        <v>1186</v>
      </c>
      <c r="L146" t="s">
        <v>5</v>
      </c>
      <c r="M146" t="s">
        <v>37</v>
      </c>
      <c r="N146" t="s">
        <v>75</v>
      </c>
      <c r="O146" t="s">
        <v>25</v>
      </c>
      <c r="P146" t="s">
        <v>179</v>
      </c>
      <c r="Q146" t="s">
        <v>423</v>
      </c>
      <c r="R146" t="s">
        <v>428</v>
      </c>
    </row>
    <row r="147" spans="1:18" x14ac:dyDescent="0.3">
      <c r="A147" s="10" t="str">
        <f>HYPERLINK("https://hsdes.intel.com/resource/14013162433","14013162433")</f>
        <v>14013162433</v>
      </c>
      <c r="B147" t="s">
        <v>429</v>
      </c>
      <c r="C147" s="10" t="s">
        <v>1223</v>
      </c>
      <c r="D147" s="10" t="s">
        <v>1219</v>
      </c>
      <c r="E147" s="5" t="s">
        <v>1221</v>
      </c>
      <c r="F147" s="11" t="s">
        <v>1239</v>
      </c>
      <c r="I147" s="10" t="s">
        <v>1188</v>
      </c>
      <c r="L147" t="s">
        <v>5</v>
      </c>
      <c r="M147" t="s">
        <v>37</v>
      </c>
      <c r="N147" t="s">
        <v>75</v>
      </c>
      <c r="O147" t="s">
        <v>25</v>
      </c>
      <c r="P147" t="s">
        <v>179</v>
      </c>
      <c r="Q147" t="s">
        <v>180</v>
      </c>
      <c r="R147" t="s">
        <v>430</v>
      </c>
    </row>
    <row r="148" spans="1:18" x14ac:dyDescent="0.3">
      <c r="A148" s="10" t="str">
        <f>HYPERLINK("https://hsdes.intel.com/resource/14013162499","14013162499")</f>
        <v>14013162499</v>
      </c>
      <c r="B148" t="s">
        <v>431</v>
      </c>
      <c r="C148" s="10" t="s">
        <v>1223</v>
      </c>
      <c r="D148" s="10" t="s">
        <v>1219</v>
      </c>
      <c r="E148" s="5" t="s">
        <v>1221</v>
      </c>
      <c r="F148" s="11" t="s">
        <v>1239</v>
      </c>
      <c r="I148" t="s">
        <v>1186</v>
      </c>
      <c r="L148" t="s">
        <v>5</v>
      </c>
      <c r="M148" t="s">
        <v>45</v>
      </c>
      <c r="N148" t="s">
        <v>7</v>
      </c>
      <c r="O148" t="s">
        <v>25</v>
      </c>
      <c r="P148" t="s">
        <v>216</v>
      </c>
      <c r="Q148" t="s">
        <v>55</v>
      </c>
      <c r="R148" t="s">
        <v>432</v>
      </c>
    </row>
    <row r="149" spans="1:18" x14ac:dyDescent="0.3">
      <c r="A149" s="10" t="str">
        <f>HYPERLINK("https://hsdes.intel.com/resource/14013162512","14013162512")</f>
        <v>14013162512</v>
      </c>
      <c r="B149" t="s">
        <v>433</v>
      </c>
      <c r="C149" s="10" t="s">
        <v>1223</v>
      </c>
      <c r="D149" s="10" t="s">
        <v>1219</v>
      </c>
      <c r="E149" s="5" t="s">
        <v>1221</v>
      </c>
      <c r="F149" s="11" t="s">
        <v>1239</v>
      </c>
      <c r="I149" t="s">
        <v>1186</v>
      </c>
      <c r="L149" t="s">
        <v>5</v>
      </c>
      <c r="M149" t="s">
        <v>45</v>
      </c>
      <c r="N149" t="s">
        <v>7</v>
      </c>
      <c r="O149" t="s">
        <v>25</v>
      </c>
      <c r="P149" t="s">
        <v>216</v>
      </c>
      <c r="Q149" t="s">
        <v>55</v>
      </c>
      <c r="R149" t="s">
        <v>434</v>
      </c>
    </row>
    <row r="150" spans="1:18" x14ac:dyDescent="0.3">
      <c r="A150" s="10" t="str">
        <f>HYPERLINK("https://hsdes.intel.com/resource/14013162551","14013162551")</f>
        <v>14013162551</v>
      </c>
      <c r="B150" t="s">
        <v>435</v>
      </c>
      <c r="C150" s="10" t="s">
        <v>1223</v>
      </c>
      <c r="D150" s="10" t="s">
        <v>1219</v>
      </c>
      <c r="E150" s="5" t="s">
        <v>1221</v>
      </c>
      <c r="F150" s="11" t="s">
        <v>1239</v>
      </c>
      <c r="I150" t="s">
        <v>1189</v>
      </c>
      <c r="L150" t="s">
        <v>5</v>
      </c>
      <c r="M150" t="s">
        <v>304</v>
      </c>
      <c r="N150" t="s">
        <v>75</v>
      </c>
      <c r="O150" t="s">
        <v>436</v>
      </c>
      <c r="P150" t="s">
        <v>306</v>
      </c>
      <c r="Q150" t="s">
        <v>437</v>
      </c>
      <c r="R150" t="s">
        <v>438</v>
      </c>
    </row>
    <row r="151" spans="1:18" x14ac:dyDescent="0.3">
      <c r="A151" s="10" t="str">
        <f>HYPERLINK("https://hsdes.intel.com/resource/14013162573","14013162573")</f>
        <v>14013162573</v>
      </c>
      <c r="B151" t="s">
        <v>439</v>
      </c>
      <c r="C151" s="10" t="s">
        <v>1223</v>
      </c>
      <c r="D151" s="10" t="s">
        <v>1220</v>
      </c>
      <c r="E151" s="5" t="s">
        <v>1221</v>
      </c>
      <c r="F151" s="11" t="s">
        <v>1239</v>
      </c>
      <c r="I151" t="s">
        <v>1189</v>
      </c>
      <c r="L151" t="s">
        <v>34</v>
      </c>
      <c r="M151" t="s">
        <v>6</v>
      </c>
      <c r="N151" t="s">
        <v>7</v>
      </c>
      <c r="O151" t="s">
        <v>13</v>
      </c>
      <c r="P151" t="s">
        <v>14</v>
      </c>
      <c r="Q151" t="s">
        <v>440</v>
      </c>
      <c r="R151" t="s">
        <v>441</v>
      </c>
    </row>
    <row r="152" spans="1:18" x14ac:dyDescent="0.3">
      <c r="A152" s="10" t="str">
        <f>HYPERLINK("https://hsdes.intel.com/resource/14013162577","14013162577")</f>
        <v>14013162577</v>
      </c>
      <c r="B152" t="s">
        <v>442</v>
      </c>
      <c r="C152" s="10" t="s">
        <v>1223</v>
      </c>
      <c r="D152" s="10" t="s">
        <v>1219</v>
      </c>
      <c r="E152" s="5" t="s">
        <v>1221</v>
      </c>
      <c r="F152" s="11" t="s">
        <v>1239</v>
      </c>
      <c r="I152" t="s">
        <v>1186</v>
      </c>
      <c r="L152" t="s">
        <v>5</v>
      </c>
      <c r="M152" t="s">
        <v>45</v>
      </c>
      <c r="N152" t="s">
        <v>7</v>
      </c>
      <c r="O152" t="s">
        <v>25</v>
      </c>
      <c r="P152" t="s">
        <v>216</v>
      </c>
      <c r="Q152" t="s">
        <v>55</v>
      </c>
      <c r="R152" t="s">
        <v>443</v>
      </c>
    </row>
    <row r="153" spans="1:18" x14ac:dyDescent="0.3">
      <c r="A153" s="10" t="str">
        <f>HYPERLINK("https://hsdes.intel.com/resource/14013162764","14013162764")</f>
        <v>14013162764</v>
      </c>
      <c r="B153" t="s">
        <v>444</v>
      </c>
      <c r="C153" s="10" t="s">
        <v>1223</v>
      </c>
      <c r="D153" s="10" t="s">
        <v>1219</v>
      </c>
      <c r="E153" s="5" t="s">
        <v>1221</v>
      </c>
      <c r="F153" s="11" t="s">
        <v>1239</v>
      </c>
      <c r="I153" t="s">
        <v>1199</v>
      </c>
      <c r="L153" t="s">
        <v>5</v>
      </c>
      <c r="M153" t="s">
        <v>24</v>
      </c>
      <c r="N153" t="s">
        <v>7</v>
      </c>
      <c r="O153" t="s">
        <v>25</v>
      </c>
      <c r="P153" t="s">
        <v>26</v>
      </c>
      <c r="Q153" t="s">
        <v>445</v>
      </c>
      <c r="R153" t="s">
        <v>446</v>
      </c>
    </row>
    <row r="154" spans="1:18" x14ac:dyDescent="0.3">
      <c r="A154" s="10" t="str">
        <f>HYPERLINK("https://hsdes.intel.com/resource/14013162847","14013162847")</f>
        <v>14013162847</v>
      </c>
      <c r="B154" t="s">
        <v>447</v>
      </c>
      <c r="C154" s="10" t="s">
        <v>1223</v>
      </c>
      <c r="D154" s="10" t="s">
        <v>1220</v>
      </c>
      <c r="E154" s="5" t="s">
        <v>1221</v>
      </c>
      <c r="F154" s="11" t="s">
        <v>1239</v>
      </c>
      <c r="I154" t="s">
        <v>1189</v>
      </c>
      <c r="L154" t="s">
        <v>30</v>
      </c>
      <c r="M154" t="s">
        <v>6</v>
      </c>
      <c r="N154" t="s">
        <v>7</v>
      </c>
      <c r="O154" t="s">
        <v>448</v>
      </c>
      <c r="P154" t="s">
        <v>14</v>
      </c>
      <c r="Q154" t="s">
        <v>449</v>
      </c>
      <c r="R154" t="s">
        <v>450</v>
      </c>
    </row>
    <row r="155" spans="1:18" x14ac:dyDescent="0.3">
      <c r="A155" s="10" t="str">
        <f>HYPERLINK("https://hsdes.intel.com/resource/14013162852","14013162852")</f>
        <v>14013162852</v>
      </c>
      <c r="B155" t="s">
        <v>451</v>
      </c>
      <c r="C155" s="10" t="s">
        <v>1223</v>
      </c>
      <c r="D155" s="10" t="s">
        <v>1219</v>
      </c>
      <c r="E155" s="5" t="s">
        <v>1221</v>
      </c>
      <c r="F155" s="11" t="s">
        <v>1239</v>
      </c>
      <c r="I155" t="s">
        <v>1187</v>
      </c>
      <c r="L155" t="s">
        <v>5</v>
      </c>
      <c r="M155" t="s">
        <v>24</v>
      </c>
      <c r="N155" t="s">
        <v>7</v>
      </c>
      <c r="O155" t="s">
        <v>25</v>
      </c>
      <c r="P155" t="s">
        <v>26</v>
      </c>
      <c r="Q155" t="s">
        <v>27</v>
      </c>
      <c r="R155" t="s">
        <v>452</v>
      </c>
    </row>
    <row r="156" spans="1:18" x14ac:dyDescent="0.3">
      <c r="A156" s="10" t="str">
        <f>HYPERLINK("https://hsdes.intel.com/resource/14013162869","14013162869")</f>
        <v>14013162869</v>
      </c>
      <c r="B156" t="s">
        <v>453</v>
      </c>
      <c r="C156" s="10" t="s">
        <v>1223</v>
      </c>
      <c r="D156" s="10" t="s">
        <v>1219</v>
      </c>
      <c r="E156" s="5" t="s">
        <v>1221</v>
      </c>
      <c r="F156" s="11" t="s">
        <v>1239</v>
      </c>
      <c r="I156" t="s">
        <v>1186</v>
      </c>
      <c r="L156" t="s">
        <v>5</v>
      </c>
      <c r="M156" t="s">
        <v>45</v>
      </c>
      <c r="N156" t="s">
        <v>7</v>
      </c>
      <c r="O156" t="s">
        <v>25</v>
      </c>
      <c r="P156" t="s">
        <v>54</v>
      </c>
      <c r="Q156" t="s">
        <v>55</v>
      </c>
      <c r="R156" t="s">
        <v>454</v>
      </c>
    </row>
    <row r="157" spans="1:18" x14ac:dyDescent="0.3">
      <c r="A157" s="3" t="str">
        <f>HYPERLINK("https://hsdes.intel.com/resource/14013163063","14013163063")</f>
        <v>14013163063</v>
      </c>
      <c r="B157" t="s">
        <v>455</v>
      </c>
      <c r="C157" s="10" t="s">
        <v>1223</v>
      </c>
      <c r="D157" s="10" t="s">
        <v>1220</v>
      </c>
      <c r="E157" s="5" t="s">
        <v>1221</v>
      </c>
      <c r="F157" s="11" t="s">
        <v>1239</v>
      </c>
      <c r="I157" t="s">
        <v>1189</v>
      </c>
      <c r="L157" t="s">
        <v>30</v>
      </c>
      <c r="M157" t="s">
        <v>6</v>
      </c>
      <c r="N157" t="s">
        <v>75</v>
      </c>
      <c r="O157" t="s">
        <v>13</v>
      </c>
      <c r="P157" t="s">
        <v>14</v>
      </c>
      <c r="Q157" t="s">
        <v>456</v>
      </c>
      <c r="R157" t="s">
        <v>457</v>
      </c>
    </row>
    <row r="158" spans="1:18" x14ac:dyDescent="0.3">
      <c r="A158" s="10" t="str">
        <f>HYPERLINK("https://hsdes.intel.com/resource/14013163067","14013163067")</f>
        <v>14013163067</v>
      </c>
      <c r="B158" t="s">
        <v>458</v>
      </c>
      <c r="C158" s="10" t="s">
        <v>1223</v>
      </c>
      <c r="D158" s="10" t="s">
        <v>1219</v>
      </c>
      <c r="E158" s="5" t="s">
        <v>1221</v>
      </c>
      <c r="F158" s="11" t="s">
        <v>1239</v>
      </c>
      <c r="I158" t="s">
        <v>1189</v>
      </c>
      <c r="L158" t="s">
        <v>34</v>
      </c>
      <c r="M158" t="s">
        <v>6</v>
      </c>
      <c r="N158" t="s">
        <v>7</v>
      </c>
      <c r="O158" t="s">
        <v>448</v>
      </c>
      <c r="P158" t="s">
        <v>14</v>
      </c>
      <c r="Q158" t="s">
        <v>459</v>
      </c>
      <c r="R158" t="s">
        <v>460</v>
      </c>
    </row>
    <row r="159" spans="1:18" x14ac:dyDescent="0.3">
      <c r="A159" s="10" t="str">
        <f>HYPERLINK("https://hsdes.intel.com/resource/14013163080","14013163080")</f>
        <v>14013163080</v>
      </c>
      <c r="B159" t="s">
        <v>461</v>
      </c>
      <c r="C159" s="10" t="s">
        <v>1223</v>
      </c>
      <c r="D159" s="10" t="s">
        <v>1219</v>
      </c>
      <c r="E159" s="5" t="s">
        <v>1221</v>
      </c>
      <c r="F159" s="11" t="s">
        <v>1239</v>
      </c>
      <c r="I159" t="s">
        <v>1199</v>
      </c>
      <c r="L159" t="s">
        <v>30</v>
      </c>
      <c r="M159" t="s">
        <v>37</v>
      </c>
      <c r="N159" t="s">
        <v>7</v>
      </c>
      <c r="O159" t="s">
        <v>298</v>
      </c>
      <c r="P159" t="s">
        <v>38</v>
      </c>
      <c r="Q159" t="s">
        <v>112</v>
      </c>
      <c r="R159" t="s">
        <v>462</v>
      </c>
    </row>
    <row r="160" spans="1:18" x14ac:dyDescent="0.3">
      <c r="A160" s="10" t="str">
        <f>HYPERLINK("https://hsdes.intel.com/resource/14013163150","14013163150")</f>
        <v>14013163150</v>
      </c>
      <c r="B160" t="s">
        <v>463</v>
      </c>
      <c r="C160" s="10" t="s">
        <v>1225</v>
      </c>
      <c r="D160" s="10" t="s">
        <v>1219</v>
      </c>
      <c r="E160" s="5" t="s">
        <v>1221</v>
      </c>
      <c r="F160" s="11" t="s">
        <v>1239</v>
      </c>
      <c r="I160" s="10"/>
      <c r="K160" t="s">
        <v>1195</v>
      </c>
      <c r="L160" t="s">
        <v>30</v>
      </c>
      <c r="M160" t="s">
        <v>6</v>
      </c>
      <c r="N160" t="s">
        <v>7</v>
      </c>
      <c r="O160" t="s">
        <v>186</v>
      </c>
      <c r="P160" t="s">
        <v>14</v>
      </c>
      <c r="Q160" t="s">
        <v>464</v>
      </c>
      <c r="R160" t="s">
        <v>465</v>
      </c>
    </row>
    <row r="161" spans="1:18" x14ac:dyDescent="0.3">
      <c r="A161" s="10" t="str">
        <f>HYPERLINK("https://hsdes.intel.com/resource/14013163162","14013163162")</f>
        <v>14013163162</v>
      </c>
      <c r="B161" t="s">
        <v>466</v>
      </c>
      <c r="C161" s="17" t="s">
        <v>1223</v>
      </c>
      <c r="D161" s="10" t="s">
        <v>1219</v>
      </c>
      <c r="E161" s="5" t="s">
        <v>1221</v>
      </c>
      <c r="F161" s="11" t="s">
        <v>1239</v>
      </c>
      <c r="I161" s="10" t="s">
        <v>1190</v>
      </c>
      <c r="L161" t="s">
        <v>34</v>
      </c>
      <c r="M161" t="s">
        <v>45</v>
      </c>
      <c r="N161" t="s">
        <v>7</v>
      </c>
      <c r="O161" t="s">
        <v>175</v>
      </c>
      <c r="P161" t="s">
        <v>216</v>
      </c>
      <c r="Q161" t="s">
        <v>55</v>
      </c>
      <c r="R161" t="s">
        <v>467</v>
      </c>
    </row>
    <row r="162" spans="1:18" x14ac:dyDescent="0.3">
      <c r="A162" s="10" t="str">
        <f>HYPERLINK("https://hsdes.intel.com/resource/14013163191","14013163191")</f>
        <v>14013163191</v>
      </c>
      <c r="B162" t="s">
        <v>468</v>
      </c>
      <c r="C162" s="10" t="s">
        <v>1223</v>
      </c>
      <c r="D162" s="10" t="s">
        <v>1219</v>
      </c>
      <c r="E162" s="5" t="s">
        <v>1221</v>
      </c>
      <c r="F162" s="11" t="s">
        <v>1239</v>
      </c>
      <c r="I162" t="s">
        <v>1189</v>
      </c>
      <c r="L162" t="s">
        <v>5</v>
      </c>
      <c r="M162" t="s">
        <v>6</v>
      </c>
      <c r="N162" t="s">
        <v>7</v>
      </c>
      <c r="O162" t="s">
        <v>13</v>
      </c>
      <c r="P162" t="s">
        <v>14</v>
      </c>
      <c r="Q162" t="s">
        <v>469</v>
      </c>
      <c r="R162" t="s">
        <v>470</v>
      </c>
    </row>
    <row r="163" spans="1:18" x14ac:dyDescent="0.3">
      <c r="A163" s="10" t="str">
        <f>HYPERLINK("https://hsdes.intel.com/resource/14013163232","14013163232")</f>
        <v>14013163232</v>
      </c>
      <c r="B163" t="s">
        <v>471</v>
      </c>
      <c r="C163" s="10" t="s">
        <v>1223</v>
      </c>
      <c r="D163" s="10" t="s">
        <v>1219</v>
      </c>
      <c r="E163" s="5" t="s">
        <v>1221</v>
      </c>
      <c r="F163" s="11" t="s">
        <v>1239</v>
      </c>
      <c r="I163" t="s">
        <v>1189</v>
      </c>
      <c r="L163" t="s">
        <v>34</v>
      </c>
      <c r="M163" t="s">
        <v>6</v>
      </c>
      <c r="N163" t="s">
        <v>7</v>
      </c>
      <c r="O163" t="s">
        <v>13</v>
      </c>
      <c r="P163" t="s">
        <v>14</v>
      </c>
      <c r="Q163" t="s">
        <v>472</v>
      </c>
      <c r="R163" t="s">
        <v>473</v>
      </c>
    </row>
    <row r="164" spans="1:18" x14ac:dyDescent="0.3">
      <c r="A164" s="10" t="str">
        <f>HYPERLINK("https://hsdes.intel.com/resource/14013163281","14013163281")</f>
        <v>14013163281</v>
      </c>
      <c r="B164" t="s">
        <v>474</v>
      </c>
      <c r="C164" s="10" t="s">
        <v>1223</v>
      </c>
      <c r="D164" s="10" t="s">
        <v>1219</v>
      </c>
      <c r="E164" s="5" t="s">
        <v>1221</v>
      </c>
      <c r="F164" s="11" t="s">
        <v>1239</v>
      </c>
      <c r="I164" t="s">
        <v>1189</v>
      </c>
      <c r="L164" t="s">
        <v>5</v>
      </c>
      <c r="M164" t="s">
        <v>6</v>
      </c>
      <c r="N164" t="s">
        <v>7</v>
      </c>
      <c r="O164" t="s">
        <v>13</v>
      </c>
      <c r="P164" t="s">
        <v>14</v>
      </c>
      <c r="Q164" t="s">
        <v>410</v>
      </c>
      <c r="R164" t="s">
        <v>475</v>
      </c>
    </row>
    <row r="165" spans="1:18" x14ac:dyDescent="0.3">
      <c r="A165" s="10" t="str">
        <f>HYPERLINK("https://hsdes.intel.com/resource/14013163289","14013163289")</f>
        <v>14013163289</v>
      </c>
      <c r="B165" t="s">
        <v>476</v>
      </c>
      <c r="C165" s="10" t="s">
        <v>1223</v>
      </c>
      <c r="D165" s="10" t="s">
        <v>1219</v>
      </c>
      <c r="E165" s="5" t="s">
        <v>1221</v>
      </c>
      <c r="F165" s="11" t="s">
        <v>1239</v>
      </c>
      <c r="I165" s="10" t="s">
        <v>1188</v>
      </c>
      <c r="L165" t="s">
        <v>34</v>
      </c>
      <c r="M165" t="s">
        <v>6</v>
      </c>
      <c r="N165" t="s">
        <v>75</v>
      </c>
      <c r="O165" t="s">
        <v>477</v>
      </c>
      <c r="P165" t="s">
        <v>14</v>
      </c>
      <c r="Q165" t="s">
        <v>449</v>
      </c>
      <c r="R165" t="s">
        <v>478</v>
      </c>
    </row>
    <row r="166" spans="1:18" x14ac:dyDescent="0.3">
      <c r="A166" s="10" t="str">
        <f>HYPERLINK("https://hsdes.intel.com/resource/14013163310","14013163310")</f>
        <v>14013163310</v>
      </c>
      <c r="B166" t="s">
        <v>479</v>
      </c>
      <c r="C166" s="10" t="s">
        <v>1223</v>
      </c>
      <c r="D166" s="10" t="s">
        <v>1219</v>
      </c>
      <c r="E166" s="5" t="s">
        <v>1221</v>
      </c>
      <c r="F166" s="11" t="s">
        <v>1239</v>
      </c>
      <c r="I166" t="s">
        <v>1189</v>
      </c>
      <c r="L166" t="s">
        <v>5</v>
      </c>
      <c r="M166" t="s">
        <v>24</v>
      </c>
      <c r="N166" t="s">
        <v>75</v>
      </c>
      <c r="O166" t="s">
        <v>146</v>
      </c>
      <c r="P166" t="s">
        <v>26</v>
      </c>
      <c r="Q166" t="s">
        <v>27</v>
      </c>
      <c r="R166" t="s">
        <v>480</v>
      </c>
    </row>
    <row r="167" spans="1:18" x14ac:dyDescent="0.3">
      <c r="A167" s="10" t="str">
        <f>HYPERLINK("https://hsdes.intel.com/resource/14013163315","14013163315")</f>
        <v>14013163315</v>
      </c>
      <c r="B167" t="s">
        <v>481</v>
      </c>
      <c r="C167" s="10" t="s">
        <v>1223</v>
      </c>
      <c r="D167" s="10" t="s">
        <v>1219</v>
      </c>
      <c r="E167" s="5" t="s">
        <v>1221</v>
      </c>
      <c r="F167" s="11" t="s">
        <v>1239</v>
      </c>
      <c r="I167" t="s">
        <v>1189</v>
      </c>
      <c r="L167" t="s">
        <v>34</v>
      </c>
      <c r="M167" t="s">
        <v>6</v>
      </c>
      <c r="N167" t="s">
        <v>7</v>
      </c>
      <c r="O167" t="s">
        <v>448</v>
      </c>
      <c r="P167" t="s">
        <v>14</v>
      </c>
      <c r="Q167" t="s">
        <v>482</v>
      </c>
      <c r="R167" t="s">
        <v>483</v>
      </c>
    </row>
    <row r="168" spans="1:18" x14ac:dyDescent="0.3">
      <c r="A168" s="10" t="str">
        <f>HYPERLINK("https://hsdes.intel.com/resource/14013163332","14013163332")</f>
        <v>14013163332</v>
      </c>
      <c r="B168" t="s">
        <v>484</v>
      </c>
      <c r="C168" s="10" t="s">
        <v>1223</v>
      </c>
      <c r="D168" s="10" t="s">
        <v>1219</v>
      </c>
      <c r="E168" s="5" t="s">
        <v>1221</v>
      </c>
      <c r="F168" s="11" t="s">
        <v>1239</v>
      </c>
      <c r="I168" t="s">
        <v>1189</v>
      </c>
      <c r="L168" t="s">
        <v>30</v>
      </c>
      <c r="M168" t="s">
        <v>6</v>
      </c>
      <c r="N168" t="s">
        <v>7</v>
      </c>
      <c r="O168" t="s">
        <v>448</v>
      </c>
      <c r="P168" t="s">
        <v>14</v>
      </c>
      <c r="Q168" t="s">
        <v>482</v>
      </c>
      <c r="R168" t="s">
        <v>485</v>
      </c>
    </row>
    <row r="169" spans="1:18" x14ac:dyDescent="0.3">
      <c r="A169" s="10" t="str">
        <f>HYPERLINK("https://hsdes.intel.com/resource/14013163339","14013163339")</f>
        <v>14013163339</v>
      </c>
      <c r="B169" t="s">
        <v>486</v>
      </c>
      <c r="C169" s="10" t="s">
        <v>1223</v>
      </c>
      <c r="D169" s="10" t="s">
        <v>1219</v>
      </c>
      <c r="E169" s="5" t="s">
        <v>1221</v>
      </c>
      <c r="F169" s="11" t="s">
        <v>1239</v>
      </c>
      <c r="I169" t="s">
        <v>1189</v>
      </c>
      <c r="L169" t="s">
        <v>34</v>
      </c>
      <c r="M169" t="s">
        <v>6</v>
      </c>
      <c r="N169" t="s">
        <v>7</v>
      </c>
      <c r="O169" t="s">
        <v>448</v>
      </c>
      <c r="P169" t="s">
        <v>14</v>
      </c>
      <c r="Q169" t="s">
        <v>482</v>
      </c>
      <c r="R169" t="s">
        <v>487</v>
      </c>
    </row>
    <row r="170" spans="1:18" x14ac:dyDescent="0.3">
      <c r="A170" s="10" t="str">
        <f>HYPERLINK("https://hsdes.intel.com/resource/14013163359","14013163359")</f>
        <v>14013163359</v>
      </c>
      <c r="B170" t="s">
        <v>488</v>
      </c>
      <c r="C170" s="10" t="s">
        <v>1223</v>
      </c>
      <c r="D170" s="10" t="s">
        <v>1219</v>
      </c>
      <c r="E170" s="5" t="s">
        <v>1221</v>
      </c>
      <c r="F170" s="11" t="s">
        <v>1239</v>
      </c>
      <c r="I170" t="s">
        <v>1189</v>
      </c>
      <c r="L170" t="s">
        <v>34</v>
      </c>
      <c r="M170" t="s">
        <v>6</v>
      </c>
      <c r="N170" t="s">
        <v>7</v>
      </c>
      <c r="O170" t="s">
        <v>448</v>
      </c>
      <c r="P170" t="s">
        <v>14</v>
      </c>
      <c r="Q170" t="s">
        <v>482</v>
      </c>
      <c r="R170" t="s">
        <v>489</v>
      </c>
    </row>
    <row r="171" spans="1:18" x14ac:dyDescent="0.3">
      <c r="A171" s="10" t="str">
        <f>HYPERLINK("https://hsdes.intel.com/resource/14013163371","14013163371")</f>
        <v>14013163371</v>
      </c>
      <c r="B171" t="s">
        <v>490</v>
      </c>
      <c r="C171" s="10" t="s">
        <v>1223</v>
      </c>
      <c r="D171" s="10" t="s">
        <v>1219</v>
      </c>
      <c r="E171" s="5" t="s">
        <v>1221</v>
      </c>
      <c r="F171" s="11" t="s">
        <v>1239</v>
      </c>
      <c r="I171" t="s">
        <v>1189</v>
      </c>
      <c r="L171" t="s">
        <v>34</v>
      </c>
      <c r="M171" t="s">
        <v>6</v>
      </c>
      <c r="N171" t="s">
        <v>7</v>
      </c>
      <c r="O171" t="s">
        <v>448</v>
      </c>
      <c r="P171" t="s">
        <v>14</v>
      </c>
      <c r="Q171" t="s">
        <v>482</v>
      </c>
      <c r="R171" t="s">
        <v>491</v>
      </c>
    </row>
    <row r="172" spans="1:18" x14ac:dyDescent="0.3">
      <c r="A172" s="10" t="str">
        <f>HYPERLINK("https://hsdes.intel.com/resource/14013163390","14013163390")</f>
        <v>14013163390</v>
      </c>
      <c r="B172" t="s">
        <v>492</v>
      </c>
      <c r="C172" s="10" t="s">
        <v>1223</v>
      </c>
      <c r="D172" s="10" t="s">
        <v>1219</v>
      </c>
      <c r="E172" s="5" t="s">
        <v>1221</v>
      </c>
      <c r="F172" s="11" t="s">
        <v>1239</v>
      </c>
      <c r="I172" t="s">
        <v>1189</v>
      </c>
      <c r="L172" t="s">
        <v>30</v>
      </c>
      <c r="M172" t="s">
        <v>6</v>
      </c>
      <c r="N172" t="s">
        <v>7</v>
      </c>
      <c r="O172" t="s">
        <v>448</v>
      </c>
      <c r="P172" t="s">
        <v>14</v>
      </c>
      <c r="Q172" t="s">
        <v>493</v>
      </c>
      <c r="R172" t="s">
        <v>494</v>
      </c>
    </row>
    <row r="173" spans="1:18" x14ac:dyDescent="0.3">
      <c r="A173" s="10" t="str">
        <f>HYPERLINK("https://hsdes.intel.com/resource/14013163393","14013163393")</f>
        <v>14013163393</v>
      </c>
      <c r="B173" t="s">
        <v>495</v>
      </c>
      <c r="C173" s="10" t="s">
        <v>1223</v>
      </c>
      <c r="D173" s="10" t="s">
        <v>1219</v>
      </c>
      <c r="E173" s="5" t="s">
        <v>1221</v>
      </c>
      <c r="F173" s="11" t="s">
        <v>1239</v>
      </c>
      <c r="I173" t="s">
        <v>1189</v>
      </c>
      <c r="L173" t="s">
        <v>34</v>
      </c>
      <c r="M173" t="s">
        <v>6</v>
      </c>
      <c r="N173" t="s">
        <v>7</v>
      </c>
      <c r="O173" t="s">
        <v>448</v>
      </c>
      <c r="P173" t="s">
        <v>14</v>
      </c>
      <c r="Q173" t="s">
        <v>496</v>
      </c>
      <c r="R173" t="s">
        <v>497</v>
      </c>
    </row>
    <row r="174" spans="1:18" x14ac:dyDescent="0.3">
      <c r="A174" s="10" t="str">
        <f>HYPERLINK("https://hsdes.intel.com/resource/14013163402","14013163402")</f>
        <v>14013163402</v>
      </c>
      <c r="B174" t="s">
        <v>498</v>
      </c>
      <c r="C174" s="10" t="s">
        <v>1223</v>
      </c>
      <c r="D174" s="10" t="s">
        <v>1219</v>
      </c>
      <c r="E174" s="5" t="s">
        <v>1221</v>
      </c>
      <c r="F174" s="11" t="s">
        <v>1239</v>
      </c>
      <c r="I174" t="s">
        <v>1189</v>
      </c>
      <c r="L174" t="s">
        <v>5</v>
      </c>
      <c r="M174" t="s">
        <v>6</v>
      </c>
      <c r="N174" t="s">
        <v>7</v>
      </c>
      <c r="O174" t="s">
        <v>448</v>
      </c>
      <c r="P174" t="s">
        <v>14</v>
      </c>
      <c r="Q174" t="s">
        <v>496</v>
      </c>
      <c r="R174" t="s">
        <v>499</v>
      </c>
    </row>
    <row r="175" spans="1:18" x14ac:dyDescent="0.3">
      <c r="A175" s="10" t="str">
        <f>HYPERLINK("https://hsdes.intel.com/resource/14013163415","14013163415")</f>
        <v>14013163415</v>
      </c>
      <c r="B175" t="s">
        <v>500</v>
      </c>
      <c r="C175" s="10" t="s">
        <v>1223</v>
      </c>
      <c r="D175" s="10" t="s">
        <v>1219</v>
      </c>
      <c r="E175" s="5" t="s">
        <v>1221</v>
      </c>
      <c r="F175" s="11" t="s">
        <v>1239</v>
      </c>
      <c r="I175" t="s">
        <v>1189</v>
      </c>
      <c r="L175" t="s">
        <v>34</v>
      </c>
      <c r="M175" t="s">
        <v>6</v>
      </c>
      <c r="N175" t="s">
        <v>7</v>
      </c>
      <c r="O175" t="s">
        <v>448</v>
      </c>
      <c r="P175" t="s">
        <v>14</v>
      </c>
      <c r="Q175" t="s">
        <v>501</v>
      </c>
      <c r="R175" t="s">
        <v>502</v>
      </c>
    </row>
    <row r="176" spans="1:18" x14ac:dyDescent="0.3">
      <c r="A176" s="10" t="str">
        <f>HYPERLINK("https://hsdes.intel.com/resource/14013163425","14013163425")</f>
        <v>14013163425</v>
      </c>
      <c r="B176" t="s">
        <v>503</v>
      </c>
      <c r="C176" s="10" t="s">
        <v>1223</v>
      </c>
      <c r="D176" s="10" t="s">
        <v>1219</v>
      </c>
      <c r="E176" s="5" t="s">
        <v>1221</v>
      </c>
      <c r="F176" s="11" t="s">
        <v>1239</v>
      </c>
      <c r="I176" t="s">
        <v>1189</v>
      </c>
      <c r="L176" t="s">
        <v>30</v>
      </c>
      <c r="M176" t="s">
        <v>6</v>
      </c>
      <c r="N176" t="s">
        <v>7</v>
      </c>
      <c r="O176" t="s">
        <v>448</v>
      </c>
      <c r="P176" t="s">
        <v>14</v>
      </c>
      <c r="Q176" t="s">
        <v>504</v>
      </c>
      <c r="R176" t="s">
        <v>505</v>
      </c>
    </row>
    <row r="177" spans="1:18" x14ac:dyDescent="0.3">
      <c r="A177" s="10" t="str">
        <f>HYPERLINK("https://hsdes.intel.com/resource/14013163434","14013163434")</f>
        <v>14013163434</v>
      </c>
      <c r="B177" t="s">
        <v>506</v>
      </c>
      <c r="C177" s="10" t="s">
        <v>1223</v>
      </c>
      <c r="D177" s="10" t="s">
        <v>1219</v>
      </c>
      <c r="E177" s="5" t="s">
        <v>1221</v>
      </c>
      <c r="F177" s="11" t="s">
        <v>1239</v>
      </c>
      <c r="I177" t="s">
        <v>1189</v>
      </c>
      <c r="L177" t="s">
        <v>30</v>
      </c>
      <c r="M177" t="s">
        <v>6</v>
      </c>
      <c r="N177" t="s">
        <v>7</v>
      </c>
      <c r="O177" t="s">
        <v>448</v>
      </c>
      <c r="P177" t="s">
        <v>14</v>
      </c>
      <c r="Q177" t="s">
        <v>504</v>
      </c>
      <c r="R177" t="s">
        <v>507</v>
      </c>
    </row>
    <row r="178" spans="1:18" x14ac:dyDescent="0.3">
      <c r="A178" s="10" t="str">
        <f>HYPERLINK("https://hsdes.intel.com/resource/14013163449","14013163449")</f>
        <v>14013163449</v>
      </c>
      <c r="B178" t="s">
        <v>508</v>
      </c>
      <c r="C178" s="10" t="s">
        <v>1223</v>
      </c>
      <c r="D178" s="10" t="s">
        <v>1219</v>
      </c>
      <c r="E178" s="5" t="s">
        <v>1221</v>
      </c>
      <c r="F178" s="11" t="s">
        <v>1239</v>
      </c>
      <c r="I178" s="10" t="s">
        <v>1188</v>
      </c>
      <c r="L178" t="s">
        <v>34</v>
      </c>
      <c r="M178" t="s">
        <v>6</v>
      </c>
      <c r="N178" t="s">
        <v>7</v>
      </c>
      <c r="O178" t="s">
        <v>448</v>
      </c>
      <c r="P178" t="s">
        <v>14</v>
      </c>
      <c r="Q178" t="s">
        <v>509</v>
      </c>
      <c r="R178" t="s">
        <v>510</v>
      </c>
    </row>
    <row r="179" spans="1:18" x14ac:dyDescent="0.3">
      <c r="A179" s="10" t="str">
        <f>HYPERLINK("https://hsdes.intel.com/resource/14013163467","14013163467")</f>
        <v>14013163467</v>
      </c>
      <c r="B179" t="s">
        <v>511</v>
      </c>
      <c r="C179" s="10" t="s">
        <v>1223</v>
      </c>
      <c r="D179" s="10" t="s">
        <v>1219</v>
      </c>
      <c r="E179" s="5" t="s">
        <v>1221</v>
      </c>
      <c r="F179" s="11" t="s">
        <v>1239</v>
      </c>
      <c r="I179" t="s">
        <v>1186</v>
      </c>
      <c r="L179" t="s">
        <v>30</v>
      </c>
      <c r="M179" t="s">
        <v>45</v>
      </c>
      <c r="N179" t="s">
        <v>7</v>
      </c>
      <c r="O179" t="s">
        <v>25</v>
      </c>
      <c r="P179" t="s">
        <v>46</v>
      </c>
      <c r="Q179" t="s">
        <v>512</v>
      </c>
      <c r="R179" t="s">
        <v>513</v>
      </c>
    </row>
    <row r="180" spans="1:18" x14ac:dyDescent="0.3">
      <c r="A180" s="10" t="str">
        <f>HYPERLINK("https://hsdes.intel.com/resource/14013163508","14013163508")</f>
        <v>14013163508</v>
      </c>
      <c r="B180" t="s">
        <v>514</v>
      </c>
      <c r="C180" s="10" t="s">
        <v>1225</v>
      </c>
      <c r="D180" s="10" t="s">
        <v>1219</v>
      </c>
      <c r="E180" s="5" t="s">
        <v>1221</v>
      </c>
      <c r="F180" s="11" t="s">
        <v>1239</v>
      </c>
      <c r="I180" t="s">
        <v>1189</v>
      </c>
      <c r="K180" t="s">
        <v>1191</v>
      </c>
      <c r="L180" t="s">
        <v>5</v>
      </c>
      <c r="M180" t="s">
        <v>24</v>
      </c>
      <c r="N180" t="s">
        <v>75</v>
      </c>
      <c r="O180" t="s">
        <v>8</v>
      </c>
      <c r="P180" t="s">
        <v>26</v>
      </c>
      <c r="Q180" t="s">
        <v>83</v>
      </c>
      <c r="R180" t="s">
        <v>515</v>
      </c>
    </row>
    <row r="181" spans="1:18" x14ac:dyDescent="0.3">
      <c r="A181" s="10" t="str">
        <f>HYPERLINK("https://hsdes.intel.com/resource/14013163931","14013163931")</f>
        <v>14013163931</v>
      </c>
      <c r="B181" t="s">
        <v>516</v>
      </c>
      <c r="C181" s="10" t="s">
        <v>1223</v>
      </c>
      <c r="D181" s="10" t="s">
        <v>1220</v>
      </c>
      <c r="E181" s="5" t="s">
        <v>1221</v>
      </c>
      <c r="F181" s="11" t="s">
        <v>1239</v>
      </c>
      <c r="I181" s="10" t="s">
        <v>1188</v>
      </c>
      <c r="L181" t="s">
        <v>34</v>
      </c>
      <c r="M181" t="s">
        <v>6</v>
      </c>
      <c r="N181" t="s">
        <v>7</v>
      </c>
      <c r="O181" t="s">
        <v>13</v>
      </c>
      <c r="P181" t="s">
        <v>14</v>
      </c>
      <c r="Q181" t="s">
        <v>202</v>
      </c>
      <c r="R181" t="s">
        <v>517</v>
      </c>
    </row>
    <row r="182" spans="1:18" x14ac:dyDescent="0.3">
      <c r="A182" s="10" t="str">
        <f>HYPERLINK("https://hsdes.intel.com/resource/14013164082","14013164082")</f>
        <v>14013164082</v>
      </c>
      <c r="B182" t="s">
        <v>518</v>
      </c>
      <c r="C182" s="10" t="s">
        <v>1223</v>
      </c>
      <c r="D182" s="10" t="s">
        <v>1219</v>
      </c>
      <c r="E182" s="5" t="s">
        <v>1221</v>
      </c>
      <c r="F182" s="11" t="s">
        <v>1239</v>
      </c>
      <c r="I182" t="s">
        <v>1186</v>
      </c>
      <c r="L182" t="s">
        <v>5</v>
      </c>
      <c r="M182" t="s">
        <v>37</v>
      </c>
      <c r="N182" t="s">
        <v>7</v>
      </c>
      <c r="O182" t="s">
        <v>19</v>
      </c>
      <c r="P182" t="s">
        <v>179</v>
      </c>
      <c r="Q182" t="s">
        <v>259</v>
      </c>
      <c r="R182" t="s">
        <v>519</v>
      </c>
    </row>
    <row r="183" spans="1:18" x14ac:dyDescent="0.3">
      <c r="A183" s="10" t="str">
        <f>HYPERLINK("https://hsdes.intel.com/resource/14013164115","14013164115")</f>
        <v>14013164115</v>
      </c>
      <c r="B183" t="s">
        <v>520</v>
      </c>
      <c r="C183" s="10" t="s">
        <v>1223</v>
      </c>
      <c r="D183" s="10" t="s">
        <v>1220</v>
      </c>
      <c r="E183" s="5" t="s">
        <v>1221</v>
      </c>
      <c r="F183" s="11" t="s">
        <v>1239</v>
      </c>
      <c r="I183" s="10" t="s">
        <v>1188</v>
      </c>
      <c r="L183" t="s">
        <v>5</v>
      </c>
      <c r="M183" t="s">
        <v>6</v>
      </c>
      <c r="N183" t="s">
        <v>7</v>
      </c>
      <c r="O183" t="s">
        <v>13</v>
      </c>
      <c r="P183" t="s">
        <v>14</v>
      </c>
      <c r="Q183" t="s">
        <v>493</v>
      </c>
      <c r="R183" t="s">
        <v>521</v>
      </c>
    </row>
    <row r="184" spans="1:18" x14ac:dyDescent="0.3">
      <c r="A184" s="10" t="str">
        <f>HYPERLINK("https://hsdes.intel.com/resource/14013164345","14013164345")</f>
        <v>14013164345</v>
      </c>
      <c r="B184" t="s">
        <v>522</v>
      </c>
      <c r="C184" s="10" t="s">
        <v>1223</v>
      </c>
      <c r="D184" s="10" t="s">
        <v>1219</v>
      </c>
      <c r="E184" s="5" t="s">
        <v>1221</v>
      </c>
      <c r="F184" s="11" t="s">
        <v>1239</v>
      </c>
      <c r="I184" t="s">
        <v>1186</v>
      </c>
      <c r="L184" t="s">
        <v>5</v>
      </c>
      <c r="M184" t="s">
        <v>45</v>
      </c>
      <c r="N184" t="s">
        <v>7</v>
      </c>
      <c r="O184" t="s">
        <v>25</v>
      </c>
      <c r="P184" t="s">
        <v>46</v>
      </c>
      <c r="Q184" t="s">
        <v>47</v>
      </c>
      <c r="R184" t="s">
        <v>523</v>
      </c>
    </row>
    <row r="185" spans="1:18" x14ac:dyDescent="0.3">
      <c r="A185" s="10" t="str">
        <f>HYPERLINK("https://hsdes.intel.com/resource/14013164746","14013164746")</f>
        <v>14013164746</v>
      </c>
      <c r="B185" t="s">
        <v>524</v>
      </c>
      <c r="C185" s="10" t="s">
        <v>1223</v>
      </c>
      <c r="D185" s="10" t="s">
        <v>1219</v>
      </c>
      <c r="E185" s="5" t="s">
        <v>1221</v>
      </c>
      <c r="F185" s="11" t="s">
        <v>1239</v>
      </c>
      <c r="I185" s="10" t="s">
        <v>1188</v>
      </c>
      <c r="L185" t="s">
        <v>5</v>
      </c>
      <c r="M185" t="s">
        <v>37</v>
      </c>
      <c r="N185" t="s">
        <v>7</v>
      </c>
      <c r="O185" t="s">
        <v>19</v>
      </c>
      <c r="P185" t="s">
        <v>179</v>
      </c>
      <c r="Q185" t="s">
        <v>423</v>
      </c>
      <c r="R185" t="s">
        <v>525</v>
      </c>
    </row>
    <row r="186" spans="1:18" x14ac:dyDescent="0.3">
      <c r="A186" s="10" t="str">
        <f>HYPERLINK("https://hsdes.intel.com/resource/14013164753","14013164753")</f>
        <v>14013164753</v>
      </c>
      <c r="B186" t="s">
        <v>526</v>
      </c>
      <c r="C186" s="10" t="s">
        <v>1223</v>
      </c>
      <c r="D186" s="10" t="s">
        <v>1219</v>
      </c>
      <c r="E186" s="5" t="s">
        <v>1221</v>
      </c>
      <c r="F186" s="11" t="s">
        <v>1239</v>
      </c>
      <c r="I186" s="10" t="s">
        <v>1188</v>
      </c>
      <c r="L186" t="s">
        <v>5</v>
      </c>
      <c r="M186" t="s">
        <v>37</v>
      </c>
      <c r="N186" t="s">
        <v>7</v>
      </c>
      <c r="O186" t="s">
        <v>19</v>
      </c>
      <c r="P186" t="s">
        <v>179</v>
      </c>
      <c r="Q186" t="s">
        <v>180</v>
      </c>
      <c r="R186" t="s">
        <v>527</v>
      </c>
    </row>
    <row r="187" spans="1:18" x14ac:dyDescent="0.3">
      <c r="A187" s="10" t="str">
        <f>HYPERLINK("https://hsdes.intel.com/resource/14013165037","14013165037")</f>
        <v>14013165037</v>
      </c>
      <c r="B187" t="s">
        <v>528</v>
      </c>
      <c r="C187" s="10" t="s">
        <v>1223</v>
      </c>
      <c r="D187" s="10" t="s">
        <v>1219</v>
      </c>
      <c r="E187" s="5" t="s">
        <v>1221</v>
      </c>
      <c r="F187" s="11" t="s">
        <v>1239</v>
      </c>
      <c r="I187" t="s">
        <v>1186</v>
      </c>
      <c r="L187" t="s">
        <v>5</v>
      </c>
      <c r="M187" t="s">
        <v>24</v>
      </c>
      <c r="N187" t="s">
        <v>7</v>
      </c>
      <c r="O187" t="s">
        <v>175</v>
      </c>
      <c r="P187" t="s">
        <v>26</v>
      </c>
      <c r="Q187" t="s">
        <v>529</v>
      </c>
      <c r="R187" t="s">
        <v>530</v>
      </c>
    </row>
    <row r="188" spans="1:18" x14ac:dyDescent="0.3">
      <c r="A188" s="10" t="str">
        <f>HYPERLINK("https://hsdes.intel.com/resource/14013165053","14013165053")</f>
        <v>14013165053</v>
      </c>
      <c r="B188" t="s">
        <v>531</v>
      </c>
      <c r="C188" s="10" t="s">
        <v>1223</v>
      </c>
      <c r="D188" s="10" t="s">
        <v>1219</v>
      </c>
      <c r="E188" s="5" t="s">
        <v>1221</v>
      </c>
      <c r="F188" s="11" t="s">
        <v>1239</v>
      </c>
      <c r="I188" t="s">
        <v>1199</v>
      </c>
      <c r="L188" t="s">
        <v>5</v>
      </c>
      <c r="M188" t="s">
        <v>45</v>
      </c>
      <c r="N188" t="s">
        <v>7</v>
      </c>
      <c r="O188" t="s">
        <v>25</v>
      </c>
      <c r="P188" t="s">
        <v>216</v>
      </c>
      <c r="Q188" t="s">
        <v>55</v>
      </c>
      <c r="R188" t="s">
        <v>532</v>
      </c>
    </row>
    <row r="189" spans="1:18" x14ac:dyDescent="0.3">
      <c r="A189" s="10" t="str">
        <f>HYPERLINK("https://hsdes.intel.com/resource/14013165112","14013165112")</f>
        <v>14013165112</v>
      </c>
      <c r="B189" t="s">
        <v>533</v>
      </c>
      <c r="C189" s="10" t="s">
        <v>1223</v>
      </c>
      <c r="D189" s="10" t="s">
        <v>1219</v>
      </c>
      <c r="E189" s="5" t="s">
        <v>1221</v>
      </c>
      <c r="F189" s="11" t="s">
        <v>1239</v>
      </c>
      <c r="I189" t="s">
        <v>1189</v>
      </c>
      <c r="L189" t="s">
        <v>30</v>
      </c>
      <c r="M189" t="s">
        <v>6</v>
      </c>
      <c r="N189" t="s">
        <v>7</v>
      </c>
      <c r="O189" t="s">
        <v>13</v>
      </c>
      <c r="P189" t="s">
        <v>14</v>
      </c>
      <c r="Q189" t="s">
        <v>534</v>
      </c>
      <c r="R189" t="s">
        <v>535</v>
      </c>
    </row>
    <row r="190" spans="1:18" x14ac:dyDescent="0.3">
      <c r="A190" s="10" t="str">
        <f>HYPERLINK("https://hsdes.intel.com/resource/14013165116","14013165116")</f>
        <v>14013165116</v>
      </c>
      <c r="B190" t="s">
        <v>536</v>
      </c>
      <c r="C190" s="10" t="s">
        <v>1223</v>
      </c>
      <c r="D190" s="10" t="s">
        <v>1219</v>
      </c>
      <c r="E190" s="5" t="s">
        <v>1221</v>
      </c>
      <c r="F190" s="11" t="s">
        <v>1239</v>
      </c>
      <c r="I190" t="s">
        <v>1189</v>
      </c>
      <c r="L190" t="s">
        <v>5</v>
      </c>
      <c r="M190" t="s">
        <v>6</v>
      </c>
      <c r="N190" t="s">
        <v>7</v>
      </c>
      <c r="O190" t="s">
        <v>13</v>
      </c>
      <c r="P190" t="s">
        <v>14</v>
      </c>
      <c r="Q190" t="s">
        <v>537</v>
      </c>
      <c r="R190" t="s">
        <v>538</v>
      </c>
    </row>
    <row r="191" spans="1:18" x14ac:dyDescent="0.3">
      <c r="A191" s="10" t="str">
        <f>HYPERLINK("https://hsdes.intel.com/resource/14013165121","14013165121")</f>
        <v>14013165121</v>
      </c>
      <c r="B191" t="s">
        <v>539</v>
      </c>
      <c r="C191" s="10" t="s">
        <v>1223</v>
      </c>
      <c r="D191" s="10" t="s">
        <v>1220</v>
      </c>
      <c r="E191" s="5" t="s">
        <v>1221</v>
      </c>
      <c r="F191" s="11" t="s">
        <v>1239</v>
      </c>
      <c r="I191" s="10" t="s">
        <v>1188</v>
      </c>
      <c r="L191" t="s">
        <v>5</v>
      </c>
      <c r="M191" t="s">
        <v>6</v>
      </c>
      <c r="N191" t="s">
        <v>75</v>
      </c>
      <c r="O191" t="s">
        <v>13</v>
      </c>
      <c r="P191" t="s">
        <v>14</v>
      </c>
      <c r="Q191" t="s">
        <v>482</v>
      </c>
      <c r="R191" t="s">
        <v>540</v>
      </c>
    </row>
    <row r="192" spans="1:18" x14ac:dyDescent="0.3">
      <c r="A192" s="10" t="str">
        <f>HYPERLINK("https://hsdes.intel.com/resource/14013165165","14013165165")</f>
        <v>14013165165</v>
      </c>
      <c r="B192" t="s">
        <v>541</v>
      </c>
      <c r="C192" s="10" t="s">
        <v>1223</v>
      </c>
      <c r="D192" s="10" t="s">
        <v>1219</v>
      </c>
      <c r="E192" s="5" t="s">
        <v>1221</v>
      </c>
      <c r="F192" s="11" t="s">
        <v>1239</v>
      </c>
      <c r="I192" t="s">
        <v>1186</v>
      </c>
      <c r="L192" t="s">
        <v>34</v>
      </c>
      <c r="M192" t="s">
        <v>45</v>
      </c>
      <c r="N192" t="s">
        <v>75</v>
      </c>
      <c r="O192" t="s">
        <v>25</v>
      </c>
      <c r="P192" t="s">
        <v>216</v>
      </c>
      <c r="Q192" t="s">
        <v>542</v>
      </c>
      <c r="R192" t="s">
        <v>543</v>
      </c>
    </row>
    <row r="193" spans="1:18" x14ac:dyDescent="0.3">
      <c r="A193" s="10" t="str">
        <f>HYPERLINK("https://hsdes.intel.com/resource/14013165202","14013165202")</f>
        <v>14013165202</v>
      </c>
      <c r="B193" t="s">
        <v>544</v>
      </c>
      <c r="C193" s="10" t="s">
        <v>1223</v>
      </c>
      <c r="D193" s="10" t="s">
        <v>1219</v>
      </c>
      <c r="E193" s="5" t="s">
        <v>1221</v>
      </c>
      <c r="F193" s="11" t="s">
        <v>1239</v>
      </c>
      <c r="I193" t="s">
        <v>1189</v>
      </c>
      <c r="L193" t="s">
        <v>30</v>
      </c>
      <c r="M193" t="s">
        <v>6</v>
      </c>
      <c r="N193" t="s">
        <v>7</v>
      </c>
      <c r="O193" t="s">
        <v>13</v>
      </c>
      <c r="P193" t="s">
        <v>14</v>
      </c>
      <c r="Q193" t="s">
        <v>545</v>
      </c>
      <c r="R193" t="s">
        <v>546</v>
      </c>
    </row>
    <row r="194" spans="1:18" x14ac:dyDescent="0.3">
      <c r="A194" s="10" t="str">
        <f>HYPERLINK("https://hsdes.intel.com/resource/14013165225","14013165225")</f>
        <v>14013165225</v>
      </c>
      <c r="B194" t="s">
        <v>547</v>
      </c>
      <c r="C194" s="10" t="s">
        <v>1223</v>
      </c>
      <c r="D194" s="10" t="s">
        <v>1219</v>
      </c>
      <c r="E194" s="5" t="s">
        <v>1221</v>
      </c>
      <c r="F194" s="11" t="s">
        <v>1239</v>
      </c>
      <c r="I194" t="s">
        <v>1189</v>
      </c>
      <c r="L194" t="s">
        <v>30</v>
      </c>
      <c r="M194" t="s">
        <v>6</v>
      </c>
      <c r="N194" t="s">
        <v>7</v>
      </c>
      <c r="O194" t="s">
        <v>13</v>
      </c>
      <c r="P194" t="s">
        <v>14</v>
      </c>
      <c r="Q194" t="s">
        <v>548</v>
      </c>
      <c r="R194" t="s">
        <v>549</v>
      </c>
    </row>
    <row r="195" spans="1:18" x14ac:dyDescent="0.3">
      <c r="A195" s="10" t="str">
        <f>HYPERLINK("https://hsdes.intel.com/resource/14013165243","14013165243")</f>
        <v>14013165243</v>
      </c>
      <c r="B195" t="s">
        <v>550</v>
      </c>
      <c r="C195" s="10" t="s">
        <v>1223</v>
      </c>
      <c r="D195" s="10" t="s">
        <v>1219</v>
      </c>
      <c r="E195" s="5" t="s">
        <v>1221</v>
      </c>
      <c r="F195" s="11" t="s">
        <v>1239</v>
      </c>
      <c r="I195" t="s">
        <v>1189</v>
      </c>
      <c r="L195" t="s">
        <v>30</v>
      </c>
      <c r="M195" t="s">
        <v>6</v>
      </c>
      <c r="N195" t="s">
        <v>7</v>
      </c>
      <c r="O195" t="s">
        <v>13</v>
      </c>
      <c r="P195" t="s">
        <v>14</v>
      </c>
      <c r="Q195" t="s">
        <v>551</v>
      </c>
      <c r="R195" t="s">
        <v>552</v>
      </c>
    </row>
    <row r="196" spans="1:18" x14ac:dyDescent="0.3">
      <c r="A196" s="10" t="str">
        <f>HYPERLINK("https://hsdes.intel.com/resource/14013165260","14013165260")</f>
        <v>14013165260</v>
      </c>
      <c r="B196" t="s">
        <v>553</v>
      </c>
      <c r="C196" s="10" t="s">
        <v>1223</v>
      </c>
      <c r="D196" s="10" t="s">
        <v>1219</v>
      </c>
      <c r="E196" s="5" t="s">
        <v>1221</v>
      </c>
      <c r="F196" s="11" t="s">
        <v>1239</v>
      </c>
      <c r="I196" t="s">
        <v>1189</v>
      </c>
      <c r="L196" t="s">
        <v>30</v>
      </c>
      <c r="M196" t="s">
        <v>6</v>
      </c>
      <c r="N196" t="s">
        <v>7</v>
      </c>
      <c r="O196" t="s">
        <v>13</v>
      </c>
      <c r="P196" t="s">
        <v>14</v>
      </c>
      <c r="Q196" t="s">
        <v>554</v>
      </c>
      <c r="R196" t="s">
        <v>555</v>
      </c>
    </row>
    <row r="197" spans="1:18" x14ac:dyDescent="0.3">
      <c r="A197" s="10" t="str">
        <f>HYPERLINK("https://hsdes.intel.com/resource/14013165272","14013165272")</f>
        <v>14013165272</v>
      </c>
      <c r="B197" t="s">
        <v>556</v>
      </c>
      <c r="C197" s="10" t="s">
        <v>1223</v>
      </c>
      <c r="D197" s="10" t="s">
        <v>1219</v>
      </c>
      <c r="E197" s="5" t="s">
        <v>1221</v>
      </c>
      <c r="F197" s="11" t="s">
        <v>1239</v>
      </c>
      <c r="I197" t="s">
        <v>1189</v>
      </c>
      <c r="L197" t="s">
        <v>30</v>
      </c>
      <c r="M197" t="s">
        <v>6</v>
      </c>
      <c r="N197" t="s">
        <v>7</v>
      </c>
      <c r="O197" t="s">
        <v>13</v>
      </c>
      <c r="P197" t="s">
        <v>14</v>
      </c>
      <c r="Q197" t="s">
        <v>557</v>
      </c>
      <c r="R197" t="s">
        <v>558</v>
      </c>
    </row>
    <row r="198" spans="1:18" x14ac:dyDescent="0.3">
      <c r="A198" s="10" t="str">
        <f>HYPERLINK("https://hsdes.intel.com/resource/14013165281","14013165281")</f>
        <v>14013165281</v>
      </c>
      <c r="B198" t="s">
        <v>559</v>
      </c>
      <c r="C198" s="10" t="s">
        <v>1223</v>
      </c>
      <c r="D198" s="10" t="s">
        <v>1219</v>
      </c>
      <c r="E198" s="5" t="s">
        <v>1221</v>
      </c>
      <c r="F198" s="11" t="s">
        <v>1239</v>
      </c>
      <c r="I198" t="s">
        <v>1189</v>
      </c>
      <c r="L198" t="s">
        <v>30</v>
      </c>
      <c r="M198" t="s">
        <v>6</v>
      </c>
      <c r="N198" t="s">
        <v>7</v>
      </c>
      <c r="O198" t="s">
        <v>13</v>
      </c>
      <c r="P198" t="s">
        <v>14</v>
      </c>
      <c r="Q198" t="s">
        <v>560</v>
      </c>
      <c r="R198" t="s">
        <v>561</v>
      </c>
    </row>
    <row r="199" spans="1:18" x14ac:dyDescent="0.3">
      <c r="A199" s="10" t="str">
        <f>HYPERLINK("https://hsdes.intel.com/resource/14013165287","14013165287")</f>
        <v>14013165287</v>
      </c>
      <c r="B199" t="s">
        <v>562</v>
      </c>
      <c r="C199" s="10" t="s">
        <v>1223</v>
      </c>
      <c r="D199" s="10" t="s">
        <v>1219</v>
      </c>
      <c r="E199" s="5" t="s">
        <v>1221</v>
      </c>
      <c r="F199" s="11" t="s">
        <v>1239</v>
      </c>
      <c r="I199" t="s">
        <v>1189</v>
      </c>
      <c r="L199" t="s">
        <v>30</v>
      </c>
      <c r="M199" t="s">
        <v>6</v>
      </c>
      <c r="N199" t="s">
        <v>7</v>
      </c>
      <c r="O199" t="s">
        <v>13</v>
      </c>
      <c r="P199" t="s">
        <v>14</v>
      </c>
      <c r="Q199" t="s">
        <v>563</v>
      </c>
      <c r="R199" t="s">
        <v>564</v>
      </c>
    </row>
    <row r="200" spans="1:18" x14ac:dyDescent="0.3">
      <c r="A200" s="10" t="str">
        <f>HYPERLINK("https://hsdes.intel.com/resource/14013165290","14013165290")</f>
        <v>14013165290</v>
      </c>
      <c r="B200" t="s">
        <v>565</v>
      </c>
      <c r="C200" s="10" t="s">
        <v>1223</v>
      </c>
      <c r="D200" s="10" t="s">
        <v>1219</v>
      </c>
      <c r="E200" s="5" t="s">
        <v>1221</v>
      </c>
      <c r="F200" s="11" t="s">
        <v>1239</v>
      </c>
      <c r="I200" t="s">
        <v>1189</v>
      </c>
      <c r="L200" t="s">
        <v>30</v>
      </c>
      <c r="M200" t="s">
        <v>6</v>
      </c>
      <c r="N200" t="s">
        <v>7</v>
      </c>
      <c r="O200" t="s">
        <v>13</v>
      </c>
      <c r="P200" t="s">
        <v>14</v>
      </c>
      <c r="Q200" t="s">
        <v>566</v>
      </c>
      <c r="R200" t="s">
        <v>567</v>
      </c>
    </row>
    <row r="201" spans="1:18" x14ac:dyDescent="0.3">
      <c r="A201" s="10" t="str">
        <f>HYPERLINK("https://hsdes.intel.com/resource/14013165295","14013165295")</f>
        <v>14013165295</v>
      </c>
      <c r="B201" t="s">
        <v>568</v>
      </c>
      <c r="C201" s="10" t="s">
        <v>1223</v>
      </c>
      <c r="D201" s="10" t="s">
        <v>1219</v>
      </c>
      <c r="E201" s="5" t="s">
        <v>1221</v>
      </c>
      <c r="F201" s="11" t="s">
        <v>1239</v>
      </c>
      <c r="I201" s="10" t="s">
        <v>1188</v>
      </c>
      <c r="L201" t="s">
        <v>30</v>
      </c>
      <c r="M201" t="s">
        <v>6</v>
      </c>
      <c r="N201" t="s">
        <v>7</v>
      </c>
      <c r="O201" t="s">
        <v>13</v>
      </c>
      <c r="P201" t="s">
        <v>14</v>
      </c>
      <c r="Q201" t="s">
        <v>569</v>
      </c>
      <c r="R201" t="s">
        <v>570</v>
      </c>
    </row>
    <row r="202" spans="1:18" x14ac:dyDescent="0.3">
      <c r="A202" s="10" t="str">
        <f>HYPERLINK("https://hsdes.intel.com/resource/14013165299","14013165299")</f>
        <v>14013165299</v>
      </c>
      <c r="B202" t="s">
        <v>571</v>
      </c>
      <c r="C202" s="10" t="s">
        <v>1223</v>
      </c>
      <c r="D202" s="10" t="s">
        <v>1219</v>
      </c>
      <c r="E202" s="5" t="s">
        <v>1221</v>
      </c>
      <c r="F202" s="11" t="s">
        <v>1239</v>
      </c>
      <c r="I202" t="s">
        <v>1189</v>
      </c>
      <c r="L202" t="s">
        <v>5</v>
      </c>
      <c r="M202" t="s">
        <v>24</v>
      </c>
      <c r="N202" t="s">
        <v>7</v>
      </c>
      <c r="O202" t="s">
        <v>264</v>
      </c>
      <c r="P202" t="s">
        <v>26</v>
      </c>
      <c r="Q202" t="s">
        <v>572</v>
      </c>
      <c r="R202" t="s">
        <v>573</v>
      </c>
    </row>
    <row r="203" spans="1:18" x14ac:dyDescent="0.3">
      <c r="A203" s="10" t="str">
        <f>HYPERLINK("https://hsdes.intel.com/resource/14013165425","14013165425")</f>
        <v>14013165425</v>
      </c>
      <c r="B203" t="s">
        <v>574</v>
      </c>
      <c r="C203" s="10" t="s">
        <v>1223</v>
      </c>
      <c r="D203" s="10" t="s">
        <v>1219</v>
      </c>
      <c r="E203" s="5" t="s">
        <v>1221</v>
      </c>
      <c r="F203" s="11" t="s">
        <v>1239</v>
      </c>
      <c r="I203" t="s">
        <v>1188</v>
      </c>
      <c r="L203" t="s">
        <v>5</v>
      </c>
      <c r="M203" t="s">
        <v>304</v>
      </c>
      <c r="N203" t="s">
        <v>575</v>
      </c>
      <c r="O203" t="s">
        <v>305</v>
      </c>
      <c r="P203" t="s">
        <v>306</v>
      </c>
      <c r="Q203" t="s">
        <v>576</v>
      </c>
      <c r="R203" t="s">
        <v>577</v>
      </c>
    </row>
    <row r="204" spans="1:18" x14ac:dyDescent="0.3">
      <c r="A204" s="10" t="str">
        <f>HYPERLINK("https://hsdes.intel.com/resource/14013165524","14013165524")</f>
        <v>14013165524</v>
      </c>
      <c r="B204" t="s">
        <v>578</v>
      </c>
      <c r="C204" s="10" t="s">
        <v>1223</v>
      </c>
      <c r="D204" s="10" t="s">
        <v>1219</v>
      </c>
      <c r="E204" s="5" t="s">
        <v>1221</v>
      </c>
      <c r="F204" s="11" t="s">
        <v>1239</v>
      </c>
      <c r="I204" s="10" t="s">
        <v>1190</v>
      </c>
      <c r="L204" t="s">
        <v>34</v>
      </c>
      <c r="M204" t="s">
        <v>45</v>
      </c>
      <c r="N204" t="s">
        <v>7</v>
      </c>
      <c r="O204" t="s">
        <v>175</v>
      </c>
      <c r="P204" t="s">
        <v>216</v>
      </c>
      <c r="Q204" t="s">
        <v>579</v>
      </c>
      <c r="R204" t="s">
        <v>580</v>
      </c>
    </row>
    <row r="205" spans="1:18" x14ac:dyDescent="0.3">
      <c r="A205" s="10" t="str">
        <f>HYPERLINK("https://hsdes.intel.com/resource/14013165597","14013165597")</f>
        <v>14013165597</v>
      </c>
      <c r="B205" t="s">
        <v>581</v>
      </c>
      <c r="C205" s="10" t="s">
        <v>1223</v>
      </c>
      <c r="D205" s="10" t="s">
        <v>1219</v>
      </c>
      <c r="E205" s="5" t="s">
        <v>1221</v>
      </c>
      <c r="F205" s="11" t="s">
        <v>1239</v>
      </c>
      <c r="I205" t="s">
        <v>1189</v>
      </c>
      <c r="L205" t="s">
        <v>34</v>
      </c>
      <c r="M205" t="s">
        <v>74</v>
      </c>
      <c r="N205" t="s">
        <v>75</v>
      </c>
      <c r="O205" t="s">
        <v>19</v>
      </c>
      <c r="P205" t="s">
        <v>76</v>
      </c>
      <c r="Q205" t="s">
        <v>582</v>
      </c>
      <c r="R205" t="s">
        <v>583</v>
      </c>
    </row>
    <row r="206" spans="1:18" x14ac:dyDescent="0.3">
      <c r="A206" s="10" t="str">
        <f>HYPERLINK("https://hsdes.intel.com/resource/14013165608","14013165608")</f>
        <v>14013165608</v>
      </c>
      <c r="B206" t="s">
        <v>584</v>
      </c>
      <c r="C206" s="10" t="s">
        <v>1223</v>
      </c>
      <c r="D206" s="10" t="s">
        <v>1219</v>
      </c>
      <c r="E206" s="5" t="s">
        <v>1221</v>
      </c>
      <c r="F206" s="11" t="s">
        <v>1239</v>
      </c>
      <c r="I206" s="10" t="s">
        <v>1199</v>
      </c>
      <c r="L206" t="s">
        <v>30</v>
      </c>
      <c r="M206" t="s">
        <v>45</v>
      </c>
      <c r="N206" t="s">
        <v>7</v>
      </c>
      <c r="O206" t="s">
        <v>8</v>
      </c>
      <c r="P206" t="s">
        <v>54</v>
      </c>
      <c r="Q206" t="s">
        <v>94</v>
      </c>
      <c r="R206" t="s">
        <v>585</v>
      </c>
    </row>
    <row r="207" spans="1:18" x14ac:dyDescent="0.3">
      <c r="A207" s="10" t="str">
        <f>HYPERLINK("https://hsdes.intel.com/resource/14013166601","14013166601")</f>
        <v>14013166601</v>
      </c>
      <c r="B207" t="s">
        <v>586</v>
      </c>
      <c r="C207" s="10" t="s">
        <v>1223</v>
      </c>
      <c r="D207" s="10" t="s">
        <v>1219</v>
      </c>
      <c r="E207" s="5" t="s">
        <v>1221</v>
      </c>
      <c r="F207" s="11" t="s">
        <v>1239</v>
      </c>
      <c r="I207" t="s">
        <v>1199</v>
      </c>
      <c r="L207" t="s">
        <v>5</v>
      </c>
      <c r="M207" t="s">
        <v>24</v>
      </c>
      <c r="N207" t="s">
        <v>75</v>
      </c>
      <c r="O207" t="s">
        <v>61</v>
      </c>
      <c r="P207" t="s">
        <v>587</v>
      </c>
      <c r="Q207" t="s">
        <v>588</v>
      </c>
      <c r="R207" t="s">
        <v>589</v>
      </c>
    </row>
    <row r="208" spans="1:18" x14ac:dyDescent="0.3">
      <c r="A208" s="10" t="str">
        <f>HYPERLINK("https://hsdes.intel.com/resource/14013166698","14013166698")</f>
        <v>14013166698</v>
      </c>
      <c r="B208" t="s">
        <v>590</v>
      </c>
      <c r="C208" s="10" t="s">
        <v>1223</v>
      </c>
      <c r="D208" s="10" t="s">
        <v>1219</v>
      </c>
      <c r="E208" s="5" t="s">
        <v>1221</v>
      </c>
      <c r="F208" s="11" t="s">
        <v>1239</v>
      </c>
      <c r="I208" t="s">
        <v>1199</v>
      </c>
      <c r="K208" t="s">
        <v>1202</v>
      </c>
      <c r="L208" t="s">
        <v>34</v>
      </c>
      <c r="M208" t="s">
        <v>24</v>
      </c>
      <c r="N208" t="s">
        <v>75</v>
      </c>
      <c r="O208" t="s">
        <v>8</v>
      </c>
      <c r="P208" t="s">
        <v>587</v>
      </c>
      <c r="Q208" t="s">
        <v>591</v>
      </c>
      <c r="R208" t="s">
        <v>592</v>
      </c>
    </row>
    <row r="209" spans="1:18" x14ac:dyDescent="0.3">
      <c r="A209" s="10" t="str">
        <f>HYPERLINK("https://hsdes.intel.com/resource/14013166704","14013166704")</f>
        <v>14013166704</v>
      </c>
      <c r="B209" t="s">
        <v>593</v>
      </c>
      <c r="C209" s="10" t="s">
        <v>1223</v>
      </c>
      <c r="D209" s="10" t="s">
        <v>1219</v>
      </c>
      <c r="E209" s="5" t="s">
        <v>1221</v>
      </c>
      <c r="F209" s="11" t="s">
        <v>1239</v>
      </c>
      <c r="I209" s="10" t="s">
        <v>1199</v>
      </c>
      <c r="L209" t="s">
        <v>5</v>
      </c>
      <c r="M209" t="s">
        <v>24</v>
      </c>
      <c r="N209" t="s">
        <v>75</v>
      </c>
      <c r="O209" t="s">
        <v>8</v>
      </c>
      <c r="P209" t="s">
        <v>587</v>
      </c>
      <c r="Q209" t="s">
        <v>588</v>
      </c>
      <c r="R209" t="s">
        <v>594</v>
      </c>
    </row>
    <row r="210" spans="1:18" x14ac:dyDescent="0.3">
      <c r="A210" s="3" t="str">
        <f>HYPERLINK("https://hsdes.intel.com/resource/14013166904","14013166904")</f>
        <v>14013166904</v>
      </c>
      <c r="B210" t="s">
        <v>595</v>
      </c>
      <c r="C210" s="10" t="s">
        <v>1225</v>
      </c>
      <c r="D210" s="10" t="s">
        <v>1219</v>
      </c>
      <c r="E210" s="5" t="s">
        <v>1221</v>
      </c>
      <c r="F210" s="11" t="s">
        <v>1239</v>
      </c>
      <c r="I210" t="s">
        <v>1188</v>
      </c>
      <c r="K210" s="1" t="s">
        <v>1193</v>
      </c>
      <c r="L210" t="s">
        <v>30</v>
      </c>
      <c r="M210" t="s">
        <v>304</v>
      </c>
      <c r="N210" t="s">
        <v>7</v>
      </c>
      <c r="O210" t="s">
        <v>25</v>
      </c>
      <c r="P210" t="s">
        <v>596</v>
      </c>
      <c r="Q210" t="s">
        <v>597</v>
      </c>
      <c r="R210" t="s">
        <v>598</v>
      </c>
    </row>
    <row r="211" spans="1:18" x14ac:dyDescent="0.3">
      <c r="A211" s="10" t="str">
        <f>HYPERLINK("https://hsdes.intel.com/resource/14013167738","14013167738")</f>
        <v>14013167738</v>
      </c>
      <c r="B211" t="s">
        <v>599</v>
      </c>
      <c r="C211" s="10" t="s">
        <v>1223</v>
      </c>
      <c r="D211" s="10" t="s">
        <v>1219</v>
      </c>
      <c r="E211" s="5" t="s">
        <v>1221</v>
      </c>
      <c r="F211" s="11" t="s">
        <v>1239</v>
      </c>
      <c r="I211" t="s">
        <v>1199</v>
      </c>
      <c r="L211" t="s">
        <v>5</v>
      </c>
      <c r="M211" t="s">
        <v>18</v>
      </c>
      <c r="N211" t="s">
        <v>75</v>
      </c>
      <c r="O211" t="s">
        <v>150</v>
      </c>
      <c r="P211" t="s">
        <v>600</v>
      </c>
      <c r="Q211" t="s">
        <v>601</v>
      </c>
      <c r="R211" t="s">
        <v>602</v>
      </c>
    </row>
    <row r="212" spans="1:18" x14ac:dyDescent="0.3">
      <c r="A212" s="10" t="str">
        <f>HYPERLINK("https://hsdes.intel.com/resource/14013167791","14013167791")</f>
        <v>14013167791</v>
      </c>
      <c r="B212" t="s">
        <v>603</v>
      </c>
      <c r="C212" s="10" t="s">
        <v>1225</v>
      </c>
      <c r="D212" s="10" t="s">
        <v>1219</v>
      </c>
      <c r="E212" s="5" t="s">
        <v>1221</v>
      </c>
      <c r="F212" s="11" t="s">
        <v>1239</v>
      </c>
      <c r="I212" t="s">
        <v>1187</v>
      </c>
      <c r="K212" t="s">
        <v>1197</v>
      </c>
      <c r="L212" t="s">
        <v>5</v>
      </c>
      <c r="M212" t="s">
        <v>18</v>
      </c>
      <c r="N212" t="s">
        <v>75</v>
      </c>
      <c r="O212" t="s">
        <v>150</v>
      </c>
      <c r="P212" t="s">
        <v>600</v>
      </c>
      <c r="Q212" t="s">
        <v>604</v>
      </c>
      <c r="R212" t="s">
        <v>605</v>
      </c>
    </row>
    <row r="213" spans="1:18" x14ac:dyDescent="0.3">
      <c r="A213" s="3" t="str">
        <f>HYPERLINK("https://hsdes.intel.com/resource/14013167825","14013167825")</f>
        <v>14013167825</v>
      </c>
      <c r="B213" t="s">
        <v>606</v>
      </c>
      <c r="C213" s="10" t="s">
        <v>1223</v>
      </c>
      <c r="D213" s="10" t="s">
        <v>1219</v>
      </c>
      <c r="E213" s="5" t="s">
        <v>1221</v>
      </c>
      <c r="F213" s="11" t="s">
        <v>1239</v>
      </c>
      <c r="I213" s="10" t="s">
        <v>1189</v>
      </c>
      <c r="L213" t="s">
        <v>5</v>
      </c>
      <c r="M213" t="s">
        <v>18</v>
      </c>
      <c r="N213" t="s">
        <v>75</v>
      </c>
      <c r="O213" t="s">
        <v>150</v>
      </c>
      <c r="P213" t="s">
        <v>600</v>
      </c>
      <c r="Q213" t="s">
        <v>607</v>
      </c>
      <c r="R213" t="s">
        <v>608</v>
      </c>
    </row>
    <row r="214" spans="1:18" x14ac:dyDescent="0.3">
      <c r="A214" s="10" t="str">
        <f>HYPERLINK("https://hsdes.intel.com/resource/14013168579","14013168579")</f>
        <v>14013168579</v>
      </c>
      <c r="B214" t="s">
        <v>609</v>
      </c>
      <c r="C214" s="10" t="s">
        <v>1223</v>
      </c>
      <c r="D214" s="10" t="s">
        <v>1219</v>
      </c>
      <c r="E214" s="5" t="s">
        <v>1221</v>
      </c>
      <c r="F214" s="11" t="s">
        <v>1239</v>
      </c>
      <c r="I214" t="s">
        <v>1186</v>
      </c>
      <c r="L214" t="s">
        <v>5</v>
      </c>
      <c r="M214" t="s">
        <v>18</v>
      </c>
      <c r="N214" t="s">
        <v>7</v>
      </c>
      <c r="O214" t="s">
        <v>610</v>
      </c>
      <c r="P214" t="s">
        <v>600</v>
      </c>
      <c r="Q214" t="s">
        <v>151</v>
      </c>
      <c r="R214" t="s">
        <v>611</v>
      </c>
    </row>
    <row r="215" spans="1:18" x14ac:dyDescent="0.3">
      <c r="A215" s="3" t="str">
        <f>HYPERLINK("https://hsdes.intel.com/resource/14013169121","14013169121")</f>
        <v>14013169121</v>
      </c>
      <c r="B215" t="s">
        <v>612</v>
      </c>
      <c r="C215" s="10" t="s">
        <v>1223</v>
      </c>
      <c r="D215" s="10" t="s">
        <v>1219</v>
      </c>
      <c r="E215" s="5" t="s">
        <v>1221</v>
      </c>
      <c r="F215" s="11" t="s">
        <v>1239</v>
      </c>
      <c r="I215" t="s">
        <v>1187</v>
      </c>
      <c r="L215" t="s">
        <v>34</v>
      </c>
      <c r="M215" t="s">
        <v>18</v>
      </c>
      <c r="N215" t="s">
        <v>7</v>
      </c>
      <c r="O215" t="s">
        <v>613</v>
      </c>
      <c r="P215" t="s">
        <v>600</v>
      </c>
      <c r="Q215" t="s">
        <v>614</v>
      </c>
      <c r="R215" t="s">
        <v>615</v>
      </c>
    </row>
    <row r="216" spans="1:18" x14ac:dyDescent="0.3">
      <c r="A216" s="10" t="str">
        <f>HYPERLINK("https://hsdes.intel.com/resource/14013169126","14013169126")</f>
        <v>14013169126</v>
      </c>
      <c r="B216" t="s">
        <v>616</v>
      </c>
      <c r="C216" s="10" t="s">
        <v>1223</v>
      </c>
      <c r="D216" s="10" t="s">
        <v>1219</v>
      </c>
      <c r="E216" s="5" t="s">
        <v>1221</v>
      </c>
      <c r="F216" s="11" t="s">
        <v>1239</v>
      </c>
      <c r="I216" t="s">
        <v>1186</v>
      </c>
      <c r="L216" t="s">
        <v>34</v>
      </c>
      <c r="M216" t="s">
        <v>18</v>
      </c>
      <c r="N216" t="s">
        <v>7</v>
      </c>
      <c r="O216" t="s">
        <v>613</v>
      </c>
      <c r="P216" t="s">
        <v>600</v>
      </c>
      <c r="Q216" t="s">
        <v>614</v>
      </c>
      <c r="R216" t="s">
        <v>617</v>
      </c>
    </row>
    <row r="217" spans="1:18" x14ac:dyDescent="0.3">
      <c r="A217" s="10" t="str">
        <f>HYPERLINK("https://hsdes.intel.com/resource/14013169128","14013169128")</f>
        <v>14013169128</v>
      </c>
      <c r="B217" t="s">
        <v>618</v>
      </c>
      <c r="C217" s="10" t="s">
        <v>1223</v>
      </c>
      <c r="D217" s="10" t="s">
        <v>1219</v>
      </c>
      <c r="E217" s="5" t="s">
        <v>1221</v>
      </c>
      <c r="F217" s="11" t="s">
        <v>1239</v>
      </c>
      <c r="I217" t="s">
        <v>1199</v>
      </c>
      <c r="L217" t="s">
        <v>34</v>
      </c>
      <c r="M217" t="s">
        <v>18</v>
      </c>
      <c r="N217" t="s">
        <v>7</v>
      </c>
      <c r="O217" t="s">
        <v>613</v>
      </c>
      <c r="P217" t="s">
        <v>600</v>
      </c>
      <c r="Q217" t="s">
        <v>614</v>
      </c>
      <c r="R217" t="s">
        <v>619</v>
      </c>
    </row>
    <row r="218" spans="1:18" x14ac:dyDescent="0.3">
      <c r="A218" s="10" t="str">
        <f>HYPERLINK("https://hsdes.intel.com/resource/14013172878","14013172878")</f>
        <v>14013172878</v>
      </c>
      <c r="B218" t="s">
        <v>620</v>
      </c>
      <c r="C218" s="10" t="s">
        <v>1223</v>
      </c>
      <c r="D218" s="10" t="s">
        <v>1219</v>
      </c>
      <c r="E218" s="5" t="s">
        <v>1221</v>
      </c>
      <c r="F218" s="11" t="s">
        <v>1239</v>
      </c>
      <c r="I218" t="s">
        <v>1186</v>
      </c>
      <c r="L218" t="s">
        <v>5</v>
      </c>
      <c r="M218" t="s">
        <v>6</v>
      </c>
      <c r="N218" t="s">
        <v>7</v>
      </c>
      <c r="O218" t="s">
        <v>621</v>
      </c>
      <c r="P218" t="s">
        <v>622</v>
      </c>
      <c r="Q218" t="s">
        <v>623</v>
      </c>
      <c r="R218" t="s">
        <v>624</v>
      </c>
    </row>
    <row r="219" spans="1:18" x14ac:dyDescent="0.3">
      <c r="A219" s="10" t="str">
        <f>HYPERLINK("https://hsdes.intel.com/resource/14013172908","14013172908")</f>
        <v>14013172908</v>
      </c>
      <c r="B219" t="s">
        <v>625</v>
      </c>
      <c r="C219" s="10" t="s">
        <v>1223</v>
      </c>
      <c r="D219" s="10" t="s">
        <v>1219</v>
      </c>
      <c r="E219" s="5" t="s">
        <v>1221</v>
      </c>
      <c r="F219" s="11" t="s">
        <v>1239</v>
      </c>
      <c r="I219" t="s">
        <v>1199</v>
      </c>
      <c r="L219" t="s">
        <v>5</v>
      </c>
      <c r="M219" t="s">
        <v>24</v>
      </c>
      <c r="N219" t="s">
        <v>7</v>
      </c>
      <c r="O219" t="s">
        <v>264</v>
      </c>
      <c r="P219" t="s">
        <v>26</v>
      </c>
      <c r="Q219" t="s">
        <v>112</v>
      </c>
      <c r="R219" t="s">
        <v>626</v>
      </c>
    </row>
    <row r="220" spans="1:18" x14ac:dyDescent="0.3">
      <c r="A220" s="10" t="str">
        <f>HYPERLINK("https://hsdes.intel.com/resource/14013172912","14013172912")</f>
        <v>14013172912</v>
      </c>
      <c r="B220" t="s">
        <v>627</v>
      </c>
      <c r="C220" s="10" t="s">
        <v>1223</v>
      </c>
      <c r="D220" s="10" t="s">
        <v>1220</v>
      </c>
      <c r="E220" s="5" t="s">
        <v>1221</v>
      </c>
      <c r="F220" s="11" t="s">
        <v>1239</v>
      </c>
      <c r="I220" t="s">
        <v>1189</v>
      </c>
      <c r="L220" t="s">
        <v>34</v>
      </c>
      <c r="M220" t="s">
        <v>6</v>
      </c>
      <c r="N220" t="s">
        <v>7</v>
      </c>
      <c r="O220" t="s">
        <v>67</v>
      </c>
      <c r="P220" t="s">
        <v>14</v>
      </c>
      <c r="Q220" t="s">
        <v>342</v>
      </c>
      <c r="R220" t="s">
        <v>628</v>
      </c>
    </row>
    <row r="221" spans="1:18" s="18" customFormat="1" x14ac:dyDescent="0.3">
      <c r="A221" s="18" t="str">
        <f>HYPERLINK("https://hsdes.intel.com/resource/14013172938","14013172938")</f>
        <v>14013172938</v>
      </c>
      <c r="B221" s="18" t="s">
        <v>629</v>
      </c>
      <c r="C221" s="18" t="s">
        <v>1223</v>
      </c>
      <c r="D221" s="18" t="s">
        <v>1219</v>
      </c>
      <c r="E221" s="5" t="s">
        <v>1221</v>
      </c>
      <c r="F221" s="19" t="s">
        <v>1239</v>
      </c>
      <c r="I221" s="18" t="s">
        <v>1189</v>
      </c>
      <c r="L221" s="18" t="s">
        <v>30</v>
      </c>
      <c r="M221" s="18" t="s">
        <v>6</v>
      </c>
      <c r="N221" s="18" t="s">
        <v>75</v>
      </c>
      <c r="O221" s="18" t="s">
        <v>186</v>
      </c>
      <c r="P221" s="18" t="s">
        <v>14</v>
      </c>
      <c r="Q221" s="18" t="s">
        <v>630</v>
      </c>
      <c r="R221" s="18" t="s">
        <v>631</v>
      </c>
    </row>
    <row r="222" spans="1:18" x14ac:dyDescent="0.3">
      <c r="A222" s="10" t="str">
        <f>HYPERLINK("https://hsdes.intel.com/resource/14013172940","14013172940")</f>
        <v>14013172940</v>
      </c>
      <c r="B222" t="s">
        <v>632</v>
      </c>
      <c r="C222" s="10" t="s">
        <v>1223</v>
      </c>
      <c r="D222" s="10" t="s">
        <v>1219</v>
      </c>
      <c r="E222" s="5" t="s">
        <v>1221</v>
      </c>
      <c r="F222" s="11" t="s">
        <v>1239</v>
      </c>
      <c r="I222" t="s">
        <v>1189</v>
      </c>
      <c r="L222" t="s">
        <v>34</v>
      </c>
      <c r="M222" t="s">
        <v>6</v>
      </c>
      <c r="N222" t="s">
        <v>7</v>
      </c>
      <c r="O222" t="s">
        <v>67</v>
      </c>
      <c r="P222" t="s">
        <v>14</v>
      </c>
      <c r="Q222" t="s">
        <v>534</v>
      </c>
      <c r="R222" t="s">
        <v>633</v>
      </c>
    </row>
    <row r="223" spans="1:18" x14ac:dyDescent="0.3">
      <c r="A223" s="10" t="str">
        <f>HYPERLINK("https://hsdes.intel.com/resource/14013173096","14013173096")</f>
        <v>14013173096</v>
      </c>
      <c r="B223" t="s">
        <v>634</v>
      </c>
      <c r="C223" s="10" t="s">
        <v>1223</v>
      </c>
      <c r="D223" s="10" t="s">
        <v>1219</v>
      </c>
      <c r="E223" s="5" t="s">
        <v>1221</v>
      </c>
      <c r="F223" s="11" t="s">
        <v>1239</v>
      </c>
      <c r="I223" t="s">
        <v>1188</v>
      </c>
      <c r="L223" t="s">
        <v>5</v>
      </c>
      <c r="M223" t="s">
        <v>6</v>
      </c>
      <c r="N223" t="s">
        <v>7</v>
      </c>
      <c r="O223" t="s">
        <v>8</v>
      </c>
      <c r="P223" t="s">
        <v>622</v>
      </c>
      <c r="Q223" t="s">
        <v>635</v>
      </c>
      <c r="R223" t="s">
        <v>636</v>
      </c>
    </row>
    <row r="224" spans="1:18" x14ac:dyDescent="0.3">
      <c r="A224" s="10" t="str">
        <f>HYPERLINK("https://hsdes.intel.com/resource/14013173107","14013173107")</f>
        <v>14013173107</v>
      </c>
      <c r="B224" t="s">
        <v>637</v>
      </c>
      <c r="C224" s="10" t="s">
        <v>1223</v>
      </c>
      <c r="D224" s="10" t="s">
        <v>1219</v>
      </c>
      <c r="E224" s="5" t="s">
        <v>1221</v>
      </c>
      <c r="F224" s="11" t="s">
        <v>1239</v>
      </c>
      <c r="I224" t="s">
        <v>1199</v>
      </c>
      <c r="L224" t="s">
        <v>5</v>
      </c>
      <c r="M224" t="s">
        <v>6</v>
      </c>
      <c r="N224" t="s">
        <v>7</v>
      </c>
      <c r="O224" t="s">
        <v>8</v>
      </c>
      <c r="P224" t="s">
        <v>622</v>
      </c>
      <c r="Q224" t="s">
        <v>10</v>
      </c>
      <c r="R224" t="s">
        <v>638</v>
      </c>
    </row>
    <row r="225" spans="1:18" x14ac:dyDescent="0.3">
      <c r="A225" s="10" t="str">
        <f>HYPERLINK("https://hsdes.intel.com/resource/14013173144","14013173144")</f>
        <v>14013173144</v>
      </c>
      <c r="B225" t="s">
        <v>639</v>
      </c>
      <c r="C225" s="10" t="s">
        <v>1223</v>
      </c>
      <c r="D225" s="10" t="s">
        <v>1219</v>
      </c>
      <c r="E225" s="5" t="s">
        <v>1221</v>
      </c>
      <c r="F225" s="11" t="s">
        <v>1239</v>
      </c>
      <c r="I225" t="s">
        <v>1186</v>
      </c>
      <c r="L225" t="s">
        <v>5</v>
      </c>
      <c r="M225" t="s">
        <v>24</v>
      </c>
      <c r="N225" t="s">
        <v>7</v>
      </c>
      <c r="O225" t="s">
        <v>25</v>
      </c>
      <c r="P225" t="s">
        <v>26</v>
      </c>
      <c r="Q225" t="s">
        <v>27</v>
      </c>
      <c r="R225" t="s">
        <v>640</v>
      </c>
    </row>
    <row r="226" spans="1:18" x14ac:dyDescent="0.3">
      <c r="A226" s="10" t="str">
        <f>HYPERLINK("https://hsdes.intel.com/resource/14013173175","14013173175")</f>
        <v>14013173175</v>
      </c>
      <c r="B226" t="s">
        <v>641</v>
      </c>
      <c r="C226" s="10" t="s">
        <v>1223</v>
      </c>
      <c r="D226" s="10" t="s">
        <v>1219</v>
      </c>
      <c r="E226" s="5" t="s">
        <v>1221</v>
      </c>
      <c r="F226" s="11" t="s">
        <v>1239</v>
      </c>
      <c r="I226" s="10" t="s">
        <v>1188</v>
      </c>
      <c r="L226" t="s">
        <v>5</v>
      </c>
      <c r="M226" t="s">
        <v>24</v>
      </c>
      <c r="N226" t="s">
        <v>7</v>
      </c>
      <c r="O226" t="s">
        <v>25</v>
      </c>
      <c r="P226" t="s">
        <v>26</v>
      </c>
      <c r="Q226" t="s">
        <v>27</v>
      </c>
      <c r="R226" t="s">
        <v>642</v>
      </c>
    </row>
    <row r="227" spans="1:18" x14ac:dyDescent="0.3">
      <c r="A227" s="10" t="str">
        <f>HYPERLINK("https://hsdes.intel.com/resource/14013173176","14013173176")</f>
        <v>14013173176</v>
      </c>
      <c r="B227" t="s">
        <v>643</v>
      </c>
      <c r="C227" s="10" t="s">
        <v>1223</v>
      </c>
      <c r="D227" s="10" t="s">
        <v>1219</v>
      </c>
      <c r="E227" s="5" t="s">
        <v>1221</v>
      </c>
      <c r="F227" s="11" t="s">
        <v>1239</v>
      </c>
      <c r="I227" t="s">
        <v>1186</v>
      </c>
      <c r="L227" t="s">
        <v>5</v>
      </c>
      <c r="M227" t="s">
        <v>24</v>
      </c>
      <c r="N227" t="s">
        <v>7</v>
      </c>
      <c r="O227" t="s">
        <v>644</v>
      </c>
      <c r="P227" t="s">
        <v>26</v>
      </c>
      <c r="Q227" t="s">
        <v>27</v>
      </c>
      <c r="R227" t="s">
        <v>645</v>
      </c>
    </row>
    <row r="228" spans="1:18" x14ac:dyDescent="0.3">
      <c r="A228" s="10" t="str">
        <f>HYPERLINK("https://hsdes.intel.com/resource/14013173177","14013173177")</f>
        <v>14013173177</v>
      </c>
      <c r="B228" t="s">
        <v>646</v>
      </c>
      <c r="C228" s="10" t="s">
        <v>1223</v>
      </c>
      <c r="D228" s="10" t="s">
        <v>1219</v>
      </c>
      <c r="E228" s="5" t="s">
        <v>1221</v>
      </c>
      <c r="F228" s="11" t="s">
        <v>1239</v>
      </c>
      <c r="I228" t="s">
        <v>1186</v>
      </c>
      <c r="L228" t="s">
        <v>5</v>
      </c>
      <c r="M228" t="s">
        <v>24</v>
      </c>
      <c r="N228" t="s">
        <v>7</v>
      </c>
      <c r="O228" t="s">
        <v>25</v>
      </c>
      <c r="P228" t="s">
        <v>26</v>
      </c>
      <c r="Q228" t="s">
        <v>183</v>
      </c>
      <c r="R228" t="s">
        <v>647</v>
      </c>
    </row>
    <row r="229" spans="1:18" x14ac:dyDescent="0.3">
      <c r="A229" s="10" t="str">
        <f>HYPERLINK("https://hsdes.intel.com/resource/14013173187","14013173187")</f>
        <v>14013173187</v>
      </c>
      <c r="B229" t="s">
        <v>648</v>
      </c>
      <c r="C229" s="10" t="s">
        <v>1223</v>
      </c>
      <c r="D229" s="10" t="s">
        <v>1219</v>
      </c>
      <c r="E229" s="5" t="s">
        <v>1221</v>
      </c>
      <c r="F229" s="11" t="s">
        <v>1239</v>
      </c>
      <c r="I229" t="s">
        <v>1186</v>
      </c>
      <c r="L229" t="s">
        <v>5</v>
      </c>
      <c r="M229" t="s">
        <v>24</v>
      </c>
      <c r="N229" t="s">
        <v>7</v>
      </c>
      <c r="O229" t="s">
        <v>25</v>
      </c>
      <c r="P229" t="s">
        <v>26</v>
      </c>
      <c r="Q229" t="s">
        <v>649</v>
      </c>
      <c r="R229" t="s">
        <v>650</v>
      </c>
    </row>
    <row r="230" spans="1:18" x14ac:dyDescent="0.3">
      <c r="A230" s="10" t="str">
        <f>HYPERLINK("https://hsdes.intel.com/resource/14013173189","14013173189")</f>
        <v>14013173189</v>
      </c>
      <c r="B230" t="s">
        <v>651</v>
      </c>
      <c r="C230" s="10" t="s">
        <v>1223</v>
      </c>
      <c r="D230" s="10" t="s">
        <v>1219</v>
      </c>
      <c r="E230" s="5" t="s">
        <v>1221</v>
      </c>
      <c r="F230" s="11" t="s">
        <v>1239</v>
      </c>
      <c r="I230" t="s">
        <v>1199</v>
      </c>
      <c r="L230" t="s">
        <v>30</v>
      </c>
      <c r="M230" t="s">
        <v>24</v>
      </c>
      <c r="N230" t="s">
        <v>7</v>
      </c>
      <c r="O230" t="s">
        <v>264</v>
      </c>
      <c r="P230" t="s">
        <v>26</v>
      </c>
      <c r="Q230" t="s">
        <v>27</v>
      </c>
      <c r="R230" t="s">
        <v>652</v>
      </c>
    </row>
    <row r="231" spans="1:18" x14ac:dyDescent="0.3">
      <c r="A231" s="10" t="str">
        <f>HYPERLINK("https://hsdes.intel.com/resource/14013173197","14013173197")</f>
        <v>14013173197</v>
      </c>
      <c r="B231" t="s">
        <v>653</v>
      </c>
      <c r="C231" s="10" t="s">
        <v>1223</v>
      </c>
      <c r="D231" s="10" t="s">
        <v>1219</v>
      </c>
      <c r="E231" s="5" t="s">
        <v>1221</v>
      </c>
      <c r="F231" s="11" t="s">
        <v>1239</v>
      </c>
      <c r="I231" t="s">
        <v>1186</v>
      </c>
      <c r="L231" t="s">
        <v>5</v>
      </c>
      <c r="M231" t="s">
        <v>24</v>
      </c>
      <c r="N231" t="s">
        <v>7</v>
      </c>
      <c r="O231" t="s">
        <v>25</v>
      </c>
      <c r="P231" t="s">
        <v>26</v>
      </c>
      <c r="Q231" t="s">
        <v>654</v>
      </c>
      <c r="R231" t="s">
        <v>655</v>
      </c>
    </row>
    <row r="232" spans="1:18" x14ac:dyDescent="0.3">
      <c r="A232" s="10" t="str">
        <f>HYPERLINK("https://hsdes.intel.com/resource/14013173200","14013173200")</f>
        <v>14013173200</v>
      </c>
      <c r="B232" t="s">
        <v>656</v>
      </c>
      <c r="C232" s="10" t="s">
        <v>1223</v>
      </c>
      <c r="D232" s="10" t="s">
        <v>1219</v>
      </c>
      <c r="E232" s="5" t="s">
        <v>1221</v>
      </c>
      <c r="F232" s="11" t="s">
        <v>1239</v>
      </c>
      <c r="I232" t="s">
        <v>1186</v>
      </c>
      <c r="L232" t="s">
        <v>5</v>
      </c>
      <c r="M232" t="s">
        <v>24</v>
      </c>
      <c r="N232" t="s">
        <v>7</v>
      </c>
      <c r="O232" t="s">
        <v>146</v>
      </c>
      <c r="P232" t="s">
        <v>26</v>
      </c>
      <c r="Q232" t="s">
        <v>657</v>
      </c>
      <c r="R232" t="s">
        <v>658</v>
      </c>
    </row>
    <row r="233" spans="1:18" x14ac:dyDescent="0.3">
      <c r="A233" s="10" t="str">
        <f>HYPERLINK("https://hsdes.intel.com/resource/14013173203","14013173203")</f>
        <v>14013173203</v>
      </c>
      <c r="B233" t="s">
        <v>659</v>
      </c>
      <c r="C233" s="10" t="s">
        <v>1223</v>
      </c>
      <c r="D233" s="10" t="s">
        <v>1219</v>
      </c>
      <c r="E233" s="5" t="s">
        <v>1221</v>
      </c>
      <c r="F233" s="11" t="s">
        <v>1239</v>
      </c>
      <c r="I233" t="s">
        <v>1186</v>
      </c>
      <c r="L233" t="s">
        <v>5</v>
      </c>
      <c r="M233" t="s">
        <v>24</v>
      </c>
      <c r="N233" t="s">
        <v>7</v>
      </c>
      <c r="O233" t="s">
        <v>25</v>
      </c>
      <c r="P233" t="s">
        <v>26</v>
      </c>
      <c r="Q233" t="s">
        <v>660</v>
      </c>
      <c r="R233" t="s">
        <v>661</v>
      </c>
    </row>
    <row r="234" spans="1:18" x14ac:dyDescent="0.3">
      <c r="A234" s="10" t="str">
        <f>HYPERLINK("https://hsdes.intel.com/resource/14013173229","14013173229")</f>
        <v>14013173229</v>
      </c>
      <c r="B234" t="s">
        <v>662</v>
      </c>
      <c r="C234" s="10" t="s">
        <v>1223</v>
      </c>
      <c r="D234" s="10" t="s">
        <v>1219</v>
      </c>
      <c r="E234" s="5" t="s">
        <v>1221</v>
      </c>
      <c r="F234" s="11" t="s">
        <v>1239</v>
      </c>
      <c r="I234" s="10" t="s">
        <v>1199</v>
      </c>
      <c r="L234" t="s">
        <v>34</v>
      </c>
      <c r="M234" t="s">
        <v>45</v>
      </c>
      <c r="N234" t="s">
        <v>7</v>
      </c>
      <c r="O234" t="s">
        <v>25</v>
      </c>
      <c r="P234" t="s">
        <v>54</v>
      </c>
      <c r="Q234" t="s">
        <v>663</v>
      </c>
      <c r="R234" t="s">
        <v>664</v>
      </c>
    </row>
    <row r="235" spans="1:18" x14ac:dyDescent="0.3">
      <c r="A235" s="10" t="str">
        <f>HYPERLINK("https://hsdes.intel.com/resource/14013173249","14013173249")</f>
        <v>14013173249</v>
      </c>
      <c r="B235" t="s">
        <v>665</v>
      </c>
      <c r="C235" s="10" t="s">
        <v>1223</v>
      </c>
      <c r="D235" s="10" t="s">
        <v>1219</v>
      </c>
      <c r="E235" s="5" t="s">
        <v>1221</v>
      </c>
      <c r="F235" s="11" t="s">
        <v>1239</v>
      </c>
      <c r="I235" s="10" t="s">
        <v>1199</v>
      </c>
      <c r="L235" t="s">
        <v>5</v>
      </c>
      <c r="M235" t="s">
        <v>37</v>
      </c>
      <c r="N235" t="s">
        <v>7</v>
      </c>
      <c r="O235" t="s">
        <v>666</v>
      </c>
      <c r="P235" t="s">
        <v>38</v>
      </c>
      <c r="Q235" t="s">
        <v>667</v>
      </c>
      <c r="R235" t="s">
        <v>668</v>
      </c>
    </row>
    <row r="236" spans="1:18" x14ac:dyDescent="0.3">
      <c r="A236" s="10" t="str">
        <f>HYPERLINK("https://hsdes.intel.com/resource/14013173279","14013173279")</f>
        <v>14013173279</v>
      </c>
      <c r="B236" t="s">
        <v>669</v>
      </c>
      <c r="C236" s="10" t="s">
        <v>1223</v>
      </c>
      <c r="D236" s="10" t="s">
        <v>1219</v>
      </c>
      <c r="E236" s="5" t="s">
        <v>1221</v>
      </c>
      <c r="F236" s="11" t="s">
        <v>1239</v>
      </c>
      <c r="I236" s="10" t="s">
        <v>1199</v>
      </c>
      <c r="L236" t="s">
        <v>5</v>
      </c>
      <c r="M236" t="s">
        <v>37</v>
      </c>
      <c r="N236" t="s">
        <v>7</v>
      </c>
      <c r="O236" t="s">
        <v>8</v>
      </c>
      <c r="P236" t="s">
        <v>38</v>
      </c>
      <c r="Q236" t="s">
        <v>670</v>
      </c>
      <c r="R236" t="s">
        <v>671</v>
      </c>
    </row>
    <row r="237" spans="1:18" x14ac:dyDescent="0.3">
      <c r="A237" s="10" t="str">
        <f>HYPERLINK("https://hsdes.intel.com/resource/14013173281","14013173281")</f>
        <v>14013173281</v>
      </c>
      <c r="B237" t="s">
        <v>672</v>
      </c>
      <c r="C237" s="10" t="s">
        <v>1223</v>
      </c>
      <c r="D237" s="10" t="s">
        <v>1219</v>
      </c>
      <c r="E237" s="5" t="s">
        <v>1221</v>
      </c>
      <c r="F237" s="11" t="s">
        <v>1239</v>
      </c>
      <c r="I237" t="s">
        <v>1186</v>
      </c>
      <c r="L237" t="s">
        <v>5</v>
      </c>
      <c r="M237" t="s">
        <v>37</v>
      </c>
      <c r="N237" t="s">
        <v>7</v>
      </c>
      <c r="O237" t="s">
        <v>673</v>
      </c>
      <c r="P237" t="s">
        <v>38</v>
      </c>
      <c r="Q237" t="s">
        <v>667</v>
      </c>
      <c r="R237" t="s">
        <v>674</v>
      </c>
    </row>
    <row r="238" spans="1:18" x14ac:dyDescent="0.3">
      <c r="A238" s="10" t="str">
        <f>HYPERLINK("https://hsdes.intel.com/resource/14013173287","14013173287")</f>
        <v>14013173287</v>
      </c>
      <c r="B238" t="s">
        <v>675</v>
      </c>
      <c r="C238" s="10" t="s">
        <v>1223</v>
      </c>
      <c r="D238" s="10" t="s">
        <v>1219</v>
      </c>
      <c r="E238" s="5" t="s">
        <v>1221</v>
      </c>
      <c r="F238" s="11" t="s">
        <v>1239</v>
      </c>
      <c r="I238" s="10" t="s">
        <v>1189</v>
      </c>
      <c r="L238" t="s">
        <v>5</v>
      </c>
      <c r="M238" t="s">
        <v>37</v>
      </c>
      <c r="N238" t="s">
        <v>7</v>
      </c>
      <c r="O238" t="s">
        <v>676</v>
      </c>
      <c r="P238" t="s">
        <v>38</v>
      </c>
      <c r="Q238" t="s">
        <v>670</v>
      </c>
      <c r="R238" t="s">
        <v>677</v>
      </c>
    </row>
    <row r="239" spans="1:18" x14ac:dyDescent="0.3">
      <c r="A239" s="10" t="str">
        <f>HYPERLINK("https://hsdes.intel.com/resource/14013173289","14013173289")</f>
        <v>14013173289</v>
      </c>
      <c r="B239" t="s">
        <v>678</v>
      </c>
      <c r="C239" s="10" t="s">
        <v>1223</v>
      </c>
      <c r="D239" s="10" t="s">
        <v>1219</v>
      </c>
      <c r="E239" s="5" t="s">
        <v>1221</v>
      </c>
      <c r="F239" s="11" t="s">
        <v>1239</v>
      </c>
      <c r="I239" t="s">
        <v>1186</v>
      </c>
      <c r="L239" t="s">
        <v>5</v>
      </c>
      <c r="M239" t="s">
        <v>37</v>
      </c>
      <c r="N239" t="s">
        <v>7</v>
      </c>
      <c r="O239" t="s">
        <v>8</v>
      </c>
      <c r="P239" t="s">
        <v>38</v>
      </c>
      <c r="Q239" t="s">
        <v>670</v>
      </c>
      <c r="R239" t="s">
        <v>679</v>
      </c>
    </row>
    <row r="240" spans="1:18" x14ac:dyDescent="0.3">
      <c r="A240" s="10" t="str">
        <f>HYPERLINK("https://hsdes.intel.com/resource/14013173295","14013173295")</f>
        <v>14013173295</v>
      </c>
      <c r="B240" t="s">
        <v>680</v>
      </c>
      <c r="C240" s="10" t="s">
        <v>1223</v>
      </c>
      <c r="D240" s="10" t="s">
        <v>1219</v>
      </c>
      <c r="E240" s="5" t="s">
        <v>1221</v>
      </c>
      <c r="F240" s="11" t="s">
        <v>1239</v>
      </c>
      <c r="I240" t="s">
        <v>1188</v>
      </c>
      <c r="L240" t="s">
        <v>5</v>
      </c>
      <c r="M240" t="s">
        <v>37</v>
      </c>
      <c r="N240" t="s">
        <v>7</v>
      </c>
      <c r="O240" t="s">
        <v>673</v>
      </c>
      <c r="P240" t="s">
        <v>38</v>
      </c>
      <c r="Q240" t="s">
        <v>667</v>
      </c>
      <c r="R240" t="s">
        <v>681</v>
      </c>
    </row>
    <row r="241" spans="1:18" x14ac:dyDescent="0.3">
      <c r="A241" s="10" t="str">
        <f>HYPERLINK("https://hsdes.intel.com/resource/14013174033","14013174033")</f>
        <v>14013174033</v>
      </c>
      <c r="B241" t="s">
        <v>682</v>
      </c>
      <c r="C241" s="10" t="s">
        <v>1223</v>
      </c>
      <c r="D241" s="10" t="s">
        <v>1219</v>
      </c>
      <c r="E241" s="5" t="s">
        <v>1221</v>
      </c>
      <c r="F241" s="11" t="s">
        <v>1239</v>
      </c>
      <c r="I241" s="10" t="s">
        <v>1199</v>
      </c>
      <c r="L241" t="s">
        <v>34</v>
      </c>
      <c r="M241" t="s">
        <v>74</v>
      </c>
      <c r="N241" t="s">
        <v>75</v>
      </c>
      <c r="O241" t="s">
        <v>19</v>
      </c>
      <c r="P241" t="s">
        <v>76</v>
      </c>
      <c r="Q241" t="s">
        <v>683</v>
      </c>
      <c r="R241" t="s">
        <v>684</v>
      </c>
    </row>
    <row r="242" spans="1:18" x14ac:dyDescent="0.3">
      <c r="A242" s="10" t="str">
        <f>HYPERLINK("https://hsdes.intel.com/resource/14013174056","14013174056")</f>
        <v>14013174056</v>
      </c>
      <c r="B242" t="s">
        <v>685</v>
      </c>
      <c r="C242" s="10" t="s">
        <v>1223</v>
      </c>
      <c r="D242" s="10" t="s">
        <v>1220</v>
      </c>
      <c r="E242" s="5" t="s">
        <v>1221</v>
      </c>
      <c r="F242" s="11" t="s">
        <v>1239</v>
      </c>
      <c r="I242" t="s">
        <v>1186</v>
      </c>
      <c r="L242" t="s">
        <v>5</v>
      </c>
      <c r="M242" t="s">
        <v>24</v>
      </c>
      <c r="N242" t="s">
        <v>75</v>
      </c>
      <c r="O242" t="s">
        <v>13</v>
      </c>
      <c r="P242" t="s">
        <v>686</v>
      </c>
      <c r="Q242" t="s">
        <v>687</v>
      </c>
      <c r="R242" t="s">
        <v>688</v>
      </c>
    </row>
    <row r="243" spans="1:18" x14ac:dyDescent="0.3">
      <c r="A243" s="10" t="str">
        <f>HYPERLINK("https://hsdes.intel.com/resource/14013174283","14013174283")</f>
        <v>14013174283</v>
      </c>
      <c r="B243" t="s">
        <v>689</v>
      </c>
      <c r="C243" s="10" t="s">
        <v>1223</v>
      </c>
      <c r="D243" s="10" t="s">
        <v>1219</v>
      </c>
      <c r="E243" s="5" t="s">
        <v>1221</v>
      </c>
      <c r="F243" s="11" t="s">
        <v>1239</v>
      </c>
      <c r="I243" t="s">
        <v>1187</v>
      </c>
      <c r="L243" t="s">
        <v>5</v>
      </c>
      <c r="M243" t="s">
        <v>74</v>
      </c>
      <c r="N243" t="s">
        <v>75</v>
      </c>
      <c r="O243" t="s">
        <v>115</v>
      </c>
      <c r="P243" t="s">
        <v>76</v>
      </c>
      <c r="Q243" t="s">
        <v>690</v>
      </c>
      <c r="R243" t="s">
        <v>691</v>
      </c>
    </row>
    <row r="244" spans="1:18" x14ac:dyDescent="0.3">
      <c r="A244" s="10" t="str">
        <f>HYPERLINK("https://hsdes.intel.com/resource/14013174447","14013174447")</f>
        <v>14013174447</v>
      </c>
      <c r="B244" t="s">
        <v>692</v>
      </c>
      <c r="C244" s="10" t="s">
        <v>1223</v>
      </c>
      <c r="D244" s="10" t="s">
        <v>1219</v>
      </c>
      <c r="E244" s="5" t="s">
        <v>1221</v>
      </c>
      <c r="F244" s="11" t="s">
        <v>1239</v>
      </c>
      <c r="I244" t="s">
        <v>1187</v>
      </c>
      <c r="L244" t="s">
        <v>5</v>
      </c>
      <c r="M244" t="s">
        <v>74</v>
      </c>
      <c r="N244" t="s">
        <v>75</v>
      </c>
      <c r="O244" t="s">
        <v>25</v>
      </c>
      <c r="P244" t="s">
        <v>76</v>
      </c>
      <c r="Q244" t="s">
        <v>693</v>
      </c>
      <c r="R244" t="s">
        <v>694</v>
      </c>
    </row>
    <row r="245" spans="1:18" x14ac:dyDescent="0.3">
      <c r="A245" s="10" t="str">
        <f>HYPERLINK("https://hsdes.intel.com/resource/14013174476","14013174476")</f>
        <v>14013174476</v>
      </c>
      <c r="B245" t="s">
        <v>695</v>
      </c>
      <c r="C245" s="10" t="s">
        <v>1223</v>
      </c>
      <c r="D245" s="10" t="s">
        <v>1219</v>
      </c>
      <c r="E245" s="5" t="s">
        <v>1221</v>
      </c>
      <c r="F245" s="11" t="s">
        <v>1239</v>
      </c>
      <c r="I245" t="s">
        <v>1187</v>
      </c>
      <c r="L245" t="s">
        <v>5</v>
      </c>
      <c r="M245" t="s">
        <v>74</v>
      </c>
      <c r="N245" t="s">
        <v>75</v>
      </c>
      <c r="O245" t="s">
        <v>25</v>
      </c>
      <c r="P245" t="s">
        <v>76</v>
      </c>
      <c r="Q245" t="s">
        <v>696</v>
      </c>
      <c r="R245" t="s">
        <v>697</v>
      </c>
    </row>
    <row r="246" spans="1:18" x14ac:dyDescent="0.3">
      <c r="A246" s="10" t="str">
        <f>HYPERLINK("https://hsdes.intel.com/resource/14013174602","14013174602")</f>
        <v>14013174602</v>
      </c>
      <c r="B246" t="s">
        <v>698</v>
      </c>
      <c r="C246" s="10" t="s">
        <v>1223</v>
      </c>
      <c r="D246" s="10" t="s">
        <v>1219</v>
      </c>
      <c r="E246" s="5" t="s">
        <v>1221</v>
      </c>
      <c r="F246" s="11" t="s">
        <v>1239</v>
      </c>
      <c r="I246" s="10" t="s">
        <v>1199</v>
      </c>
      <c r="L246" t="s">
        <v>5</v>
      </c>
      <c r="M246" t="s">
        <v>74</v>
      </c>
      <c r="N246" t="s">
        <v>75</v>
      </c>
      <c r="O246" t="s">
        <v>699</v>
      </c>
      <c r="P246" t="s">
        <v>76</v>
      </c>
      <c r="Q246" t="s">
        <v>190</v>
      </c>
      <c r="R246" t="s">
        <v>700</v>
      </c>
    </row>
    <row r="247" spans="1:18" x14ac:dyDescent="0.3">
      <c r="A247" s="10" t="str">
        <f>HYPERLINK("https://hsdes.intel.com/resource/14013174625","14013174625")</f>
        <v>14013174625</v>
      </c>
      <c r="B247" t="s">
        <v>701</v>
      </c>
      <c r="C247" s="10" t="s">
        <v>1223</v>
      </c>
      <c r="D247" s="10" t="s">
        <v>1219</v>
      </c>
      <c r="E247" s="5" t="s">
        <v>1221</v>
      </c>
      <c r="F247" s="11" t="s">
        <v>1239</v>
      </c>
      <c r="I247" t="s">
        <v>1187</v>
      </c>
      <c r="L247" t="s">
        <v>5</v>
      </c>
      <c r="M247" t="s">
        <v>74</v>
      </c>
      <c r="N247" t="s">
        <v>75</v>
      </c>
      <c r="O247" t="s">
        <v>25</v>
      </c>
      <c r="P247" t="s">
        <v>76</v>
      </c>
      <c r="Q247" t="s">
        <v>702</v>
      </c>
      <c r="R247" t="s">
        <v>703</v>
      </c>
    </row>
    <row r="248" spans="1:18" x14ac:dyDescent="0.3">
      <c r="A248" s="10" t="str">
        <f>HYPERLINK("https://hsdes.intel.com/resource/14013174630","14013174630")</f>
        <v>14013174630</v>
      </c>
      <c r="B248" t="s">
        <v>704</v>
      </c>
      <c r="C248" s="10" t="s">
        <v>1223</v>
      </c>
      <c r="D248" s="10" t="s">
        <v>1219</v>
      </c>
      <c r="E248" s="5" t="s">
        <v>1221</v>
      </c>
      <c r="F248" s="11" t="s">
        <v>1239</v>
      </c>
      <c r="I248" t="s">
        <v>1187</v>
      </c>
      <c r="L248" t="s">
        <v>5</v>
      </c>
      <c r="M248" t="s">
        <v>74</v>
      </c>
      <c r="N248" t="s">
        <v>75</v>
      </c>
      <c r="O248" t="s">
        <v>115</v>
      </c>
      <c r="P248" t="s">
        <v>76</v>
      </c>
      <c r="Q248" t="s">
        <v>702</v>
      </c>
      <c r="R248" t="s">
        <v>705</v>
      </c>
    </row>
    <row r="249" spans="1:18" x14ac:dyDescent="0.3">
      <c r="A249" s="10" t="str">
        <f>HYPERLINK("https://hsdes.intel.com/resource/14013174768","14013174768")</f>
        <v>14013174768</v>
      </c>
      <c r="B249" t="s">
        <v>706</v>
      </c>
      <c r="C249" s="10" t="s">
        <v>1223</v>
      </c>
      <c r="D249" s="10" t="s">
        <v>1219</v>
      </c>
      <c r="E249" s="5" t="s">
        <v>1221</v>
      </c>
      <c r="F249" s="11" t="s">
        <v>1239</v>
      </c>
      <c r="I249" s="10" t="s">
        <v>1188</v>
      </c>
      <c r="L249" t="s">
        <v>5</v>
      </c>
      <c r="M249" t="s">
        <v>74</v>
      </c>
      <c r="N249" t="s">
        <v>75</v>
      </c>
      <c r="O249" t="s">
        <v>707</v>
      </c>
      <c r="P249" t="s">
        <v>76</v>
      </c>
      <c r="Q249" t="s">
        <v>708</v>
      </c>
      <c r="R249" t="s">
        <v>709</v>
      </c>
    </row>
    <row r="250" spans="1:18" x14ac:dyDescent="0.3">
      <c r="A250" s="10" t="str">
        <f>HYPERLINK("https://hsdes.intel.com/resource/14013174775","14013174775")</f>
        <v>14013174775</v>
      </c>
      <c r="B250" t="s">
        <v>710</v>
      </c>
      <c r="C250" s="10" t="s">
        <v>1223</v>
      </c>
      <c r="D250" s="10" t="s">
        <v>1219</v>
      </c>
      <c r="E250" s="5" t="s">
        <v>1221</v>
      </c>
      <c r="F250" s="11" t="s">
        <v>1239</v>
      </c>
      <c r="I250" s="10" t="s">
        <v>1188</v>
      </c>
      <c r="L250" t="s">
        <v>5</v>
      </c>
      <c r="M250" t="s">
        <v>74</v>
      </c>
      <c r="N250" t="s">
        <v>75</v>
      </c>
      <c r="O250" t="s">
        <v>699</v>
      </c>
      <c r="P250" t="s">
        <v>76</v>
      </c>
      <c r="Q250" t="s">
        <v>711</v>
      </c>
      <c r="R250" t="s">
        <v>712</v>
      </c>
    </row>
    <row r="251" spans="1:18" x14ac:dyDescent="0.3">
      <c r="A251" s="10" t="str">
        <f>HYPERLINK("https://hsdes.intel.com/resource/14013174814","14013174814")</f>
        <v>14013174814</v>
      </c>
      <c r="B251" t="s">
        <v>713</v>
      </c>
      <c r="C251" s="10" t="s">
        <v>1223</v>
      </c>
      <c r="D251" s="10" t="s">
        <v>1219</v>
      </c>
      <c r="E251" s="5" t="s">
        <v>1221</v>
      </c>
      <c r="F251" s="11" t="s">
        <v>1239</v>
      </c>
      <c r="I251" t="s">
        <v>1187</v>
      </c>
      <c r="L251" t="s">
        <v>5</v>
      </c>
      <c r="M251" t="s">
        <v>74</v>
      </c>
      <c r="N251" t="s">
        <v>75</v>
      </c>
      <c r="O251" t="s">
        <v>19</v>
      </c>
      <c r="P251" t="s">
        <v>76</v>
      </c>
      <c r="Q251" t="s">
        <v>702</v>
      </c>
      <c r="R251" t="s">
        <v>714</v>
      </c>
    </row>
    <row r="252" spans="1:18" x14ac:dyDescent="0.3">
      <c r="A252" s="10" t="str">
        <f>HYPERLINK("https://hsdes.intel.com/resource/14013175476","14013175476")</f>
        <v>14013175476</v>
      </c>
      <c r="B252" t="s">
        <v>715</v>
      </c>
      <c r="C252" s="10" t="s">
        <v>1223</v>
      </c>
      <c r="D252" s="10" t="s">
        <v>1219</v>
      </c>
      <c r="E252" s="5" t="s">
        <v>1221</v>
      </c>
      <c r="F252" s="11" t="s">
        <v>1239</v>
      </c>
      <c r="I252" t="s">
        <v>1187</v>
      </c>
      <c r="L252" t="s">
        <v>5</v>
      </c>
      <c r="M252" t="s">
        <v>74</v>
      </c>
      <c r="N252" t="s">
        <v>75</v>
      </c>
      <c r="O252" t="s">
        <v>115</v>
      </c>
      <c r="P252" t="s">
        <v>76</v>
      </c>
      <c r="Q252" t="s">
        <v>716</v>
      </c>
      <c r="R252" t="s">
        <v>717</v>
      </c>
    </row>
    <row r="253" spans="1:18" x14ac:dyDescent="0.3">
      <c r="A253" s="10" t="str">
        <f>HYPERLINK("https://hsdes.intel.com/resource/14013175598","14013175598")</f>
        <v>14013175598</v>
      </c>
      <c r="B253" t="s">
        <v>718</v>
      </c>
      <c r="C253" s="10" t="s">
        <v>1223</v>
      </c>
      <c r="D253" s="10" t="s">
        <v>1219</v>
      </c>
      <c r="E253" s="5" t="s">
        <v>1221</v>
      </c>
      <c r="F253" s="11" t="s">
        <v>1239</v>
      </c>
      <c r="I253" t="s">
        <v>1186</v>
      </c>
      <c r="L253" t="s">
        <v>5</v>
      </c>
      <c r="M253" t="s">
        <v>45</v>
      </c>
      <c r="N253" t="s">
        <v>7</v>
      </c>
      <c r="O253" t="s">
        <v>8</v>
      </c>
      <c r="P253" t="s">
        <v>54</v>
      </c>
      <c r="Q253" t="s">
        <v>719</v>
      </c>
      <c r="R253" t="s">
        <v>720</v>
      </c>
    </row>
    <row r="254" spans="1:18" x14ac:dyDescent="0.3">
      <c r="A254" s="10" t="str">
        <f>HYPERLINK("https://hsdes.intel.com/resource/14013175614","14013175614")</f>
        <v>14013175614</v>
      </c>
      <c r="B254" t="s">
        <v>721</v>
      </c>
      <c r="C254" s="10" t="s">
        <v>1223</v>
      </c>
      <c r="D254" s="10" t="s">
        <v>1219</v>
      </c>
      <c r="E254" s="5" t="s">
        <v>1221</v>
      </c>
      <c r="F254" s="11" t="s">
        <v>1239</v>
      </c>
      <c r="I254" t="s">
        <v>1186</v>
      </c>
      <c r="L254" t="s">
        <v>5</v>
      </c>
      <c r="M254" t="s">
        <v>18</v>
      </c>
      <c r="N254" t="s">
        <v>7</v>
      </c>
      <c r="O254" t="s">
        <v>25</v>
      </c>
      <c r="P254" t="s">
        <v>600</v>
      </c>
      <c r="Q254" t="s">
        <v>151</v>
      </c>
      <c r="R254" t="s">
        <v>722</v>
      </c>
    </row>
    <row r="255" spans="1:18" x14ac:dyDescent="0.3">
      <c r="A255" s="10" t="str">
        <f>HYPERLINK("https://hsdes.intel.com/resource/14013175628","14013175628")</f>
        <v>14013175628</v>
      </c>
      <c r="B255" t="s">
        <v>723</v>
      </c>
      <c r="C255" s="10" t="s">
        <v>1223</v>
      </c>
      <c r="D255" s="10" t="s">
        <v>1219</v>
      </c>
      <c r="E255" s="5" t="s">
        <v>1221</v>
      </c>
      <c r="F255" s="11" t="s">
        <v>1239</v>
      </c>
      <c r="I255" s="10" t="s">
        <v>1199</v>
      </c>
      <c r="L255" t="s">
        <v>34</v>
      </c>
      <c r="M255" t="s">
        <v>37</v>
      </c>
      <c r="N255" t="s">
        <v>7</v>
      </c>
      <c r="O255" t="s">
        <v>25</v>
      </c>
      <c r="P255" t="s">
        <v>38</v>
      </c>
      <c r="Q255" t="s">
        <v>39</v>
      </c>
      <c r="R255" t="s">
        <v>724</v>
      </c>
    </row>
    <row r="256" spans="1:18" x14ac:dyDescent="0.3">
      <c r="A256" s="10" t="str">
        <f>HYPERLINK("https://hsdes.intel.com/resource/14013175646","14013175646")</f>
        <v>14013175646</v>
      </c>
      <c r="B256" t="s">
        <v>725</v>
      </c>
      <c r="C256" s="10" t="s">
        <v>1223</v>
      </c>
      <c r="D256" s="10" t="s">
        <v>1219</v>
      </c>
      <c r="E256" s="5" t="s">
        <v>1221</v>
      </c>
      <c r="F256" s="11" t="s">
        <v>1239</v>
      </c>
      <c r="I256" t="s">
        <v>1186</v>
      </c>
      <c r="L256" t="s">
        <v>5</v>
      </c>
      <c r="M256" t="s">
        <v>45</v>
      </c>
      <c r="N256" t="s">
        <v>7</v>
      </c>
      <c r="O256" t="s">
        <v>115</v>
      </c>
      <c r="P256" t="s">
        <v>54</v>
      </c>
      <c r="Q256" t="s">
        <v>719</v>
      </c>
      <c r="R256" t="s">
        <v>726</v>
      </c>
    </row>
    <row r="257" spans="1:18" x14ac:dyDescent="0.3">
      <c r="A257" s="10" t="str">
        <f>HYPERLINK("https://hsdes.intel.com/resource/14013175736","14013175736")</f>
        <v>14013175736</v>
      </c>
      <c r="B257" t="s">
        <v>727</v>
      </c>
      <c r="C257" s="10" t="s">
        <v>1223</v>
      </c>
      <c r="D257" s="10" t="s">
        <v>1219</v>
      </c>
      <c r="E257" s="5" t="s">
        <v>1221</v>
      </c>
      <c r="F257" s="11" t="s">
        <v>1239</v>
      </c>
      <c r="I257" s="10" t="s">
        <v>1188</v>
      </c>
      <c r="L257" t="s">
        <v>5</v>
      </c>
      <c r="M257" t="s">
        <v>18</v>
      </c>
      <c r="N257" t="s">
        <v>7</v>
      </c>
      <c r="O257" t="s">
        <v>19</v>
      </c>
      <c r="P257" t="s">
        <v>20</v>
      </c>
      <c r="Q257" t="s">
        <v>728</v>
      </c>
      <c r="R257" t="s">
        <v>729</v>
      </c>
    </row>
    <row r="258" spans="1:18" x14ac:dyDescent="0.3">
      <c r="A258" s="10" t="str">
        <f>HYPERLINK("https://hsdes.intel.com/resource/14013175738","14013175738")</f>
        <v>14013175738</v>
      </c>
      <c r="B258" t="s">
        <v>730</v>
      </c>
      <c r="C258" s="10" t="s">
        <v>1223</v>
      </c>
      <c r="D258" s="10" t="s">
        <v>1220</v>
      </c>
      <c r="E258" s="5" t="s">
        <v>1221</v>
      </c>
      <c r="F258" s="11" t="s">
        <v>1239</v>
      </c>
      <c r="I258" t="s">
        <v>1186</v>
      </c>
      <c r="L258" t="s">
        <v>34</v>
      </c>
      <c r="M258" t="s">
        <v>24</v>
      </c>
      <c r="N258" t="s">
        <v>7</v>
      </c>
      <c r="O258" t="s">
        <v>88</v>
      </c>
      <c r="P258" t="s">
        <v>686</v>
      </c>
      <c r="Q258" t="s">
        <v>731</v>
      </c>
      <c r="R258" t="s">
        <v>732</v>
      </c>
    </row>
    <row r="259" spans="1:18" x14ac:dyDescent="0.3">
      <c r="A259" s="10" t="str">
        <f>HYPERLINK("https://hsdes.intel.com/resource/14013175903","14013175903")</f>
        <v>14013175903</v>
      </c>
      <c r="B259" t="s">
        <v>733</v>
      </c>
      <c r="C259" s="10" t="s">
        <v>1223</v>
      </c>
      <c r="D259" s="10" t="s">
        <v>1219</v>
      </c>
      <c r="E259" s="5" t="s">
        <v>1221</v>
      </c>
      <c r="F259" s="11" t="s">
        <v>1239</v>
      </c>
      <c r="I259" t="s">
        <v>1186</v>
      </c>
      <c r="L259" t="s">
        <v>5</v>
      </c>
      <c r="M259" t="s">
        <v>18</v>
      </c>
      <c r="N259" t="s">
        <v>7</v>
      </c>
      <c r="O259" t="s">
        <v>19</v>
      </c>
      <c r="P259" t="s">
        <v>20</v>
      </c>
      <c r="Q259" t="s">
        <v>31</v>
      </c>
      <c r="R259" t="s">
        <v>734</v>
      </c>
    </row>
    <row r="260" spans="1:18" x14ac:dyDescent="0.3">
      <c r="A260" s="10" t="str">
        <f>HYPERLINK("https://hsdes.intel.com/resource/14013176001","14013176001")</f>
        <v>14013176001</v>
      </c>
      <c r="B260" t="s">
        <v>735</v>
      </c>
      <c r="C260" s="10" t="s">
        <v>1223</v>
      </c>
      <c r="D260" s="10" t="s">
        <v>1219</v>
      </c>
      <c r="E260" s="5" t="s">
        <v>1221</v>
      </c>
      <c r="F260" s="11" t="s">
        <v>1239</v>
      </c>
      <c r="I260" t="s">
        <v>1199</v>
      </c>
      <c r="L260" t="s">
        <v>34</v>
      </c>
      <c r="M260" t="s">
        <v>18</v>
      </c>
      <c r="N260" t="s">
        <v>7</v>
      </c>
      <c r="O260" t="s">
        <v>19</v>
      </c>
      <c r="P260" t="s">
        <v>20</v>
      </c>
      <c r="Q260" t="s">
        <v>736</v>
      </c>
      <c r="R260" t="s">
        <v>737</v>
      </c>
    </row>
    <row r="261" spans="1:18" x14ac:dyDescent="0.3">
      <c r="A261" s="10" t="str">
        <f>HYPERLINK("https://hsdes.intel.com/resource/14013176015","14013176015")</f>
        <v>14013176015</v>
      </c>
      <c r="B261" t="s">
        <v>738</v>
      </c>
      <c r="C261" s="10" t="s">
        <v>1223</v>
      </c>
      <c r="D261" s="10" t="s">
        <v>1220</v>
      </c>
      <c r="E261" s="5" t="s">
        <v>1221</v>
      </c>
      <c r="F261" s="11" t="s">
        <v>1239</v>
      </c>
      <c r="I261" t="s">
        <v>1186</v>
      </c>
      <c r="L261" t="s">
        <v>34</v>
      </c>
      <c r="M261" t="s">
        <v>45</v>
      </c>
      <c r="N261" t="s">
        <v>7</v>
      </c>
      <c r="O261" t="s">
        <v>25</v>
      </c>
      <c r="P261" t="s">
        <v>46</v>
      </c>
      <c r="Q261" t="s">
        <v>295</v>
      </c>
      <c r="R261" t="s">
        <v>739</v>
      </c>
    </row>
    <row r="262" spans="1:18" x14ac:dyDescent="0.3">
      <c r="A262" s="10" t="str">
        <f>HYPERLINK("https://hsdes.intel.com/resource/14013176141","14013176141")</f>
        <v>14013176141</v>
      </c>
      <c r="B262" t="s">
        <v>740</v>
      </c>
      <c r="C262" s="10" t="s">
        <v>1223</v>
      </c>
      <c r="D262" s="10" t="s">
        <v>1219</v>
      </c>
      <c r="E262" s="5" t="s">
        <v>1221</v>
      </c>
      <c r="F262" s="11" t="s">
        <v>1239</v>
      </c>
      <c r="I262" t="s">
        <v>1186</v>
      </c>
      <c r="L262" t="s">
        <v>5</v>
      </c>
      <c r="M262" t="s">
        <v>37</v>
      </c>
      <c r="N262" t="s">
        <v>7</v>
      </c>
      <c r="O262" t="s">
        <v>88</v>
      </c>
      <c r="P262" t="s">
        <v>38</v>
      </c>
      <c r="Q262" t="s">
        <v>741</v>
      </c>
      <c r="R262" t="s">
        <v>742</v>
      </c>
    </row>
    <row r="263" spans="1:18" x14ac:dyDescent="0.3">
      <c r="A263" s="10" t="str">
        <f>HYPERLINK("https://hsdes.intel.com/resource/14013176151","14013176151")</f>
        <v>14013176151</v>
      </c>
      <c r="B263" t="s">
        <v>743</v>
      </c>
      <c r="C263" s="10" t="s">
        <v>1223</v>
      </c>
      <c r="D263" s="10" t="s">
        <v>1219</v>
      </c>
      <c r="E263" s="5" t="s">
        <v>1221</v>
      </c>
      <c r="F263" s="11" t="s">
        <v>1239</v>
      </c>
      <c r="I263" t="s">
        <v>1186</v>
      </c>
      <c r="L263" t="s">
        <v>5</v>
      </c>
      <c r="M263" t="s">
        <v>24</v>
      </c>
      <c r="N263" t="s">
        <v>7</v>
      </c>
      <c r="O263" t="s">
        <v>88</v>
      </c>
      <c r="P263" t="s">
        <v>686</v>
      </c>
      <c r="Q263" t="s">
        <v>744</v>
      </c>
      <c r="R263" t="s">
        <v>745</v>
      </c>
    </row>
    <row r="264" spans="1:18" x14ac:dyDescent="0.3">
      <c r="A264" s="10" t="str">
        <f>HYPERLINK("https://hsdes.intel.com/resource/14013176281","14013176281")</f>
        <v>14013176281</v>
      </c>
      <c r="B264" t="s">
        <v>746</v>
      </c>
      <c r="C264" s="10" t="s">
        <v>1223</v>
      </c>
      <c r="D264" s="10" t="s">
        <v>1219</v>
      </c>
      <c r="E264" s="5" t="s">
        <v>1221</v>
      </c>
      <c r="F264" s="11" t="s">
        <v>1239</v>
      </c>
      <c r="I264" t="s">
        <v>1186</v>
      </c>
      <c r="L264" t="s">
        <v>34</v>
      </c>
      <c r="M264" t="s">
        <v>37</v>
      </c>
      <c r="N264" t="s">
        <v>75</v>
      </c>
      <c r="O264" t="s">
        <v>19</v>
      </c>
      <c r="P264" t="s">
        <v>179</v>
      </c>
      <c r="Q264" t="s">
        <v>747</v>
      </c>
      <c r="R264" t="s">
        <v>748</v>
      </c>
    </row>
    <row r="265" spans="1:18" x14ac:dyDescent="0.3">
      <c r="A265" s="10" t="str">
        <f>HYPERLINK("https://hsdes.intel.com/resource/14013176385","14013176385")</f>
        <v>14013176385</v>
      </c>
      <c r="B265" t="s">
        <v>749</v>
      </c>
      <c r="C265" s="10" t="s">
        <v>1223</v>
      </c>
      <c r="D265" s="10" t="s">
        <v>1219</v>
      </c>
      <c r="E265" s="5" t="s">
        <v>1221</v>
      </c>
      <c r="F265" s="11" t="s">
        <v>1239</v>
      </c>
      <c r="I265" s="10" t="s">
        <v>1188</v>
      </c>
      <c r="L265" t="s">
        <v>5</v>
      </c>
      <c r="M265" t="s">
        <v>37</v>
      </c>
      <c r="N265" t="s">
        <v>75</v>
      </c>
      <c r="O265" t="s">
        <v>25</v>
      </c>
      <c r="P265" t="s">
        <v>54</v>
      </c>
      <c r="Q265" t="s">
        <v>750</v>
      </c>
      <c r="R265" t="s">
        <v>751</v>
      </c>
    </row>
    <row r="266" spans="1:18" x14ac:dyDescent="0.3">
      <c r="A266" s="10" t="str">
        <f>HYPERLINK("https://hsdes.intel.com/resource/14013176415","14013176415")</f>
        <v>14013176415</v>
      </c>
      <c r="B266" t="s">
        <v>752</v>
      </c>
      <c r="C266" s="10" t="s">
        <v>1223</v>
      </c>
      <c r="D266" s="10" t="s">
        <v>1219</v>
      </c>
      <c r="E266" s="5" t="s">
        <v>1221</v>
      </c>
      <c r="F266" s="11" t="s">
        <v>1239</v>
      </c>
      <c r="I266" t="s">
        <v>1186</v>
      </c>
      <c r="L266" t="s">
        <v>34</v>
      </c>
      <c r="M266" t="s">
        <v>45</v>
      </c>
      <c r="N266" t="s">
        <v>7</v>
      </c>
      <c r="O266" t="s">
        <v>25</v>
      </c>
      <c r="P266" t="s">
        <v>46</v>
      </c>
      <c r="Q266" t="s">
        <v>295</v>
      </c>
      <c r="R266" t="s">
        <v>753</v>
      </c>
    </row>
    <row r="267" spans="1:18" x14ac:dyDescent="0.3">
      <c r="A267" s="10" t="str">
        <f>HYPERLINK("https://hsdes.intel.com/resource/14013176467","14013176467")</f>
        <v>14013176467</v>
      </c>
      <c r="B267" t="s">
        <v>754</v>
      </c>
      <c r="C267" s="10" t="s">
        <v>1223</v>
      </c>
      <c r="D267" s="10" t="s">
        <v>1219</v>
      </c>
      <c r="E267" s="5" t="s">
        <v>1221</v>
      </c>
      <c r="F267" s="11" t="s">
        <v>1239</v>
      </c>
      <c r="I267" t="s">
        <v>1187</v>
      </c>
      <c r="L267" t="s">
        <v>30</v>
      </c>
      <c r="M267" t="s">
        <v>24</v>
      </c>
      <c r="N267" t="s">
        <v>75</v>
      </c>
      <c r="O267" t="s">
        <v>19</v>
      </c>
      <c r="P267" t="s">
        <v>686</v>
      </c>
      <c r="Q267" t="s">
        <v>755</v>
      </c>
      <c r="R267" t="s">
        <v>756</v>
      </c>
    </row>
    <row r="268" spans="1:18" x14ac:dyDescent="0.3">
      <c r="A268" s="10" t="str">
        <f>HYPERLINK("https://hsdes.intel.com/resource/14013176644","14013176644")</f>
        <v>14013176644</v>
      </c>
      <c r="B268" t="s">
        <v>757</v>
      </c>
      <c r="C268" s="10" t="s">
        <v>1223</v>
      </c>
      <c r="D268" s="10" t="s">
        <v>1220</v>
      </c>
      <c r="E268" s="5" t="s">
        <v>1221</v>
      </c>
      <c r="F268" s="11" t="s">
        <v>1239</v>
      </c>
      <c r="I268" t="s">
        <v>1186</v>
      </c>
      <c r="L268" t="s">
        <v>5</v>
      </c>
      <c r="M268" t="s">
        <v>45</v>
      </c>
      <c r="N268" t="s">
        <v>7</v>
      </c>
      <c r="O268" t="s">
        <v>25</v>
      </c>
      <c r="P268" t="s">
        <v>46</v>
      </c>
      <c r="Q268" t="s">
        <v>295</v>
      </c>
      <c r="R268" t="s">
        <v>758</v>
      </c>
    </row>
    <row r="269" spans="1:18" x14ac:dyDescent="0.3">
      <c r="A269" s="10" t="str">
        <f>HYPERLINK("https://hsdes.intel.com/resource/14013176647","14013176647")</f>
        <v>14013176647</v>
      </c>
      <c r="B269" t="s">
        <v>759</v>
      </c>
      <c r="C269" s="10" t="s">
        <v>1225</v>
      </c>
      <c r="D269" s="10" t="s">
        <v>1220</v>
      </c>
      <c r="E269" s="5" t="s">
        <v>1221</v>
      </c>
      <c r="F269" s="11" t="s">
        <v>1239</v>
      </c>
      <c r="I269" s="10" t="s">
        <v>1199</v>
      </c>
      <c r="K269" s="2" t="s">
        <v>1231</v>
      </c>
      <c r="L269" t="s">
        <v>5</v>
      </c>
      <c r="M269" t="s">
        <v>45</v>
      </c>
      <c r="N269" t="s">
        <v>7</v>
      </c>
      <c r="O269" t="s">
        <v>25</v>
      </c>
      <c r="P269" t="s">
        <v>46</v>
      </c>
      <c r="Q269" t="s">
        <v>295</v>
      </c>
      <c r="R269" t="s">
        <v>760</v>
      </c>
    </row>
    <row r="270" spans="1:18" x14ac:dyDescent="0.3">
      <c r="A270" s="10" t="str">
        <f>HYPERLINK("https://hsdes.intel.com/resource/14013176650","14013176650")</f>
        <v>14013176650</v>
      </c>
      <c r="B270" t="s">
        <v>761</v>
      </c>
      <c r="C270" s="10" t="s">
        <v>1223</v>
      </c>
      <c r="D270" s="10" t="s">
        <v>1220</v>
      </c>
      <c r="E270" s="5" t="s">
        <v>1221</v>
      </c>
      <c r="F270" s="11" t="s">
        <v>1239</v>
      </c>
      <c r="I270" s="10" t="s">
        <v>1188</v>
      </c>
      <c r="L270" t="s">
        <v>5</v>
      </c>
      <c r="M270" t="s">
        <v>45</v>
      </c>
      <c r="N270" t="s">
        <v>7</v>
      </c>
      <c r="O270" t="s">
        <v>25</v>
      </c>
      <c r="P270" t="s">
        <v>46</v>
      </c>
      <c r="Q270" t="s">
        <v>295</v>
      </c>
      <c r="R270" t="s">
        <v>762</v>
      </c>
    </row>
    <row r="271" spans="1:18" x14ac:dyDescent="0.3">
      <c r="A271" s="10" t="str">
        <f>HYPERLINK("https://hsdes.intel.com/resource/14013177652","14013177652")</f>
        <v>14013177652</v>
      </c>
      <c r="B271" t="s">
        <v>819</v>
      </c>
      <c r="C271" s="10" t="s">
        <v>1223</v>
      </c>
      <c r="D271" s="10" t="s">
        <v>1219</v>
      </c>
      <c r="E271" s="5" t="s">
        <v>1221</v>
      </c>
      <c r="F271" s="11" t="s">
        <v>1239</v>
      </c>
      <c r="I271" s="10" t="s">
        <v>1188</v>
      </c>
      <c r="K271" t="s">
        <v>1229</v>
      </c>
      <c r="L271" t="s">
        <v>5</v>
      </c>
      <c r="M271" t="s">
        <v>24</v>
      </c>
      <c r="N271" t="s">
        <v>75</v>
      </c>
      <c r="O271" t="s">
        <v>19</v>
      </c>
      <c r="P271" t="s">
        <v>686</v>
      </c>
      <c r="Q271" t="s">
        <v>820</v>
      </c>
      <c r="R271" t="s">
        <v>821</v>
      </c>
    </row>
    <row r="272" spans="1:18" x14ac:dyDescent="0.3">
      <c r="A272" s="10" t="str">
        <f>HYPERLINK("https://hsdes.intel.com/resource/14013176735","14013176735")</f>
        <v>14013176735</v>
      </c>
      <c r="B272" t="s">
        <v>766</v>
      </c>
      <c r="C272" s="10" t="s">
        <v>1223</v>
      </c>
      <c r="D272" s="10" t="s">
        <v>1219</v>
      </c>
      <c r="E272" s="5" t="s">
        <v>1221</v>
      </c>
      <c r="F272" s="11" t="s">
        <v>1239</v>
      </c>
      <c r="I272" t="s">
        <v>1186</v>
      </c>
      <c r="L272" t="s">
        <v>5</v>
      </c>
      <c r="M272" t="s">
        <v>24</v>
      </c>
      <c r="N272" t="s">
        <v>75</v>
      </c>
      <c r="O272" t="s">
        <v>88</v>
      </c>
      <c r="P272" t="s">
        <v>686</v>
      </c>
      <c r="Q272" t="s">
        <v>767</v>
      </c>
      <c r="R272" t="s">
        <v>768</v>
      </c>
    </row>
    <row r="273" spans="1:18" x14ac:dyDescent="0.3">
      <c r="A273" s="10" t="str">
        <f>HYPERLINK("https://hsdes.intel.com/resource/14013176789","14013176789")</f>
        <v>14013176789</v>
      </c>
      <c r="B273" t="s">
        <v>769</v>
      </c>
      <c r="C273" s="10" t="s">
        <v>1223</v>
      </c>
      <c r="D273" s="10" t="s">
        <v>1219</v>
      </c>
      <c r="E273" s="5" t="s">
        <v>1221</v>
      </c>
      <c r="F273" s="11" t="s">
        <v>1239</v>
      </c>
      <c r="I273" t="s">
        <v>1186</v>
      </c>
      <c r="L273" t="s">
        <v>5</v>
      </c>
      <c r="M273" t="s">
        <v>24</v>
      </c>
      <c r="N273" t="s">
        <v>7</v>
      </c>
      <c r="O273" t="s">
        <v>88</v>
      </c>
      <c r="P273" t="s">
        <v>686</v>
      </c>
      <c r="Q273" t="s">
        <v>770</v>
      </c>
      <c r="R273" t="s">
        <v>771</v>
      </c>
    </row>
    <row r="274" spans="1:18" x14ac:dyDescent="0.3">
      <c r="A274" s="10" t="str">
        <f>HYPERLINK("https://hsdes.intel.com/resource/14013176861","14013176861")</f>
        <v>14013176861</v>
      </c>
      <c r="B274" t="s">
        <v>772</v>
      </c>
      <c r="C274" s="10" t="s">
        <v>1223</v>
      </c>
      <c r="D274" s="10" t="s">
        <v>1220</v>
      </c>
      <c r="E274" s="5" t="s">
        <v>1221</v>
      </c>
      <c r="F274" s="11" t="s">
        <v>1239</v>
      </c>
      <c r="I274" t="s">
        <v>1186</v>
      </c>
      <c r="L274" t="s">
        <v>5</v>
      </c>
      <c r="M274" t="s">
        <v>24</v>
      </c>
      <c r="N274" t="s">
        <v>7</v>
      </c>
      <c r="O274" t="s">
        <v>19</v>
      </c>
      <c r="P274" t="s">
        <v>686</v>
      </c>
      <c r="Q274" t="s">
        <v>773</v>
      </c>
      <c r="R274" t="s">
        <v>774</v>
      </c>
    </row>
    <row r="275" spans="1:18" x14ac:dyDescent="0.3">
      <c r="A275" s="10" t="str">
        <f>HYPERLINK("https://hsdes.intel.com/resource/14013176928","14013176928")</f>
        <v>14013176928</v>
      </c>
      <c r="B275" t="s">
        <v>775</v>
      </c>
      <c r="C275" s="10" t="s">
        <v>1223</v>
      </c>
      <c r="D275" s="10" t="s">
        <v>1219</v>
      </c>
      <c r="E275" s="5" t="s">
        <v>1221</v>
      </c>
      <c r="F275" s="11" t="s">
        <v>1239</v>
      </c>
      <c r="I275" t="s">
        <v>1186</v>
      </c>
      <c r="L275" t="s">
        <v>34</v>
      </c>
      <c r="M275" t="s">
        <v>45</v>
      </c>
      <c r="N275" t="s">
        <v>7</v>
      </c>
      <c r="O275" t="s">
        <v>25</v>
      </c>
      <c r="P275" t="s">
        <v>46</v>
      </c>
      <c r="Q275" t="s">
        <v>295</v>
      </c>
      <c r="R275" t="s">
        <v>776</v>
      </c>
    </row>
    <row r="276" spans="1:18" x14ac:dyDescent="0.3">
      <c r="A276" s="10" t="str">
        <f>HYPERLINK("https://hsdes.intel.com/resource/14013176948","14013176948")</f>
        <v>14013176948</v>
      </c>
      <c r="B276" t="s">
        <v>777</v>
      </c>
      <c r="C276" s="10" t="s">
        <v>1223</v>
      </c>
      <c r="D276" s="10" t="s">
        <v>1220</v>
      </c>
      <c r="E276" s="5" t="s">
        <v>1221</v>
      </c>
      <c r="F276" s="11" t="s">
        <v>1239</v>
      </c>
      <c r="I276" t="s">
        <v>1186</v>
      </c>
      <c r="L276" t="s">
        <v>5</v>
      </c>
      <c r="M276" t="s">
        <v>24</v>
      </c>
      <c r="N276" t="s">
        <v>7</v>
      </c>
      <c r="O276" t="s">
        <v>19</v>
      </c>
      <c r="P276" t="s">
        <v>686</v>
      </c>
      <c r="Q276" t="s">
        <v>778</v>
      </c>
      <c r="R276" t="s">
        <v>779</v>
      </c>
    </row>
    <row r="277" spans="1:18" x14ac:dyDescent="0.3">
      <c r="A277" s="10" t="str">
        <f>HYPERLINK("https://hsdes.intel.com/resource/14013176953","14013176953")</f>
        <v>14013176953</v>
      </c>
      <c r="B277" t="s">
        <v>780</v>
      </c>
      <c r="C277" s="10" t="s">
        <v>1223</v>
      </c>
      <c r="D277" s="10" t="s">
        <v>1220</v>
      </c>
      <c r="E277" s="5" t="s">
        <v>1221</v>
      </c>
      <c r="F277" s="11" t="s">
        <v>1239</v>
      </c>
      <c r="I277" t="s">
        <v>1189</v>
      </c>
      <c r="L277" t="s">
        <v>34</v>
      </c>
      <c r="M277" t="s">
        <v>24</v>
      </c>
      <c r="N277" t="s">
        <v>7</v>
      </c>
      <c r="O277" t="s">
        <v>19</v>
      </c>
      <c r="P277" t="s">
        <v>686</v>
      </c>
      <c r="Q277" t="s">
        <v>781</v>
      </c>
      <c r="R277" t="s">
        <v>782</v>
      </c>
    </row>
    <row r="278" spans="1:18" x14ac:dyDescent="0.3">
      <c r="A278" s="10" t="str">
        <f>HYPERLINK("https://hsdes.intel.com/resource/14013176958","14013176958")</f>
        <v>14013176958</v>
      </c>
      <c r="B278" t="s">
        <v>783</v>
      </c>
      <c r="C278" s="10" t="s">
        <v>1223</v>
      </c>
      <c r="D278" s="10" t="s">
        <v>1220</v>
      </c>
      <c r="E278" s="5" t="s">
        <v>1221</v>
      </c>
      <c r="F278" s="11" t="s">
        <v>1239</v>
      </c>
      <c r="I278" t="s">
        <v>1186</v>
      </c>
      <c r="L278" t="s">
        <v>5</v>
      </c>
      <c r="M278" t="s">
        <v>24</v>
      </c>
      <c r="N278" t="s">
        <v>75</v>
      </c>
      <c r="O278" t="s">
        <v>784</v>
      </c>
      <c r="P278" t="s">
        <v>686</v>
      </c>
      <c r="Q278" t="s">
        <v>741</v>
      </c>
      <c r="R278" t="s">
        <v>785</v>
      </c>
    </row>
    <row r="279" spans="1:18" x14ac:dyDescent="0.3">
      <c r="A279" s="10" t="str">
        <f>HYPERLINK("https://hsdes.intel.com/resource/14013176969","14013176969")</f>
        <v>14013176969</v>
      </c>
      <c r="B279" t="s">
        <v>786</v>
      </c>
      <c r="C279" s="10" t="s">
        <v>1223</v>
      </c>
      <c r="D279" s="10" t="s">
        <v>1220</v>
      </c>
      <c r="E279" s="5" t="s">
        <v>1221</v>
      </c>
      <c r="F279" s="11" t="s">
        <v>1239</v>
      </c>
      <c r="I279" t="s">
        <v>1187</v>
      </c>
      <c r="L279" t="s">
        <v>30</v>
      </c>
      <c r="M279" t="s">
        <v>24</v>
      </c>
      <c r="N279" t="s">
        <v>7</v>
      </c>
      <c r="O279" t="s">
        <v>19</v>
      </c>
      <c r="P279" t="s">
        <v>686</v>
      </c>
      <c r="Q279" t="s">
        <v>787</v>
      </c>
      <c r="R279" t="s">
        <v>788</v>
      </c>
    </row>
    <row r="280" spans="1:18" x14ac:dyDescent="0.3">
      <c r="A280" s="10" t="str">
        <f>HYPERLINK("https://hsdes.intel.com/resource/14013176972","14013176972")</f>
        <v>14013176972</v>
      </c>
      <c r="B280" t="s">
        <v>789</v>
      </c>
      <c r="C280" s="10" t="s">
        <v>1223</v>
      </c>
      <c r="D280" s="10" t="s">
        <v>1220</v>
      </c>
      <c r="E280" s="5" t="s">
        <v>1221</v>
      </c>
      <c r="F280" s="11" t="s">
        <v>1239</v>
      </c>
      <c r="I280" t="s">
        <v>1187</v>
      </c>
      <c r="L280" t="s">
        <v>34</v>
      </c>
      <c r="M280" t="s">
        <v>24</v>
      </c>
      <c r="N280" t="s">
        <v>7</v>
      </c>
      <c r="O280" t="s">
        <v>19</v>
      </c>
      <c r="P280" t="s">
        <v>686</v>
      </c>
      <c r="Q280" t="s">
        <v>773</v>
      </c>
      <c r="R280" t="s">
        <v>790</v>
      </c>
    </row>
    <row r="281" spans="1:18" x14ac:dyDescent="0.3">
      <c r="A281" s="10" t="str">
        <f>HYPERLINK("https://hsdes.intel.com/resource/14013177170","14013177170")</f>
        <v>14013177170</v>
      </c>
      <c r="B281" t="s">
        <v>791</v>
      </c>
      <c r="C281" s="10" t="s">
        <v>1223</v>
      </c>
      <c r="D281" s="10" t="s">
        <v>1220</v>
      </c>
      <c r="E281" s="5" t="s">
        <v>1221</v>
      </c>
      <c r="F281" s="11" t="s">
        <v>1239</v>
      </c>
      <c r="I281" t="s">
        <v>1186</v>
      </c>
      <c r="L281" t="s">
        <v>5</v>
      </c>
      <c r="M281" t="s">
        <v>24</v>
      </c>
      <c r="N281" t="s">
        <v>7</v>
      </c>
      <c r="O281" t="s">
        <v>792</v>
      </c>
      <c r="P281" t="s">
        <v>686</v>
      </c>
      <c r="Q281" t="s">
        <v>793</v>
      </c>
      <c r="R281" t="s">
        <v>794</v>
      </c>
    </row>
    <row r="282" spans="1:18" x14ac:dyDescent="0.3">
      <c r="A282" s="10" t="str">
        <f>HYPERLINK("https://hsdes.intel.com/resource/14013177179","14013177179")</f>
        <v>14013177179</v>
      </c>
      <c r="B282" t="s">
        <v>795</v>
      </c>
      <c r="C282" s="10" t="s">
        <v>1223</v>
      </c>
      <c r="D282" s="10" t="s">
        <v>1220</v>
      </c>
      <c r="E282" s="5" t="s">
        <v>1221</v>
      </c>
      <c r="F282" s="11" t="s">
        <v>1239</v>
      </c>
      <c r="I282" t="s">
        <v>1186</v>
      </c>
      <c r="L282" t="s">
        <v>5</v>
      </c>
      <c r="M282" t="s">
        <v>24</v>
      </c>
      <c r="N282" t="s">
        <v>75</v>
      </c>
      <c r="O282" t="s">
        <v>175</v>
      </c>
      <c r="P282" t="s">
        <v>686</v>
      </c>
      <c r="Q282" t="s">
        <v>119</v>
      </c>
      <c r="R282" t="s">
        <v>796</v>
      </c>
    </row>
    <row r="283" spans="1:18" x14ac:dyDescent="0.3">
      <c r="A283" s="10" t="str">
        <f>HYPERLINK("https://hsdes.intel.com/resource/14013177264","14013177264")</f>
        <v>14013177264</v>
      </c>
      <c r="B283" t="s">
        <v>797</v>
      </c>
      <c r="C283" s="10" t="s">
        <v>1223</v>
      </c>
      <c r="D283" s="10" t="s">
        <v>1219</v>
      </c>
      <c r="E283" s="5" t="s">
        <v>1221</v>
      </c>
      <c r="F283" s="11" t="s">
        <v>1239</v>
      </c>
      <c r="I283" t="s">
        <v>1188</v>
      </c>
      <c r="L283" t="s">
        <v>30</v>
      </c>
      <c r="M283" t="s">
        <v>24</v>
      </c>
      <c r="N283" t="s">
        <v>75</v>
      </c>
      <c r="O283" t="s">
        <v>19</v>
      </c>
      <c r="P283" t="s">
        <v>686</v>
      </c>
      <c r="Q283" t="s">
        <v>798</v>
      </c>
      <c r="R283" t="s">
        <v>799</v>
      </c>
    </row>
    <row r="284" spans="1:18" x14ac:dyDescent="0.3">
      <c r="A284" s="10" t="str">
        <f>HYPERLINK("https://hsdes.intel.com/resource/14013177266","14013177266")</f>
        <v>14013177266</v>
      </c>
      <c r="B284" t="s">
        <v>800</v>
      </c>
      <c r="C284" s="10" t="s">
        <v>1223</v>
      </c>
      <c r="D284" s="10" t="s">
        <v>1219</v>
      </c>
      <c r="E284" s="5" t="s">
        <v>1221</v>
      </c>
      <c r="F284" s="11" t="s">
        <v>1239</v>
      </c>
      <c r="I284" t="s">
        <v>1188</v>
      </c>
      <c r="L284" t="s">
        <v>30</v>
      </c>
      <c r="M284" t="s">
        <v>24</v>
      </c>
      <c r="N284" t="s">
        <v>75</v>
      </c>
      <c r="O284" t="s">
        <v>19</v>
      </c>
      <c r="P284" t="s">
        <v>686</v>
      </c>
      <c r="Q284" t="s">
        <v>801</v>
      </c>
      <c r="R284" t="s">
        <v>802</v>
      </c>
    </row>
    <row r="285" spans="1:18" x14ac:dyDescent="0.3">
      <c r="A285" s="10" t="str">
        <f>HYPERLINK("https://hsdes.intel.com/resource/14013177269","14013177269")</f>
        <v>14013177269</v>
      </c>
      <c r="B285" t="s">
        <v>803</v>
      </c>
      <c r="C285" s="10" t="s">
        <v>1243</v>
      </c>
      <c r="D285" s="10" t="s">
        <v>1220</v>
      </c>
      <c r="E285" s="5" t="s">
        <v>1221</v>
      </c>
      <c r="F285" s="11" t="s">
        <v>1239</v>
      </c>
      <c r="I285" t="s">
        <v>1188</v>
      </c>
      <c r="J285" t="s">
        <v>1198</v>
      </c>
      <c r="L285" t="s">
        <v>5</v>
      </c>
      <c r="M285" t="s">
        <v>24</v>
      </c>
      <c r="N285" t="s">
        <v>7</v>
      </c>
      <c r="O285" t="s">
        <v>804</v>
      </c>
      <c r="P285" t="s">
        <v>686</v>
      </c>
      <c r="Q285" t="s">
        <v>805</v>
      </c>
      <c r="R285" t="s">
        <v>806</v>
      </c>
    </row>
    <row r="286" spans="1:18" x14ac:dyDescent="0.3">
      <c r="A286" s="10" t="str">
        <f>HYPERLINK("https://hsdes.intel.com/resource/14013177299","14013177299")</f>
        <v>14013177299</v>
      </c>
      <c r="B286" t="s">
        <v>807</v>
      </c>
      <c r="C286" s="10" t="s">
        <v>1223</v>
      </c>
      <c r="D286" s="10" t="s">
        <v>1219</v>
      </c>
      <c r="E286" s="5" t="s">
        <v>1221</v>
      </c>
      <c r="F286" s="11" t="s">
        <v>1239</v>
      </c>
      <c r="I286" t="s">
        <v>1188</v>
      </c>
      <c r="L286" t="s">
        <v>5</v>
      </c>
      <c r="M286" t="s">
        <v>24</v>
      </c>
      <c r="N286" t="s">
        <v>7</v>
      </c>
      <c r="O286" t="s">
        <v>88</v>
      </c>
      <c r="P286" t="s">
        <v>686</v>
      </c>
      <c r="Q286" t="s">
        <v>808</v>
      </c>
      <c r="R286" t="s">
        <v>809</v>
      </c>
    </row>
    <row r="287" spans="1:18" x14ac:dyDescent="0.3">
      <c r="A287" s="10" t="str">
        <f>HYPERLINK("https://hsdes.intel.com/resource/14013177371","14013177371")</f>
        <v>14013177371</v>
      </c>
      <c r="B287" t="s">
        <v>810</v>
      </c>
      <c r="C287" s="10" t="s">
        <v>1223</v>
      </c>
      <c r="D287" s="10" t="s">
        <v>1219</v>
      </c>
      <c r="E287" s="5" t="s">
        <v>1221</v>
      </c>
      <c r="F287" s="11" t="s">
        <v>1239</v>
      </c>
      <c r="I287" s="10" t="s">
        <v>1188</v>
      </c>
      <c r="L287" t="s">
        <v>5</v>
      </c>
      <c r="M287" t="s">
        <v>18</v>
      </c>
      <c r="N287" t="s">
        <v>7</v>
      </c>
      <c r="O287" t="s">
        <v>19</v>
      </c>
      <c r="P287" t="s">
        <v>20</v>
      </c>
      <c r="Q287" t="s">
        <v>811</v>
      </c>
      <c r="R287" t="s">
        <v>812</v>
      </c>
    </row>
    <row r="288" spans="1:18" x14ac:dyDescent="0.3">
      <c r="A288" s="10" t="str">
        <f>HYPERLINK("https://hsdes.intel.com/resource/14013177396","14013177396")</f>
        <v>14013177396</v>
      </c>
      <c r="B288" t="s">
        <v>813</v>
      </c>
      <c r="C288" s="10" t="s">
        <v>1223</v>
      </c>
      <c r="D288" s="10" t="s">
        <v>1219</v>
      </c>
      <c r="E288" s="5" t="s">
        <v>1221</v>
      </c>
      <c r="F288" s="11" t="s">
        <v>1239</v>
      </c>
      <c r="I288" t="s">
        <v>1186</v>
      </c>
      <c r="L288" t="s">
        <v>5</v>
      </c>
      <c r="M288" t="s">
        <v>24</v>
      </c>
      <c r="N288" t="s">
        <v>75</v>
      </c>
      <c r="O288" t="s">
        <v>88</v>
      </c>
      <c r="P288" t="s">
        <v>686</v>
      </c>
      <c r="Q288" t="s">
        <v>814</v>
      </c>
      <c r="R288" t="s">
        <v>815</v>
      </c>
    </row>
    <row r="289" spans="1:18" x14ac:dyDescent="0.3">
      <c r="A289" s="10" t="str">
        <f>HYPERLINK("https://hsdes.intel.com/resource/14013177439","14013177439")</f>
        <v>14013177439</v>
      </c>
      <c r="B289" t="s">
        <v>816</v>
      </c>
      <c r="C289" s="10" t="s">
        <v>1223</v>
      </c>
      <c r="D289" s="10" t="s">
        <v>1219</v>
      </c>
      <c r="E289" s="5" t="s">
        <v>1221</v>
      </c>
      <c r="F289" s="11" t="s">
        <v>1239</v>
      </c>
      <c r="I289" t="s">
        <v>1186</v>
      </c>
      <c r="L289" t="s">
        <v>5</v>
      </c>
      <c r="M289" t="s">
        <v>24</v>
      </c>
      <c r="N289" t="s">
        <v>75</v>
      </c>
      <c r="O289" t="s">
        <v>88</v>
      </c>
      <c r="P289" t="s">
        <v>686</v>
      </c>
      <c r="Q289" t="s">
        <v>817</v>
      </c>
      <c r="R289" t="s">
        <v>818</v>
      </c>
    </row>
    <row r="290" spans="1:18" x14ac:dyDescent="0.3">
      <c r="A290" s="10" t="str">
        <f>HYPERLINK("https://hsdes.intel.com/resource/14013177940","14013177940")</f>
        <v>14013177940</v>
      </c>
      <c r="B290" t="s">
        <v>853</v>
      </c>
      <c r="C290" s="10" t="s">
        <v>1223</v>
      </c>
      <c r="D290" s="10" t="s">
        <v>1219</v>
      </c>
      <c r="E290" s="5" t="s">
        <v>1221</v>
      </c>
      <c r="F290" s="11" t="s">
        <v>1239</v>
      </c>
      <c r="I290" s="10" t="s">
        <v>1188</v>
      </c>
      <c r="L290" t="s">
        <v>5</v>
      </c>
      <c r="M290" t="s">
        <v>74</v>
      </c>
      <c r="N290" t="s">
        <v>75</v>
      </c>
      <c r="O290" t="s">
        <v>854</v>
      </c>
      <c r="P290" t="s">
        <v>76</v>
      </c>
      <c r="Q290" t="s">
        <v>855</v>
      </c>
      <c r="R290" t="s">
        <v>856</v>
      </c>
    </row>
    <row r="291" spans="1:18" x14ac:dyDescent="0.3">
      <c r="A291" s="10" t="str">
        <f>HYPERLINK("https://hsdes.intel.com/resource/14013177672","14013177672")</f>
        <v>14013177672</v>
      </c>
      <c r="B291" t="s">
        <v>822</v>
      </c>
      <c r="C291" s="10" t="s">
        <v>1223</v>
      </c>
      <c r="D291" s="10" t="s">
        <v>1219</v>
      </c>
      <c r="E291" s="5" t="s">
        <v>1221</v>
      </c>
      <c r="F291" s="11" t="s">
        <v>1239</v>
      </c>
      <c r="I291" s="10" t="s">
        <v>1188</v>
      </c>
      <c r="L291" t="s">
        <v>34</v>
      </c>
      <c r="M291" t="s">
        <v>18</v>
      </c>
      <c r="N291" t="s">
        <v>75</v>
      </c>
      <c r="O291" t="s">
        <v>19</v>
      </c>
      <c r="P291" t="s">
        <v>20</v>
      </c>
      <c r="Q291" t="s">
        <v>728</v>
      </c>
      <c r="R291" t="s">
        <v>823</v>
      </c>
    </row>
    <row r="292" spans="1:18" x14ac:dyDescent="0.3">
      <c r="A292" s="10" t="str">
        <f>HYPERLINK("https://hsdes.intel.com/resource/14013177761","14013177761")</f>
        <v>14013177761</v>
      </c>
      <c r="B292" t="s">
        <v>824</v>
      </c>
      <c r="C292" s="10" t="s">
        <v>1223</v>
      </c>
      <c r="D292" s="10" t="s">
        <v>1219</v>
      </c>
      <c r="E292" s="5" t="s">
        <v>1221</v>
      </c>
      <c r="F292" s="11" t="s">
        <v>1239</v>
      </c>
      <c r="I292" s="10" t="s">
        <v>1199</v>
      </c>
      <c r="L292" t="s">
        <v>5</v>
      </c>
      <c r="M292" t="s">
        <v>24</v>
      </c>
      <c r="N292" t="s">
        <v>75</v>
      </c>
      <c r="O292" t="s">
        <v>825</v>
      </c>
      <c r="P292" t="s">
        <v>686</v>
      </c>
      <c r="Q292" t="s">
        <v>728</v>
      </c>
      <c r="R292" t="s">
        <v>826</v>
      </c>
    </row>
    <row r="293" spans="1:18" x14ac:dyDescent="0.3">
      <c r="A293" s="10" t="str">
        <f>HYPERLINK("https://hsdes.intel.com/resource/14013177801","14013177801")</f>
        <v>14013177801</v>
      </c>
      <c r="B293" t="s">
        <v>827</v>
      </c>
      <c r="C293" s="10" t="s">
        <v>1223</v>
      </c>
      <c r="D293" s="10" t="s">
        <v>1219</v>
      </c>
      <c r="E293" s="5" t="s">
        <v>1221</v>
      </c>
      <c r="F293" s="11" t="s">
        <v>1239</v>
      </c>
      <c r="I293" t="s">
        <v>1188</v>
      </c>
      <c r="L293" t="s">
        <v>30</v>
      </c>
      <c r="M293" t="s">
        <v>6</v>
      </c>
      <c r="N293" t="s">
        <v>75</v>
      </c>
      <c r="O293" t="s">
        <v>25</v>
      </c>
      <c r="P293" t="s">
        <v>9</v>
      </c>
      <c r="Q293" t="s">
        <v>828</v>
      </c>
      <c r="R293" t="s">
        <v>829</v>
      </c>
    </row>
    <row r="294" spans="1:18" x14ac:dyDescent="0.3">
      <c r="A294" s="3" t="str">
        <f>HYPERLINK("https://hsdes.intel.com/resource/14013177828","14013177828")</f>
        <v>14013177828</v>
      </c>
      <c r="B294" t="s">
        <v>830</v>
      </c>
      <c r="C294" s="10" t="s">
        <v>1223</v>
      </c>
      <c r="D294" s="10" t="s">
        <v>1219</v>
      </c>
      <c r="E294" s="5" t="s">
        <v>1221</v>
      </c>
      <c r="F294" s="11" t="s">
        <v>1239</v>
      </c>
      <c r="I294" s="10" t="s">
        <v>1188</v>
      </c>
      <c r="L294" t="s">
        <v>5</v>
      </c>
      <c r="M294" t="s">
        <v>18</v>
      </c>
      <c r="N294" t="s">
        <v>75</v>
      </c>
      <c r="O294" t="s">
        <v>19</v>
      </c>
      <c r="P294" t="s">
        <v>20</v>
      </c>
      <c r="Q294" t="s">
        <v>831</v>
      </c>
      <c r="R294" t="s">
        <v>832</v>
      </c>
    </row>
    <row r="295" spans="1:18" x14ac:dyDescent="0.3">
      <c r="A295" s="10" t="str">
        <f>HYPERLINK("https://hsdes.intel.com/resource/14013177835","14013177835")</f>
        <v>14013177835</v>
      </c>
      <c r="B295" t="s">
        <v>833</v>
      </c>
      <c r="C295" s="10" t="s">
        <v>1223</v>
      </c>
      <c r="D295" s="10" t="s">
        <v>1219</v>
      </c>
      <c r="E295" s="5" t="s">
        <v>1221</v>
      </c>
      <c r="F295" s="11" t="s">
        <v>1239</v>
      </c>
      <c r="I295" s="10" t="s">
        <v>1188</v>
      </c>
      <c r="L295" t="s">
        <v>34</v>
      </c>
      <c r="M295" t="s">
        <v>18</v>
      </c>
      <c r="N295" t="s">
        <v>75</v>
      </c>
      <c r="O295" t="s">
        <v>19</v>
      </c>
      <c r="P295" t="s">
        <v>20</v>
      </c>
      <c r="Q295" t="s">
        <v>834</v>
      </c>
      <c r="R295" t="s">
        <v>835</v>
      </c>
    </row>
    <row r="296" spans="1:18" x14ac:dyDescent="0.3">
      <c r="A296" s="10">
        <v>14013177851</v>
      </c>
      <c r="B296" t="s">
        <v>836</v>
      </c>
      <c r="C296" s="10" t="s">
        <v>1223</v>
      </c>
      <c r="D296" s="10" t="s">
        <v>1219</v>
      </c>
      <c r="E296" s="5" t="s">
        <v>1221</v>
      </c>
      <c r="F296" s="11" t="s">
        <v>1239</v>
      </c>
      <c r="I296" s="10" t="s">
        <v>1188</v>
      </c>
      <c r="K296" t="s">
        <v>1228</v>
      </c>
      <c r="L296" t="s">
        <v>30</v>
      </c>
      <c r="M296" t="s">
        <v>18</v>
      </c>
      <c r="N296" t="s">
        <v>75</v>
      </c>
      <c r="O296" t="s">
        <v>19</v>
      </c>
      <c r="P296" t="s">
        <v>20</v>
      </c>
      <c r="R296" t="s">
        <v>837</v>
      </c>
    </row>
    <row r="297" spans="1:18" x14ac:dyDescent="0.3">
      <c r="A297" s="10" t="str">
        <f>HYPERLINK("https://hsdes.intel.com/resource/14013177875","14013177875")</f>
        <v>14013177875</v>
      </c>
      <c r="B297" t="s">
        <v>838</v>
      </c>
      <c r="C297" s="10" t="s">
        <v>1223</v>
      </c>
      <c r="D297" s="10" t="s">
        <v>1219</v>
      </c>
      <c r="E297" s="5" t="s">
        <v>1221</v>
      </c>
      <c r="F297" s="11" t="s">
        <v>1239</v>
      </c>
      <c r="I297" s="10" t="s">
        <v>1189</v>
      </c>
      <c r="L297" t="s">
        <v>34</v>
      </c>
      <c r="M297" t="s">
        <v>18</v>
      </c>
      <c r="N297" t="s">
        <v>75</v>
      </c>
      <c r="O297" t="s">
        <v>19</v>
      </c>
      <c r="P297" t="s">
        <v>20</v>
      </c>
      <c r="Q297" t="s">
        <v>839</v>
      </c>
      <c r="R297" t="s">
        <v>840</v>
      </c>
    </row>
    <row r="298" spans="1:18" x14ac:dyDescent="0.3">
      <c r="A298" s="10" t="str">
        <f>HYPERLINK("https://hsdes.intel.com/resource/14013177881","14013177881")</f>
        <v>14013177881</v>
      </c>
      <c r="B298" t="s">
        <v>841</v>
      </c>
      <c r="C298" s="10" t="s">
        <v>1223</v>
      </c>
      <c r="D298" s="10" t="s">
        <v>1219</v>
      </c>
      <c r="E298" s="5" t="s">
        <v>1221</v>
      </c>
      <c r="F298" s="11" t="s">
        <v>1239</v>
      </c>
      <c r="I298" s="10" t="s">
        <v>1188</v>
      </c>
      <c r="L298" t="s">
        <v>34</v>
      </c>
      <c r="M298" t="s">
        <v>18</v>
      </c>
      <c r="N298" t="s">
        <v>75</v>
      </c>
      <c r="O298" t="s">
        <v>19</v>
      </c>
      <c r="P298" t="s">
        <v>20</v>
      </c>
      <c r="Q298" t="s">
        <v>842</v>
      </c>
      <c r="R298" t="s">
        <v>843</v>
      </c>
    </row>
    <row r="299" spans="1:18" x14ac:dyDescent="0.3">
      <c r="A299" s="10" t="str">
        <f>HYPERLINK("https://hsdes.intel.com/resource/14013177883","14013177883")</f>
        <v>14013177883</v>
      </c>
      <c r="B299" t="s">
        <v>844</v>
      </c>
      <c r="C299" s="10" t="s">
        <v>1223</v>
      </c>
      <c r="D299" s="10" t="s">
        <v>1219</v>
      </c>
      <c r="E299" s="5" t="s">
        <v>1221</v>
      </c>
      <c r="F299" s="11" t="s">
        <v>1239</v>
      </c>
      <c r="I299" s="10" t="s">
        <v>1188</v>
      </c>
      <c r="L299" t="s">
        <v>34</v>
      </c>
      <c r="M299" t="s">
        <v>37</v>
      </c>
      <c r="N299" t="s">
        <v>75</v>
      </c>
      <c r="O299" t="s">
        <v>19</v>
      </c>
      <c r="P299" t="s">
        <v>179</v>
      </c>
      <c r="Q299" t="s">
        <v>845</v>
      </c>
      <c r="R299" t="s">
        <v>846</v>
      </c>
    </row>
    <row r="300" spans="1:18" x14ac:dyDescent="0.3">
      <c r="A300" s="10" t="str">
        <f>HYPERLINK("https://hsdes.intel.com/resource/14013177900","14013177900")</f>
        <v>14013177900</v>
      </c>
      <c r="B300" t="s">
        <v>847</v>
      </c>
      <c r="C300" s="10" t="s">
        <v>1223</v>
      </c>
      <c r="D300" s="10" t="s">
        <v>1219</v>
      </c>
      <c r="E300" s="5" t="s">
        <v>1221</v>
      </c>
      <c r="F300" s="11" t="s">
        <v>1239</v>
      </c>
      <c r="I300" t="s">
        <v>1188</v>
      </c>
      <c r="K300" t="s">
        <v>1230</v>
      </c>
      <c r="L300" t="s">
        <v>5</v>
      </c>
      <c r="M300" t="s">
        <v>24</v>
      </c>
      <c r="N300" t="s">
        <v>75</v>
      </c>
      <c r="O300" t="s">
        <v>175</v>
      </c>
      <c r="P300" t="s">
        <v>686</v>
      </c>
      <c r="Q300" t="s">
        <v>848</v>
      </c>
      <c r="R300" t="s">
        <v>849</v>
      </c>
    </row>
    <row r="301" spans="1:18" x14ac:dyDescent="0.3">
      <c r="A301" s="10" t="str">
        <f>HYPERLINK("https://hsdes.intel.com/resource/14013177930","14013177930")</f>
        <v>14013177930</v>
      </c>
      <c r="B301" t="s">
        <v>850</v>
      </c>
      <c r="C301" s="10" t="s">
        <v>1223</v>
      </c>
      <c r="D301" s="10" t="s">
        <v>1219</v>
      </c>
      <c r="E301" s="5" t="s">
        <v>1221</v>
      </c>
      <c r="F301" s="11" t="s">
        <v>1239</v>
      </c>
      <c r="I301" s="10" t="s">
        <v>1188</v>
      </c>
      <c r="L301" t="s">
        <v>34</v>
      </c>
      <c r="M301" t="s">
        <v>74</v>
      </c>
      <c r="N301" t="s">
        <v>75</v>
      </c>
      <c r="O301" t="s">
        <v>19</v>
      </c>
      <c r="P301" t="s">
        <v>76</v>
      </c>
      <c r="Q301" t="s">
        <v>851</v>
      </c>
      <c r="R301" t="s">
        <v>852</v>
      </c>
    </row>
    <row r="302" spans="1:18" x14ac:dyDescent="0.3">
      <c r="A302" s="10" t="str">
        <f>HYPERLINK("https://hsdes.intel.com/resource/14013178930","14013178930")</f>
        <v>14013178930</v>
      </c>
      <c r="B302" t="s">
        <v>897</v>
      </c>
      <c r="C302" s="10" t="s">
        <v>1223</v>
      </c>
      <c r="D302" s="10" t="s">
        <v>1219</v>
      </c>
      <c r="E302" s="5" t="s">
        <v>1221</v>
      </c>
      <c r="F302" s="11" t="s">
        <v>1239</v>
      </c>
      <c r="I302" s="10" t="s">
        <v>1199</v>
      </c>
      <c r="L302" t="s">
        <v>5</v>
      </c>
      <c r="M302" t="s">
        <v>74</v>
      </c>
      <c r="N302" t="s">
        <v>75</v>
      </c>
      <c r="O302" t="s">
        <v>854</v>
      </c>
      <c r="P302" t="s">
        <v>76</v>
      </c>
      <c r="Q302" t="s">
        <v>190</v>
      </c>
      <c r="R302" t="s">
        <v>898</v>
      </c>
    </row>
    <row r="303" spans="1:18" x14ac:dyDescent="0.3">
      <c r="A303" s="10" t="str">
        <f>HYPERLINK("https://hsdes.intel.com/resource/14013177965","14013177965")</f>
        <v>14013177965</v>
      </c>
      <c r="B303" t="s">
        <v>857</v>
      </c>
      <c r="C303" s="10" t="s">
        <v>1223</v>
      </c>
      <c r="D303" s="10" t="s">
        <v>1219</v>
      </c>
      <c r="E303" s="5" t="s">
        <v>1221</v>
      </c>
      <c r="F303" s="11" t="s">
        <v>1239</v>
      </c>
      <c r="I303" s="10" t="s">
        <v>1188</v>
      </c>
      <c r="L303" t="s">
        <v>5</v>
      </c>
      <c r="M303" t="s">
        <v>18</v>
      </c>
      <c r="N303" t="s">
        <v>7</v>
      </c>
      <c r="O303" t="s">
        <v>854</v>
      </c>
      <c r="P303" t="s">
        <v>20</v>
      </c>
      <c r="Q303" t="s">
        <v>848</v>
      </c>
      <c r="R303" t="s">
        <v>858</v>
      </c>
    </row>
    <row r="304" spans="1:18" x14ac:dyDescent="0.3">
      <c r="A304" s="10" t="str">
        <f>HYPERLINK("https://hsdes.intel.com/resource/14013177968","14013177968")</f>
        <v>14013177968</v>
      </c>
      <c r="B304" t="s">
        <v>859</v>
      </c>
      <c r="C304" s="10" t="s">
        <v>1223</v>
      </c>
      <c r="D304" s="10" t="s">
        <v>1219</v>
      </c>
      <c r="E304" s="5" t="s">
        <v>1221</v>
      </c>
      <c r="F304" s="11" t="s">
        <v>1239</v>
      </c>
      <c r="I304" s="10" t="s">
        <v>1188</v>
      </c>
      <c r="L304" t="s">
        <v>30</v>
      </c>
      <c r="M304" t="s">
        <v>18</v>
      </c>
      <c r="N304" t="s">
        <v>7</v>
      </c>
      <c r="O304" t="s">
        <v>146</v>
      </c>
      <c r="P304" t="s">
        <v>20</v>
      </c>
      <c r="Q304" t="s">
        <v>860</v>
      </c>
      <c r="R304" t="s">
        <v>861</v>
      </c>
    </row>
    <row r="305" spans="1:18" x14ac:dyDescent="0.3">
      <c r="A305" s="10" t="str">
        <f>HYPERLINK("https://hsdes.intel.com/resource/14013177978","14013177978")</f>
        <v>14013177978</v>
      </c>
      <c r="B305" t="s">
        <v>862</v>
      </c>
      <c r="C305" s="10" t="s">
        <v>1223</v>
      </c>
      <c r="D305" s="10" t="s">
        <v>1219</v>
      </c>
      <c r="E305" s="5" t="s">
        <v>1221</v>
      </c>
      <c r="F305" s="11" t="s">
        <v>1239</v>
      </c>
      <c r="I305" s="10" t="s">
        <v>1188</v>
      </c>
      <c r="L305" t="s">
        <v>30</v>
      </c>
      <c r="M305" t="s">
        <v>18</v>
      </c>
      <c r="N305" t="s">
        <v>7</v>
      </c>
      <c r="O305" t="s">
        <v>863</v>
      </c>
      <c r="P305" t="s">
        <v>20</v>
      </c>
      <c r="Q305" t="s">
        <v>728</v>
      </c>
      <c r="R305" t="s">
        <v>864</v>
      </c>
    </row>
    <row r="306" spans="1:18" x14ac:dyDescent="0.3">
      <c r="A306" s="10" t="str">
        <f>HYPERLINK("https://hsdes.intel.com/resource/14013178068","14013178068")</f>
        <v>14013178068</v>
      </c>
      <c r="B306" t="s">
        <v>865</v>
      </c>
      <c r="C306" s="10" t="s">
        <v>1223</v>
      </c>
      <c r="D306" s="10" t="s">
        <v>1219</v>
      </c>
      <c r="E306" s="5" t="s">
        <v>1221</v>
      </c>
      <c r="F306" s="11" t="s">
        <v>1239</v>
      </c>
      <c r="I306" s="10" t="s">
        <v>1188</v>
      </c>
      <c r="L306" t="s">
        <v>30</v>
      </c>
      <c r="M306" t="s">
        <v>18</v>
      </c>
      <c r="N306" t="s">
        <v>75</v>
      </c>
      <c r="O306" t="s">
        <v>19</v>
      </c>
      <c r="P306" t="s">
        <v>20</v>
      </c>
      <c r="Q306" t="s">
        <v>866</v>
      </c>
      <c r="R306" t="s">
        <v>867</v>
      </c>
    </row>
    <row r="307" spans="1:18" x14ac:dyDescent="0.3">
      <c r="A307" s="10" t="str">
        <f>HYPERLINK("https://hsdes.intel.com/resource/14013178088","14013178088")</f>
        <v>14013178088</v>
      </c>
      <c r="B307" t="s">
        <v>868</v>
      </c>
      <c r="C307" s="10" t="s">
        <v>1223</v>
      </c>
      <c r="D307" s="10" t="s">
        <v>1219</v>
      </c>
      <c r="E307" s="5" t="s">
        <v>1221</v>
      </c>
      <c r="F307" s="11" t="s">
        <v>1239</v>
      </c>
      <c r="I307" s="10" t="s">
        <v>1188</v>
      </c>
      <c r="L307" t="s">
        <v>34</v>
      </c>
      <c r="M307" t="s">
        <v>18</v>
      </c>
      <c r="N307" t="s">
        <v>75</v>
      </c>
      <c r="O307" t="s">
        <v>19</v>
      </c>
      <c r="P307" t="s">
        <v>686</v>
      </c>
      <c r="Q307" t="s">
        <v>869</v>
      </c>
      <c r="R307" t="s">
        <v>870</v>
      </c>
    </row>
    <row r="308" spans="1:18" x14ac:dyDescent="0.3">
      <c r="A308" s="10" t="str">
        <f>HYPERLINK("https://hsdes.intel.com/resource/14013178092","14013178092")</f>
        <v>14013178092</v>
      </c>
      <c r="B308" t="s">
        <v>871</v>
      </c>
      <c r="C308" s="10" t="s">
        <v>1223</v>
      </c>
      <c r="D308" s="10" t="s">
        <v>1219</v>
      </c>
      <c r="E308" s="5" t="s">
        <v>1221</v>
      </c>
      <c r="F308" s="11" t="s">
        <v>1239</v>
      </c>
      <c r="I308" s="10" t="s">
        <v>1188</v>
      </c>
      <c r="L308" t="s">
        <v>34</v>
      </c>
      <c r="M308" t="s">
        <v>18</v>
      </c>
      <c r="N308" t="s">
        <v>75</v>
      </c>
      <c r="O308" t="s">
        <v>19</v>
      </c>
      <c r="P308" t="s">
        <v>686</v>
      </c>
      <c r="Q308" t="s">
        <v>869</v>
      </c>
      <c r="R308" t="s">
        <v>872</v>
      </c>
    </row>
    <row r="309" spans="1:18" x14ac:dyDescent="0.3">
      <c r="A309" s="10" t="str">
        <f>HYPERLINK("https://hsdes.intel.com/resource/14013178130","14013178130")</f>
        <v>14013178130</v>
      </c>
      <c r="B309" t="s">
        <v>873</v>
      </c>
      <c r="C309" s="10" t="s">
        <v>1225</v>
      </c>
      <c r="D309" s="10" t="s">
        <v>1219</v>
      </c>
      <c r="E309" s="5" t="s">
        <v>1221</v>
      </c>
      <c r="F309" s="11" t="s">
        <v>1239</v>
      </c>
      <c r="I309" s="10"/>
      <c r="K309" t="s">
        <v>1191</v>
      </c>
      <c r="L309" t="s">
        <v>5</v>
      </c>
      <c r="M309" t="s">
        <v>24</v>
      </c>
      <c r="N309" t="s">
        <v>75</v>
      </c>
      <c r="O309" t="s">
        <v>8</v>
      </c>
      <c r="P309" t="s">
        <v>26</v>
      </c>
      <c r="Q309" t="s">
        <v>83</v>
      </c>
      <c r="R309" t="s">
        <v>874</v>
      </c>
    </row>
    <row r="310" spans="1:18" x14ac:dyDescent="0.3">
      <c r="A310" s="10" t="str">
        <f>HYPERLINK("https://hsdes.intel.com/resource/14013178166","14013178166")</f>
        <v>14013178166</v>
      </c>
      <c r="B310" t="s">
        <v>875</v>
      </c>
      <c r="C310" s="10" t="s">
        <v>1223</v>
      </c>
      <c r="D310" s="10" t="s">
        <v>1219</v>
      </c>
      <c r="E310" s="5" t="s">
        <v>1221</v>
      </c>
      <c r="F310" s="11" t="s">
        <v>1239</v>
      </c>
      <c r="I310" s="10" t="s">
        <v>1190</v>
      </c>
      <c r="L310" t="s">
        <v>34</v>
      </c>
      <c r="M310" t="s">
        <v>18</v>
      </c>
      <c r="N310" t="s">
        <v>7</v>
      </c>
      <c r="O310" t="s">
        <v>8</v>
      </c>
      <c r="P310" t="s">
        <v>20</v>
      </c>
      <c r="Q310" t="s">
        <v>848</v>
      </c>
      <c r="R310" t="s">
        <v>876</v>
      </c>
    </row>
    <row r="311" spans="1:18" x14ac:dyDescent="0.3">
      <c r="A311" s="10" t="str">
        <f>HYPERLINK("https://hsdes.intel.com/resource/14013178252","14013178252")</f>
        <v>14013178252</v>
      </c>
      <c r="B311" t="s">
        <v>877</v>
      </c>
      <c r="C311" s="10" t="s">
        <v>1223</v>
      </c>
      <c r="D311" s="10" t="s">
        <v>1219</v>
      </c>
      <c r="E311" s="5" t="s">
        <v>1221</v>
      </c>
      <c r="F311" s="11" t="s">
        <v>1239</v>
      </c>
      <c r="I311" t="s">
        <v>1189</v>
      </c>
      <c r="L311" t="s">
        <v>34</v>
      </c>
      <c r="M311" t="s">
        <v>18</v>
      </c>
      <c r="N311" t="s">
        <v>75</v>
      </c>
      <c r="O311" t="s">
        <v>19</v>
      </c>
      <c r="P311" t="s">
        <v>20</v>
      </c>
      <c r="Q311" t="s">
        <v>878</v>
      </c>
      <c r="R311" t="s">
        <v>879</v>
      </c>
    </row>
    <row r="312" spans="1:18" x14ac:dyDescent="0.3">
      <c r="A312" s="10" t="str">
        <f>HYPERLINK("https://hsdes.intel.com/resource/14013178259","14013178259")</f>
        <v>14013178259</v>
      </c>
      <c r="B312" t="s">
        <v>880</v>
      </c>
      <c r="C312" s="10" t="s">
        <v>1223</v>
      </c>
      <c r="D312" s="10" t="s">
        <v>1219</v>
      </c>
      <c r="E312" s="5" t="s">
        <v>1221</v>
      </c>
      <c r="F312" s="11" t="s">
        <v>1239</v>
      </c>
      <c r="I312" s="10" t="s">
        <v>1190</v>
      </c>
      <c r="L312" t="s">
        <v>30</v>
      </c>
      <c r="M312" t="s">
        <v>18</v>
      </c>
      <c r="N312" t="s">
        <v>7</v>
      </c>
      <c r="O312" t="s">
        <v>8</v>
      </c>
      <c r="P312" t="s">
        <v>20</v>
      </c>
      <c r="Q312" t="s">
        <v>848</v>
      </c>
      <c r="R312" t="s">
        <v>881</v>
      </c>
    </row>
    <row r="313" spans="1:18" x14ac:dyDescent="0.3">
      <c r="A313" s="10" t="str">
        <f>HYPERLINK("https://hsdes.intel.com/resource/14013178260","14013178260")</f>
        <v>14013178260</v>
      </c>
      <c r="B313" t="s">
        <v>882</v>
      </c>
      <c r="C313" s="10" t="s">
        <v>1223</v>
      </c>
      <c r="D313" s="10" t="s">
        <v>1219</v>
      </c>
      <c r="E313" s="5" t="s">
        <v>1221</v>
      </c>
      <c r="F313" s="11" t="s">
        <v>1239</v>
      </c>
      <c r="I313" s="10" t="s">
        <v>1188</v>
      </c>
      <c r="L313" t="s">
        <v>30</v>
      </c>
      <c r="M313" t="s">
        <v>18</v>
      </c>
      <c r="N313" t="s">
        <v>7</v>
      </c>
      <c r="O313" t="s">
        <v>19</v>
      </c>
      <c r="P313" t="s">
        <v>20</v>
      </c>
      <c r="Q313" t="s">
        <v>848</v>
      </c>
      <c r="R313" t="s">
        <v>883</v>
      </c>
    </row>
    <row r="314" spans="1:18" x14ac:dyDescent="0.3">
      <c r="A314" s="10" t="str">
        <f>HYPERLINK("https://hsdes.intel.com/resource/14013178263","14013178263")</f>
        <v>14013178263</v>
      </c>
      <c r="B314" t="s">
        <v>884</v>
      </c>
      <c r="C314" s="10" t="s">
        <v>1223</v>
      </c>
      <c r="D314" s="10" t="s">
        <v>1219</v>
      </c>
      <c r="E314" s="5" t="s">
        <v>1221</v>
      </c>
      <c r="F314" s="11" t="s">
        <v>1239</v>
      </c>
      <c r="I314" s="10" t="s">
        <v>1190</v>
      </c>
      <c r="L314" t="s">
        <v>34</v>
      </c>
      <c r="M314" t="s">
        <v>18</v>
      </c>
      <c r="N314" t="s">
        <v>75</v>
      </c>
      <c r="O314" t="s">
        <v>8</v>
      </c>
      <c r="P314" t="s">
        <v>20</v>
      </c>
      <c r="Q314" t="s">
        <v>831</v>
      </c>
      <c r="R314" t="s">
        <v>885</v>
      </c>
    </row>
    <row r="315" spans="1:18" x14ac:dyDescent="0.3">
      <c r="A315" s="10" t="str">
        <f>HYPERLINK("https://hsdes.intel.com/resource/14013178329","14013178329")</f>
        <v>14013178329</v>
      </c>
      <c r="B315" t="s">
        <v>886</v>
      </c>
      <c r="C315" s="10" t="s">
        <v>1223</v>
      </c>
      <c r="D315" s="10" t="s">
        <v>1219</v>
      </c>
      <c r="E315" s="5" t="s">
        <v>1221</v>
      </c>
      <c r="F315" s="11" t="s">
        <v>1239</v>
      </c>
      <c r="I315" t="s">
        <v>1187</v>
      </c>
      <c r="L315" t="s">
        <v>34</v>
      </c>
      <c r="M315" t="s">
        <v>24</v>
      </c>
      <c r="N315" t="s">
        <v>75</v>
      </c>
      <c r="O315" t="s">
        <v>207</v>
      </c>
      <c r="P315" t="s">
        <v>20</v>
      </c>
      <c r="Q315" t="s">
        <v>887</v>
      </c>
      <c r="R315" t="s">
        <v>888</v>
      </c>
    </row>
    <row r="316" spans="1:18" x14ac:dyDescent="0.3">
      <c r="A316" s="10" t="str">
        <f>HYPERLINK("https://hsdes.intel.com/resource/14013178330","14013178330")</f>
        <v>14013178330</v>
      </c>
      <c r="B316" t="s">
        <v>889</v>
      </c>
      <c r="C316" s="10" t="s">
        <v>1223</v>
      </c>
      <c r="D316" s="10" t="s">
        <v>1219</v>
      </c>
      <c r="E316" s="5" t="s">
        <v>1221</v>
      </c>
      <c r="F316" s="11" t="s">
        <v>1239</v>
      </c>
      <c r="I316" s="10" t="s">
        <v>1199</v>
      </c>
      <c r="L316" t="s">
        <v>34</v>
      </c>
      <c r="M316" t="s">
        <v>24</v>
      </c>
      <c r="N316" t="s">
        <v>75</v>
      </c>
      <c r="O316" t="s">
        <v>207</v>
      </c>
      <c r="P316" t="s">
        <v>20</v>
      </c>
      <c r="Q316" t="s">
        <v>728</v>
      </c>
      <c r="R316" t="s">
        <v>890</v>
      </c>
    </row>
    <row r="317" spans="1:18" x14ac:dyDescent="0.3">
      <c r="A317" s="10" t="str">
        <f>HYPERLINK("https://hsdes.intel.com/resource/14013178496","14013178496")</f>
        <v>14013178496</v>
      </c>
      <c r="B317" t="s">
        <v>891</v>
      </c>
      <c r="C317" s="10" t="s">
        <v>1223</v>
      </c>
      <c r="D317" s="10" t="s">
        <v>1219</v>
      </c>
      <c r="E317" s="5" t="s">
        <v>1221</v>
      </c>
      <c r="F317" s="11" t="s">
        <v>1239</v>
      </c>
      <c r="I317" s="10" t="s">
        <v>1188</v>
      </c>
      <c r="L317" t="s">
        <v>5</v>
      </c>
      <c r="M317" t="s">
        <v>18</v>
      </c>
      <c r="N317" t="s">
        <v>75</v>
      </c>
      <c r="O317" t="s">
        <v>8</v>
      </c>
      <c r="P317" t="s">
        <v>20</v>
      </c>
      <c r="Q317" t="s">
        <v>892</v>
      </c>
      <c r="R317" t="s">
        <v>893</v>
      </c>
    </row>
    <row r="318" spans="1:18" x14ac:dyDescent="0.3">
      <c r="A318" s="10" t="str">
        <f>HYPERLINK("https://hsdes.intel.com/resource/14013178499","14013178499")</f>
        <v>14013178499</v>
      </c>
      <c r="B318" t="s">
        <v>894</v>
      </c>
      <c r="C318" s="10" t="s">
        <v>1223</v>
      </c>
      <c r="D318" s="10" t="s">
        <v>1220</v>
      </c>
      <c r="E318" s="5" t="s">
        <v>1221</v>
      </c>
      <c r="F318" s="11" t="s">
        <v>1239</v>
      </c>
      <c r="I318" s="10" t="s">
        <v>1189</v>
      </c>
      <c r="L318" t="s">
        <v>5</v>
      </c>
      <c r="M318" t="s">
        <v>18</v>
      </c>
      <c r="N318" t="s">
        <v>75</v>
      </c>
      <c r="O318" t="s">
        <v>8</v>
      </c>
      <c r="P318" t="s">
        <v>20</v>
      </c>
      <c r="Q318" t="s">
        <v>895</v>
      </c>
      <c r="R318" t="s">
        <v>896</v>
      </c>
    </row>
    <row r="319" spans="1:18" x14ac:dyDescent="0.3">
      <c r="A319" s="10" t="str">
        <f>HYPERLINK("https://hsdes.intel.com/resource/14013178947","14013178947")</f>
        <v>14013178947</v>
      </c>
      <c r="B319" t="s">
        <v>899</v>
      </c>
      <c r="C319" s="10" t="s">
        <v>1223</v>
      </c>
      <c r="D319" s="10" t="s">
        <v>1219</v>
      </c>
      <c r="E319" s="5" t="s">
        <v>1221</v>
      </c>
      <c r="F319" s="11" t="s">
        <v>1239</v>
      </c>
      <c r="I319" s="10" t="s">
        <v>1199</v>
      </c>
      <c r="L319" t="s">
        <v>5</v>
      </c>
      <c r="M319" t="s">
        <v>74</v>
      </c>
      <c r="N319" t="s">
        <v>75</v>
      </c>
      <c r="O319" t="s">
        <v>19</v>
      </c>
      <c r="P319" t="s">
        <v>76</v>
      </c>
      <c r="Q319" t="s">
        <v>190</v>
      </c>
      <c r="R319" t="s">
        <v>900</v>
      </c>
    </row>
    <row r="320" spans="1:18" x14ac:dyDescent="0.3">
      <c r="A320" s="10" t="str">
        <f>HYPERLINK("https://hsdes.intel.com/resource/14013178956","14013178956")</f>
        <v>14013178956</v>
      </c>
      <c r="B320" t="s">
        <v>901</v>
      </c>
      <c r="C320" s="10" t="s">
        <v>1223</v>
      </c>
      <c r="D320" s="10" t="s">
        <v>1219</v>
      </c>
      <c r="E320" s="5" t="s">
        <v>1221</v>
      </c>
      <c r="F320" s="11" t="s">
        <v>1239</v>
      </c>
      <c r="I320" s="10" t="s">
        <v>1199</v>
      </c>
      <c r="L320" t="s">
        <v>5</v>
      </c>
      <c r="M320" t="s">
        <v>74</v>
      </c>
      <c r="N320" t="s">
        <v>75</v>
      </c>
      <c r="O320" t="s">
        <v>19</v>
      </c>
      <c r="P320" t="s">
        <v>76</v>
      </c>
      <c r="Q320" t="s">
        <v>77</v>
      </c>
      <c r="R320" t="s">
        <v>902</v>
      </c>
    </row>
    <row r="321" spans="1:18" x14ac:dyDescent="0.3">
      <c r="A321" s="10" t="str">
        <f>HYPERLINK("https://hsdes.intel.com/resource/14013178967","14013178967")</f>
        <v>14013178967</v>
      </c>
      <c r="B321" t="s">
        <v>903</v>
      </c>
      <c r="C321" s="10" t="s">
        <v>1223</v>
      </c>
      <c r="D321" s="10" t="s">
        <v>1219</v>
      </c>
      <c r="E321" s="5" t="s">
        <v>1221</v>
      </c>
      <c r="F321" s="11" t="s">
        <v>1239</v>
      </c>
      <c r="I321" s="10" t="s">
        <v>1199</v>
      </c>
      <c r="L321" t="s">
        <v>5</v>
      </c>
      <c r="M321" t="s">
        <v>74</v>
      </c>
      <c r="N321" t="s">
        <v>75</v>
      </c>
      <c r="O321" t="s">
        <v>19</v>
      </c>
      <c r="P321" t="s">
        <v>76</v>
      </c>
      <c r="Q321" t="s">
        <v>190</v>
      </c>
      <c r="R321" t="s">
        <v>904</v>
      </c>
    </row>
    <row r="322" spans="1:18" x14ac:dyDescent="0.3">
      <c r="A322" s="10" t="str">
        <f>HYPERLINK("https://hsdes.intel.com/resource/14013157660","14013157660")</f>
        <v>14013157660</v>
      </c>
      <c r="B322" t="s">
        <v>172</v>
      </c>
      <c r="C322" s="10" t="s">
        <v>1223</v>
      </c>
      <c r="D322" s="10" t="s">
        <v>1219</v>
      </c>
      <c r="E322" s="5" t="s">
        <v>1221</v>
      </c>
      <c r="F322" s="11" t="s">
        <v>1239</v>
      </c>
      <c r="I322" s="10" t="s">
        <v>1188</v>
      </c>
      <c r="L322" t="s">
        <v>30</v>
      </c>
      <c r="M322" t="s">
        <v>45</v>
      </c>
      <c r="N322" t="s">
        <v>7</v>
      </c>
      <c r="O322" t="s">
        <v>8</v>
      </c>
      <c r="P322" t="s">
        <v>54</v>
      </c>
      <c r="Q322" t="s">
        <v>94</v>
      </c>
      <c r="R322" t="s">
        <v>173</v>
      </c>
    </row>
    <row r="323" spans="1:18" x14ac:dyDescent="0.3">
      <c r="A323" s="10" t="str">
        <f>HYPERLINK("https://hsdes.intel.com/resource/14013179000","14013179000")</f>
        <v>14013179000</v>
      </c>
      <c r="B323" t="s">
        <v>905</v>
      </c>
      <c r="C323" s="10" t="s">
        <v>1223</v>
      </c>
      <c r="D323" s="10" t="s">
        <v>1219</v>
      </c>
      <c r="E323" s="5" t="s">
        <v>1221</v>
      </c>
      <c r="F323" s="11" t="s">
        <v>1239</v>
      </c>
      <c r="I323" t="s">
        <v>1187</v>
      </c>
      <c r="L323" t="s">
        <v>30</v>
      </c>
      <c r="M323" t="s">
        <v>18</v>
      </c>
      <c r="N323" t="s">
        <v>75</v>
      </c>
      <c r="O323" t="s">
        <v>19</v>
      </c>
      <c r="P323" t="s">
        <v>686</v>
      </c>
      <c r="Q323" t="s">
        <v>906</v>
      </c>
      <c r="R323" t="s">
        <v>907</v>
      </c>
    </row>
    <row r="324" spans="1:18" x14ac:dyDescent="0.3">
      <c r="A324" s="10" t="str">
        <f>HYPERLINK("https://hsdes.intel.com/resource/14013179024","14013179024")</f>
        <v>14013179024</v>
      </c>
      <c r="B324" t="s">
        <v>908</v>
      </c>
      <c r="C324" s="10" t="s">
        <v>1223</v>
      </c>
      <c r="D324" s="10" t="s">
        <v>1219</v>
      </c>
      <c r="E324" s="5" t="s">
        <v>1221</v>
      </c>
      <c r="F324" s="11" t="s">
        <v>1239</v>
      </c>
      <c r="I324" s="10" t="s">
        <v>1190</v>
      </c>
      <c r="L324" t="s">
        <v>34</v>
      </c>
      <c r="M324" t="s">
        <v>18</v>
      </c>
      <c r="N324" t="s">
        <v>75</v>
      </c>
      <c r="O324" t="s">
        <v>8</v>
      </c>
      <c r="P324" t="s">
        <v>20</v>
      </c>
      <c r="Q324" t="s">
        <v>909</v>
      </c>
      <c r="R324" t="s">
        <v>910</v>
      </c>
    </row>
    <row r="325" spans="1:18" x14ac:dyDescent="0.3">
      <c r="A325" s="10" t="str">
        <f>HYPERLINK("https://hsdes.intel.com/resource/14013179047","14013179047")</f>
        <v>14013179047</v>
      </c>
      <c r="B325" t="s">
        <v>911</v>
      </c>
      <c r="C325" s="10" t="s">
        <v>1223</v>
      </c>
      <c r="D325" s="10" t="s">
        <v>1219</v>
      </c>
      <c r="E325" s="5" t="s">
        <v>1221</v>
      </c>
      <c r="F325" s="11" t="s">
        <v>1239</v>
      </c>
      <c r="I325" s="10" t="s">
        <v>1190</v>
      </c>
      <c r="L325" t="s">
        <v>5</v>
      </c>
      <c r="M325" t="s">
        <v>18</v>
      </c>
      <c r="N325" t="s">
        <v>7</v>
      </c>
      <c r="O325" t="s">
        <v>8</v>
      </c>
      <c r="P325" t="s">
        <v>20</v>
      </c>
      <c r="Q325" t="s">
        <v>21</v>
      </c>
      <c r="R325" t="s">
        <v>912</v>
      </c>
    </row>
    <row r="326" spans="1:18" x14ac:dyDescent="0.3">
      <c r="A326" s="10" t="str">
        <f>HYPERLINK("https://hsdes.intel.com/resource/14013179108","14013179108")</f>
        <v>14013179108</v>
      </c>
      <c r="B326" t="s">
        <v>913</v>
      </c>
      <c r="C326" s="10" t="s">
        <v>1223</v>
      </c>
      <c r="D326" s="10" t="s">
        <v>1219</v>
      </c>
      <c r="E326" s="5" t="s">
        <v>1221</v>
      </c>
      <c r="F326" s="11" t="s">
        <v>1239</v>
      </c>
      <c r="I326" t="s">
        <v>1189</v>
      </c>
      <c r="L326" t="s">
        <v>5</v>
      </c>
      <c r="M326" t="s">
        <v>74</v>
      </c>
      <c r="N326" t="s">
        <v>75</v>
      </c>
      <c r="O326" t="s">
        <v>25</v>
      </c>
      <c r="P326" t="s">
        <v>76</v>
      </c>
      <c r="Q326" t="s">
        <v>716</v>
      </c>
      <c r="R326" t="s">
        <v>914</v>
      </c>
    </row>
    <row r="327" spans="1:18" x14ac:dyDescent="0.3">
      <c r="A327" s="10" t="str">
        <f>HYPERLINK("https://hsdes.intel.com/resource/14013179115","14013179115")</f>
        <v>14013179115</v>
      </c>
      <c r="B327" t="s">
        <v>915</v>
      </c>
      <c r="C327" s="10" t="s">
        <v>1223</v>
      </c>
      <c r="D327" s="10" t="s">
        <v>1219</v>
      </c>
      <c r="E327" s="5" t="s">
        <v>1221</v>
      </c>
      <c r="F327" s="11" t="s">
        <v>1239</v>
      </c>
      <c r="I327" t="s">
        <v>1186</v>
      </c>
      <c r="L327" t="s">
        <v>34</v>
      </c>
      <c r="M327" t="s">
        <v>37</v>
      </c>
      <c r="N327" t="s">
        <v>7</v>
      </c>
      <c r="O327" t="s">
        <v>19</v>
      </c>
      <c r="P327" t="s">
        <v>179</v>
      </c>
      <c r="Q327" t="s">
        <v>916</v>
      </c>
      <c r="R327" t="s">
        <v>917</v>
      </c>
    </row>
    <row r="328" spans="1:18" x14ac:dyDescent="0.3">
      <c r="A328" s="10" t="str">
        <f>HYPERLINK("https://hsdes.intel.com/resource/14013179118","14013179118")</f>
        <v>14013179118</v>
      </c>
      <c r="B328" t="s">
        <v>918</v>
      </c>
      <c r="C328" s="10" t="s">
        <v>1223</v>
      </c>
      <c r="D328" s="10" t="s">
        <v>1219</v>
      </c>
      <c r="E328" s="5" t="s">
        <v>1221</v>
      </c>
      <c r="F328" s="11" t="s">
        <v>1239</v>
      </c>
      <c r="I328" t="s">
        <v>1186</v>
      </c>
      <c r="L328" t="s">
        <v>34</v>
      </c>
      <c r="M328" t="s">
        <v>37</v>
      </c>
      <c r="N328" t="s">
        <v>7</v>
      </c>
      <c r="O328" t="s">
        <v>707</v>
      </c>
      <c r="P328" t="s">
        <v>179</v>
      </c>
      <c r="Q328" t="s">
        <v>916</v>
      </c>
      <c r="R328" t="s">
        <v>919</v>
      </c>
    </row>
    <row r="329" spans="1:18" x14ac:dyDescent="0.3">
      <c r="A329" s="10" t="str">
        <f>HYPERLINK("https://hsdes.intel.com/resource/14013179142","14013179142")</f>
        <v>14013179142</v>
      </c>
      <c r="B329" t="s">
        <v>920</v>
      </c>
      <c r="C329" s="10" t="s">
        <v>1223</v>
      </c>
      <c r="D329" s="10" t="s">
        <v>1219</v>
      </c>
      <c r="E329" s="5" t="s">
        <v>1221</v>
      </c>
      <c r="F329" s="11" t="s">
        <v>1239</v>
      </c>
      <c r="I329" s="10" t="s">
        <v>1188</v>
      </c>
      <c r="L329" t="s">
        <v>5</v>
      </c>
      <c r="M329" t="s">
        <v>74</v>
      </c>
      <c r="N329" t="s">
        <v>75</v>
      </c>
      <c r="O329" t="s">
        <v>921</v>
      </c>
      <c r="P329" t="s">
        <v>76</v>
      </c>
      <c r="Q329" t="s">
        <v>922</v>
      </c>
      <c r="R329" t="s">
        <v>923</v>
      </c>
    </row>
    <row r="330" spans="1:18" x14ac:dyDescent="0.3">
      <c r="A330" s="10" t="str">
        <f>HYPERLINK("https://hsdes.intel.com/resource/14013159992","14013159992")</f>
        <v>14013159992</v>
      </c>
      <c r="B330" t="s">
        <v>293</v>
      </c>
      <c r="C330" s="10" t="s">
        <v>1223</v>
      </c>
      <c r="D330" s="10" t="s">
        <v>1219</v>
      </c>
      <c r="E330" s="5" t="s">
        <v>1221</v>
      </c>
      <c r="F330" s="11" t="s">
        <v>1239</v>
      </c>
      <c r="I330" s="10" t="s">
        <v>1199</v>
      </c>
      <c r="L330" t="s">
        <v>30</v>
      </c>
      <c r="M330" t="s">
        <v>45</v>
      </c>
      <c r="N330" t="s">
        <v>7</v>
      </c>
      <c r="O330" t="s">
        <v>294</v>
      </c>
      <c r="P330" t="s">
        <v>46</v>
      </c>
      <c r="Q330" t="s">
        <v>295</v>
      </c>
      <c r="R330" t="s">
        <v>296</v>
      </c>
    </row>
    <row r="331" spans="1:18" x14ac:dyDescent="0.3">
      <c r="A331" s="10" t="str">
        <f>HYPERLINK("https://hsdes.intel.com/resource/14013179162","14013179162")</f>
        <v>14013179162</v>
      </c>
      <c r="B331" t="s">
        <v>927</v>
      </c>
      <c r="C331" s="10" t="s">
        <v>1223</v>
      </c>
      <c r="D331" s="10" t="s">
        <v>1219</v>
      </c>
      <c r="E331" s="5" t="s">
        <v>1221</v>
      </c>
      <c r="F331" s="11" t="s">
        <v>1239</v>
      </c>
      <c r="I331" s="10" t="s">
        <v>1188</v>
      </c>
      <c r="L331" t="s">
        <v>34</v>
      </c>
      <c r="M331" t="s">
        <v>74</v>
      </c>
      <c r="N331" t="s">
        <v>75</v>
      </c>
      <c r="O331" t="s">
        <v>19</v>
      </c>
      <c r="P331" t="s">
        <v>76</v>
      </c>
      <c r="Q331" t="s">
        <v>80</v>
      </c>
      <c r="R331" t="s">
        <v>928</v>
      </c>
    </row>
    <row r="332" spans="1:18" x14ac:dyDescent="0.3">
      <c r="A332" s="10" t="str">
        <f>HYPERLINK("https://hsdes.intel.com/resource/14013179166","14013179166")</f>
        <v>14013179166</v>
      </c>
      <c r="B332" t="s">
        <v>929</v>
      </c>
      <c r="C332" s="10" t="s">
        <v>1223</v>
      </c>
      <c r="D332" s="10" t="s">
        <v>1219</v>
      </c>
      <c r="E332" s="5" t="s">
        <v>1221</v>
      </c>
      <c r="F332" s="11" t="s">
        <v>1239</v>
      </c>
      <c r="I332" s="10" t="s">
        <v>1188</v>
      </c>
      <c r="L332" t="s">
        <v>5</v>
      </c>
      <c r="M332" t="s">
        <v>74</v>
      </c>
      <c r="N332" t="s">
        <v>75</v>
      </c>
      <c r="O332" t="s">
        <v>19</v>
      </c>
      <c r="P332" t="s">
        <v>76</v>
      </c>
      <c r="Q332" t="s">
        <v>80</v>
      </c>
      <c r="R332" t="s">
        <v>930</v>
      </c>
    </row>
    <row r="333" spans="1:18" x14ac:dyDescent="0.3">
      <c r="A333" s="10" t="str">
        <f>HYPERLINK("https://hsdes.intel.com/resource/14013179183","14013179183")</f>
        <v>14013179183</v>
      </c>
      <c r="B333" t="s">
        <v>931</v>
      </c>
      <c r="C333" s="10" t="s">
        <v>1223</v>
      </c>
      <c r="D333" s="10" t="s">
        <v>1219</v>
      </c>
      <c r="E333" s="5" t="s">
        <v>1221</v>
      </c>
      <c r="F333" s="11" t="s">
        <v>1239</v>
      </c>
      <c r="I333" s="10" t="s">
        <v>1188</v>
      </c>
      <c r="L333" t="s">
        <v>5</v>
      </c>
      <c r="M333" t="s">
        <v>74</v>
      </c>
      <c r="N333" t="s">
        <v>75</v>
      </c>
      <c r="O333" t="s">
        <v>921</v>
      </c>
      <c r="P333" t="s">
        <v>76</v>
      </c>
      <c r="Q333" t="s">
        <v>80</v>
      </c>
      <c r="R333" t="s">
        <v>932</v>
      </c>
    </row>
    <row r="334" spans="1:18" x14ac:dyDescent="0.3">
      <c r="A334" s="10" t="str">
        <f>HYPERLINK("https://hsdes.intel.com/resource/14013179255","14013179255")</f>
        <v>14013179255</v>
      </c>
      <c r="B334" t="s">
        <v>933</v>
      </c>
      <c r="C334" s="10" t="s">
        <v>1223</v>
      </c>
      <c r="D334" s="10" t="s">
        <v>1219</v>
      </c>
      <c r="E334" s="5" t="s">
        <v>1221</v>
      </c>
      <c r="F334" s="11" t="s">
        <v>1239</v>
      </c>
      <c r="I334" s="10" t="s">
        <v>1188</v>
      </c>
      <c r="L334" t="s">
        <v>5</v>
      </c>
      <c r="M334" t="s">
        <v>45</v>
      </c>
      <c r="N334" t="s">
        <v>7</v>
      </c>
      <c r="O334" t="s">
        <v>25</v>
      </c>
      <c r="P334" t="s">
        <v>216</v>
      </c>
      <c r="Q334" t="s">
        <v>934</v>
      </c>
      <c r="R334" t="s">
        <v>935</v>
      </c>
    </row>
    <row r="335" spans="1:18" x14ac:dyDescent="0.3">
      <c r="A335" s="10" t="str">
        <f>HYPERLINK("https://hsdes.intel.com/resource/14013179274","14013179274")</f>
        <v>14013179274</v>
      </c>
      <c r="B335" t="s">
        <v>936</v>
      </c>
      <c r="C335" s="10" t="s">
        <v>1223</v>
      </c>
      <c r="D335" s="10" t="s">
        <v>1219</v>
      </c>
      <c r="E335" s="5" t="s">
        <v>1221</v>
      </c>
      <c r="F335" s="11" t="s">
        <v>1239</v>
      </c>
      <c r="I335" t="s">
        <v>1199</v>
      </c>
      <c r="L335" t="s">
        <v>34</v>
      </c>
      <c r="M335" t="s">
        <v>6</v>
      </c>
      <c r="N335" t="s">
        <v>7</v>
      </c>
      <c r="O335" t="s">
        <v>67</v>
      </c>
      <c r="P335" t="s">
        <v>14</v>
      </c>
      <c r="Q335" t="s">
        <v>937</v>
      </c>
      <c r="R335" t="s">
        <v>938</v>
      </c>
    </row>
    <row r="336" spans="1:18" x14ac:dyDescent="0.3">
      <c r="A336" s="10" t="str">
        <f>HYPERLINK("https://hsdes.intel.com/resource/14013179310","14013179310")</f>
        <v>14013179310</v>
      </c>
      <c r="B336" t="s">
        <v>939</v>
      </c>
      <c r="C336" s="10" t="s">
        <v>1223</v>
      </c>
      <c r="D336" s="10" t="s">
        <v>1219</v>
      </c>
      <c r="E336" s="5" t="s">
        <v>1221</v>
      </c>
      <c r="F336" s="11" t="s">
        <v>1239</v>
      </c>
      <c r="I336" t="s">
        <v>1186</v>
      </c>
      <c r="L336" t="s">
        <v>5</v>
      </c>
      <c r="M336" t="s">
        <v>45</v>
      </c>
      <c r="N336" t="s">
        <v>7</v>
      </c>
      <c r="O336" t="s">
        <v>115</v>
      </c>
      <c r="P336" t="s">
        <v>46</v>
      </c>
      <c r="Q336" t="s">
        <v>940</v>
      </c>
      <c r="R336" t="s">
        <v>941</v>
      </c>
    </row>
    <row r="337" spans="1:18" x14ac:dyDescent="0.3">
      <c r="A337" s="10" t="str">
        <f>HYPERLINK("https://hsdes.intel.com/resource/14013179315","14013179315")</f>
        <v>14013179315</v>
      </c>
      <c r="B337" t="s">
        <v>942</v>
      </c>
      <c r="C337" s="10" t="s">
        <v>1223</v>
      </c>
      <c r="D337" s="10" t="s">
        <v>1219</v>
      </c>
      <c r="E337" s="5" t="s">
        <v>1221</v>
      </c>
      <c r="F337" s="11" t="s">
        <v>1239</v>
      </c>
      <c r="I337" t="s">
        <v>1186</v>
      </c>
      <c r="L337" t="s">
        <v>5</v>
      </c>
      <c r="M337" t="s">
        <v>45</v>
      </c>
      <c r="N337" t="s">
        <v>7</v>
      </c>
      <c r="O337" t="s">
        <v>25</v>
      </c>
      <c r="P337" t="s">
        <v>46</v>
      </c>
      <c r="Q337" t="s">
        <v>940</v>
      </c>
      <c r="R337" t="s">
        <v>943</v>
      </c>
    </row>
    <row r="338" spans="1:18" x14ac:dyDescent="0.3">
      <c r="A338" s="10" t="str">
        <f>HYPERLINK("https://hsdes.intel.com/resource/14013176673","14013176673")</f>
        <v>14013176673</v>
      </c>
      <c r="B338" t="s">
        <v>763</v>
      </c>
      <c r="C338" s="10" t="s">
        <v>1223</v>
      </c>
      <c r="D338" s="10" t="s">
        <v>1219</v>
      </c>
      <c r="E338" s="5" t="s">
        <v>1221</v>
      </c>
      <c r="F338" s="11" t="s">
        <v>1239</v>
      </c>
      <c r="I338" t="s">
        <v>1199</v>
      </c>
      <c r="L338" t="s">
        <v>30</v>
      </c>
      <c r="M338" t="s">
        <v>45</v>
      </c>
      <c r="N338" t="s">
        <v>7</v>
      </c>
      <c r="O338" t="s">
        <v>764</v>
      </c>
      <c r="P338" t="s">
        <v>46</v>
      </c>
      <c r="Q338" t="s">
        <v>47</v>
      </c>
      <c r="R338" t="s">
        <v>765</v>
      </c>
    </row>
    <row r="339" spans="1:18" x14ac:dyDescent="0.3">
      <c r="A339" s="10" t="str">
        <f>HYPERLINK("https://hsdes.intel.com/resource/14013179157","14013179157")</f>
        <v>14013179157</v>
      </c>
      <c r="B339" t="s">
        <v>924</v>
      </c>
      <c r="C339" s="10" t="s">
        <v>1223</v>
      </c>
      <c r="D339" s="10" t="s">
        <v>1219</v>
      </c>
      <c r="E339" s="5" t="s">
        <v>1221</v>
      </c>
      <c r="F339" s="11" t="s">
        <v>1239</v>
      </c>
      <c r="I339" s="10" t="s">
        <v>1199</v>
      </c>
      <c r="L339" t="s">
        <v>30</v>
      </c>
      <c r="M339" t="s">
        <v>74</v>
      </c>
      <c r="N339" t="s">
        <v>75</v>
      </c>
      <c r="O339" t="s">
        <v>25</v>
      </c>
      <c r="P339" t="s">
        <v>76</v>
      </c>
      <c r="Q339" t="s">
        <v>925</v>
      </c>
      <c r="R339" t="s">
        <v>926</v>
      </c>
    </row>
    <row r="340" spans="1:18" x14ac:dyDescent="0.3">
      <c r="A340" s="10" t="str">
        <f>HYPERLINK("https://hsdes.intel.com/resource/14013179437","14013179437")</f>
        <v>14013179437</v>
      </c>
      <c r="B340" t="s">
        <v>948</v>
      </c>
      <c r="C340" s="10" t="s">
        <v>1223</v>
      </c>
      <c r="D340" s="10" t="s">
        <v>1219</v>
      </c>
      <c r="E340" s="5" t="s">
        <v>1221</v>
      </c>
      <c r="F340" s="11" t="s">
        <v>1239</v>
      </c>
      <c r="I340" s="10" t="s">
        <v>1188</v>
      </c>
      <c r="L340" t="s">
        <v>34</v>
      </c>
      <c r="M340" t="s">
        <v>37</v>
      </c>
      <c r="N340" t="s">
        <v>7</v>
      </c>
      <c r="O340" t="s">
        <v>19</v>
      </c>
      <c r="P340" t="s">
        <v>179</v>
      </c>
      <c r="Q340" t="s">
        <v>180</v>
      </c>
      <c r="R340" t="s">
        <v>949</v>
      </c>
    </row>
    <row r="341" spans="1:18" x14ac:dyDescent="0.3">
      <c r="A341" s="10" t="str">
        <f>HYPERLINK("https://hsdes.intel.com/resource/14013179473","14013179473")</f>
        <v>14013179473</v>
      </c>
      <c r="B341" t="s">
        <v>950</v>
      </c>
      <c r="C341" s="10" t="s">
        <v>1223</v>
      </c>
      <c r="D341" s="10" t="s">
        <v>1219</v>
      </c>
      <c r="E341" s="5" t="s">
        <v>1221</v>
      </c>
      <c r="F341" s="11" t="s">
        <v>1239</v>
      </c>
      <c r="I341" s="10" t="s">
        <v>1188</v>
      </c>
      <c r="L341" t="s">
        <v>34</v>
      </c>
      <c r="M341" t="s">
        <v>37</v>
      </c>
      <c r="N341" t="s">
        <v>75</v>
      </c>
      <c r="O341" t="s">
        <v>19</v>
      </c>
      <c r="P341" t="s">
        <v>179</v>
      </c>
      <c r="Q341" t="s">
        <v>327</v>
      </c>
      <c r="R341" t="s">
        <v>951</v>
      </c>
    </row>
    <row r="342" spans="1:18" x14ac:dyDescent="0.3">
      <c r="A342" s="10" t="str">
        <f>HYPERLINK("https://hsdes.intel.com/resource/14013179479","14013179479")</f>
        <v>14013179479</v>
      </c>
      <c r="B342" t="s">
        <v>952</v>
      </c>
      <c r="C342" s="10" t="s">
        <v>1225</v>
      </c>
      <c r="D342" s="10" t="s">
        <v>1219</v>
      </c>
      <c r="E342" s="5" t="s">
        <v>1221</v>
      </c>
      <c r="F342" s="11" t="s">
        <v>1239</v>
      </c>
      <c r="I342" s="10"/>
      <c r="K342" t="s">
        <v>1200</v>
      </c>
      <c r="L342" t="s">
        <v>34</v>
      </c>
      <c r="M342" t="s">
        <v>37</v>
      </c>
      <c r="N342" t="s">
        <v>75</v>
      </c>
      <c r="O342" t="s">
        <v>19</v>
      </c>
      <c r="P342" t="s">
        <v>179</v>
      </c>
      <c r="Q342" t="s">
        <v>327</v>
      </c>
      <c r="R342" t="s">
        <v>953</v>
      </c>
    </row>
    <row r="343" spans="1:18" x14ac:dyDescent="0.3">
      <c r="A343" s="10" t="str">
        <f>HYPERLINK("https://hsdes.intel.com/resource/14013179523","14013179523")</f>
        <v>14013179523</v>
      </c>
      <c r="B343" t="s">
        <v>954</v>
      </c>
      <c r="C343" s="10" t="s">
        <v>1223</v>
      </c>
      <c r="D343" s="10" t="s">
        <v>1219</v>
      </c>
      <c r="E343" s="5" t="s">
        <v>1221</v>
      </c>
      <c r="F343" s="11" t="s">
        <v>1239</v>
      </c>
      <c r="I343" s="10" t="s">
        <v>1190</v>
      </c>
      <c r="K343" t="s">
        <v>1201</v>
      </c>
      <c r="L343" t="s">
        <v>34</v>
      </c>
      <c r="M343" t="s">
        <v>37</v>
      </c>
      <c r="N343" t="s">
        <v>75</v>
      </c>
      <c r="O343" t="s">
        <v>19</v>
      </c>
      <c r="P343" t="s">
        <v>179</v>
      </c>
      <c r="Q343" t="s">
        <v>367</v>
      </c>
      <c r="R343" t="s">
        <v>955</v>
      </c>
    </row>
    <row r="344" spans="1:18" x14ac:dyDescent="0.3">
      <c r="A344" s="10" t="str">
        <f>HYPERLINK("https://hsdes.intel.com/resource/14013179540","14013179540")</f>
        <v>14013179540</v>
      </c>
      <c r="B344" t="s">
        <v>956</v>
      </c>
      <c r="C344" s="10" t="s">
        <v>1223</v>
      </c>
      <c r="D344" s="10" t="s">
        <v>1219</v>
      </c>
      <c r="E344" s="5" t="s">
        <v>1221</v>
      </c>
      <c r="F344" s="11" t="s">
        <v>1239</v>
      </c>
      <c r="I344" s="10" t="s">
        <v>1189</v>
      </c>
      <c r="L344" t="s">
        <v>34</v>
      </c>
      <c r="M344" t="s">
        <v>37</v>
      </c>
      <c r="N344" t="s">
        <v>75</v>
      </c>
      <c r="O344" t="s">
        <v>19</v>
      </c>
      <c r="P344" t="s">
        <v>179</v>
      </c>
      <c r="Q344" t="s">
        <v>367</v>
      </c>
      <c r="R344" t="s">
        <v>957</v>
      </c>
    </row>
    <row r="345" spans="1:18" x14ac:dyDescent="0.3">
      <c r="A345" s="10" t="str">
        <f>HYPERLINK("https://hsdes.intel.com/resource/14013179556","14013179556")</f>
        <v>14013179556</v>
      </c>
      <c r="B345" t="s">
        <v>958</v>
      </c>
      <c r="C345" s="10" t="s">
        <v>1223</v>
      </c>
      <c r="D345" s="10" t="s">
        <v>1219</v>
      </c>
      <c r="E345" s="5" t="s">
        <v>1221</v>
      </c>
      <c r="F345" s="11" t="s">
        <v>1239</v>
      </c>
      <c r="I345" s="10" t="s">
        <v>1190</v>
      </c>
      <c r="K345" t="s">
        <v>1201</v>
      </c>
      <c r="L345" t="s">
        <v>34</v>
      </c>
      <c r="M345" t="s">
        <v>37</v>
      </c>
      <c r="N345" t="s">
        <v>75</v>
      </c>
      <c r="O345" t="s">
        <v>19</v>
      </c>
      <c r="P345" t="s">
        <v>179</v>
      </c>
      <c r="Q345" t="s">
        <v>367</v>
      </c>
      <c r="R345" t="s">
        <v>959</v>
      </c>
    </row>
    <row r="346" spans="1:18" x14ac:dyDescent="0.3">
      <c r="A346" s="10" t="str">
        <f>HYPERLINK("https://hsdes.intel.com/resource/14013179573","14013179573")</f>
        <v>14013179573</v>
      </c>
      <c r="B346" t="s">
        <v>960</v>
      </c>
      <c r="C346" s="10" t="s">
        <v>1223</v>
      </c>
      <c r="D346" s="10" t="s">
        <v>1219</v>
      </c>
      <c r="E346" s="5" t="s">
        <v>1221</v>
      </c>
      <c r="F346" s="11" t="s">
        <v>1239</v>
      </c>
      <c r="I346" s="10" t="s">
        <v>1189</v>
      </c>
      <c r="L346" t="s">
        <v>34</v>
      </c>
      <c r="M346" t="s">
        <v>37</v>
      </c>
      <c r="N346" t="s">
        <v>75</v>
      </c>
      <c r="O346" t="s">
        <v>19</v>
      </c>
      <c r="P346" t="s">
        <v>179</v>
      </c>
      <c r="Q346" t="s">
        <v>367</v>
      </c>
      <c r="R346" t="s">
        <v>961</v>
      </c>
    </row>
    <row r="347" spans="1:18" x14ac:dyDescent="0.3">
      <c r="A347" s="10" t="str">
        <f>HYPERLINK("https://hsdes.intel.com/resource/14013179705","14013179705")</f>
        <v>14013179705</v>
      </c>
      <c r="B347" t="s">
        <v>962</v>
      </c>
      <c r="C347" s="10" t="s">
        <v>1223</v>
      </c>
      <c r="D347" s="10" t="s">
        <v>1219</v>
      </c>
      <c r="E347" s="5" t="s">
        <v>1221</v>
      </c>
      <c r="F347" s="11" t="s">
        <v>1239</v>
      </c>
      <c r="I347" t="s">
        <v>1199</v>
      </c>
      <c r="L347" t="s">
        <v>5</v>
      </c>
      <c r="M347" t="s">
        <v>24</v>
      </c>
      <c r="N347" t="s">
        <v>7</v>
      </c>
      <c r="O347" t="s">
        <v>8</v>
      </c>
      <c r="P347" t="s">
        <v>26</v>
      </c>
      <c r="Q347" t="s">
        <v>963</v>
      </c>
      <c r="R347" t="s">
        <v>964</v>
      </c>
    </row>
    <row r="348" spans="1:18" x14ac:dyDescent="0.3">
      <c r="A348" s="10" t="str">
        <f>HYPERLINK("https://hsdes.intel.com/resource/14013180203","14013180203")</f>
        <v>14013180203</v>
      </c>
      <c r="B348" t="s">
        <v>965</v>
      </c>
      <c r="C348" s="10" t="s">
        <v>1223</v>
      </c>
      <c r="D348" s="10" t="s">
        <v>1219</v>
      </c>
      <c r="E348" s="5" t="s">
        <v>1221</v>
      </c>
      <c r="F348" s="11" t="s">
        <v>1239</v>
      </c>
      <c r="I348" t="s">
        <v>1189</v>
      </c>
      <c r="L348" t="s">
        <v>5</v>
      </c>
      <c r="M348" t="s">
        <v>304</v>
      </c>
      <c r="N348" t="s">
        <v>75</v>
      </c>
      <c r="O348" t="s">
        <v>436</v>
      </c>
      <c r="P348" t="s">
        <v>306</v>
      </c>
      <c r="Q348" t="s">
        <v>437</v>
      </c>
      <c r="R348" t="s">
        <v>966</v>
      </c>
    </row>
    <row r="349" spans="1:18" x14ac:dyDescent="0.3">
      <c r="A349" s="10" t="str">
        <f>HYPERLINK("https://hsdes.intel.com/resource/14013180470","14013180470")</f>
        <v>14013180470</v>
      </c>
      <c r="B349" t="s">
        <v>967</v>
      </c>
      <c r="C349" s="10" t="s">
        <v>1223</v>
      </c>
      <c r="D349" s="10" t="s">
        <v>1219</v>
      </c>
      <c r="E349" s="5" t="s">
        <v>1221</v>
      </c>
      <c r="F349" s="11" t="s">
        <v>1239</v>
      </c>
      <c r="I349" t="s">
        <v>1187</v>
      </c>
      <c r="L349" t="s">
        <v>5</v>
      </c>
      <c r="M349" t="s">
        <v>304</v>
      </c>
      <c r="N349" t="s">
        <v>75</v>
      </c>
      <c r="O349" t="s">
        <v>436</v>
      </c>
      <c r="P349" t="s">
        <v>306</v>
      </c>
      <c r="Q349" t="s">
        <v>968</v>
      </c>
      <c r="R349" t="s">
        <v>969</v>
      </c>
    </row>
    <row r="350" spans="1:18" x14ac:dyDescent="0.3">
      <c r="A350" s="10" t="str">
        <f>HYPERLINK("https://hsdes.intel.com/resource/14013180508","14013180508")</f>
        <v>14013180508</v>
      </c>
      <c r="B350" t="s">
        <v>970</v>
      </c>
      <c r="C350" s="10" t="s">
        <v>1223</v>
      </c>
      <c r="D350" s="10" t="s">
        <v>1219</v>
      </c>
      <c r="E350" s="5" t="s">
        <v>1221</v>
      </c>
      <c r="F350" s="11" t="s">
        <v>1239</v>
      </c>
      <c r="I350" t="s">
        <v>1186</v>
      </c>
      <c r="L350" t="s">
        <v>5</v>
      </c>
      <c r="M350" t="s">
        <v>37</v>
      </c>
      <c r="N350" t="s">
        <v>7</v>
      </c>
      <c r="O350" t="s">
        <v>115</v>
      </c>
      <c r="P350" t="s">
        <v>38</v>
      </c>
      <c r="Q350" t="s">
        <v>971</v>
      </c>
      <c r="R350" t="s">
        <v>972</v>
      </c>
    </row>
    <row r="351" spans="1:18" x14ac:dyDescent="0.3">
      <c r="A351" s="10" t="str">
        <f>HYPERLINK("https://hsdes.intel.com/resource/14013180512","14013180512")</f>
        <v>14013180512</v>
      </c>
      <c r="B351" t="s">
        <v>973</v>
      </c>
      <c r="C351" s="10" t="s">
        <v>1223</v>
      </c>
      <c r="D351" s="10" t="s">
        <v>1219</v>
      </c>
      <c r="E351" s="5" t="s">
        <v>1221</v>
      </c>
      <c r="F351" s="11" t="s">
        <v>1239</v>
      </c>
      <c r="I351" t="s">
        <v>1186</v>
      </c>
      <c r="L351" t="s">
        <v>5</v>
      </c>
      <c r="M351" t="s">
        <v>304</v>
      </c>
      <c r="N351" t="s">
        <v>75</v>
      </c>
      <c r="O351" t="s">
        <v>436</v>
      </c>
      <c r="P351" t="s">
        <v>306</v>
      </c>
      <c r="Q351" t="s">
        <v>576</v>
      </c>
      <c r="R351" t="s">
        <v>974</v>
      </c>
    </row>
    <row r="352" spans="1:18" x14ac:dyDescent="0.3">
      <c r="A352" s="10" t="str">
        <f>HYPERLINK("https://hsdes.intel.com/resource/14013182314","14013182314")</f>
        <v>14013182314</v>
      </c>
      <c r="B352" t="s">
        <v>975</v>
      </c>
      <c r="C352" s="10" t="s">
        <v>1223</v>
      </c>
      <c r="D352" s="10" t="s">
        <v>1219</v>
      </c>
      <c r="E352" s="5" t="s">
        <v>1221</v>
      </c>
      <c r="F352" s="11" t="s">
        <v>1239</v>
      </c>
      <c r="I352" t="s">
        <v>1188</v>
      </c>
      <c r="L352" t="s">
        <v>5</v>
      </c>
      <c r="M352" t="s">
        <v>18</v>
      </c>
      <c r="N352" t="s">
        <v>7</v>
      </c>
      <c r="O352" t="s">
        <v>50</v>
      </c>
      <c r="P352" t="s">
        <v>20</v>
      </c>
      <c r="Q352" t="s">
        <v>976</v>
      </c>
      <c r="R352" t="s">
        <v>977</v>
      </c>
    </row>
    <row r="353" spans="1:18" x14ac:dyDescent="0.3">
      <c r="A353" s="10" t="str">
        <f>HYPERLINK("https://hsdes.intel.com/resource/14013182324","14013182324")</f>
        <v>14013182324</v>
      </c>
      <c r="B353" t="s">
        <v>978</v>
      </c>
      <c r="C353" s="10" t="s">
        <v>1223</v>
      </c>
      <c r="D353" s="10" t="s">
        <v>1219</v>
      </c>
      <c r="E353" s="5" t="s">
        <v>1221</v>
      </c>
      <c r="F353" s="11" t="s">
        <v>1239</v>
      </c>
      <c r="I353" t="s">
        <v>1189</v>
      </c>
      <c r="L353" t="s">
        <v>5</v>
      </c>
      <c r="M353" t="s">
        <v>6</v>
      </c>
      <c r="N353" t="s">
        <v>7</v>
      </c>
      <c r="O353" t="s">
        <v>186</v>
      </c>
      <c r="P353" t="s">
        <v>20</v>
      </c>
      <c r="Q353" t="s">
        <v>979</v>
      </c>
      <c r="R353" t="s">
        <v>980</v>
      </c>
    </row>
    <row r="354" spans="1:18" x14ac:dyDescent="0.3">
      <c r="A354" s="10" t="str">
        <f>HYPERLINK("https://hsdes.intel.com/resource/14013182348","14013182348")</f>
        <v>14013182348</v>
      </c>
      <c r="B354" t="s">
        <v>981</v>
      </c>
      <c r="C354" s="10" t="s">
        <v>1223</v>
      </c>
      <c r="D354" s="10" t="s">
        <v>1219</v>
      </c>
      <c r="E354" s="5" t="s">
        <v>1221</v>
      </c>
      <c r="F354" s="11" t="s">
        <v>1239</v>
      </c>
      <c r="I354" s="10" t="s">
        <v>1190</v>
      </c>
      <c r="L354" t="s">
        <v>30</v>
      </c>
      <c r="M354" t="s">
        <v>6</v>
      </c>
      <c r="N354" t="s">
        <v>7</v>
      </c>
      <c r="O354" t="s">
        <v>67</v>
      </c>
      <c r="P354" t="s">
        <v>14</v>
      </c>
      <c r="Q354" t="s">
        <v>982</v>
      </c>
      <c r="R354" t="s">
        <v>983</v>
      </c>
    </row>
    <row r="355" spans="1:18" x14ac:dyDescent="0.3">
      <c r="A355" s="10" t="str">
        <f>HYPERLINK("https://hsdes.intel.com/resource/14013182355","14013182355")</f>
        <v>14013182355</v>
      </c>
      <c r="B355" t="s">
        <v>984</v>
      </c>
      <c r="C355" s="10" t="s">
        <v>1223</v>
      </c>
      <c r="D355" s="10" t="s">
        <v>1219</v>
      </c>
      <c r="E355" s="5" t="s">
        <v>1221</v>
      </c>
      <c r="F355" s="11" t="s">
        <v>1239</v>
      </c>
      <c r="I355" s="10" t="s">
        <v>1190</v>
      </c>
      <c r="L355" t="s">
        <v>30</v>
      </c>
      <c r="M355" t="s">
        <v>6</v>
      </c>
      <c r="N355" t="s">
        <v>7</v>
      </c>
      <c r="O355" t="s">
        <v>67</v>
      </c>
      <c r="P355" t="s">
        <v>14</v>
      </c>
      <c r="Q355" t="s">
        <v>985</v>
      </c>
      <c r="R355" t="s">
        <v>986</v>
      </c>
    </row>
    <row r="356" spans="1:18" x14ac:dyDescent="0.3">
      <c r="A356" s="10" t="str">
        <f>HYPERLINK("https://hsdes.intel.com/resource/14013182365","14013182365")</f>
        <v>14013182365</v>
      </c>
      <c r="B356" t="s">
        <v>987</v>
      </c>
      <c r="C356" s="10" t="s">
        <v>1223</v>
      </c>
      <c r="D356" s="10" t="s">
        <v>1219</v>
      </c>
      <c r="E356" s="5" t="s">
        <v>1221</v>
      </c>
      <c r="F356" s="11" t="s">
        <v>1239</v>
      </c>
      <c r="I356" t="s">
        <v>1188</v>
      </c>
      <c r="L356" t="s">
        <v>5</v>
      </c>
      <c r="M356" t="s">
        <v>45</v>
      </c>
      <c r="N356" t="s">
        <v>7</v>
      </c>
      <c r="O356" t="s">
        <v>115</v>
      </c>
      <c r="P356" t="s">
        <v>216</v>
      </c>
      <c r="Q356" t="s">
        <v>55</v>
      </c>
      <c r="R356" t="s">
        <v>988</v>
      </c>
    </row>
    <row r="357" spans="1:18" x14ac:dyDescent="0.3">
      <c r="A357" s="10" t="str">
        <f>HYPERLINK("https://hsdes.intel.com/resource/14013182446","14013182446")</f>
        <v>14013182446</v>
      </c>
      <c r="B357" t="s">
        <v>989</v>
      </c>
      <c r="C357" s="10" t="s">
        <v>1223</v>
      </c>
      <c r="D357" s="10" t="s">
        <v>1219</v>
      </c>
      <c r="E357" s="5" t="s">
        <v>1221</v>
      </c>
      <c r="F357" s="11" t="s">
        <v>1239</v>
      </c>
      <c r="I357" t="s">
        <v>1186</v>
      </c>
      <c r="L357" t="s">
        <v>5</v>
      </c>
      <c r="M357" t="s">
        <v>24</v>
      </c>
      <c r="N357" t="s">
        <v>7</v>
      </c>
      <c r="O357" t="s">
        <v>25</v>
      </c>
      <c r="P357" t="s">
        <v>26</v>
      </c>
      <c r="Q357" t="s">
        <v>990</v>
      </c>
      <c r="R357" t="s">
        <v>991</v>
      </c>
    </row>
    <row r="358" spans="1:18" x14ac:dyDescent="0.3">
      <c r="A358" s="10" t="str">
        <f>HYPERLINK("https://hsdes.intel.com/resource/14013182624","14013182624")</f>
        <v>14013182624</v>
      </c>
      <c r="B358" t="s">
        <v>992</v>
      </c>
      <c r="C358" s="10" t="s">
        <v>1223</v>
      </c>
      <c r="D358" s="10" t="s">
        <v>1219</v>
      </c>
      <c r="E358" s="5" t="s">
        <v>1221</v>
      </c>
      <c r="F358" s="11" t="s">
        <v>1239</v>
      </c>
      <c r="I358" t="s">
        <v>1199</v>
      </c>
      <c r="L358" t="s">
        <v>5</v>
      </c>
      <c r="M358" t="s">
        <v>24</v>
      </c>
      <c r="N358" t="s">
        <v>7</v>
      </c>
      <c r="O358" t="s">
        <v>146</v>
      </c>
      <c r="P358" t="s">
        <v>26</v>
      </c>
      <c r="Q358" t="s">
        <v>112</v>
      </c>
      <c r="R358" t="s">
        <v>993</v>
      </c>
    </row>
    <row r="359" spans="1:18" x14ac:dyDescent="0.3">
      <c r="A359" s="10" t="str">
        <f>HYPERLINK("https://hsdes.intel.com/resource/14013182798","14013182798")</f>
        <v>14013182798</v>
      </c>
      <c r="B359" t="s">
        <v>994</v>
      </c>
      <c r="C359" s="10" t="s">
        <v>1223</v>
      </c>
      <c r="D359" s="10" t="s">
        <v>1219</v>
      </c>
      <c r="E359" s="5" t="s">
        <v>1221</v>
      </c>
      <c r="F359" s="11" t="s">
        <v>1239</v>
      </c>
      <c r="I359" t="s">
        <v>1186</v>
      </c>
      <c r="L359" t="s">
        <v>5</v>
      </c>
      <c r="M359" t="s">
        <v>18</v>
      </c>
      <c r="N359" t="s">
        <v>7</v>
      </c>
      <c r="O359" t="s">
        <v>19</v>
      </c>
      <c r="P359" t="s">
        <v>20</v>
      </c>
      <c r="Q359" t="s">
        <v>995</v>
      </c>
      <c r="R359" t="s">
        <v>996</v>
      </c>
    </row>
    <row r="360" spans="1:18" x14ac:dyDescent="0.3">
      <c r="A360" s="10" t="str">
        <f>HYPERLINK("https://hsdes.intel.com/resource/14013182806","14013182806")</f>
        <v>14013182806</v>
      </c>
      <c r="B360" t="s">
        <v>997</v>
      </c>
      <c r="C360" s="10" t="s">
        <v>1223</v>
      </c>
      <c r="D360" s="10" t="s">
        <v>1219</v>
      </c>
      <c r="E360" s="5" t="s">
        <v>1221</v>
      </c>
      <c r="F360" s="11" t="s">
        <v>1239</v>
      </c>
      <c r="I360" t="s">
        <v>1186</v>
      </c>
      <c r="L360" t="s">
        <v>5</v>
      </c>
      <c r="M360" t="s">
        <v>18</v>
      </c>
      <c r="N360" t="s">
        <v>7</v>
      </c>
      <c r="O360" t="s">
        <v>19</v>
      </c>
      <c r="P360" t="s">
        <v>20</v>
      </c>
      <c r="Q360" t="s">
        <v>995</v>
      </c>
      <c r="R360" t="s">
        <v>998</v>
      </c>
    </row>
    <row r="361" spans="1:18" x14ac:dyDescent="0.3">
      <c r="A361" s="10" t="str">
        <f>HYPERLINK("https://hsdes.intel.com/resource/14013183314","14013183314")</f>
        <v>14013183314</v>
      </c>
      <c r="B361" t="s">
        <v>999</v>
      </c>
      <c r="C361" s="10" t="s">
        <v>1223</v>
      </c>
      <c r="D361" s="10" t="s">
        <v>1219</v>
      </c>
      <c r="E361" s="5" t="s">
        <v>1221</v>
      </c>
      <c r="F361" s="11" t="s">
        <v>1239</v>
      </c>
      <c r="I361" t="s">
        <v>1186</v>
      </c>
      <c r="L361" t="s">
        <v>34</v>
      </c>
      <c r="M361" t="s">
        <v>6</v>
      </c>
      <c r="N361" t="s">
        <v>75</v>
      </c>
      <c r="O361" t="s">
        <v>25</v>
      </c>
      <c r="P361" t="s">
        <v>9</v>
      </c>
      <c r="Q361" t="s">
        <v>1000</v>
      </c>
      <c r="R361" t="s">
        <v>1001</v>
      </c>
    </row>
    <row r="362" spans="1:18" x14ac:dyDescent="0.3">
      <c r="A362" s="10" t="str">
        <f>HYPERLINK("https://hsdes.intel.com/resource/14013183384","14013183384")</f>
        <v>14013183384</v>
      </c>
      <c r="B362" t="s">
        <v>1002</v>
      </c>
      <c r="C362" s="10" t="s">
        <v>1223</v>
      </c>
      <c r="D362" s="10" t="s">
        <v>1219</v>
      </c>
      <c r="E362" s="5" t="s">
        <v>1221</v>
      </c>
      <c r="F362" s="11" t="s">
        <v>1239</v>
      </c>
      <c r="I362" t="s">
        <v>1189</v>
      </c>
      <c r="L362" t="s">
        <v>5</v>
      </c>
      <c r="M362" t="s">
        <v>24</v>
      </c>
      <c r="N362" t="s">
        <v>7</v>
      </c>
      <c r="O362" t="s">
        <v>8</v>
      </c>
      <c r="P362" t="s">
        <v>26</v>
      </c>
      <c r="Q362" t="s">
        <v>1003</v>
      </c>
      <c r="R362" t="s">
        <v>1004</v>
      </c>
    </row>
    <row r="363" spans="1:18" x14ac:dyDescent="0.3">
      <c r="A363" s="10" t="str">
        <f>HYPERLINK("https://hsdes.intel.com/resource/14013183399","14013183399")</f>
        <v>14013183399</v>
      </c>
      <c r="B363" t="s">
        <v>1005</v>
      </c>
      <c r="C363" s="10" t="s">
        <v>1223</v>
      </c>
      <c r="D363" s="10" t="s">
        <v>1219</v>
      </c>
      <c r="E363" s="5" t="s">
        <v>1221</v>
      </c>
      <c r="F363" s="11" t="s">
        <v>1239</v>
      </c>
      <c r="I363" t="s">
        <v>1199</v>
      </c>
      <c r="L363" t="s">
        <v>5</v>
      </c>
      <c r="M363" t="s">
        <v>24</v>
      </c>
      <c r="N363" t="s">
        <v>75</v>
      </c>
      <c r="O363" t="s">
        <v>264</v>
      </c>
      <c r="P363" t="s">
        <v>26</v>
      </c>
      <c r="Q363" t="s">
        <v>112</v>
      </c>
      <c r="R363" t="s">
        <v>1006</v>
      </c>
    </row>
    <row r="364" spans="1:18" x14ac:dyDescent="0.3">
      <c r="A364" s="10" t="str">
        <f>HYPERLINK("https://hsdes.intel.com/resource/14013183460","14013183460")</f>
        <v>14013183460</v>
      </c>
      <c r="B364" t="s">
        <v>1007</v>
      </c>
      <c r="C364" s="10" t="s">
        <v>1223</v>
      </c>
      <c r="D364" s="10" t="s">
        <v>1219</v>
      </c>
      <c r="E364" s="5" t="s">
        <v>1221</v>
      </c>
      <c r="F364" s="11" t="s">
        <v>1239</v>
      </c>
      <c r="I364" s="10" t="s">
        <v>1188</v>
      </c>
      <c r="L364" t="s">
        <v>5</v>
      </c>
      <c r="M364" t="s">
        <v>18</v>
      </c>
      <c r="N364" t="s">
        <v>7</v>
      </c>
      <c r="O364" t="s">
        <v>50</v>
      </c>
      <c r="P364" t="s">
        <v>20</v>
      </c>
      <c r="Q364" t="s">
        <v>1008</v>
      </c>
      <c r="R364" t="s">
        <v>1009</v>
      </c>
    </row>
    <row r="365" spans="1:18" x14ac:dyDescent="0.3">
      <c r="A365" s="10" t="str">
        <f>HYPERLINK("https://hsdes.intel.com/resource/14013183707","14013183707")</f>
        <v>14013183707</v>
      </c>
      <c r="B365" t="s">
        <v>1010</v>
      </c>
      <c r="C365" s="10" t="s">
        <v>1223</v>
      </c>
      <c r="D365" s="10" t="s">
        <v>1219</v>
      </c>
      <c r="E365" s="5" t="s">
        <v>1221</v>
      </c>
      <c r="F365" s="11" t="s">
        <v>1239</v>
      </c>
      <c r="I365" t="s">
        <v>1189</v>
      </c>
      <c r="L365" t="s">
        <v>5</v>
      </c>
      <c r="M365" t="s">
        <v>24</v>
      </c>
      <c r="N365" t="s">
        <v>7</v>
      </c>
      <c r="O365" t="s">
        <v>8</v>
      </c>
      <c r="P365" t="s">
        <v>26</v>
      </c>
      <c r="Q365" t="s">
        <v>147</v>
      </c>
      <c r="R365" t="s">
        <v>1011</v>
      </c>
    </row>
    <row r="366" spans="1:18" x14ac:dyDescent="0.3">
      <c r="A366" s="10" t="str">
        <f>HYPERLINK("https://hsdes.intel.com/resource/14013183750","14013183750")</f>
        <v>14013183750</v>
      </c>
      <c r="B366" t="s">
        <v>1012</v>
      </c>
      <c r="C366" s="10" t="s">
        <v>1223</v>
      </c>
      <c r="D366" s="10" t="s">
        <v>1219</v>
      </c>
      <c r="E366" s="5" t="s">
        <v>1221</v>
      </c>
      <c r="F366" s="11" t="s">
        <v>1239</v>
      </c>
      <c r="I366" s="10" t="s">
        <v>1188</v>
      </c>
      <c r="L366" t="s">
        <v>5</v>
      </c>
      <c r="M366" t="s">
        <v>74</v>
      </c>
      <c r="N366" t="s">
        <v>75</v>
      </c>
      <c r="O366" t="s">
        <v>19</v>
      </c>
      <c r="P366" t="s">
        <v>76</v>
      </c>
      <c r="Q366" t="s">
        <v>80</v>
      </c>
      <c r="R366" t="s">
        <v>1013</v>
      </c>
    </row>
    <row r="367" spans="1:18" x14ac:dyDescent="0.3">
      <c r="A367" s="10" t="str">
        <f>HYPERLINK("https://hsdes.intel.com/resource/14013183790","14013183790")</f>
        <v>14013183790</v>
      </c>
      <c r="B367" t="s">
        <v>1014</v>
      </c>
      <c r="C367" s="10" t="s">
        <v>1223</v>
      </c>
      <c r="D367" s="10" t="s">
        <v>1219</v>
      </c>
      <c r="E367" s="5" t="s">
        <v>1221</v>
      </c>
      <c r="F367" s="11" t="s">
        <v>1239</v>
      </c>
      <c r="I367" t="s">
        <v>1186</v>
      </c>
      <c r="L367" t="s">
        <v>5</v>
      </c>
      <c r="M367" t="s">
        <v>18</v>
      </c>
      <c r="N367" t="s">
        <v>7</v>
      </c>
      <c r="O367" t="s">
        <v>19</v>
      </c>
      <c r="P367" t="s">
        <v>20</v>
      </c>
      <c r="Q367" t="s">
        <v>1015</v>
      </c>
      <c r="R367" t="s">
        <v>1016</v>
      </c>
    </row>
    <row r="368" spans="1:18" x14ac:dyDescent="0.3">
      <c r="A368" s="10" t="str">
        <f>HYPERLINK("https://hsdes.intel.com/resource/14013183796","14013183796")</f>
        <v>14013183796</v>
      </c>
      <c r="B368" t="s">
        <v>1017</v>
      </c>
      <c r="C368" s="10" t="s">
        <v>1223</v>
      </c>
      <c r="D368" s="10" t="s">
        <v>1219</v>
      </c>
      <c r="E368" s="5" t="s">
        <v>1221</v>
      </c>
      <c r="F368" s="11" t="s">
        <v>1239</v>
      </c>
      <c r="I368" t="s">
        <v>1186</v>
      </c>
      <c r="L368" t="s">
        <v>5</v>
      </c>
      <c r="M368" t="s">
        <v>18</v>
      </c>
      <c r="N368" t="s">
        <v>7</v>
      </c>
      <c r="O368" t="s">
        <v>19</v>
      </c>
      <c r="P368" t="s">
        <v>20</v>
      </c>
      <c r="Q368" t="s">
        <v>1018</v>
      </c>
      <c r="R368" t="s">
        <v>1019</v>
      </c>
    </row>
    <row r="369" spans="1:18" x14ac:dyDescent="0.3">
      <c r="A369" s="10" t="str">
        <f>HYPERLINK("https://hsdes.intel.com/resource/14013183898","14013183898")</f>
        <v>14013183898</v>
      </c>
      <c r="B369" t="s">
        <v>1020</v>
      </c>
      <c r="C369" s="10" t="s">
        <v>1223</v>
      </c>
      <c r="D369" s="10" t="s">
        <v>1219</v>
      </c>
      <c r="E369" s="5" t="s">
        <v>1221</v>
      </c>
      <c r="F369" s="11" t="s">
        <v>1239</v>
      </c>
      <c r="I369" t="s">
        <v>1186</v>
      </c>
      <c r="L369" t="s">
        <v>5</v>
      </c>
      <c r="M369" t="s">
        <v>18</v>
      </c>
      <c r="N369" t="s">
        <v>7</v>
      </c>
      <c r="O369" t="s">
        <v>19</v>
      </c>
      <c r="P369" t="s">
        <v>20</v>
      </c>
      <c r="Q369" t="s">
        <v>1021</v>
      </c>
      <c r="R369" t="s">
        <v>1022</v>
      </c>
    </row>
    <row r="370" spans="1:18" x14ac:dyDescent="0.3">
      <c r="A370" s="10" t="str">
        <f>HYPERLINK("https://hsdes.intel.com/resource/14013183947","14013183947")</f>
        <v>14013183947</v>
      </c>
      <c r="B370" t="s">
        <v>1023</v>
      </c>
      <c r="C370" s="10" t="s">
        <v>1223</v>
      </c>
      <c r="D370" s="10" t="s">
        <v>1219</v>
      </c>
      <c r="E370" s="5" t="s">
        <v>1221</v>
      </c>
      <c r="F370" s="11" t="s">
        <v>1239</v>
      </c>
      <c r="I370" t="s">
        <v>1186</v>
      </c>
      <c r="L370" t="s">
        <v>5</v>
      </c>
      <c r="M370" t="s">
        <v>18</v>
      </c>
      <c r="N370" t="s">
        <v>7</v>
      </c>
      <c r="O370" t="s">
        <v>19</v>
      </c>
      <c r="P370" t="s">
        <v>20</v>
      </c>
      <c r="Q370" t="s">
        <v>1024</v>
      </c>
      <c r="R370" t="s">
        <v>1025</v>
      </c>
    </row>
    <row r="371" spans="1:18" x14ac:dyDescent="0.3">
      <c r="A371" s="10" t="str">
        <f>HYPERLINK("https://hsdes.intel.com/resource/14013184015","14013184015")</f>
        <v>14013184015</v>
      </c>
      <c r="B371" t="s">
        <v>1026</v>
      </c>
      <c r="C371" s="10" t="s">
        <v>1223</v>
      </c>
      <c r="D371" s="10" t="s">
        <v>1219</v>
      </c>
      <c r="E371" s="5" t="s">
        <v>1221</v>
      </c>
      <c r="F371" s="11" t="s">
        <v>1239</v>
      </c>
      <c r="I371" t="s">
        <v>1187</v>
      </c>
      <c r="L371" t="s">
        <v>5</v>
      </c>
      <c r="M371" t="s">
        <v>18</v>
      </c>
      <c r="N371" t="s">
        <v>7</v>
      </c>
      <c r="O371" t="s">
        <v>19</v>
      </c>
      <c r="P371" t="s">
        <v>20</v>
      </c>
      <c r="Q371" t="s">
        <v>1027</v>
      </c>
      <c r="R371" t="s">
        <v>1028</v>
      </c>
    </row>
    <row r="372" spans="1:18" x14ac:dyDescent="0.3">
      <c r="A372" s="10" t="str">
        <f>HYPERLINK("https://hsdes.intel.com/resource/14013184016","14013184016")</f>
        <v>14013184016</v>
      </c>
      <c r="B372" t="s">
        <v>1029</v>
      </c>
      <c r="C372" s="10" t="s">
        <v>1223</v>
      </c>
      <c r="D372" s="10" t="s">
        <v>1219</v>
      </c>
      <c r="E372" s="5" t="s">
        <v>1221</v>
      </c>
      <c r="F372" s="11" t="s">
        <v>1239</v>
      </c>
      <c r="I372" t="s">
        <v>1186</v>
      </c>
      <c r="L372" t="s">
        <v>5</v>
      </c>
      <c r="M372" t="s">
        <v>18</v>
      </c>
      <c r="N372" t="s">
        <v>7</v>
      </c>
      <c r="O372" t="s">
        <v>19</v>
      </c>
      <c r="P372" t="s">
        <v>20</v>
      </c>
      <c r="Q372" t="s">
        <v>1030</v>
      </c>
      <c r="R372" t="s">
        <v>1031</v>
      </c>
    </row>
    <row r="373" spans="1:18" x14ac:dyDescent="0.3">
      <c r="A373" s="10" t="str">
        <f>HYPERLINK("https://hsdes.intel.com/resource/14013184407","14013184407")</f>
        <v>14013184407</v>
      </c>
      <c r="B373" t="s">
        <v>1032</v>
      </c>
      <c r="C373" s="10" t="s">
        <v>1223</v>
      </c>
      <c r="D373" s="10" t="s">
        <v>1219</v>
      </c>
      <c r="E373" s="5" t="s">
        <v>1221</v>
      </c>
      <c r="F373" s="11" t="s">
        <v>1239</v>
      </c>
      <c r="I373" s="10" t="s">
        <v>1188</v>
      </c>
      <c r="L373" t="s">
        <v>5</v>
      </c>
      <c r="M373" t="s">
        <v>74</v>
      </c>
      <c r="N373" t="s">
        <v>75</v>
      </c>
      <c r="O373" t="s">
        <v>921</v>
      </c>
      <c r="P373" t="s">
        <v>76</v>
      </c>
      <c r="Q373" t="s">
        <v>80</v>
      </c>
      <c r="R373" t="s">
        <v>1033</v>
      </c>
    </row>
    <row r="374" spans="1:18" x14ac:dyDescent="0.3">
      <c r="A374" s="10" t="str">
        <f>HYPERLINK("https://hsdes.intel.com/resource/14013184477","14013184477")</f>
        <v>14013184477</v>
      </c>
      <c r="B374" t="s">
        <v>1034</v>
      </c>
      <c r="C374" s="10" t="s">
        <v>1223</v>
      </c>
      <c r="D374" s="10" t="s">
        <v>1220</v>
      </c>
      <c r="E374" s="5" t="s">
        <v>1221</v>
      </c>
      <c r="F374" s="11" t="s">
        <v>1239</v>
      </c>
      <c r="I374" s="10" t="s">
        <v>1190</v>
      </c>
      <c r="L374" t="s">
        <v>34</v>
      </c>
      <c r="M374" t="s">
        <v>6</v>
      </c>
      <c r="N374" t="s">
        <v>7</v>
      </c>
      <c r="O374" t="s">
        <v>67</v>
      </c>
      <c r="P374" t="s">
        <v>14</v>
      </c>
      <c r="Q374" t="s">
        <v>1035</v>
      </c>
      <c r="R374" t="s">
        <v>1036</v>
      </c>
    </row>
    <row r="375" spans="1:18" x14ac:dyDescent="0.3">
      <c r="A375" s="10" t="str">
        <f>HYPERLINK("https://hsdes.intel.com/resource/14013184512","14013184512")</f>
        <v>14013184512</v>
      </c>
      <c r="B375" t="s">
        <v>1037</v>
      </c>
      <c r="C375" s="10" t="s">
        <v>1223</v>
      </c>
      <c r="D375" s="10" t="s">
        <v>1220</v>
      </c>
      <c r="E375" s="5" t="s">
        <v>1221</v>
      </c>
      <c r="F375" s="11" t="s">
        <v>1239</v>
      </c>
      <c r="I375" s="10" t="s">
        <v>1190</v>
      </c>
      <c r="L375" t="s">
        <v>34</v>
      </c>
      <c r="M375" t="s">
        <v>6</v>
      </c>
      <c r="N375" t="s">
        <v>7</v>
      </c>
      <c r="O375" t="s">
        <v>67</v>
      </c>
      <c r="P375" t="s">
        <v>14</v>
      </c>
      <c r="Q375" t="s">
        <v>1035</v>
      </c>
      <c r="R375" t="s">
        <v>1038</v>
      </c>
    </row>
    <row r="376" spans="1:18" x14ac:dyDescent="0.3">
      <c r="A376" s="10" t="str">
        <f>HYPERLINK("https://hsdes.intel.com/resource/14013184742","14013184742")</f>
        <v>14013184742</v>
      </c>
      <c r="B376" t="s">
        <v>1039</v>
      </c>
      <c r="C376" s="10" t="s">
        <v>1223</v>
      </c>
      <c r="D376" s="10" t="s">
        <v>1219</v>
      </c>
      <c r="E376" s="5" t="s">
        <v>1221</v>
      </c>
      <c r="F376" s="11" t="s">
        <v>1239</v>
      </c>
      <c r="I376" t="s">
        <v>1189</v>
      </c>
      <c r="L376" t="s">
        <v>34</v>
      </c>
      <c r="M376" t="s">
        <v>24</v>
      </c>
      <c r="N376" t="s">
        <v>7</v>
      </c>
      <c r="O376" t="s">
        <v>8</v>
      </c>
      <c r="P376" t="s">
        <v>26</v>
      </c>
      <c r="Q376" t="s">
        <v>1040</v>
      </c>
      <c r="R376" t="s">
        <v>1041</v>
      </c>
    </row>
    <row r="377" spans="1:18" x14ac:dyDescent="0.3">
      <c r="A377" s="10" t="str">
        <f>HYPERLINK("https://hsdes.intel.com/resource/14013184823","14013184823")</f>
        <v>14013184823</v>
      </c>
      <c r="B377" t="s">
        <v>1042</v>
      </c>
      <c r="C377" s="10" t="s">
        <v>1223</v>
      </c>
      <c r="D377" s="10" t="s">
        <v>1219</v>
      </c>
      <c r="E377" s="5" t="s">
        <v>1221</v>
      </c>
      <c r="F377" s="11" t="s">
        <v>1239</v>
      </c>
      <c r="I377" t="s">
        <v>1186</v>
      </c>
      <c r="L377" t="s">
        <v>5</v>
      </c>
      <c r="M377" t="s">
        <v>45</v>
      </c>
      <c r="N377" t="s">
        <v>7</v>
      </c>
      <c r="O377" t="s">
        <v>115</v>
      </c>
      <c r="P377" t="s">
        <v>216</v>
      </c>
      <c r="Q377" t="s">
        <v>55</v>
      </c>
      <c r="R377" t="s">
        <v>1043</v>
      </c>
    </row>
    <row r="378" spans="1:18" x14ac:dyDescent="0.3">
      <c r="A378" s="10" t="str">
        <f>HYPERLINK("https://hsdes.intel.com/resource/14013184835","14013184835")</f>
        <v>14013184835</v>
      </c>
      <c r="B378" t="s">
        <v>1044</v>
      </c>
      <c r="C378" s="10" t="s">
        <v>1223</v>
      </c>
      <c r="D378" s="10" t="s">
        <v>1219</v>
      </c>
      <c r="E378" s="5" t="s">
        <v>1221</v>
      </c>
      <c r="F378" s="11" t="s">
        <v>1239</v>
      </c>
      <c r="I378" t="s">
        <v>1186</v>
      </c>
      <c r="L378" t="s">
        <v>5</v>
      </c>
      <c r="M378" t="s">
        <v>45</v>
      </c>
      <c r="N378" t="s">
        <v>7</v>
      </c>
      <c r="O378" t="s">
        <v>1045</v>
      </c>
      <c r="P378" t="s">
        <v>216</v>
      </c>
      <c r="Q378" t="s">
        <v>1046</v>
      </c>
      <c r="R378" t="s">
        <v>1047</v>
      </c>
    </row>
    <row r="379" spans="1:18" x14ac:dyDescent="0.3">
      <c r="A379" s="10" t="str">
        <f>HYPERLINK("https://hsdes.intel.com/resource/14013185086","14013185086")</f>
        <v>14013185086</v>
      </c>
      <c r="B379" t="s">
        <v>1048</v>
      </c>
      <c r="C379" s="10" t="s">
        <v>1223</v>
      </c>
      <c r="D379" s="10" t="s">
        <v>1219</v>
      </c>
      <c r="E379" s="5" t="s">
        <v>1221</v>
      </c>
      <c r="F379" s="11" t="s">
        <v>1239</v>
      </c>
      <c r="I379" t="s">
        <v>1186</v>
      </c>
      <c r="L379" t="s">
        <v>5</v>
      </c>
      <c r="M379" t="s">
        <v>45</v>
      </c>
      <c r="N379" t="s">
        <v>7</v>
      </c>
      <c r="O379" t="s">
        <v>25</v>
      </c>
      <c r="P379" t="s">
        <v>46</v>
      </c>
      <c r="Q379" t="s">
        <v>47</v>
      </c>
      <c r="R379" t="s">
        <v>1049</v>
      </c>
    </row>
    <row r="380" spans="1:18" x14ac:dyDescent="0.3">
      <c r="A380" s="10" t="str">
        <f>HYPERLINK("https://hsdes.intel.com/resource/14013185209","14013185209")</f>
        <v>14013185209</v>
      </c>
      <c r="B380" t="s">
        <v>1050</v>
      </c>
      <c r="C380" s="10" t="s">
        <v>1223</v>
      </c>
      <c r="D380" s="10" t="s">
        <v>1219</v>
      </c>
      <c r="E380" s="5" t="s">
        <v>1221</v>
      </c>
      <c r="F380" s="11" t="s">
        <v>1239</v>
      </c>
      <c r="I380" t="s">
        <v>1189</v>
      </c>
      <c r="L380" t="s">
        <v>5</v>
      </c>
      <c r="M380" t="s">
        <v>24</v>
      </c>
      <c r="N380" t="s">
        <v>7</v>
      </c>
      <c r="O380" t="s">
        <v>25</v>
      </c>
      <c r="P380" t="s">
        <v>26</v>
      </c>
      <c r="Q380" t="s">
        <v>1051</v>
      </c>
      <c r="R380" t="s">
        <v>1052</v>
      </c>
    </row>
    <row r="381" spans="1:18" x14ac:dyDescent="0.3">
      <c r="A381" s="10" t="str">
        <f>HYPERLINK("https://hsdes.intel.com/resource/14013185220","14013185220")</f>
        <v>14013185220</v>
      </c>
      <c r="B381" t="s">
        <v>1053</v>
      </c>
      <c r="C381" s="10" t="s">
        <v>1223</v>
      </c>
      <c r="D381" s="10" t="s">
        <v>1219</v>
      </c>
      <c r="E381" s="5" t="s">
        <v>1221</v>
      </c>
      <c r="F381" s="11" t="s">
        <v>1239</v>
      </c>
      <c r="I381" t="s">
        <v>1199</v>
      </c>
      <c r="L381" t="s">
        <v>5</v>
      </c>
      <c r="M381" t="s">
        <v>18</v>
      </c>
      <c r="N381" t="s">
        <v>7</v>
      </c>
      <c r="O381" t="s">
        <v>707</v>
      </c>
      <c r="P381" t="s">
        <v>20</v>
      </c>
      <c r="Q381" t="s">
        <v>1054</v>
      </c>
      <c r="R381" t="s">
        <v>1055</v>
      </c>
    </row>
    <row r="382" spans="1:18" x14ac:dyDescent="0.3">
      <c r="A382" s="10" t="str">
        <f>HYPERLINK("https://hsdes.intel.com/resource/14013185224","14013185224")</f>
        <v>14013185224</v>
      </c>
      <c r="B382" t="s">
        <v>1056</v>
      </c>
      <c r="C382" s="10" t="s">
        <v>1223</v>
      </c>
      <c r="D382" s="10" t="s">
        <v>1219</v>
      </c>
      <c r="E382" s="5" t="s">
        <v>1221</v>
      </c>
      <c r="F382" s="11" t="s">
        <v>1239</v>
      </c>
      <c r="I382" t="s">
        <v>1187</v>
      </c>
      <c r="L382" t="s">
        <v>5</v>
      </c>
      <c r="M382" t="s">
        <v>18</v>
      </c>
      <c r="N382" t="s">
        <v>7</v>
      </c>
      <c r="O382" t="s">
        <v>19</v>
      </c>
      <c r="P382" t="s">
        <v>20</v>
      </c>
      <c r="Q382" t="s">
        <v>1057</v>
      </c>
      <c r="R382" t="s">
        <v>1058</v>
      </c>
    </row>
    <row r="383" spans="1:18" x14ac:dyDescent="0.3">
      <c r="A383" s="10" t="str">
        <f>HYPERLINK("https://hsdes.intel.com/resource/14013185276","14013185276")</f>
        <v>14013185276</v>
      </c>
      <c r="B383" t="s">
        <v>1059</v>
      </c>
      <c r="C383" s="10" t="s">
        <v>1223</v>
      </c>
      <c r="D383" s="10" t="s">
        <v>1219</v>
      </c>
      <c r="E383" s="5" t="s">
        <v>1221</v>
      </c>
      <c r="F383" s="11" t="s">
        <v>1239</v>
      </c>
      <c r="I383" t="s">
        <v>1189</v>
      </c>
      <c r="L383" t="s">
        <v>5</v>
      </c>
      <c r="M383" t="s">
        <v>24</v>
      </c>
      <c r="N383" t="s">
        <v>7</v>
      </c>
      <c r="O383" t="s">
        <v>146</v>
      </c>
      <c r="P383" t="s">
        <v>26</v>
      </c>
      <c r="Q383" t="s">
        <v>1060</v>
      </c>
      <c r="R383" t="s">
        <v>1061</v>
      </c>
    </row>
    <row r="384" spans="1:18" x14ac:dyDescent="0.3">
      <c r="A384" s="10" t="str">
        <f>HYPERLINK("https://hsdes.intel.com/resource/14013185336","14013185336")</f>
        <v>14013185336</v>
      </c>
      <c r="B384" t="s">
        <v>1062</v>
      </c>
      <c r="C384" s="10" t="s">
        <v>1223</v>
      </c>
      <c r="D384" s="10" t="s">
        <v>1219</v>
      </c>
      <c r="E384" s="5" t="s">
        <v>1221</v>
      </c>
      <c r="F384" s="11" t="s">
        <v>1239</v>
      </c>
      <c r="I384" s="10" t="s">
        <v>1188</v>
      </c>
      <c r="L384" t="s">
        <v>5</v>
      </c>
      <c r="M384" t="s">
        <v>18</v>
      </c>
      <c r="N384" t="s">
        <v>7</v>
      </c>
      <c r="O384" t="s">
        <v>19</v>
      </c>
      <c r="P384" t="s">
        <v>20</v>
      </c>
      <c r="Q384" t="s">
        <v>1063</v>
      </c>
      <c r="R384" t="s">
        <v>1064</v>
      </c>
    </row>
    <row r="385" spans="1:18" x14ac:dyDescent="0.3">
      <c r="A385" s="10" t="str">
        <f>HYPERLINK("https://hsdes.intel.com/resource/14013185356","14013185356")</f>
        <v>14013185356</v>
      </c>
      <c r="B385" t="s">
        <v>1065</v>
      </c>
      <c r="C385" s="10" t="s">
        <v>1223</v>
      </c>
      <c r="D385" s="10" t="s">
        <v>1219</v>
      </c>
      <c r="E385" s="5" t="s">
        <v>1221</v>
      </c>
      <c r="F385" s="11" t="s">
        <v>1239</v>
      </c>
      <c r="I385" s="10" t="s">
        <v>1188</v>
      </c>
      <c r="L385" t="s">
        <v>5</v>
      </c>
      <c r="M385" t="s">
        <v>74</v>
      </c>
      <c r="N385" t="s">
        <v>75</v>
      </c>
      <c r="O385" t="s">
        <v>921</v>
      </c>
      <c r="P385" t="s">
        <v>76</v>
      </c>
      <c r="Q385" t="s">
        <v>77</v>
      </c>
      <c r="R385" t="s">
        <v>1066</v>
      </c>
    </row>
    <row r="386" spans="1:18" x14ac:dyDescent="0.3">
      <c r="A386" s="10" t="str">
        <f>HYPERLINK("https://hsdes.intel.com/resource/14013185363","14013185363")</f>
        <v>14013185363</v>
      </c>
      <c r="B386" t="s">
        <v>1067</v>
      </c>
      <c r="C386" s="10" t="s">
        <v>1223</v>
      </c>
      <c r="D386" s="10" t="s">
        <v>1219</v>
      </c>
      <c r="E386" s="5" t="s">
        <v>1221</v>
      </c>
      <c r="F386" s="11" t="s">
        <v>1239</v>
      </c>
      <c r="I386" t="s">
        <v>1187</v>
      </c>
      <c r="L386" t="s">
        <v>5</v>
      </c>
      <c r="M386" t="s">
        <v>18</v>
      </c>
      <c r="N386" t="s">
        <v>7</v>
      </c>
      <c r="O386" t="s">
        <v>19</v>
      </c>
      <c r="P386" t="s">
        <v>20</v>
      </c>
      <c r="Q386" t="s">
        <v>282</v>
      </c>
      <c r="R386" t="s">
        <v>1068</v>
      </c>
    </row>
    <row r="387" spans="1:18" x14ac:dyDescent="0.3">
      <c r="A387" s="10" t="str">
        <f>HYPERLINK("https://hsdes.intel.com/resource/14013185370","14013185370")</f>
        <v>14013185370</v>
      </c>
      <c r="B387" t="s">
        <v>1069</v>
      </c>
      <c r="C387" s="10" t="s">
        <v>1223</v>
      </c>
      <c r="D387" s="10" t="s">
        <v>1219</v>
      </c>
      <c r="E387" s="5" t="s">
        <v>1221</v>
      </c>
      <c r="F387" s="11" t="s">
        <v>1239</v>
      </c>
      <c r="I387" t="s">
        <v>1187</v>
      </c>
      <c r="L387" t="s">
        <v>5</v>
      </c>
      <c r="M387" t="s">
        <v>18</v>
      </c>
      <c r="N387" t="s">
        <v>7</v>
      </c>
      <c r="O387" t="s">
        <v>707</v>
      </c>
      <c r="P387" t="s">
        <v>20</v>
      </c>
      <c r="Q387" t="s">
        <v>1070</v>
      </c>
      <c r="R387" t="s">
        <v>1071</v>
      </c>
    </row>
    <row r="388" spans="1:18" x14ac:dyDescent="0.3">
      <c r="A388" s="10" t="str">
        <f>HYPERLINK("https://hsdes.intel.com/resource/14013185376","14013185376")</f>
        <v>14013185376</v>
      </c>
      <c r="B388" t="s">
        <v>1072</v>
      </c>
      <c r="C388" s="10" t="s">
        <v>1223</v>
      </c>
      <c r="D388" s="10" t="s">
        <v>1219</v>
      </c>
      <c r="E388" s="5" t="s">
        <v>1221</v>
      </c>
      <c r="F388" s="11" t="s">
        <v>1239</v>
      </c>
      <c r="I388" t="s">
        <v>1187</v>
      </c>
      <c r="L388" t="s">
        <v>5</v>
      </c>
      <c r="M388" t="s">
        <v>18</v>
      </c>
      <c r="N388" t="s">
        <v>75</v>
      </c>
      <c r="O388" t="s">
        <v>50</v>
      </c>
      <c r="P388" t="s">
        <v>20</v>
      </c>
      <c r="Q388" t="s">
        <v>1073</v>
      </c>
      <c r="R388" t="s">
        <v>1074</v>
      </c>
    </row>
    <row r="389" spans="1:18" x14ac:dyDescent="0.3">
      <c r="A389" s="10" t="str">
        <f>HYPERLINK("https://hsdes.intel.com/resource/14013185378","14013185378")</f>
        <v>14013185378</v>
      </c>
      <c r="B389" t="s">
        <v>1075</v>
      </c>
      <c r="C389" s="10" t="s">
        <v>1223</v>
      </c>
      <c r="D389" s="10" t="s">
        <v>1219</v>
      </c>
      <c r="E389" s="5" t="s">
        <v>1221</v>
      </c>
      <c r="F389" s="11" t="s">
        <v>1239</v>
      </c>
      <c r="I389" t="s">
        <v>1187</v>
      </c>
      <c r="L389" t="s">
        <v>5</v>
      </c>
      <c r="M389" t="s">
        <v>18</v>
      </c>
      <c r="N389" t="s">
        <v>75</v>
      </c>
      <c r="O389" t="s">
        <v>50</v>
      </c>
      <c r="P389" t="s">
        <v>20</v>
      </c>
      <c r="Q389" t="s">
        <v>1070</v>
      </c>
      <c r="R389" t="s">
        <v>1076</v>
      </c>
    </row>
    <row r="390" spans="1:18" x14ac:dyDescent="0.3">
      <c r="A390" s="10" t="str">
        <f>HYPERLINK("https://hsdes.intel.com/resource/14013185388","14013185388")</f>
        <v>14013185388</v>
      </c>
      <c r="B390" t="s">
        <v>1077</v>
      </c>
      <c r="C390" s="10" t="s">
        <v>1223</v>
      </c>
      <c r="D390" s="10" t="s">
        <v>1219</v>
      </c>
      <c r="E390" s="5" t="s">
        <v>1221</v>
      </c>
      <c r="F390" s="11" t="s">
        <v>1239</v>
      </c>
      <c r="I390" t="s">
        <v>1187</v>
      </c>
      <c r="L390" t="s">
        <v>5</v>
      </c>
      <c r="M390" t="s">
        <v>18</v>
      </c>
      <c r="N390" t="s">
        <v>75</v>
      </c>
      <c r="O390" t="s">
        <v>707</v>
      </c>
      <c r="P390" t="s">
        <v>20</v>
      </c>
      <c r="Q390" t="s">
        <v>1078</v>
      </c>
      <c r="R390" t="s">
        <v>1079</v>
      </c>
    </row>
    <row r="391" spans="1:18" x14ac:dyDescent="0.3">
      <c r="A391" s="10" t="str">
        <f>HYPERLINK("https://hsdes.intel.com/resource/14013185392","14013185392")</f>
        <v>14013185392</v>
      </c>
      <c r="B391" t="s">
        <v>1080</v>
      </c>
      <c r="C391" s="10" t="s">
        <v>1223</v>
      </c>
      <c r="D391" s="10" t="s">
        <v>1219</v>
      </c>
      <c r="E391" s="5" t="s">
        <v>1221</v>
      </c>
      <c r="F391" s="11" t="s">
        <v>1239</v>
      </c>
      <c r="I391" t="s">
        <v>1189</v>
      </c>
      <c r="L391" t="s">
        <v>34</v>
      </c>
      <c r="M391" t="s">
        <v>6</v>
      </c>
      <c r="N391" t="s">
        <v>7</v>
      </c>
      <c r="O391" t="s">
        <v>1081</v>
      </c>
      <c r="P391" t="s">
        <v>14</v>
      </c>
      <c r="Q391" t="s">
        <v>1082</v>
      </c>
      <c r="R391" t="s">
        <v>1083</v>
      </c>
    </row>
    <row r="392" spans="1:18" x14ac:dyDescent="0.3">
      <c r="A392" s="10" t="str">
        <f>HYPERLINK("https://hsdes.intel.com/resource/14013185476","14013185476")</f>
        <v>14013185476</v>
      </c>
      <c r="B392" t="s">
        <v>1084</v>
      </c>
      <c r="C392" s="10" t="s">
        <v>1223</v>
      </c>
      <c r="D392" s="10" t="s">
        <v>1219</v>
      </c>
      <c r="E392" s="5" t="s">
        <v>1221</v>
      </c>
      <c r="F392" s="11" t="s">
        <v>1239</v>
      </c>
      <c r="I392" s="10" t="s">
        <v>1188</v>
      </c>
      <c r="L392" t="s">
        <v>5</v>
      </c>
      <c r="M392" t="s">
        <v>74</v>
      </c>
      <c r="N392" t="s">
        <v>75</v>
      </c>
      <c r="O392" t="s">
        <v>921</v>
      </c>
      <c r="P392" t="s">
        <v>76</v>
      </c>
      <c r="Q392" t="s">
        <v>77</v>
      </c>
      <c r="R392" t="s">
        <v>1085</v>
      </c>
    </row>
    <row r="393" spans="1:18" x14ac:dyDescent="0.3">
      <c r="A393" s="10" t="str">
        <f>HYPERLINK("https://hsdes.intel.com/resource/14013185500","14013185500")</f>
        <v>14013185500</v>
      </c>
      <c r="B393" t="s">
        <v>1086</v>
      </c>
      <c r="C393" s="10" t="s">
        <v>1223</v>
      </c>
      <c r="D393" s="10" t="s">
        <v>1219</v>
      </c>
      <c r="E393" s="5" t="s">
        <v>1221</v>
      </c>
      <c r="F393" s="11" t="s">
        <v>1239</v>
      </c>
      <c r="I393" t="s">
        <v>1187</v>
      </c>
      <c r="L393" t="s">
        <v>5</v>
      </c>
      <c r="M393" t="s">
        <v>45</v>
      </c>
      <c r="N393" t="s">
        <v>75</v>
      </c>
      <c r="O393" t="s">
        <v>264</v>
      </c>
      <c r="P393" t="s">
        <v>216</v>
      </c>
      <c r="Q393" t="s">
        <v>1046</v>
      </c>
      <c r="R393" t="s">
        <v>1087</v>
      </c>
    </row>
    <row r="394" spans="1:18" x14ac:dyDescent="0.3">
      <c r="A394" s="10" t="str">
        <f>HYPERLINK("https://hsdes.intel.com/resource/14013185678","14013185678")</f>
        <v>14013185678</v>
      </c>
      <c r="B394" t="s">
        <v>1088</v>
      </c>
      <c r="C394" s="10" t="s">
        <v>1223</v>
      </c>
      <c r="D394" s="10" t="s">
        <v>1219</v>
      </c>
      <c r="E394" s="5" t="s">
        <v>1221</v>
      </c>
      <c r="F394" s="11" t="s">
        <v>1239</v>
      </c>
      <c r="I394" t="s">
        <v>1186</v>
      </c>
      <c r="L394" t="s">
        <v>5</v>
      </c>
      <c r="M394" t="s">
        <v>37</v>
      </c>
      <c r="N394" t="s">
        <v>7</v>
      </c>
      <c r="O394" t="s">
        <v>19</v>
      </c>
      <c r="P394" t="s">
        <v>179</v>
      </c>
      <c r="Q394" t="s">
        <v>259</v>
      </c>
      <c r="R394" t="s">
        <v>1089</v>
      </c>
    </row>
    <row r="395" spans="1:18" x14ac:dyDescent="0.3">
      <c r="A395" s="10" t="str">
        <f>HYPERLINK("https://hsdes.intel.com/resource/14013185689","14013185689")</f>
        <v>14013185689</v>
      </c>
      <c r="B395" t="s">
        <v>1090</v>
      </c>
      <c r="C395" s="10" t="s">
        <v>1223</v>
      </c>
      <c r="D395" s="10" t="s">
        <v>1219</v>
      </c>
      <c r="E395" s="5" t="s">
        <v>1221</v>
      </c>
      <c r="F395" s="11" t="s">
        <v>1239</v>
      </c>
      <c r="I395" s="10" t="s">
        <v>1188</v>
      </c>
      <c r="L395" t="s">
        <v>5</v>
      </c>
      <c r="M395" t="s">
        <v>37</v>
      </c>
      <c r="N395" t="s">
        <v>7</v>
      </c>
      <c r="O395" t="s">
        <v>50</v>
      </c>
      <c r="P395" t="s">
        <v>179</v>
      </c>
      <c r="Q395" t="s">
        <v>259</v>
      </c>
      <c r="R395" t="s">
        <v>1091</v>
      </c>
    </row>
    <row r="396" spans="1:18" x14ac:dyDescent="0.3">
      <c r="A396" s="10" t="str">
        <f>HYPERLINK("https://hsdes.intel.com/resource/14013185694","14013185694")</f>
        <v>14013185694</v>
      </c>
      <c r="B396" t="s">
        <v>1092</v>
      </c>
      <c r="C396" s="10" t="s">
        <v>1223</v>
      </c>
      <c r="D396" s="10" t="s">
        <v>1219</v>
      </c>
      <c r="E396" s="5" t="s">
        <v>1221</v>
      </c>
      <c r="F396" s="11" t="s">
        <v>1239</v>
      </c>
      <c r="I396" s="10" t="s">
        <v>1199</v>
      </c>
      <c r="L396" t="s">
        <v>5</v>
      </c>
      <c r="M396" t="s">
        <v>37</v>
      </c>
      <c r="N396" t="s">
        <v>7</v>
      </c>
      <c r="O396" t="s">
        <v>19</v>
      </c>
      <c r="P396" t="s">
        <v>179</v>
      </c>
      <c r="Q396" t="s">
        <v>1093</v>
      </c>
      <c r="R396" t="s">
        <v>1094</v>
      </c>
    </row>
    <row r="397" spans="1:18" x14ac:dyDescent="0.3">
      <c r="A397" s="10" t="str">
        <f>HYPERLINK("https://hsdes.intel.com/resource/14013185707","14013185707")</f>
        <v>14013185707</v>
      </c>
      <c r="B397" t="s">
        <v>1095</v>
      </c>
      <c r="C397" s="10" t="s">
        <v>1223</v>
      </c>
      <c r="D397" s="10" t="s">
        <v>1219</v>
      </c>
      <c r="E397" s="5" t="s">
        <v>1221</v>
      </c>
      <c r="F397" s="11" t="s">
        <v>1239</v>
      </c>
      <c r="I397" s="10" t="s">
        <v>1188</v>
      </c>
      <c r="L397" t="s">
        <v>5</v>
      </c>
      <c r="M397" t="s">
        <v>37</v>
      </c>
      <c r="N397" t="s">
        <v>7</v>
      </c>
      <c r="O397" t="s">
        <v>707</v>
      </c>
      <c r="P397" t="s">
        <v>179</v>
      </c>
      <c r="Q397" t="s">
        <v>336</v>
      </c>
      <c r="R397" t="s">
        <v>1096</v>
      </c>
    </row>
    <row r="398" spans="1:18" x14ac:dyDescent="0.3">
      <c r="A398" s="10" t="str">
        <f>HYPERLINK("https://hsdes.intel.com/resource/14013185710","14013185710")</f>
        <v>14013185710</v>
      </c>
      <c r="B398" t="s">
        <v>1097</v>
      </c>
      <c r="C398" s="10" t="s">
        <v>1223</v>
      </c>
      <c r="D398" s="10" t="s">
        <v>1219</v>
      </c>
      <c r="E398" s="5" t="s">
        <v>1221</v>
      </c>
      <c r="F398" s="11" t="s">
        <v>1239</v>
      </c>
      <c r="I398" t="s">
        <v>1186</v>
      </c>
      <c r="L398" t="s">
        <v>5</v>
      </c>
      <c r="M398" t="s">
        <v>37</v>
      </c>
      <c r="N398" t="s">
        <v>7</v>
      </c>
      <c r="O398" t="s">
        <v>19</v>
      </c>
      <c r="P398" t="s">
        <v>179</v>
      </c>
      <c r="Q398" t="s">
        <v>1093</v>
      </c>
      <c r="R398" t="s">
        <v>1098</v>
      </c>
    </row>
    <row r="399" spans="1:18" x14ac:dyDescent="0.3">
      <c r="A399" s="10" t="str">
        <f>HYPERLINK("https://hsdes.intel.com/resource/14013185714","14013185714")</f>
        <v>14013185714</v>
      </c>
      <c r="B399" t="s">
        <v>1099</v>
      </c>
      <c r="C399" s="10" t="s">
        <v>1223</v>
      </c>
      <c r="D399" s="10" t="s">
        <v>1219</v>
      </c>
      <c r="E399" s="5" t="s">
        <v>1221</v>
      </c>
      <c r="F399" s="11" t="s">
        <v>1239</v>
      </c>
      <c r="I399" s="10" t="s">
        <v>1199</v>
      </c>
      <c r="L399" t="s">
        <v>5</v>
      </c>
      <c r="M399" t="s">
        <v>37</v>
      </c>
      <c r="N399" t="s">
        <v>7</v>
      </c>
      <c r="O399" t="s">
        <v>707</v>
      </c>
      <c r="P399" t="s">
        <v>179</v>
      </c>
      <c r="Q399" t="s">
        <v>336</v>
      </c>
      <c r="R399" t="s">
        <v>1100</v>
      </c>
    </row>
    <row r="400" spans="1:18" x14ac:dyDescent="0.3">
      <c r="A400" s="10" t="str">
        <f>HYPERLINK("https://hsdes.intel.com/resource/14013185728","14013185728")</f>
        <v>14013185728</v>
      </c>
      <c r="B400" t="s">
        <v>1101</v>
      </c>
      <c r="C400" s="10" t="s">
        <v>1223</v>
      </c>
      <c r="D400" s="10" t="s">
        <v>1219</v>
      </c>
      <c r="E400" s="5" t="s">
        <v>1221</v>
      </c>
      <c r="F400" s="11" t="s">
        <v>1239</v>
      </c>
      <c r="I400" t="s">
        <v>1186</v>
      </c>
      <c r="L400" t="s">
        <v>5</v>
      </c>
      <c r="M400" t="s">
        <v>18</v>
      </c>
      <c r="N400" t="s">
        <v>7</v>
      </c>
      <c r="O400" t="s">
        <v>19</v>
      </c>
      <c r="P400" t="s">
        <v>20</v>
      </c>
      <c r="Q400" t="s">
        <v>31</v>
      </c>
      <c r="R400" t="s">
        <v>1102</v>
      </c>
    </row>
    <row r="401" spans="1:18" x14ac:dyDescent="0.3">
      <c r="A401" s="10" t="str">
        <f>HYPERLINK("https://hsdes.intel.com/resource/14013185729","14013185729")</f>
        <v>14013185729</v>
      </c>
      <c r="B401" t="s">
        <v>1103</v>
      </c>
      <c r="C401" s="10" t="s">
        <v>1223</v>
      </c>
      <c r="D401" s="10" t="s">
        <v>1219</v>
      </c>
      <c r="E401" s="5" t="s">
        <v>1221</v>
      </c>
      <c r="F401" s="11" t="s">
        <v>1239</v>
      </c>
      <c r="I401" t="s">
        <v>1186</v>
      </c>
      <c r="L401" t="s">
        <v>5</v>
      </c>
      <c r="M401" t="s">
        <v>18</v>
      </c>
      <c r="N401" t="s">
        <v>7</v>
      </c>
      <c r="O401" t="s">
        <v>19</v>
      </c>
      <c r="P401" t="s">
        <v>20</v>
      </c>
      <c r="Q401" t="s">
        <v>1104</v>
      </c>
      <c r="R401" t="s">
        <v>1105</v>
      </c>
    </row>
    <row r="402" spans="1:18" x14ac:dyDescent="0.3">
      <c r="A402" s="10" t="str">
        <f>HYPERLINK("https://hsdes.intel.com/resource/14013185732","14013185732")</f>
        <v>14013185732</v>
      </c>
      <c r="B402" t="s">
        <v>1106</v>
      </c>
      <c r="C402" s="10" t="s">
        <v>1223</v>
      </c>
      <c r="D402" s="10" t="s">
        <v>1219</v>
      </c>
      <c r="E402" s="5" t="s">
        <v>1221</v>
      </c>
      <c r="F402" s="11" t="s">
        <v>1239</v>
      </c>
      <c r="I402" t="s">
        <v>1186</v>
      </c>
      <c r="L402" t="s">
        <v>5</v>
      </c>
      <c r="M402" t="s">
        <v>18</v>
      </c>
      <c r="N402" t="s">
        <v>7</v>
      </c>
      <c r="O402" t="s">
        <v>50</v>
      </c>
      <c r="P402" t="s">
        <v>20</v>
      </c>
      <c r="Q402" t="s">
        <v>1107</v>
      </c>
      <c r="R402" t="s">
        <v>1108</v>
      </c>
    </row>
    <row r="403" spans="1:18" x14ac:dyDescent="0.3">
      <c r="A403" s="10" t="str">
        <f>HYPERLINK("https://hsdes.intel.com/resource/14013185758","14013185758")</f>
        <v>14013185758</v>
      </c>
      <c r="B403" t="s">
        <v>1109</v>
      </c>
      <c r="C403" s="10" t="s">
        <v>1223</v>
      </c>
      <c r="D403" s="10" t="s">
        <v>1219</v>
      </c>
      <c r="E403" s="5" t="s">
        <v>1221</v>
      </c>
      <c r="F403" s="11" t="s">
        <v>1239</v>
      </c>
      <c r="I403" s="10" t="s">
        <v>1188</v>
      </c>
      <c r="L403" t="s">
        <v>34</v>
      </c>
      <c r="M403" t="s">
        <v>6</v>
      </c>
      <c r="N403" t="s">
        <v>7</v>
      </c>
      <c r="O403" t="s">
        <v>67</v>
      </c>
      <c r="P403" t="s">
        <v>14</v>
      </c>
      <c r="Q403" t="s">
        <v>472</v>
      </c>
      <c r="R403" t="s">
        <v>1110</v>
      </c>
    </row>
    <row r="404" spans="1:18" x14ac:dyDescent="0.3">
      <c r="A404" s="10" t="str">
        <f>HYPERLINK("https://hsdes.intel.com/resource/14013185807","14013185807")</f>
        <v>14013185807</v>
      </c>
      <c r="B404" t="s">
        <v>1111</v>
      </c>
      <c r="C404" s="10" t="s">
        <v>1223</v>
      </c>
      <c r="D404" s="10" t="s">
        <v>1219</v>
      </c>
      <c r="E404" s="5" t="s">
        <v>1221</v>
      </c>
      <c r="F404" s="11" t="s">
        <v>1239</v>
      </c>
      <c r="I404" s="10" t="s">
        <v>1190</v>
      </c>
      <c r="L404" t="s">
        <v>5</v>
      </c>
      <c r="M404" t="s">
        <v>45</v>
      </c>
      <c r="N404" t="s">
        <v>7</v>
      </c>
      <c r="O404" t="s">
        <v>25</v>
      </c>
      <c r="P404" t="s">
        <v>54</v>
      </c>
      <c r="Q404" t="s">
        <v>27</v>
      </c>
      <c r="R404" t="s">
        <v>1112</v>
      </c>
    </row>
    <row r="405" spans="1:18" x14ac:dyDescent="0.3">
      <c r="A405" s="10" t="str">
        <f>HYPERLINK("https://hsdes.intel.com/resource/14013185814","14013185814")</f>
        <v>14013185814</v>
      </c>
      <c r="B405" t="s">
        <v>1113</v>
      </c>
      <c r="C405" s="10" t="s">
        <v>1223</v>
      </c>
      <c r="D405" s="10" t="s">
        <v>1219</v>
      </c>
      <c r="E405" s="5" t="s">
        <v>1221</v>
      </c>
      <c r="F405" s="11" t="s">
        <v>1239</v>
      </c>
      <c r="I405" t="s">
        <v>1186</v>
      </c>
      <c r="L405" t="s">
        <v>34</v>
      </c>
      <c r="M405" t="s">
        <v>18</v>
      </c>
      <c r="N405" t="s">
        <v>7</v>
      </c>
      <c r="O405" t="s">
        <v>19</v>
      </c>
      <c r="P405" t="s">
        <v>20</v>
      </c>
      <c r="Q405" t="s">
        <v>1114</v>
      </c>
      <c r="R405" t="s">
        <v>1115</v>
      </c>
    </row>
    <row r="406" spans="1:18" x14ac:dyDescent="0.3">
      <c r="A406" s="10" t="str">
        <f>HYPERLINK("https://hsdes.intel.com/resource/14013185815","14013185815")</f>
        <v>14013185815</v>
      </c>
      <c r="B406" t="s">
        <v>1116</v>
      </c>
      <c r="C406" s="10" t="s">
        <v>1223</v>
      </c>
      <c r="D406" s="10" t="s">
        <v>1219</v>
      </c>
      <c r="E406" s="5" t="s">
        <v>1221</v>
      </c>
      <c r="F406" s="11" t="s">
        <v>1239</v>
      </c>
      <c r="I406" t="s">
        <v>1186</v>
      </c>
      <c r="L406" t="s">
        <v>34</v>
      </c>
      <c r="M406" t="s">
        <v>18</v>
      </c>
      <c r="N406" t="s">
        <v>7</v>
      </c>
      <c r="O406" t="s">
        <v>19</v>
      </c>
      <c r="P406" t="s">
        <v>20</v>
      </c>
      <c r="Q406" t="s">
        <v>1114</v>
      </c>
      <c r="R406" t="s">
        <v>1117</v>
      </c>
    </row>
    <row r="407" spans="1:18" x14ac:dyDescent="0.3">
      <c r="A407" s="10" t="str">
        <f>HYPERLINK("https://hsdes.intel.com/resource/14013185822","14013185822")</f>
        <v>14013185822</v>
      </c>
      <c r="B407" t="s">
        <v>1118</v>
      </c>
      <c r="C407" s="10" t="s">
        <v>1223</v>
      </c>
      <c r="D407" s="10" t="s">
        <v>1219</v>
      </c>
      <c r="E407" s="5" t="s">
        <v>1221</v>
      </c>
      <c r="F407" s="11" t="s">
        <v>1239</v>
      </c>
      <c r="I407" s="10" t="s">
        <v>1188</v>
      </c>
      <c r="L407" t="s">
        <v>34</v>
      </c>
      <c r="M407" t="s">
        <v>18</v>
      </c>
      <c r="N407" t="s">
        <v>7</v>
      </c>
      <c r="O407" t="s">
        <v>19</v>
      </c>
      <c r="P407" t="s">
        <v>20</v>
      </c>
      <c r="Q407" t="s">
        <v>1119</v>
      </c>
      <c r="R407" t="s">
        <v>1120</v>
      </c>
    </row>
    <row r="408" spans="1:18" x14ac:dyDescent="0.3">
      <c r="A408" s="10" t="str">
        <f>HYPERLINK("https://hsdes.intel.com/resource/14013185824","14013185824")</f>
        <v>14013185824</v>
      </c>
      <c r="B408" t="s">
        <v>1121</v>
      </c>
      <c r="C408" s="10" t="s">
        <v>1223</v>
      </c>
      <c r="D408" s="10" t="s">
        <v>1219</v>
      </c>
      <c r="E408" s="5" t="s">
        <v>1221</v>
      </c>
      <c r="F408" s="11" t="s">
        <v>1239</v>
      </c>
      <c r="I408" t="s">
        <v>1187</v>
      </c>
      <c r="L408" t="s">
        <v>34</v>
      </c>
      <c r="M408" t="s">
        <v>18</v>
      </c>
      <c r="N408" t="s">
        <v>7</v>
      </c>
      <c r="O408" t="s">
        <v>50</v>
      </c>
      <c r="P408" t="s">
        <v>20</v>
      </c>
      <c r="Q408" t="s">
        <v>21</v>
      </c>
      <c r="R408" t="s">
        <v>1122</v>
      </c>
    </row>
    <row r="409" spans="1:18" x14ac:dyDescent="0.3">
      <c r="A409" s="10" t="str">
        <f>HYPERLINK("https://hsdes.intel.com/resource/14013185826","14013185826")</f>
        <v>14013185826</v>
      </c>
      <c r="B409" t="s">
        <v>1123</v>
      </c>
      <c r="C409" s="10" t="s">
        <v>1223</v>
      </c>
      <c r="D409" s="10" t="s">
        <v>1219</v>
      </c>
      <c r="E409" s="5" t="s">
        <v>1221</v>
      </c>
      <c r="F409" s="11" t="s">
        <v>1239</v>
      </c>
      <c r="I409" t="s">
        <v>1186</v>
      </c>
      <c r="L409" t="s">
        <v>34</v>
      </c>
      <c r="M409" t="s">
        <v>18</v>
      </c>
      <c r="N409" t="s">
        <v>7</v>
      </c>
      <c r="O409" t="s">
        <v>50</v>
      </c>
      <c r="P409" t="s">
        <v>20</v>
      </c>
      <c r="Q409" t="s">
        <v>1124</v>
      </c>
      <c r="R409" t="s">
        <v>1125</v>
      </c>
    </row>
    <row r="410" spans="1:18" x14ac:dyDescent="0.3">
      <c r="A410" s="10" t="str">
        <f>HYPERLINK("https://hsdes.intel.com/resource/14013185827","14013185827")</f>
        <v>14013185827</v>
      </c>
      <c r="B410" t="s">
        <v>1126</v>
      </c>
      <c r="C410" s="10" t="s">
        <v>1223</v>
      </c>
      <c r="D410" s="10" t="s">
        <v>1219</v>
      </c>
      <c r="E410" s="5" t="s">
        <v>1221</v>
      </c>
      <c r="F410" s="11" t="s">
        <v>1239</v>
      </c>
      <c r="I410" t="s">
        <v>1186</v>
      </c>
      <c r="L410" t="s">
        <v>34</v>
      </c>
      <c r="M410" t="s">
        <v>18</v>
      </c>
      <c r="N410" t="s">
        <v>7</v>
      </c>
      <c r="O410" t="s">
        <v>50</v>
      </c>
      <c r="P410" t="s">
        <v>20</v>
      </c>
      <c r="Q410" t="s">
        <v>282</v>
      </c>
      <c r="R410" t="s">
        <v>1127</v>
      </c>
    </row>
    <row r="411" spans="1:18" x14ac:dyDescent="0.3">
      <c r="A411" s="10" t="str">
        <f>HYPERLINK("https://hsdes.intel.com/resource/14013185828","14013185828")</f>
        <v>14013185828</v>
      </c>
      <c r="B411" t="s">
        <v>1128</v>
      </c>
      <c r="C411" s="10" t="s">
        <v>1223</v>
      </c>
      <c r="D411" s="10" t="s">
        <v>1219</v>
      </c>
      <c r="E411" s="5" t="s">
        <v>1221</v>
      </c>
      <c r="F411" s="11" t="s">
        <v>1239</v>
      </c>
      <c r="I411" t="s">
        <v>1187</v>
      </c>
      <c r="L411" t="s">
        <v>5</v>
      </c>
      <c r="M411" t="s">
        <v>18</v>
      </c>
      <c r="N411" t="s">
        <v>75</v>
      </c>
      <c r="O411" t="s">
        <v>19</v>
      </c>
      <c r="P411" t="s">
        <v>20</v>
      </c>
      <c r="Q411" t="s">
        <v>1129</v>
      </c>
      <c r="R411" t="s">
        <v>1130</v>
      </c>
    </row>
    <row r="412" spans="1:18" x14ac:dyDescent="0.3">
      <c r="A412" s="10" t="str">
        <f>HYPERLINK("https://hsdes.intel.com/resource/14013185831","14013185831")</f>
        <v>14013185831</v>
      </c>
      <c r="B412" t="s">
        <v>1131</v>
      </c>
      <c r="C412" s="10" t="s">
        <v>1223</v>
      </c>
      <c r="D412" s="10" t="s">
        <v>1219</v>
      </c>
      <c r="E412" s="5" t="s">
        <v>1221</v>
      </c>
      <c r="F412" s="11" t="s">
        <v>1239</v>
      </c>
      <c r="I412" s="10" t="s">
        <v>1199</v>
      </c>
      <c r="L412" t="s">
        <v>34</v>
      </c>
      <c r="M412" t="s">
        <v>18</v>
      </c>
      <c r="N412" t="s">
        <v>7</v>
      </c>
      <c r="O412" t="s">
        <v>707</v>
      </c>
      <c r="P412" t="s">
        <v>20</v>
      </c>
      <c r="Q412" t="s">
        <v>1119</v>
      </c>
      <c r="R412" t="s">
        <v>1132</v>
      </c>
    </row>
    <row r="413" spans="1:18" x14ac:dyDescent="0.3">
      <c r="A413" s="10" t="str">
        <f>HYPERLINK("https://hsdes.intel.com/resource/14013185842","14013185842")</f>
        <v>14013185842</v>
      </c>
      <c r="B413" t="s">
        <v>1133</v>
      </c>
      <c r="C413" s="10" t="s">
        <v>1223</v>
      </c>
      <c r="D413" s="10" t="s">
        <v>1219</v>
      </c>
      <c r="E413" s="5" t="s">
        <v>1221</v>
      </c>
      <c r="F413" s="11" t="s">
        <v>1239</v>
      </c>
      <c r="I413" t="s">
        <v>1186</v>
      </c>
      <c r="L413" t="s">
        <v>34</v>
      </c>
      <c r="M413" t="s">
        <v>45</v>
      </c>
      <c r="N413" t="s">
        <v>7</v>
      </c>
      <c r="O413" t="s">
        <v>264</v>
      </c>
      <c r="P413" t="s">
        <v>216</v>
      </c>
      <c r="Q413" t="s">
        <v>55</v>
      </c>
      <c r="R413" t="s">
        <v>1134</v>
      </c>
    </row>
    <row r="414" spans="1:18" x14ac:dyDescent="0.3">
      <c r="A414" s="10" t="str">
        <f>HYPERLINK("https://hsdes.intel.com/resource/14013185864","14013185864")</f>
        <v>14013185864</v>
      </c>
      <c r="B414" t="s">
        <v>1135</v>
      </c>
      <c r="C414" s="10" t="s">
        <v>1225</v>
      </c>
      <c r="D414" s="10" t="s">
        <v>1219</v>
      </c>
      <c r="E414" s="5" t="s">
        <v>1221</v>
      </c>
      <c r="F414" s="11" t="s">
        <v>1239</v>
      </c>
      <c r="I414" t="s">
        <v>1187</v>
      </c>
      <c r="K414" t="s">
        <v>1226</v>
      </c>
      <c r="L414" t="s">
        <v>5</v>
      </c>
      <c r="M414" t="s">
        <v>304</v>
      </c>
      <c r="N414" t="s">
        <v>75</v>
      </c>
      <c r="O414" t="s">
        <v>19</v>
      </c>
      <c r="P414" t="s">
        <v>1136</v>
      </c>
      <c r="Q414" t="s">
        <v>1137</v>
      </c>
      <c r="R414" t="s">
        <v>1138</v>
      </c>
    </row>
    <row r="415" spans="1:18" x14ac:dyDescent="0.3">
      <c r="A415" s="10" t="str">
        <f>HYPERLINK("https://hsdes.intel.com/resource/16012332283","16012332283")</f>
        <v>16012332283</v>
      </c>
      <c r="B415" t="s">
        <v>1139</v>
      </c>
      <c r="C415" s="10" t="s">
        <v>1223</v>
      </c>
      <c r="D415" s="10" t="s">
        <v>1219</v>
      </c>
      <c r="E415" s="5" t="s">
        <v>1221</v>
      </c>
      <c r="F415" s="11" t="s">
        <v>1239</v>
      </c>
      <c r="I415" s="10" t="s">
        <v>1188</v>
      </c>
      <c r="L415" t="s">
        <v>5</v>
      </c>
      <c r="M415" t="s">
        <v>18</v>
      </c>
      <c r="N415" t="s">
        <v>7</v>
      </c>
      <c r="O415" t="s">
        <v>19</v>
      </c>
      <c r="P415" t="s">
        <v>20</v>
      </c>
      <c r="Q415" t="s">
        <v>811</v>
      </c>
      <c r="R415" t="s">
        <v>1140</v>
      </c>
    </row>
    <row r="416" spans="1:18" x14ac:dyDescent="0.3">
      <c r="A416" s="10" t="str">
        <f>HYPERLINK("https://hsdes.intel.com/resource/16012641932","16012641932")</f>
        <v>16012641932</v>
      </c>
      <c r="B416" t="s">
        <v>1141</v>
      </c>
      <c r="C416" s="10" t="s">
        <v>1223</v>
      </c>
      <c r="D416" s="10" t="s">
        <v>1219</v>
      </c>
      <c r="E416" s="5" t="s">
        <v>1221</v>
      </c>
      <c r="F416" s="11" t="s">
        <v>1239</v>
      </c>
      <c r="I416" s="10" t="s">
        <v>1189</v>
      </c>
      <c r="L416" t="s">
        <v>5</v>
      </c>
      <c r="M416" t="s">
        <v>37</v>
      </c>
      <c r="N416" t="s">
        <v>7</v>
      </c>
      <c r="O416" t="s">
        <v>19</v>
      </c>
      <c r="P416" t="s">
        <v>179</v>
      </c>
      <c r="Q416" t="s">
        <v>1142</v>
      </c>
      <c r="R416" t="s">
        <v>1143</v>
      </c>
    </row>
    <row r="417" spans="1:18" x14ac:dyDescent="0.3">
      <c r="A417" s="10" t="str">
        <f>HYPERLINK("https://hsdes.intel.com/resource/16012848216","16012848216")</f>
        <v>16012848216</v>
      </c>
      <c r="B417" t="s">
        <v>1144</v>
      </c>
      <c r="C417" s="10" t="s">
        <v>1223</v>
      </c>
      <c r="D417" s="10" t="s">
        <v>1219</v>
      </c>
      <c r="E417" s="5" t="s">
        <v>1221</v>
      </c>
      <c r="F417" s="11" t="s">
        <v>1239</v>
      </c>
      <c r="I417" s="10" t="s">
        <v>1199</v>
      </c>
      <c r="L417" t="s">
        <v>30</v>
      </c>
      <c r="M417" t="s">
        <v>18</v>
      </c>
      <c r="N417" t="s">
        <v>75</v>
      </c>
      <c r="O417" t="s">
        <v>19</v>
      </c>
      <c r="Q417" t="s">
        <v>1145</v>
      </c>
    </row>
    <row r="418" spans="1:18" x14ac:dyDescent="0.3">
      <c r="A418" s="10" t="str">
        <f>HYPERLINK("https://hsdes.intel.com/resource/16013162130","16013162130")</f>
        <v>16013162130</v>
      </c>
      <c r="B418" t="s">
        <v>1146</v>
      </c>
      <c r="C418" s="10" t="s">
        <v>1223</v>
      </c>
      <c r="D418" s="10" t="s">
        <v>1220</v>
      </c>
      <c r="E418" s="5" t="s">
        <v>1221</v>
      </c>
      <c r="F418" s="11" t="s">
        <v>1239</v>
      </c>
      <c r="I418" t="s">
        <v>1189</v>
      </c>
      <c r="L418" t="s">
        <v>34</v>
      </c>
      <c r="M418" t="s">
        <v>6</v>
      </c>
      <c r="N418" t="s">
        <v>7</v>
      </c>
      <c r="O418" t="s">
        <v>275</v>
      </c>
      <c r="Q418" t="s">
        <v>1147</v>
      </c>
    </row>
    <row r="419" spans="1:18" x14ac:dyDescent="0.3">
      <c r="A419" s="10" t="str">
        <f>HYPERLINK("https://hsdes.intel.com/resource/16013676825","16013676825")</f>
        <v>16013676825</v>
      </c>
      <c r="B419" t="s">
        <v>1148</v>
      </c>
      <c r="C419" s="10" t="s">
        <v>1223</v>
      </c>
      <c r="D419" s="10" t="s">
        <v>1220</v>
      </c>
      <c r="E419" s="5" t="s">
        <v>1221</v>
      </c>
      <c r="F419" s="11" t="s">
        <v>1239</v>
      </c>
      <c r="I419" t="s">
        <v>1189</v>
      </c>
      <c r="L419" t="s">
        <v>30</v>
      </c>
      <c r="M419" t="s">
        <v>6</v>
      </c>
      <c r="N419" t="s">
        <v>7</v>
      </c>
      <c r="O419" t="s">
        <v>448</v>
      </c>
      <c r="P419" t="s">
        <v>14</v>
      </c>
      <c r="Q419" t="s">
        <v>504</v>
      </c>
      <c r="R419" t="s">
        <v>505</v>
      </c>
    </row>
    <row r="420" spans="1:18" x14ac:dyDescent="0.3">
      <c r="A420" s="10" t="str">
        <f>HYPERLINK("https://hsdes.intel.com/resource/16013676942","16013676942")</f>
        <v>16013676942</v>
      </c>
      <c r="B420" t="s">
        <v>1149</v>
      </c>
      <c r="C420" s="10" t="s">
        <v>1223</v>
      </c>
      <c r="D420" s="10" t="s">
        <v>1220</v>
      </c>
      <c r="E420" s="5" t="s">
        <v>1221</v>
      </c>
      <c r="F420" s="11" t="s">
        <v>1239</v>
      </c>
      <c r="I420" t="s">
        <v>1189</v>
      </c>
      <c r="L420" t="s">
        <v>5</v>
      </c>
      <c r="M420" t="s">
        <v>6</v>
      </c>
      <c r="N420" t="s">
        <v>7</v>
      </c>
      <c r="O420" t="s">
        <v>448</v>
      </c>
      <c r="P420" t="s">
        <v>14</v>
      </c>
      <c r="Q420" t="s">
        <v>496</v>
      </c>
      <c r="R420" t="s">
        <v>497</v>
      </c>
    </row>
    <row r="421" spans="1:18" x14ac:dyDescent="0.3">
      <c r="A421" s="10" t="str">
        <f>HYPERLINK("https://hsdes.intel.com/resource/16013677281","16013677281")</f>
        <v>16013677281</v>
      </c>
      <c r="B421" t="s">
        <v>1150</v>
      </c>
      <c r="C421" s="10" t="s">
        <v>1223</v>
      </c>
      <c r="D421" s="10" t="s">
        <v>1219</v>
      </c>
      <c r="E421" s="5" t="s">
        <v>1221</v>
      </c>
      <c r="F421" s="11" t="s">
        <v>1239</v>
      </c>
      <c r="I421" t="s">
        <v>1187</v>
      </c>
      <c r="L421" t="s">
        <v>5</v>
      </c>
      <c r="M421" t="s">
        <v>74</v>
      </c>
      <c r="N421" t="s">
        <v>75</v>
      </c>
      <c r="O421" t="s">
        <v>25</v>
      </c>
      <c r="P421" t="s">
        <v>76</v>
      </c>
      <c r="Q421" t="s">
        <v>1151</v>
      </c>
      <c r="R421" t="s">
        <v>1152</v>
      </c>
    </row>
    <row r="422" spans="1:18" x14ac:dyDescent="0.3">
      <c r="A422" s="10" t="str">
        <f>HYPERLINK("https://hsdes.intel.com/resource/16013677643","16013677643")</f>
        <v>16013677643</v>
      </c>
      <c r="B422" t="s">
        <v>1153</v>
      </c>
      <c r="C422" s="10" t="s">
        <v>1223</v>
      </c>
      <c r="D422" s="10" t="s">
        <v>1220</v>
      </c>
      <c r="E422" s="5" t="s">
        <v>1221</v>
      </c>
      <c r="F422" s="11" t="s">
        <v>1239</v>
      </c>
      <c r="I422" t="s">
        <v>1189</v>
      </c>
      <c r="L422" t="s">
        <v>5</v>
      </c>
      <c r="M422" t="s">
        <v>6</v>
      </c>
      <c r="N422" t="s">
        <v>7</v>
      </c>
      <c r="O422" t="s">
        <v>448</v>
      </c>
      <c r="P422" t="s">
        <v>14</v>
      </c>
      <c r="Q422" t="s">
        <v>493</v>
      </c>
      <c r="R422" t="s">
        <v>494</v>
      </c>
    </row>
    <row r="423" spans="1:18" x14ac:dyDescent="0.3">
      <c r="A423" s="10" t="str">
        <f>HYPERLINK("https://hsdes.intel.com/resource/16013681042","16013681042")</f>
        <v>16013681042</v>
      </c>
      <c r="B423" t="s">
        <v>1154</v>
      </c>
      <c r="C423" s="10" t="s">
        <v>1223</v>
      </c>
      <c r="D423" s="10" t="s">
        <v>1220</v>
      </c>
      <c r="E423" s="5" t="s">
        <v>1221</v>
      </c>
      <c r="F423" s="11" t="s">
        <v>1239</v>
      </c>
      <c r="I423" t="s">
        <v>1189</v>
      </c>
      <c r="L423" t="s">
        <v>5</v>
      </c>
      <c r="M423" t="s">
        <v>6</v>
      </c>
      <c r="N423" t="s">
        <v>7</v>
      </c>
      <c r="O423" t="s">
        <v>448</v>
      </c>
      <c r="P423" t="s">
        <v>14</v>
      </c>
      <c r="Q423" t="s">
        <v>482</v>
      </c>
      <c r="R423" t="s">
        <v>487</v>
      </c>
    </row>
    <row r="424" spans="1:18" x14ac:dyDescent="0.3">
      <c r="A424" s="10" t="str">
        <f>HYPERLINK("https://hsdes.intel.com/resource/16013686490","16013686490")</f>
        <v>16013686490</v>
      </c>
      <c r="B424" t="s">
        <v>1155</v>
      </c>
      <c r="C424" s="10" t="s">
        <v>1223</v>
      </c>
      <c r="D424" s="10" t="s">
        <v>1220</v>
      </c>
      <c r="E424" s="5" t="s">
        <v>1221</v>
      </c>
      <c r="F424" s="11" t="s">
        <v>1239</v>
      </c>
      <c r="I424" t="s">
        <v>1189</v>
      </c>
      <c r="L424" t="s">
        <v>5</v>
      </c>
      <c r="M424" t="s">
        <v>6</v>
      </c>
      <c r="N424" t="s">
        <v>7</v>
      </c>
      <c r="O424" t="s">
        <v>448</v>
      </c>
      <c r="P424" t="s">
        <v>14</v>
      </c>
      <c r="Q424" t="s">
        <v>482</v>
      </c>
      <c r="R424" t="s">
        <v>485</v>
      </c>
    </row>
    <row r="425" spans="1:18" x14ac:dyDescent="0.3">
      <c r="A425" s="10" t="str">
        <f>HYPERLINK("https://hsdes.intel.com/resource/16013697548","16013697548")</f>
        <v>16013697548</v>
      </c>
      <c r="B425" t="s">
        <v>1156</v>
      </c>
      <c r="C425" s="10" t="s">
        <v>1223</v>
      </c>
      <c r="D425" s="10" t="s">
        <v>1220</v>
      </c>
      <c r="E425" s="5" t="s">
        <v>1221</v>
      </c>
      <c r="F425" s="11" t="s">
        <v>1239</v>
      </c>
      <c r="I425" t="s">
        <v>1189</v>
      </c>
      <c r="L425" t="s">
        <v>5</v>
      </c>
      <c r="M425" t="s">
        <v>6</v>
      </c>
      <c r="N425" t="s">
        <v>7</v>
      </c>
      <c r="O425" t="s">
        <v>448</v>
      </c>
      <c r="P425" t="s">
        <v>14</v>
      </c>
      <c r="Q425" t="s">
        <v>449</v>
      </c>
      <c r="R425" t="s">
        <v>450</v>
      </c>
    </row>
    <row r="426" spans="1:18" x14ac:dyDescent="0.3">
      <c r="A426" s="10" t="str">
        <f>HYPERLINK("https://hsdes.intel.com/resource/16013832714","16013832714")</f>
        <v>16013832714</v>
      </c>
      <c r="B426" t="s">
        <v>1157</v>
      </c>
      <c r="C426" s="10" t="s">
        <v>1223</v>
      </c>
      <c r="D426" s="10" t="s">
        <v>1220</v>
      </c>
      <c r="E426" s="5" t="s">
        <v>1221</v>
      </c>
      <c r="F426" s="11" t="s">
        <v>1239</v>
      </c>
      <c r="I426" s="10" t="s">
        <v>1190</v>
      </c>
      <c r="L426" t="s">
        <v>34</v>
      </c>
      <c r="M426" t="s">
        <v>6</v>
      </c>
      <c r="N426" t="s">
        <v>7</v>
      </c>
      <c r="O426" t="s">
        <v>13</v>
      </c>
      <c r="P426" t="s">
        <v>14</v>
      </c>
      <c r="Q426" t="s">
        <v>1158</v>
      </c>
      <c r="R426" t="s">
        <v>188</v>
      </c>
    </row>
    <row r="427" spans="1:18" x14ac:dyDescent="0.3">
      <c r="A427" s="10" t="str">
        <f>HYPERLINK("https://hsdes.intel.com/resource/16013894474","16013894474")</f>
        <v>16013894474</v>
      </c>
      <c r="B427" t="s">
        <v>1159</v>
      </c>
      <c r="C427" s="10" t="s">
        <v>1223</v>
      </c>
      <c r="D427" s="10" t="s">
        <v>1220</v>
      </c>
      <c r="E427" s="5" t="s">
        <v>1221</v>
      </c>
      <c r="F427" s="11" t="s">
        <v>1239</v>
      </c>
      <c r="I427" t="s">
        <v>1189</v>
      </c>
      <c r="L427" t="s">
        <v>34</v>
      </c>
      <c r="M427" t="s">
        <v>6</v>
      </c>
      <c r="N427" t="s">
        <v>75</v>
      </c>
      <c r="O427" t="s">
        <v>275</v>
      </c>
      <c r="P427" t="s">
        <v>14</v>
      </c>
      <c r="Q427" t="s">
        <v>1160</v>
      </c>
      <c r="R427" t="s">
        <v>277</v>
      </c>
    </row>
    <row r="428" spans="1:18" x14ac:dyDescent="0.3">
      <c r="A428" s="10" t="str">
        <f>HYPERLINK("https://hsdes.intel.com/resource/16013897116","16013897116")</f>
        <v>16013897116</v>
      </c>
      <c r="B428" t="s">
        <v>1161</v>
      </c>
      <c r="C428" s="10" t="s">
        <v>1223</v>
      </c>
      <c r="D428" s="10" t="s">
        <v>1220</v>
      </c>
      <c r="E428" s="5" t="s">
        <v>1221</v>
      </c>
      <c r="F428" s="11" t="s">
        <v>1239</v>
      </c>
      <c r="I428" t="s">
        <v>1189</v>
      </c>
      <c r="L428" t="s">
        <v>34</v>
      </c>
      <c r="M428" t="s">
        <v>6</v>
      </c>
      <c r="N428" t="s">
        <v>75</v>
      </c>
      <c r="O428" t="s">
        <v>275</v>
      </c>
      <c r="P428" t="s">
        <v>14</v>
      </c>
      <c r="Q428" t="s">
        <v>1160</v>
      </c>
      <c r="R428" t="s">
        <v>277</v>
      </c>
    </row>
    <row r="429" spans="1:18" x14ac:dyDescent="0.3">
      <c r="A429" s="10" t="str">
        <f>HYPERLINK("https://hsdes.intel.com/resource/16014422452","16014422452")</f>
        <v>16014422452</v>
      </c>
      <c r="B429" t="s">
        <v>1162</v>
      </c>
      <c r="C429" s="10" t="s">
        <v>1223</v>
      </c>
      <c r="D429" s="10" t="s">
        <v>1220</v>
      </c>
      <c r="E429" s="5" t="s">
        <v>1221</v>
      </c>
      <c r="F429" s="11" t="s">
        <v>1239</v>
      </c>
      <c r="I429" t="s">
        <v>1189</v>
      </c>
      <c r="L429" t="s">
        <v>34</v>
      </c>
      <c r="M429" t="s">
        <v>6</v>
      </c>
      <c r="N429" t="s">
        <v>75</v>
      </c>
      <c r="O429" t="s">
        <v>275</v>
      </c>
      <c r="P429" t="s">
        <v>14</v>
      </c>
      <c r="Q429" t="s">
        <v>1160</v>
      </c>
      <c r="R429" t="s">
        <v>277</v>
      </c>
    </row>
    <row r="430" spans="1:18" x14ac:dyDescent="0.3">
      <c r="A430" s="10" t="str">
        <f>HYPERLINK("https://hsdes.intel.com/resource/16015007753","16015007753")</f>
        <v>16015007753</v>
      </c>
      <c r="B430" t="s">
        <v>1163</v>
      </c>
      <c r="C430" s="10" t="s">
        <v>1223</v>
      </c>
      <c r="D430" s="10" t="s">
        <v>1219</v>
      </c>
      <c r="E430" s="5" t="s">
        <v>1221</v>
      </c>
      <c r="F430" s="11" t="s">
        <v>1239</v>
      </c>
      <c r="I430" t="s">
        <v>1187</v>
      </c>
      <c r="L430" t="s">
        <v>5</v>
      </c>
      <c r="M430" t="s">
        <v>304</v>
      </c>
      <c r="N430" t="s">
        <v>575</v>
      </c>
      <c r="O430" t="s">
        <v>436</v>
      </c>
      <c r="P430" t="s">
        <v>1164</v>
      </c>
      <c r="Q430" t="s">
        <v>1165</v>
      </c>
      <c r="R430" t="s">
        <v>1166</v>
      </c>
    </row>
    <row r="431" spans="1:18" x14ac:dyDescent="0.3">
      <c r="A431" s="10" t="str">
        <f>HYPERLINK("https://hsdes.intel.com/resource/22011834274","22011834274")</f>
        <v>22011834274</v>
      </c>
      <c r="B431" t="s">
        <v>1167</v>
      </c>
      <c r="C431" s="10" t="s">
        <v>1223</v>
      </c>
      <c r="D431" s="10" t="s">
        <v>1219</v>
      </c>
      <c r="E431" s="5" t="s">
        <v>1221</v>
      </c>
      <c r="F431" s="11" t="s">
        <v>1239</v>
      </c>
      <c r="I431" t="s">
        <v>1189</v>
      </c>
      <c r="L431" t="s">
        <v>30</v>
      </c>
      <c r="M431" t="s">
        <v>6</v>
      </c>
      <c r="N431" t="s">
        <v>7</v>
      </c>
      <c r="O431" t="s">
        <v>13</v>
      </c>
      <c r="P431" t="s">
        <v>14</v>
      </c>
      <c r="Q431" t="s">
        <v>1035</v>
      </c>
      <c r="R431" t="s">
        <v>1168</v>
      </c>
    </row>
    <row r="432" spans="1:18" x14ac:dyDescent="0.3">
      <c r="A432" s="10" t="str">
        <f>HYPERLINK("https://hsdes.intel.com/resource/22011834375","22011834375")</f>
        <v>22011834375</v>
      </c>
      <c r="B432" t="s">
        <v>1169</v>
      </c>
      <c r="C432" s="10" t="s">
        <v>1223</v>
      </c>
      <c r="D432" s="10" t="s">
        <v>1220</v>
      </c>
      <c r="E432" s="5" t="s">
        <v>1221</v>
      </c>
      <c r="F432" s="11" t="s">
        <v>1239</v>
      </c>
      <c r="I432" t="s">
        <v>1189</v>
      </c>
      <c r="L432" t="s">
        <v>34</v>
      </c>
      <c r="M432" t="s">
        <v>6</v>
      </c>
      <c r="N432" t="s">
        <v>7</v>
      </c>
      <c r="O432" t="s">
        <v>13</v>
      </c>
      <c r="P432" t="s">
        <v>14</v>
      </c>
      <c r="Q432" t="s">
        <v>1170</v>
      </c>
      <c r="R432" t="s">
        <v>1171</v>
      </c>
    </row>
    <row r="433" spans="1:18" x14ac:dyDescent="0.3">
      <c r="A433" s="10" t="str">
        <f>HYPERLINK("https://hsdes.intel.com/resource/22011834621","22011834621")</f>
        <v>22011834621</v>
      </c>
      <c r="B433" t="s">
        <v>1172</v>
      </c>
      <c r="C433" s="10" t="s">
        <v>1223</v>
      </c>
      <c r="D433" s="10" t="s">
        <v>1219</v>
      </c>
      <c r="E433" s="5" t="s">
        <v>1221</v>
      </c>
      <c r="F433" s="11" t="s">
        <v>1239</v>
      </c>
      <c r="I433" t="s">
        <v>1187</v>
      </c>
      <c r="L433" t="s">
        <v>5</v>
      </c>
      <c r="M433" t="s">
        <v>24</v>
      </c>
      <c r="N433" t="s">
        <v>7</v>
      </c>
      <c r="O433" t="s">
        <v>25</v>
      </c>
      <c r="P433" t="s">
        <v>26</v>
      </c>
      <c r="Q433" t="s">
        <v>27</v>
      </c>
      <c r="R433" t="s">
        <v>1173</v>
      </c>
    </row>
    <row r="434" spans="1:18" x14ac:dyDescent="0.3">
      <c r="A434" s="10" t="str">
        <f>HYPERLINK("https://hsdes.intel.com/resource/22011834676","22011834676")</f>
        <v>22011834676</v>
      </c>
      <c r="B434" t="s">
        <v>1174</v>
      </c>
      <c r="C434" s="10" t="s">
        <v>1223</v>
      </c>
      <c r="D434" s="10" t="s">
        <v>1219</v>
      </c>
      <c r="E434" s="5" t="s">
        <v>1221</v>
      </c>
      <c r="F434" s="11" t="s">
        <v>1239</v>
      </c>
      <c r="I434" t="s">
        <v>1189</v>
      </c>
      <c r="L434" t="s">
        <v>5</v>
      </c>
      <c r="M434" t="s">
        <v>24</v>
      </c>
      <c r="N434" t="s">
        <v>7</v>
      </c>
      <c r="O434" t="s">
        <v>25</v>
      </c>
      <c r="P434" t="s">
        <v>26</v>
      </c>
      <c r="Q434" t="s">
        <v>1175</v>
      </c>
      <c r="R434" t="s">
        <v>1176</v>
      </c>
    </row>
    <row r="435" spans="1:18" x14ac:dyDescent="0.3">
      <c r="A435" s="10" t="str">
        <f>HYPERLINK("https://hsdes.intel.com/resource/22011834694","22011834694")</f>
        <v>22011834694</v>
      </c>
      <c r="B435" t="s">
        <v>1177</v>
      </c>
      <c r="C435" s="10" t="s">
        <v>1223</v>
      </c>
      <c r="D435" s="10" t="s">
        <v>1219</v>
      </c>
      <c r="E435" s="5" t="s">
        <v>1221</v>
      </c>
      <c r="F435" s="11" t="s">
        <v>1239</v>
      </c>
      <c r="I435" t="s">
        <v>1187</v>
      </c>
      <c r="L435" t="s">
        <v>5</v>
      </c>
      <c r="M435" t="s">
        <v>1178</v>
      </c>
      <c r="N435" t="s">
        <v>7</v>
      </c>
      <c r="O435" t="s">
        <v>25</v>
      </c>
      <c r="P435" t="s">
        <v>26</v>
      </c>
      <c r="Q435" t="s">
        <v>1175</v>
      </c>
      <c r="R435" t="s">
        <v>1179</v>
      </c>
    </row>
    <row r="436" spans="1:18" x14ac:dyDescent="0.3">
      <c r="A436" s="10" t="str">
        <f>HYPERLINK("https://hsdes.intel.com/resource/22011834699","22011834699")</f>
        <v>22011834699</v>
      </c>
      <c r="B436" t="s">
        <v>1180</v>
      </c>
      <c r="C436" s="10" t="s">
        <v>1223</v>
      </c>
      <c r="D436" s="10" t="s">
        <v>1219</v>
      </c>
      <c r="E436" s="5" t="s">
        <v>1221</v>
      </c>
      <c r="F436" s="11" t="s">
        <v>1239</v>
      </c>
      <c r="I436" t="s">
        <v>1187</v>
      </c>
      <c r="L436" t="s">
        <v>5</v>
      </c>
      <c r="M436" t="s">
        <v>1178</v>
      </c>
      <c r="N436" t="s">
        <v>7</v>
      </c>
      <c r="O436" t="s">
        <v>25</v>
      </c>
      <c r="P436" t="s">
        <v>26</v>
      </c>
      <c r="Q436" t="s">
        <v>1175</v>
      </c>
      <c r="R436" t="s">
        <v>1181</v>
      </c>
    </row>
    <row r="437" spans="1:18" x14ac:dyDescent="0.3">
      <c r="A437" s="10" t="str">
        <f>HYPERLINK("https://hsdes.intel.com/resource/22011843490","22011843490")</f>
        <v>22011843490</v>
      </c>
      <c r="B437" t="s">
        <v>1182</v>
      </c>
      <c r="C437" s="10" t="s">
        <v>1223</v>
      </c>
      <c r="D437" s="10" t="s">
        <v>1219</v>
      </c>
      <c r="E437" s="5" t="s">
        <v>1221</v>
      </c>
      <c r="F437" s="11" t="s">
        <v>1239</v>
      </c>
      <c r="I437" t="s">
        <v>1186</v>
      </c>
      <c r="L437" t="s">
        <v>5</v>
      </c>
      <c r="M437" t="s">
        <v>18</v>
      </c>
      <c r="N437" t="s">
        <v>7</v>
      </c>
      <c r="O437" t="s">
        <v>19</v>
      </c>
      <c r="P437" t="s">
        <v>20</v>
      </c>
      <c r="Q437" t="s">
        <v>1183</v>
      </c>
      <c r="R437" t="s">
        <v>1184</v>
      </c>
    </row>
  </sheetData>
  <autoFilter ref="A1:T437" xr:uid="{00000000-0001-0000-0000-000000000000}"/>
  <customSheetViews>
    <customSheetView guid="{CEAB7F41-D143-4201-80E7-AAFC7F95EE27}" showAutoFilter="1">
      <selection activeCell="D1" sqref="D1:D1048576"/>
      <pageMargins left="0.7" right="0.7" top="0.75" bottom="0.75" header="0.3" footer="0.3"/>
      <autoFilter ref="A1:U437" xr:uid="{00000000-0001-0000-0000-000000000000}"/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1"/>
      <autoFilter ref="A1:U437" xr:uid="{BE54C4D7-D46E-407E-ACDB-6BB9047B9BBF}">
        <filterColumn colId="8">
          <filters>
            <filter val="Not_Run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BEFAC9BD-BCF6-4774-8FA9-AD857DBAF116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B7B32A7E-2D71-4021-9AAC-4840A71457B1}" filter="1" showAutoFilter="1">
      <selection activeCell="C442" sqref="C442"/>
      <pageMargins left="0.7" right="0.7" top="0.75" bottom="0.75" header="0.3" footer="0.3"/>
      <autoFilter ref="A1:U437" xr:uid="{B8E1DEAF-1B83-4BF5-A2E8-39EEBD779967}">
        <filterColumn colId="8">
          <filters>
            <filter val="Not_Run"/>
          </filters>
        </filterColumn>
        <filterColumn colId="9">
          <filters>
            <filter val="Arya"/>
            <filter val="Manasa"/>
            <filter val="Reshma"/>
            <filter val="Shwetha"/>
            <filter val="Vijay"/>
          </filters>
        </filterColumn>
      </autoFilter>
    </customSheetView>
    <customSheetView guid="{1452CE3A-0E5D-4E5C-9B15-F3517FBAE90D}" filter="1" showAutoFilter="1">
      <selection activeCell="I90" sqref="I90"/>
      <pageMargins left="0.7" right="0.7" top="0.75" bottom="0.75" header="0.3" footer="0.3"/>
      <autoFilter ref="A1:U437" xr:uid="{7FC76739-DC45-4EE3-A014-9582167B17E6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59388434-B977-4D04-820B-C0079DE38CFF}" filter="1" showAutoFilter="1">
      <selection activeCell="H441" sqref="H441"/>
      <pageMargins left="0.7" right="0.7" top="0.75" bottom="0.75" header="0.3" footer="0.3"/>
      <pageSetup orientation="portrait" r:id="rId2"/>
      <autoFilter ref="A1:U437" xr:uid="{D56EE3EA-B5B7-49DB-B941-106336D84F3E}">
        <filterColumn colId="8">
          <filters>
            <filter val="Not_Run"/>
          </filters>
        </filterColumn>
        <filterColumn colId="9">
          <filters>
            <filter val="Arya"/>
            <filter val="Manasa"/>
            <filter val="Reshma"/>
            <filter val="Shwetha"/>
            <filter val="Vijay"/>
          </filters>
        </filterColumn>
      </autoFilter>
    </customSheetView>
    <customSheetView guid="{5579D22E-755A-4E0D-A977-6DB5DB67A016}" filter="1" showAutoFilter="1">
      <selection activeCell="C322" sqref="C322"/>
      <pageMargins left="0.7" right="0.7" top="0.75" bottom="0.75" header="0.3" footer="0.3"/>
      <autoFilter ref="A1:U437" xr:uid="{62481114-B358-48A5-872C-A6E4800BC5F1}">
        <filterColumn colId="8">
          <filters>
            <filter val="Not_Run"/>
          </filters>
        </filterColumn>
        <filterColumn colId="9">
          <filters>
            <filter val="Arya"/>
            <filter val="Manasa"/>
            <filter val="Shwetha"/>
            <filter val="Vijay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18" sqref="B18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12" t="s">
        <v>1203</v>
      </c>
      <c r="B1" s="12"/>
    </row>
    <row r="2" spans="1:2" x14ac:dyDescent="0.3">
      <c r="A2" s="13" t="s">
        <v>1204</v>
      </c>
      <c r="B2" s="14" t="s">
        <v>1205</v>
      </c>
    </row>
    <row r="3" spans="1:2" x14ac:dyDescent="0.3">
      <c r="A3" s="13" t="s">
        <v>1206</v>
      </c>
      <c r="B3" s="14" t="s">
        <v>1242</v>
      </c>
    </row>
    <row r="4" spans="1:2" x14ac:dyDescent="0.3">
      <c r="A4" s="13" t="s">
        <v>1207</v>
      </c>
      <c r="B4" s="15" t="s">
        <v>1240</v>
      </c>
    </row>
    <row r="5" spans="1:2" x14ac:dyDescent="0.3">
      <c r="A5" s="13" t="s">
        <v>1208</v>
      </c>
      <c r="B5" s="15"/>
    </row>
    <row r="6" spans="1:2" ht="15" x14ac:dyDescent="0.35">
      <c r="A6" s="13" t="s">
        <v>1209</v>
      </c>
      <c r="B6" s="8" t="s">
        <v>1241</v>
      </c>
    </row>
    <row r="7" spans="1:2" x14ac:dyDescent="0.3">
      <c r="A7" s="13" t="s">
        <v>1210</v>
      </c>
      <c r="B7" s="14"/>
    </row>
    <row r="8" spans="1:2" x14ac:dyDescent="0.3">
      <c r="A8" s="13" t="s">
        <v>1211</v>
      </c>
      <c r="B8" s="14"/>
    </row>
    <row r="9" spans="1:2" x14ac:dyDescent="0.3">
      <c r="A9" s="13" t="s">
        <v>1212</v>
      </c>
      <c r="B9" s="14"/>
    </row>
    <row r="10" spans="1:2" x14ac:dyDescent="0.3">
      <c r="A10" s="13" t="s">
        <v>1213</v>
      </c>
      <c r="B10" s="14" t="s">
        <v>1214</v>
      </c>
    </row>
  </sheetData>
  <customSheetViews>
    <customSheetView guid="{CEAB7F41-D143-4201-80E7-AAFC7F95EE27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59388434-B977-4D04-820B-C0079DE38CFF}">
      <selection activeCell="B18" sqref="B18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8:XFD339" count="16">
    <row newVal="17" oldVal="18"/>
    <row newVal="18" oldVal="21"/>
    <row newVal="21" oldVal="337"/>
    <row newVal="52" oldVal="338"/>
    <row newVal="57" oldVal="17"/>
    <row newVal="94" oldVal="57"/>
    <row newVal="270" oldVal="289"/>
    <row newVal="289" oldVal="301"/>
    <row newVal="301" oldVal="318"/>
    <row newVal="318" oldVal="319"/>
    <row newVal="319" oldVal="320"/>
    <row newVal="320" oldVal="321"/>
    <row newVal="321" oldVal="52"/>
    <row newVal="329" oldVal="94"/>
    <row newVal="337" oldVal="270"/>
    <row newVal="338" oldVal="3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2022-03-04T05:16:12Z</dcterms:created>
  <dcterms:modified xsi:type="dcterms:W3CDTF">2022-12-14T13:14:42Z</dcterms:modified>
</cp:coreProperties>
</file>