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645.xml" ContentType="application/vnd.openxmlformats-officedocument.spreadsheetml.revisionLog+xml"/>
  <Override PartName="/xl/revisions/revisionLog743.xml" ContentType="application/vnd.openxmlformats-officedocument.spreadsheetml.revisionLog+xml"/>
  <Override PartName="/xl/revisions/revisionLog950.xml" ContentType="application/vnd.openxmlformats-officedocument.spreadsheetml.revisionLog+xml"/>
  <Override PartName="/xl/revisions/revisionLog324.xml" ContentType="application/vnd.openxmlformats-officedocument.spreadsheetml.revisionLog+xml"/>
  <Override PartName="/xl/revisions/revisionLog505.xml" ContentType="application/vnd.openxmlformats-officedocument.spreadsheetml.revisionLog+xml"/>
  <Override PartName="/xl/revisions/revisionLog603.xml" ContentType="application/vnd.openxmlformats-officedocument.spreadsheetml.revisionLog+xml"/>
  <Override PartName="/xl/revisions/revisionLog170.xml" ContentType="application/vnd.openxmlformats-officedocument.spreadsheetml.revisionLog+xml"/>
  <Override PartName="/xl/revisions/revisionLog810.xml" ContentType="application/vnd.openxmlformats-officedocument.spreadsheetml.revisionLog+xml"/>
  <Override PartName="/xl/revisions/revisionLog995.xml" ContentType="application/vnd.openxmlformats-officedocument.spreadsheetml.revisionLog+xml"/>
  <Override PartName="/xl/revisions/revisionLog1093.xml" ContentType="application/vnd.openxmlformats-officedocument.spreadsheetml.revisionLog+xml"/>
  <Override PartName="/xl/revisions/revisionLog268.xml" ContentType="application/vnd.openxmlformats-officedocument.spreadsheetml.revisionLog+xml"/>
  <Override PartName="/xl/revisions/revisionLog449.xml" ContentType="application/vnd.openxmlformats-officedocument.spreadsheetml.revisionLog+xml"/>
  <Override PartName="/xl/revisions/revisionLog656.xml" ContentType="application/vnd.openxmlformats-officedocument.spreadsheetml.revisionLog+xml"/>
  <Override PartName="/xl/revisions/revisionLog877.xml" ContentType="application/vnd.openxmlformats-officedocument.spreadsheetml.revisionLog+xml"/>
  <Override PartName="/xl/revisions/revisionLog335.xml" ContentType="application/vnd.openxmlformats-officedocument.spreadsheetml.revisionLog+xml"/>
  <Override PartName="/xl/revisions/revisionLog32.xml" ContentType="application/vnd.openxmlformats-officedocument.spreadsheetml.revisionLog+xml"/>
  <Override PartName="/xl/revisions/revisionLog128.xml" ContentType="application/vnd.openxmlformats-officedocument.spreadsheetml.revisionLog+xml"/>
  <Override PartName="/xl/revisions/revisionLog516.xml" ContentType="application/vnd.openxmlformats-officedocument.spreadsheetml.revisionLog+xml"/>
  <Override PartName="/xl/revisions/revisionLog961.xml" ContentType="application/vnd.openxmlformats-officedocument.spreadsheetml.revisionLog+xml"/>
  <Override PartName="/xl/revisions/revisionLog181.xml" ContentType="application/vnd.openxmlformats-officedocument.spreadsheetml.revisionLog+xml"/>
  <Override PartName="/xl/revisions/revisionLog376.xml" ContentType="application/vnd.openxmlformats-officedocument.spreadsheetml.revisionLog+xml"/>
  <Override PartName="/xl/revisions/revisionLog821.xml" ContentType="application/vnd.openxmlformats-officedocument.spreadsheetml.revisionLog+xml"/>
  <Override PartName="/xl/revisions/revisionLog1006.xml" ContentType="application/vnd.openxmlformats-officedocument.spreadsheetml.revisionLog+xml"/>
  <Override PartName="/xl/revisions/revisionLog279.xml" ContentType="application/vnd.openxmlformats-officedocument.spreadsheetml.revisionLog+xml"/>
  <Override PartName="/xl/revisions/revisionLog460.xml" ContentType="application/vnd.openxmlformats-officedocument.spreadsheetml.revisionLog+xml"/>
  <Override PartName="/xl/revisions/revisionLog667.xml" ContentType="application/vnd.openxmlformats-officedocument.spreadsheetml.revisionLog+xml"/>
  <Override PartName="/xl/revisions/revisionLog681.xml" ContentType="application/vnd.openxmlformats-officedocument.spreadsheetml.revisionLog+xml"/>
  <Override PartName="/xl/revisions/revisionLog88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5.xml" ContentType="application/vnd.openxmlformats-officedocument.spreadsheetml.revisionLog+xml"/>
  <Override PartName="/xl/revisions/revisionLog527.xml" ContentType="application/vnd.openxmlformats-officedocument.spreadsheetml.revisionLog+xml"/>
  <Override PartName="/xl/revisions/revisionLog734.xml" ContentType="application/vnd.openxmlformats-officedocument.spreadsheetml.revisionLog+xml"/>
  <Override PartName="/xl/revisions/revisionLog972.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387.xml" ContentType="application/vnd.openxmlformats-officedocument.spreadsheetml.revisionLog+xml"/>
  <Override PartName="/xl/revisions/revisionLog832.xml" ContentType="application/vnd.openxmlformats-officedocument.spreadsheetml.revisionLog+xml"/>
  <Override PartName="/xl/revisions/revisionLog1017.xml" ContentType="application/vnd.openxmlformats-officedocument.spreadsheetml.revisionLog+xml"/>
  <Override PartName="/xl/revisions/revisionLog471.xml" ContentType="application/vnd.openxmlformats-officedocument.spreadsheetml.revisionLog+xml"/>
  <Override PartName="/xl/revisions/revisionLog594.xml" ContentType="application/vnd.openxmlformats-officedocument.spreadsheetml.revisionLog+xml"/>
  <Override PartName="/xl/revisions/revisionLog692.xml" ContentType="application/vnd.openxmlformats-officedocument.spreadsheetml.revisionLog+xml"/>
  <Override PartName="/xl/revisions/revisionLog899.xml" ContentType="application/vnd.openxmlformats-officedocument.spreadsheetml.revisionLog+xml"/>
  <Override PartName="/xl/revisions/revisionLog16.xml" ContentType="application/vnd.openxmlformats-officedocument.spreadsheetml.revisionLog+xml"/>
  <Override PartName="/xl/revisions/revisionLog1084.xml" ContentType="application/vnd.openxmlformats-officedocument.spreadsheetml.revisionLog+xml"/>
  <Override PartName="/xl/revisions/revisionLog54.xml" ContentType="application/vnd.openxmlformats-officedocument.spreadsheetml.revisionLog+xml"/>
  <Override PartName="/xl/revisions/revisionLog217.xml" ContentType="application/vnd.openxmlformats-officedocument.spreadsheetml.revisionLog+xml"/>
  <Override PartName="/xl/revisions/revisionLog538.xml" ContentType="application/vnd.openxmlformats-officedocument.spreadsheetml.revisionLog+xml"/>
  <Override PartName="/xl/revisions/revisionLog745.xml" ContentType="application/vnd.openxmlformats-officedocument.spreadsheetml.revisionLog+xml"/>
  <Override PartName="/xl/revisions/revisionLog843.xml" ContentType="application/vnd.openxmlformats-officedocument.spreadsheetml.revisionLog+xml"/>
  <Override PartName="/xl/revisions/revisionLog398.xml" ContentType="application/vnd.openxmlformats-officedocument.spreadsheetml.revisionLog+xml"/>
  <Override PartName="/xl/revisions/revisionLog605.xml" ContentType="application/vnd.openxmlformats-officedocument.spreadsheetml.revisionLog+xml"/>
  <Override PartName="/xl/revisions/revisionLog703.xml" ContentType="application/vnd.openxmlformats-officedocument.spreadsheetml.revisionLog+xml"/>
  <Override PartName="/xl/revisions/revisionLog1028.xml" ContentType="application/vnd.openxmlformats-officedocument.spreadsheetml.revisionLog+xml"/>
  <Override PartName="/xl/revisions/revisionLog270.xml" ContentType="application/vnd.openxmlformats-officedocument.spreadsheetml.revisionLog+xml"/>
  <Override PartName="/xl/revisions/revisionLog910.xml" ContentType="application/vnd.openxmlformats-officedocument.spreadsheetml.revisionLog+xml"/>
  <Override PartName="/xl/revisions/revisionLog1095.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342.xml" ContentType="application/vnd.openxmlformats-officedocument.spreadsheetml.revisionLog+xml"/>
  <Override PartName="/xl/revisions/revisionLog549.xml" ContentType="application/vnd.openxmlformats-officedocument.spreadsheetml.revisionLog+xml"/>
  <Override PartName="/xl/revisions/revisionLog756.xml" ContentType="application/vnd.openxmlformats-officedocument.spreadsheetml.revisionLog+xml"/>
  <Override PartName="/xl/revisions/revisionLog228.xml" ContentType="application/vnd.openxmlformats-officedocument.spreadsheetml.revisionLog+xml"/>
  <Override PartName="/xl/revisions/revisionLog409.xml" ContentType="application/vnd.openxmlformats-officedocument.spreadsheetml.revisionLog+xml"/>
  <Override PartName="/xl/revisions/revisionLog616.xml" ContentType="application/vnd.openxmlformats-officedocument.spreadsheetml.revisionLog+xml"/>
  <Override PartName="/xl/revisions/revisionLog1039.xml" ContentType="application/vnd.openxmlformats-officedocument.spreadsheetml.revisionLog+xml"/>
  <Override PartName="/xl/revisions/revisionLog281.xml" ContentType="application/vnd.openxmlformats-officedocument.spreadsheetml.revisionLog+xml"/>
  <Override PartName="/xl/revisions/revisionLog476.xml" ContentType="application/vnd.openxmlformats-officedocument.spreadsheetml.revisionLog+xml"/>
  <Override PartName="/xl/revisions/revisionLog921.xml" ContentType="application/vnd.openxmlformats-officedocument.spreadsheetml.revisionLog+xml"/>
  <Override PartName="/xl/revisions/revisionLog76.xml" ContentType="application/vnd.openxmlformats-officedocument.spreadsheetml.revisionLog+xml"/>
  <Override PartName="/xl/revisions/revisionLog141.xml" ContentType="application/vnd.openxmlformats-officedocument.spreadsheetml.revisionLog+xml"/>
  <Override PartName="/xl/revisions/revisionLog353.xml" ContentType="application/vnd.openxmlformats-officedocument.spreadsheetml.revisionLog+xml"/>
  <Override PartName="/xl/revisions/revisionLog560.xml" ContentType="application/vnd.openxmlformats-officedocument.spreadsheetml.revisionLog+xml"/>
  <Override PartName="/xl/revisions/revisionLog767.xml" ContentType="application/vnd.openxmlformats-officedocument.spreadsheetml.revisionLog+xml"/>
  <Override PartName="/xl/revisions/revisionLog781.xml" ContentType="application/vnd.openxmlformats-officedocument.spreadsheetml.revisionLog+xml"/>
  <Override PartName="/xl/revisions/revisionLog239.xml" ContentType="application/vnd.openxmlformats-officedocument.spreadsheetml.revisionLog+xml"/>
  <Override PartName="/xl/revisions/revisionLog420.xml" ContentType="application/vnd.openxmlformats-officedocument.spreadsheetml.revisionLog+xml"/>
  <Override PartName="/xl/revisions/revisionLog627.xml" ContentType="application/vnd.openxmlformats-officedocument.spreadsheetml.revisionLog+xml"/>
  <Override PartName="/xl/revisions/revisionLog1050.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834.xml" ContentType="application/vnd.openxmlformats-officedocument.spreadsheetml.revisionLog+xml"/>
  <Override PartName="/xl/revisions/revisionLog932.xml" ContentType="application/vnd.openxmlformats-officedocument.spreadsheetml.revisionLog+xml"/>
  <Override PartName="/xl/revisions/revisionLog87.xml" ContentType="application/vnd.openxmlformats-officedocument.spreadsheetml.revisionLog+xml"/>
  <Override PartName="/xl/revisions/revisionLog487.xml" ContentType="application/vnd.openxmlformats-officedocument.spreadsheetml.revisionLog+xml"/>
  <Override PartName="/xl/revisions/revisionLog571.xml" ContentType="application/vnd.openxmlformats-officedocument.spreadsheetml.revisionLog+xml"/>
  <Override PartName="/xl/revisions/revisionLog694.xml" ContentType="application/vnd.openxmlformats-officedocument.spreadsheetml.revisionLog+xml"/>
  <Override PartName="/xl/revisions/revisionLog792.xml" ContentType="application/vnd.openxmlformats-officedocument.spreadsheetml.revisionLog+xml"/>
  <Override PartName="/xl/revisions/revisionLog152.xml" ContentType="application/vnd.openxmlformats-officedocument.spreadsheetml.revisionLog+xml"/>
  <Override PartName="/xl/revisions/revisionLog431.xml" ContentType="application/vnd.openxmlformats-officedocument.spreadsheetml.revisionLog+xml"/>
  <Override PartName="/xl/revisions/revisionLog977.xml" ContentType="application/vnd.openxmlformats-officedocument.spreadsheetml.revisionLog+xml"/>
  <Override PartName="/xl/revisions/revisionLog1061.xml" ContentType="application/vnd.openxmlformats-officedocument.spreadsheetml.revisionLog+xml"/>
  <Override PartName="/xl/revisions/revisionLog638.xml" ContentType="application/vnd.openxmlformats-officedocument.spreadsheetml.revisionLog+xml"/>
  <Override PartName="/xl/revisions/revisionLog845.xml" ContentType="application/vnd.openxmlformats-officedocument.spreadsheetml.revisionLog+xml"/>
  <Override PartName="/xl/revisions/revisionLog943.xml" ContentType="application/vnd.openxmlformats-officedocument.spreadsheetml.revisionLog+xml"/>
  <Override PartName="/xl/revisions/revisionLog317.xml" ContentType="application/vnd.openxmlformats-officedocument.spreadsheetml.revisionLog+xml"/>
  <Override PartName="/xl/revisions/revisionLog498.xml" ContentType="application/vnd.openxmlformats-officedocument.spreadsheetml.revisionLog+xml"/>
  <Override PartName="/xl/revisions/revisionLog705.xml" ContentType="application/vnd.openxmlformats-officedocument.spreadsheetml.revisionLog+xml"/>
  <Override PartName="/xl/revisions/revisionLog98.xml" ContentType="application/vnd.openxmlformats-officedocument.spreadsheetml.revisionLog+xml"/>
  <Override PartName="/xl/revisions/revisionLog163.xml" ContentType="application/vnd.openxmlformats-officedocument.spreadsheetml.revisionLog+xml"/>
  <Override PartName="/xl/revisions/revisionLog344.xml" ContentType="application/vnd.openxmlformats-officedocument.spreadsheetml.revisionLog+xml"/>
  <Override PartName="/xl/revisions/revisionLog803.xml" ContentType="application/vnd.openxmlformats-officedocument.spreadsheetml.revisionLog+xml"/>
  <Override PartName="/xl/revisions/revisionLog988.xml" ContentType="application/vnd.openxmlformats-officedocument.spreadsheetml.revisionLog+xml"/>
  <Override PartName="/xl/revisions/revisionLog230.xml" ContentType="application/vnd.openxmlformats-officedocument.spreadsheetml.revisionLog+xml"/>
  <Override PartName="/xl/revisions/revisionLog442.xml" ContentType="application/vnd.openxmlformats-officedocument.spreadsheetml.revisionLog+xml"/>
  <Override PartName="/xl/revisions/revisionLog649.xml" ContentType="application/vnd.openxmlformats-officedocument.spreadsheetml.revisionLog+xml"/>
  <Override PartName="/xl/revisions/revisionLog856.xml" ContentType="application/vnd.openxmlformats-officedocument.spreadsheetml.revisionLog+xml"/>
  <Override PartName="/xl/revisions/revisionLog1072.xml" ContentType="application/vnd.openxmlformats-officedocument.spreadsheetml.revisionLog+xml"/>
  <Override PartName="/xl/revisions/revisionLog328.xml" ContentType="application/vnd.openxmlformats-officedocument.spreadsheetml.revisionLog+xml"/>
  <Override PartName="/xl/revisions/revisionLog509.xml" ContentType="application/vnd.openxmlformats-officedocument.spreadsheetml.revisionLog+xml"/>
  <Override PartName="/xl/revisions/revisionLog716.xml" ContentType="application/vnd.openxmlformats-officedocument.spreadsheetml.revisionLog+xml"/>
  <Override PartName="/xl/revisions/revisionLog174.xml" ContentType="application/vnd.openxmlformats-officedocument.spreadsheetml.revisionLog+xml"/>
  <Override PartName="/xl/revisions/revisionLog355.xml" ContentType="application/vnd.openxmlformats-officedocument.spreadsheetml.revisionLog+xml"/>
  <Override PartName="/xl/revisions/revisionLog576.xml" ContentType="application/vnd.openxmlformats-officedocument.spreadsheetml.revisionLog+xml"/>
  <Override PartName="/xl/revisions/revisionLog999.xml" ContentType="application/vnd.openxmlformats-officedocument.spreadsheetml.revisionLog+xml"/>
  <Override PartName="/xl/revisions/revisionLog241.xml" ContentType="application/vnd.openxmlformats-officedocument.spreadsheetml.revisionLog+xml"/>
  <Override PartName="/xl/revisions/revisionLog453.xml" ContentType="application/vnd.openxmlformats-officedocument.spreadsheetml.revisionLog+xml"/>
  <Override PartName="/xl/revisions/revisionLog660.xml" ContentType="application/vnd.openxmlformats-officedocument.spreadsheetml.revisionLog+xml"/>
  <Override PartName="/xl/revisions/revisionLog867.xml" ContentType="application/vnd.openxmlformats-officedocument.spreadsheetml.revisionLog+xml"/>
  <Override PartName="/xl/revisions/revisionLog881.xml" ContentType="application/vnd.openxmlformats-officedocument.spreadsheetml.revisionLog+xml"/>
  <Override PartName="/xl/revisions/revisionLog339.xml" ContentType="application/vnd.openxmlformats-officedocument.spreadsheetml.revisionLog+xml"/>
  <Override PartName="/xl/revisions/revisionLog36.xml" ContentType="application/vnd.openxmlformats-officedocument.spreadsheetml.revisionLog+xml"/>
  <Override PartName="/xl/revisions/revisionLog520.xml" ContentType="application/vnd.openxmlformats-officedocument.spreadsheetml.revisionLog+xml"/>
  <Override PartName="/xl/revisions/revisionLog727.xml" ContentType="application/vnd.openxmlformats-officedocument.spreadsheetml.revisionLog+xml"/>
  <Override PartName="/xl/revisions/revisionLog101.xml" ContentType="application/vnd.openxmlformats-officedocument.spreadsheetml.revisionLog+xml"/>
  <Override PartName="/xl/revisions/revisionLog185.xml" ContentType="application/vnd.openxmlformats-officedocument.spreadsheetml.revisionLog+xml"/>
  <Override PartName="/xl/revisions/revisionLog380.xml" ContentType="application/vnd.openxmlformats-officedocument.spreadsheetml.revisionLog+xml"/>
  <Override PartName="/xl/revisions/revisionLog934.xml" ContentType="application/vnd.openxmlformats-officedocument.spreadsheetml.revisionLog+xml"/>
  <Override PartName="/xl/revisions/revisionLog1010.xml" ContentType="application/vnd.openxmlformats-officedocument.spreadsheetml.revisionLog+xml"/>
  <Override PartName="/xl/revisions/revisionLog366.xml" ContentType="application/vnd.openxmlformats-officedocument.spreadsheetml.revisionLog+xml"/>
  <Override PartName="/xl/revisions/revisionLog587.xml" ContentType="application/vnd.openxmlformats-officedocument.spreadsheetml.revisionLog+xml"/>
  <Override PartName="/xl/revisions/revisionLog671.xml" ContentType="application/vnd.openxmlformats-officedocument.spreadsheetml.revisionLog+xml"/>
  <Override PartName="/xl/revisions/revisionLog794.xml" ContentType="application/vnd.openxmlformats-officedocument.spreadsheetml.revisionLog+xml"/>
  <Override PartName="/xl/revisions/revisionLog892.xml" ContentType="application/vnd.openxmlformats-officedocument.spreadsheetml.revisionLog+xml"/>
  <Override PartName="/xl/revisions/revisionLog252.xml" ContentType="application/vnd.openxmlformats-officedocument.spreadsheetml.revisionLog+xml"/>
  <Override PartName="/xl/revisions/revisionLog1077.xml" ContentType="application/vnd.openxmlformats-officedocument.spreadsheetml.revisionLog+xml"/>
  <Override PartName="/xl/revisions/revisionLog47.xml" ContentType="application/vnd.openxmlformats-officedocument.spreadsheetml.revisionLog+xml"/>
  <Override PartName="/xl/revisions/revisionLog112.xml" ContentType="application/vnd.openxmlformats-officedocument.spreadsheetml.revisionLog+xml"/>
  <Override PartName="/xl/revisions/revisionLog531.xml" ContentType="application/vnd.openxmlformats-officedocument.spreadsheetml.revisionLog+xml"/>
  <Override PartName="/xl/revisions/revisionLog738.xml" ContentType="application/vnd.openxmlformats-officedocument.spreadsheetml.revisionLog+xml"/>
  <Override PartName="/xl/revisions/revisionLog945.xml" ContentType="application/vnd.openxmlformats-officedocument.spreadsheetml.revisionLog+xml"/>
  <Override PartName="/xl/revisions/revisionLog196.xml" ContentType="application/vnd.openxmlformats-officedocument.spreadsheetml.revisionLog+xml"/>
  <Override PartName="/xl/revisions/revisionLog391.xml" ContentType="application/vnd.openxmlformats-officedocument.spreadsheetml.revisionLog+xml"/>
  <Override PartName="/xl/revisions/revisionLog598.xml" ContentType="application/vnd.openxmlformats-officedocument.spreadsheetml.revisionLog+xml"/>
  <Override PartName="/xl/revisions/revisionLog805.xml" ContentType="application/vnd.openxmlformats-officedocument.spreadsheetml.revisionLog+xml"/>
  <Override PartName="/xl/revisions/revisionLog1021.xml" ContentType="application/vnd.openxmlformats-officedocument.spreadsheetml.revisionLog+xml"/>
  <Override PartName="/xl/revisions/revisionLog263.xml" ContentType="application/vnd.openxmlformats-officedocument.spreadsheetml.revisionLog+xml"/>
  <Override PartName="/xl/revisions/revisionLog444.xml" ContentType="application/vnd.openxmlformats-officedocument.spreadsheetml.revisionLog+xml"/>
  <Override PartName="/xl/revisions/revisionLog903.xml" ContentType="application/vnd.openxmlformats-officedocument.spreadsheetml.revisionLog+xml"/>
  <Override PartName="/xl/revisions/revisionLog1088.xml" ContentType="application/vnd.openxmlformats-officedocument.spreadsheetml.revisionLog+xml"/>
  <Override PartName="/xl/revisions/revisionLog58.xml" ContentType="application/vnd.openxmlformats-officedocument.spreadsheetml.revisionLog+xml"/>
  <Override PartName="/xl/revisions/revisionLog123.xml" ContentType="application/vnd.openxmlformats-officedocument.spreadsheetml.revisionLog+xml"/>
  <Override PartName="/xl/revisions/revisionLog330.xml" ContentType="application/vnd.openxmlformats-officedocument.spreadsheetml.revisionLog+xml"/>
  <Override PartName="/xl/revisions/revisionLog542.xml" ContentType="application/vnd.openxmlformats-officedocument.spreadsheetml.revisionLog+xml"/>
  <Override PartName="/xl/revisions/revisionLog749.xml" ContentType="application/vnd.openxmlformats-officedocument.spreadsheetml.revisionLog+xml"/>
  <Override PartName="/xl/revisions/revisionLog956.xml" ContentType="application/vnd.openxmlformats-officedocument.spreadsheetml.revisionLog+xml"/>
  <Override PartName="/xl/revisions/revisionLog402.xml" ContentType="application/vnd.openxmlformats-officedocument.spreadsheetml.revisionLog+xml"/>
  <Override PartName="/xl/revisions/revisionLog609.xml" ContentType="application/vnd.openxmlformats-officedocument.spreadsheetml.revisionLog+xml"/>
  <Override PartName="/xl/revisions/revisionLog816.xml" ContentType="application/vnd.openxmlformats-officedocument.spreadsheetml.revisionLog+xml"/>
  <Override PartName="/xl/revisions/revisionLog1032.xml" ContentType="application/vnd.openxmlformats-officedocument.spreadsheetml.revisionLog+xml"/>
  <Override PartName="/xl/revisions/revisionLog274.xml" ContentType="application/vnd.openxmlformats-officedocument.spreadsheetml.revisionLog+xml"/>
  <Override PartName="/xl/revisions/revisionLog455.xml" ContentType="application/vnd.openxmlformats-officedocument.spreadsheetml.revisionLog+xml"/>
  <Override PartName="/xl/revisions/revisionLog676.xml" ContentType="application/vnd.openxmlformats-officedocument.spreadsheetml.revisionLog+xml"/>
  <Override PartName="/xl/revisions/revisionLog1099.xml" ContentType="application/vnd.openxmlformats-officedocument.spreadsheetml.revisionLog+xml"/>
  <Override PartName="/xl/revisions/revisionLog69.xml" ContentType="application/vnd.openxmlformats-officedocument.spreadsheetml.revisionLog+xml"/>
  <Override PartName="/xl/revisions/revisionLog134.xml" ContentType="application/vnd.openxmlformats-officedocument.spreadsheetml.revisionLog+xml"/>
  <Override PartName="/xl/revisions/revisionLog553.xml" ContentType="application/vnd.openxmlformats-officedocument.spreadsheetml.revisionLog+xml"/>
  <Override PartName="/xl/revisions/revisionLog760.xml" ContentType="application/vnd.openxmlformats-officedocument.spreadsheetml.revisionLog+xml"/>
  <Override PartName="/xl/revisions/revisionLog967.xml" ContentType="application/vnd.openxmlformats-officedocument.spreadsheetml.revisionLog+xml"/>
  <Override PartName="/xl/revisions/revisionLog341.xml" ContentType="application/vnd.openxmlformats-officedocument.spreadsheetml.revisionLog+xml"/>
  <Override PartName="/xl/revisions/revisionLog413.xml" ContentType="application/vnd.openxmlformats-officedocument.spreadsheetml.revisionLog+xml"/>
  <Override PartName="/xl/revisions/revisionLog620.xml" ContentType="application/vnd.openxmlformats-officedocument.spreadsheetml.revisionLog+xml"/>
  <Override PartName="/xl/revisions/revisionLog1043.xml" ContentType="application/vnd.openxmlformats-officedocument.spreadsheetml.revisionLog+xml"/>
  <Override PartName="/xl/revisions/revisionLog201.xml" ContentType="application/vnd.openxmlformats-officedocument.spreadsheetml.revisionLog+xml"/>
  <Override PartName="/xl/revisions/revisionLog285.xml" ContentType="application/vnd.openxmlformats-officedocument.spreadsheetml.revisionLog+xml"/>
  <Override PartName="/xl/revisions/revisionLog480.xml" ContentType="application/vnd.openxmlformats-officedocument.spreadsheetml.revisionLog+xml"/>
  <Override PartName="/xl/revisions/revisionLog827.xml" ContentType="application/vnd.openxmlformats-officedocument.spreadsheetml.revisionLog+xml"/>
  <Override PartName="/xl/revisions/revisionLog466.xml" ContentType="application/vnd.openxmlformats-officedocument.spreadsheetml.revisionLog+xml"/>
  <Override PartName="/xl/revisions/revisionLog687.xml" ContentType="application/vnd.openxmlformats-officedocument.spreadsheetml.revisionLog+xml"/>
  <Override PartName="/xl/revisions/revisionLog771.xml" ContentType="application/vnd.openxmlformats-officedocument.spreadsheetml.revisionLog+xml"/>
  <Override PartName="/xl/revisions/revisionLog894.xml" ContentType="application/vnd.openxmlformats-officedocument.spreadsheetml.revisionLog+xml"/>
  <Override PartName="/xl/revisions/revisionLog145.xml" ContentType="application/vnd.openxmlformats-officedocument.spreadsheetml.revisionLog+xml"/>
  <Override PartName="/xl/revisions/revisionLog11.xml" ContentType="application/vnd.openxmlformats-officedocument.spreadsheetml.revisionLog+xml"/>
  <Override PartName="/xl/revisions/revisionLog212.xml" ContentType="application/vnd.openxmlformats-officedocument.spreadsheetml.revisionLog+xml"/>
  <Override PartName="/xl/revisions/revisionLog631.xml" ContentType="application/vnd.openxmlformats-officedocument.spreadsheetml.revisionLog+xml"/>
  <Override PartName="/xl/revisions/revisionLog838.xml" ContentType="application/vnd.openxmlformats-officedocument.spreadsheetml.revisionLog+xml"/>
  <Override PartName="/xl/revisions/revisionLog296.xml" ContentType="application/vnd.openxmlformats-officedocument.spreadsheetml.revisionLog+xml"/>
  <Override PartName="/xl/revisions/revisionLog491.xml" ContentType="application/vnd.openxmlformats-officedocument.spreadsheetml.revisionLog+xml"/>
  <Override PartName="/xl/revisions/revisionLog698.xml" ContentType="application/vnd.openxmlformats-officedocument.spreadsheetml.revisionLog+xml"/>
  <Override PartName="/xl/revisions/revisionLog905.xml" ContentType="application/vnd.openxmlformats-officedocument.spreadsheetml.revisionLog+xml"/>
  <Override PartName="/xl/revisions/revisionLog60.xml" ContentType="application/vnd.openxmlformats-officedocument.spreadsheetml.revisionLog+xml"/>
  <Override PartName="/xl/revisions/revisionLog156.xml" ContentType="application/vnd.openxmlformats-officedocument.spreadsheetml.revisionLog+xml"/>
  <Override PartName="/xl/revisions/revisionLog22.xml" ContentType="application/vnd.openxmlformats-officedocument.spreadsheetml.revisionLog+xml"/>
  <Override PartName="/xl/revisions/revisionLog544.xml" ContentType="application/vnd.openxmlformats-officedocument.spreadsheetml.revisionLog+xml"/>
  <Override PartName="/xl/revisions/revisionLog981.xml" ContentType="application/vnd.openxmlformats-officedocument.spreadsheetml.revisionLog+xml"/>
  <Override PartName="/xl/revisions/revisionLog223.xml" ContentType="application/vnd.openxmlformats-officedocument.spreadsheetml.revisionLog+xml"/>
  <Override PartName="/xl/revisions/revisionLog404.xml" ContentType="application/vnd.openxmlformats-officedocument.spreadsheetml.revisionLog+xml"/>
  <Override PartName="/xl/revisions/revisionLog642.xml" ContentType="application/vnd.openxmlformats-officedocument.spreadsheetml.revisionLog+xml"/>
  <Override PartName="/xl/revisions/revisionLog849.xml" ContentType="application/vnd.openxmlformats-officedocument.spreadsheetml.revisionLog+xml"/>
  <Override PartName="/xl/revisions/revisionLog1034.xml" ContentType="application/vnd.openxmlformats-officedocument.spreadsheetml.revisionLog+xml"/>
  <Override PartName="/xl/revisions/revisionLog502.xml" ContentType="application/vnd.openxmlformats-officedocument.spreadsheetml.revisionLog+xml"/>
  <Override PartName="/xl/revisions/revisionLog709.xml" ContentType="application/vnd.openxmlformats-officedocument.spreadsheetml.revisionLog+xml"/>
  <Override PartName="/xl/revisions/revisionLog916.xml" ContentType="application/vnd.openxmlformats-officedocument.spreadsheetml.revisionLog+xml"/>
  <Override PartName="/xl/revisions/revisionLog167.xml" ContentType="application/vnd.openxmlformats-officedocument.spreadsheetml.revisionLog+xml"/>
  <Override PartName="/xl/revisions/revisionLog348.xml" ContentType="application/vnd.openxmlformats-officedocument.spreadsheetml.revisionLog+xml"/>
  <Override PartName="/xl/revisions/revisionLog555.xml" ContentType="application/vnd.openxmlformats-officedocument.spreadsheetml.revisionLog+xml"/>
  <Override PartName="/xl/revisions/revisionLog992.xml" ContentType="application/vnd.openxmlformats-officedocument.spreadsheetml.revisionLog+xml"/>
  <Override PartName="/xl/revisions/revisionLog71.xml" ContentType="application/vnd.openxmlformats-officedocument.spreadsheetml.revisionLog+xml"/>
  <Override PartName="/xl/revisions/revisionLog234.xml" ContentType="application/vnd.openxmlformats-officedocument.spreadsheetml.revisionLog+xml"/>
  <Override PartName="/xl/revisions/revisionLog653.xml" ContentType="application/vnd.openxmlformats-officedocument.spreadsheetml.revisionLog+xml"/>
  <Override PartName="/xl/revisions/revisionLog776.xml" ContentType="application/vnd.openxmlformats-officedocument.spreadsheetml.revisionLog+xml"/>
  <Override PartName="/xl/revisions/revisionLog860.xml" ContentType="application/vnd.openxmlformats-officedocument.spreadsheetml.revisionLog+xml"/>
  <Override PartName="/xl/revisions/revisionLog29.xml" ContentType="application/vnd.openxmlformats-officedocument.spreadsheetml.revisionLog+xml"/>
  <Override PartName="/xl/revisions/revisionLog415.xml" ContentType="application/vnd.openxmlformats-officedocument.spreadsheetml.revisionLog+xml"/>
  <Override PartName="/xl/revisions/revisionLog513.xml" ContentType="application/vnd.openxmlformats-officedocument.spreadsheetml.revisionLog+xml"/>
  <Override PartName="/xl/revisions/revisionLog720.xml" ContentType="application/vnd.openxmlformats-officedocument.spreadsheetml.revisionLog+xml"/>
  <Override PartName="/xl/revisions/revisionLog1045.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927.xml" ContentType="application/vnd.openxmlformats-officedocument.spreadsheetml.revisionLog+xml"/>
  <Override PartName="/xl/revisions/revisionLog1003.xml" ContentType="application/vnd.openxmlformats-officedocument.spreadsheetml.revisionLog+xml"/>
  <Override PartName="/xl/revisions/revisionLog82.xml" ContentType="application/vnd.openxmlformats-officedocument.spreadsheetml.revisionLog+xml"/>
  <Override PartName="/xl/revisions/revisionLog359.xml" ContentType="application/vnd.openxmlformats-officedocument.spreadsheetml.revisionLog+xml"/>
  <Override PartName="/xl/revisions/revisionLog566.xml" ContentType="application/vnd.openxmlformats-officedocument.spreadsheetml.revisionLog+xml"/>
  <Override PartName="/xl/revisions/revisionLog580.xml" ContentType="application/vnd.openxmlformats-officedocument.spreadsheetml.revisionLog+xml"/>
  <Override PartName="/xl/revisions/revisionLog787.xml" ContentType="application/vnd.openxmlformats-officedocument.spreadsheetml.revisionLog+xml"/>
  <Override PartName="/xl/revisions/revisionLog245.xml" ContentType="application/vnd.openxmlformats-officedocument.spreadsheetml.revisionLog+xml"/>
  <Override PartName="/xl/revisions/revisionLog426.xml" ContentType="application/vnd.openxmlformats-officedocument.spreadsheetml.revisionLog+xml"/>
  <Override PartName="/xl/revisions/revisionLog871.xml" ContentType="application/vnd.openxmlformats-officedocument.spreadsheetml.revisionLog+xml"/>
  <Override PartName="/xl/revisions/revisionLog1056.xml" ContentType="application/vnd.openxmlformats-officedocument.spreadsheetml.revisionLog+xml"/>
  <Override PartName="/xl/revisions/revisionLog105.xml" ContentType="application/vnd.openxmlformats-officedocument.spreadsheetml.revisionLog+xml"/>
  <Override PartName="/xl/revisions/revisionLog312.xml" ContentType="application/vnd.openxmlformats-officedocument.spreadsheetml.revisionLog+xml"/>
  <Override PartName="/xl/revisions/revisionLog731.xml" ContentType="application/vnd.openxmlformats-officedocument.spreadsheetml.revisionLog+xml"/>
  <Override PartName="/xl/revisions/revisionLog938.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0.xml" ContentType="application/vnd.openxmlformats-officedocument.spreadsheetml.revisionLog+xml"/>
  <Override PartName="/xl/revisions/revisionLog591.xml" ContentType="application/vnd.openxmlformats-officedocument.spreadsheetml.revisionLog+xml"/>
  <Override PartName="/xl/revisions/revisionLog51.xml" ContentType="application/vnd.openxmlformats-officedocument.spreadsheetml.revisionLog+xml"/>
  <Override PartName="/xl/revisions/revisionLog535.xml" ContentType="application/vnd.openxmlformats-officedocument.spreadsheetml.revisionLog+xml"/>
  <Override PartName="/xl/revisions/revisionLog633.xml" ContentType="application/vnd.openxmlformats-officedocument.spreadsheetml.revisionLog+xml"/>
  <Override PartName="/xl/revisions/revisionLog798.xml" ContentType="application/vnd.openxmlformats-officedocument.spreadsheetml.revisionLog+xml"/>
  <Override PartName="/xl/revisions/revisionLog840.xml" ContentType="application/vnd.openxmlformats-officedocument.spreadsheetml.revisionLog+xml"/>
  <Override PartName="/xl/revisions/revisionLog256.xml" ContentType="application/vnd.openxmlformats-officedocument.spreadsheetml.revisionLog+xml"/>
  <Override PartName="/xl/revisions/revisionLog437.xml" ContentType="application/vnd.openxmlformats-officedocument.spreadsheetml.revisionLog+xml"/>
  <Override PartName="/xl/revisions/revisionLog644.xml" ContentType="application/vnd.openxmlformats-officedocument.spreadsheetml.revisionLog+xml"/>
  <Override PartName="/xl/revisions/revisionLog298.xml" ContentType="application/vnd.openxmlformats-officedocument.spreadsheetml.revisionLog+xml"/>
  <Override PartName="/xl/revisions/revisionLog214.xml" ContentType="application/vnd.openxmlformats-officedocument.spreadsheetml.revisionLog+xml"/>
  <Override PartName="/xl/revisions/revisionLog395.xml" ContentType="application/vnd.openxmlformats-officedocument.spreadsheetml.revisionLog+xml"/>
  <Override PartName="/xl/revisions/revisionLog493.xml" ContentType="application/vnd.openxmlformats-officedocument.spreadsheetml.revisionLog+xml"/>
  <Override PartName="/xl/revisions/revisionLog1025.xml" ContentType="application/vnd.openxmlformats-officedocument.spreadsheetml.revisionLog+xml"/>
  <Override PartName="/xl/revisions/revisionLog1067.xml" ContentType="application/vnd.openxmlformats-officedocument.spreadsheetml.revisionLog+xml"/>
  <Override PartName="/xl/revisions/revisionLog1081.xml" ContentType="application/vnd.openxmlformats-officedocument.spreadsheetml.revisionLog+xml"/>
  <Override PartName="/xl/revisions/revisionLog116.xml" ContentType="application/vnd.openxmlformats-officedocument.spreadsheetml.revisionLog+xml"/>
  <Override PartName="/xl/revisions/revisionLog323.xml" ContentType="application/vnd.openxmlformats-officedocument.spreadsheetml.revisionLog+xml"/>
  <Override PartName="/xl/revisions/revisionLog504.xml" ContentType="application/vnd.openxmlformats-officedocument.spreadsheetml.revisionLog+xml"/>
  <Override PartName="/xl/revisions/revisionLog742.xml" ContentType="application/vnd.openxmlformats-officedocument.spreadsheetml.revisionLog+xml"/>
  <Override PartName="/xl/revisions/revisionLog158.xml" ContentType="application/vnd.openxmlformats-officedocument.spreadsheetml.revisionLog+xml"/>
  <Override PartName="/xl/revisions/revisionLog700.xml" ContentType="application/vnd.openxmlformats-officedocument.spreadsheetml.revisionLog+xml"/>
  <Override PartName="/xl/revisions/revisionLog907.xml" ContentType="application/vnd.openxmlformats-officedocument.spreadsheetml.revisionLog+xml"/>
  <Override PartName="/xl/revisions/revisionLog949.xml" ContentType="application/vnd.openxmlformats-officedocument.spreadsheetml.revisionLog+xml"/>
  <Override PartName="/xl/revisions/revisionLog983.xml" ContentType="application/vnd.openxmlformats-officedocument.spreadsheetml.revisionLog+xml"/>
  <Override PartName="/xl/revisions/revisionLog602.xml" ContentType="application/vnd.openxmlformats-officedocument.spreadsheetml.revisionLog+xml"/>
  <Override PartName="/xl/revisions/revisionLog62.xml" ContentType="application/vnd.openxmlformats-officedocument.spreadsheetml.revisionLog+xml"/>
  <Override PartName="/xl/revisions/revisionLog24.xml" ContentType="application/vnd.openxmlformats-officedocument.spreadsheetml.revisionLog+xml"/>
  <Override PartName="/xl/revisions/revisionLog546.xml" ContentType="application/vnd.openxmlformats-officedocument.spreadsheetml.revisionLog+xml"/>
  <Override PartName="/xl/revisions/revisionLog809.xml" ContentType="application/vnd.openxmlformats-officedocument.spreadsheetml.revisionLog+xml"/>
  <Override PartName="/xl/revisions/revisionLog225.xml" ContentType="application/vnd.openxmlformats-officedocument.spreadsheetml.revisionLog+xml"/>
  <Override PartName="/xl/revisions/revisionLog267.xml" ContentType="application/vnd.openxmlformats-officedocument.spreadsheetml.revisionLog+xml"/>
  <Override PartName="/xl/revisions/revisionLog406.xml" ContentType="application/vnd.openxmlformats-officedocument.spreadsheetml.revisionLog+xml"/>
  <Override PartName="/xl/revisions/revisionLog448.xml" ContentType="application/vnd.openxmlformats-officedocument.spreadsheetml.revisionLog+xml"/>
  <Override PartName="/xl/revisions/revisionLog851.xml" ContentType="application/vnd.openxmlformats-officedocument.spreadsheetml.revisionLog+xml"/>
  <Override PartName="/xl/revisions/revisionLog994.xml" ContentType="application/vnd.openxmlformats-officedocument.spreadsheetml.revisionLog+xml"/>
  <Override PartName="/xl/revisions/revisionLog1036.xml" ContentType="application/vnd.openxmlformats-officedocument.spreadsheetml.revisionLog+xml"/>
  <Override PartName="/xl/revisions/revisionLog1092.xml" ContentType="application/vnd.openxmlformats-officedocument.spreadsheetml.revisionLog+xml"/>
  <Override PartName="/xl/revisions/revisionLog127.xml" ContentType="application/vnd.openxmlformats-officedocument.spreadsheetml.revisionLog+xml"/>
  <Override PartName="/xl/revisions/revisionLog655.xml" ContentType="application/vnd.openxmlformats-officedocument.spreadsheetml.revisionLog+xml"/>
  <Override PartName="/xl/revisions/revisionLog711.xml" ContentType="application/vnd.openxmlformats-officedocument.spreadsheetml.revisionLog+xml"/>
  <Override PartName="/xl/revisions/revisionLog753.xml" ContentType="application/vnd.openxmlformats-officedocument.spreadsheetml.revisionLog+xml"/>
  <Override PartName="/xl/revisions/revisionLog876.xml" ContentType="application/vnd.openxmlformats-officedocument.spreadsheetml.revisionLog+xml"/>
  <Override PartName="/xl/revisions/revisionLog918.xml" ContentType="application/vnd.openxmlformats-officedocument.spreadsheetml.revisionLog+xml"/>
  <Override PartName="/xl/revisions/revisionLog960.xml" ContentType="application/vnd.openxmlformats-officedocument.spreadsheetml.revisionLog+xml"/>
  <Override PartName="/xl/revisions/revisionLog334.xml" ContentType="application/vnd.openxmlformats-officedocument.spreadsheetml.revisionLog+xml"/>
  <Override PartName="/xl/revisions/revisionLog31.xml" ContentType="application/vnd.openxmlformats-officedocument.spreadsheetml.revisionLog+xml"/>
  <Override PartName="/xl/revisions/revisionLog73.xml" ContentType="application/vnd.openxmlformats-officedocument.spreadsheetml.revisionLog+xml"/>
  <Override PartName="/xl/revisions/revisionLog169.xml" ContentType="application/vnd.openxmlformats-officedocument.spreadsheetml.revisionLog+xml"/>
  <Override PartName="/xl/revisions/revisionLog350.xml" ContentType="application/vnd.openxmlformats-officedocument.spreadsheetml.revisionLog+xml"/>
  <Override PartName="/xl/revisions/revisionLog515.xml" ContentType="application/vnd.openxmlformats-officedocument.spreadsheetml.revisionLog+xml"/>
  <Override PartName="/xl/revisions/revisionLog557.xml" ContentType="application/vnd.openxmlformats-officedocument.spreadsheetml.revisionLog+xml"/>
  <Override PartName="/xl/revisions/revisionLog613.xml" ContentType="application/vnd.openxmlformats-officedocument.spreadsheetml.revisionLog+xml"/>
  <Override PartName="/xl/revisions/revisionLog764.xml" ContentType="application/vnd.openxmlformats-officedocument.spreadsheetml.revisionLog+xml"/>
  <Override PartName="/xl/revisions/revisionLog778.xml" ContentType="application/vnd.openxmlformats-officedocument.spreadsheetml.revisionLog+xml"/>
  <Override PartName="/xl/revisions/revisionLog278.xml" ContentType="application/vnd.openxmlformats-officedocument.spreadsheetml.revisionLog+xml"/>
  <Override PartName="/xl/revisions/revisionLog180.xml" ContentType="application/vnd.openxmlformats-officedocument.spreadsheetml.revisionLog+xml"/>
  <Override PartName="/xl/revisions/revisionLog236.xml" ContentType="application/vnd.openxmlformats-officedocument.spreadsheetml.revisionLog+xml"/>
  <Override PartName="/xl/revisions/revisionLog375.xml" ContentType="application/vnd.openxmlformats-officedocument.spreadsheetml.revisionLog+xml"/>
  <Override PartName="/xl/revisions/revisionLog417.xml" ContentType="application/vnd.openxmlformats-officedocument.spreadsheetml.revisionLog+xml"/>
  <Override PartName="/xl/revisions/revisionLog624.xml" ContentType="application/vnd.openxmlformats-officedocument.spreadsheetml.revisionLog+xml"/>
  <Override PartName="/xl/revisions/revisionLog820.xml" ContentType="application/vnd.openxmlformats-officedocument.spreadsheetml.revisionLog+xml"/>
  <Override PartName="/xl/revisions/revisionLog862.xml" ContentType="application/vnd.openxmlformats-officedocument.spreadsheetml.revisionLog+xml"/>
  <Override PartName="/xl/revisions/revisionLog1005.xml" ContentType="application/vnd.openxmlformats-officedocument.spreadsheetml.revisionLog+xml"/>
  <Override PartName="/xl/revisions/revisionLog1047.xml" ContentType="application/vnd.openxmlformats-officedocument.spreadsheetml.revisionLog+xml"/>
  <Override PartName="/xl/revisions/revisionLog303.xml" ContentType="application/vnd.openxmlformats-officedocument.spreadsheetml.revisionLog+xml"/>
  <Override PartName="/xl/revisions/revisionLog459.xml" ContentType="application/vnd.openxmlformats-officedocument.spreadsheetml.revisionLog+xml"/>
  <Override PartName="/xl/revisions/revisionLog666.xml" ContentType="application/vnd.openxmlformats-officedocument.spreadsheetml.revisionLog+xml"/>
  <Override PartName="/xl/revisions/revisionLog680.xml" ContentType="application/vnd.openxmlformats-officedocument.spreadsheetml.revisionLog+xml"/>
  <Override PartName="/xl/revisions/revisionLog722.xml" ContentType="application/vnd.openxmlformats-officedocument.spreadsheetml.revisionLog+xml"/>
  <Override PartName="/xl/revisions/revisionLog887.xml" ContentType="application/vnd.openxmlformats-officedocument.spreadsheetml.revisionLog+xml"/>
  <Override PartName="/xl/revisions/revisionLog929.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4.xml" ContentType="application/vnd.openxmlformats-officedocument.spreadsheetml.revisionLog+xml"/>
  <Override PartName="/xl/revisions/revisionLog361.xml" ContentType="application/vnd.openxmlformats-officedocument.spreadsheetml.revisionLog+xml"/>
  <Override PartName="/xl/revisions/revisionLog484.xml" ContentType="application/vnd.openxmlformats-officedocument.spreadsheetml.revisionLog+xml"/>
  <Override PartName="/xl/revisions/revisionLog526.xml" ContentType="application/vnd.openxmlformats-officedocument.spreadsheetml.revisionLog+xml"/>
  <Override PartName="/xl/revisions/revisionLog568.xml" ContentType="application/vnd.openxmlformats-officedocument.spreadsheetml.revisionLog+xml"/>
  <Override PartName="/xl/revisions/revisionLog582.xml" ContentType="application/vnd.openxmlformats-officedocument.spreadsheetml.revisionLog+xml"/>
  <Override PartName="/xl/revisions/revisionLog789.xml" ContentType="application/vnd.openxmlformats-officedocument.spreadsheetml.revisionLog+xml"/>
  <Override PartName="/xl/revisions/revisionLog971.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386.xml" ContentType="application/vnd.openxmlformats-officedocument.spreadsheetml.revisionLog+xml"/>
  <Override PartName="/xl/revisions/revisionLog831.xml" ContentType="application/vnd.openxmlformats-officedocument.spreadsheetml.revisionLog+xml"/>
  <Override PartName="/xl/revisions/revisionLog873.xml" ContentType="application/vnd.openxmlformats-officedocument.spreadsheetml.revisionLog+xml"/>
  <Override PartName="/xl/revisions/revisionLog974.xml" ContentType="application/vnd.openxmlformats-officedocument.spreadsheetml.revisionLog+xml"/>
  <Override PartName="/xl/revisions/revisionLog1016.xml" ContentType="application/vnd.openxmlformats-officedocument.spreadsheetml.revisionLog+xml"/>
  <Override PartName="/xl/revisions/revisionLog105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428.xml" ContentType="application/vnd.openxmlformats-officedocument.spreadsheetml.revisionLog+xml"/>
  <Override PartName="/xl/revisions/revisionLog470.xml" ContentType="application/vnd.openxmlformats-officedocument.spreadsheetml.revisionLog+xml"/>
  <Override PartName="/xl/revisions/revisionLog635.xml" ContentType="application/vnd.openxmlformats-officedocument.spreadsheetml.revisionLog+xml"/>
  <Override PartName="/xl/revisions/revisionLog691.xml" ContentType="application/vnd.openxmlformats-officedocument.spreadsheetml.revisionLog+xml"/>
  <Override PartName="/xl/revisions/revisionLog733.xml" ContentType="application/vnd.openxmlformats-officedocument.spreadsheetml.revisionLog+xml"/>
  <Override PartName="/xl/revisions/revisionLog898.xml" ContentType="application/vnd.openxmlformats-officedocument.spreadsheetml.revisionLog+xml"/>
  <Override PartName="/xl/revisions/revisionLog940.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15.xml" ContentType="application/vnd.openxmlformats-officedocument.spreadsheetml.revisionLog+xml"/>
  <Override PartName="/xl/revisions/revisionLog372.xml" ContentType="application/vnd.openxmlformats-officedocument.spreadsheetml.revisionLog+xml"/>
  <Override PartName="/xl/revisions/revisionLog495.xml" ContentType="application/vnd.openxmlformats-officedocument.spreadsheetml.revisionLog+xml"/>
  <Override PartName="/xl/revisions/revisionLog537.xml" ContentType="application/vnd.openxmlformats-officedocument.spreadsheetml.revisionLog+xml"/>
  <Override PartName="/xl/revisions/revisionLog593.xml" ContentType="application/vnd.openxmlformats-officedocument.spreadsheetml.revisionLog+xml"/>
  <Override PartName="/xl/revisions/revisionLog744.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397.xml" ContentType="application/vnd.openxmlformats-officedocument.spreadsheetml.revisionLog+xml"/>
  <Override PartName="/xl/revisions/revisionLog800.xml" ContentType="application/vnd.openxmlformats-officedocument.spreadsheetml.revisionLog+xml"/>
  <Override PartName="/xl/revisions/revisionLog842.xml" ContentType="application/vnd.openxmlformats-officedocument.spreadsheetml.revisionLog+xml"/>
  <Override PartName="/xl/revisions/revisionLog985.xml" ContentType="application/vnd.openxmlformats-officedocument.spreadsheetml.revisionLog+xml"/>
  <Override PartName="/xl/revisions/revisionLog1027.xml" ContentType="application/vnd.openxmlformats-officedocument.spreadsheetml.revisionLog+xml"/>
  <Override PartName="/xl/revisions/revisionLog1083.xml" ContentType="application/vnd.openxmlformats-officedocument.spreadsheetml.revisionLog+xml"/>
  <Override PartName="/xl/revisions/revisionLog258.xml" ContentType="application/vnd.openxmlformats-officedocument.spreadsheetml.revisionLog+xml"/>
  <Override PartName="/xl/revisions/revisionLog439.xml" ContentType="application/vnd.openxmlformats-officedocument.spreadsheetml.revisionLog+xml"/>
  <Override PartName="/xl/revisions/revisionLog604.xml" ContentType="application/vnd.openxmlformats-officedocument.spreadsheetml.revisionLog+xml"/>
  <Override PartName="/xl/revisions/revisionLog646.xml" ContentType="application/vnd.openxmlformats-officedocument.spreadsheetml.revisionLog+xml"/>
  <Override PartName="/xl/revisions/revisionLog702.xml" ContentType="application/vnd.openxmlformats-officedocument.spreadsheetml.revisionLog+xml"/>
  <Override PartName="/xl/revisions/revisionLog909.xml" ContentType="application/vnd.openxmlformats-officedocument.spreadsheetml.revisionLog+xml"/>
  <Override PartName="/xl/revisions/revisionLog1069.xml" ContentType="application/vnd.openxmlformats-officedocument.spreadsheetml.revisionLog+xml"/>
  <Override PartName="/xl/revisions/revisionLog325.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26.xml" ContentType="application/vnd.openxmlformats-officedocument.spreadsheetml.revisionLog+xml"/>
  <Override PartName="/xl/revisions/revisionLog506.xml" ContentType="application/vnd.openxmlformats-officedocument.spreadsheetml.revisionLog+xml"/>
  <Override PartName="/xl/revisions/revisionLog548.xml" ContentType="application/vnd.openxmlformats-officedocument.spreadsheetml.revisionLog+xml"/>
  <Override PartName="/xl/revisions/revisionLog951.xml" ContentType="application/vnd.openxmlformats-officedocument.spreadsheetml.revisionLog+xml"/>
  <Override PartName="/xl/revisions/revisionLog1094.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755.xml" ContentType="application/vnd.openxmlformats-officedocument.spreadsheetml.revisionLog+xml"/>
  <Override PartName="/xl/revisions/revisionLog811.xml" ContentType="application/vnd.openxmlformats-officedocument.spreadsheetml.revisionLog+xml"/>
  <Override PartName="/xl/revisions/revisionLog853.xml" ContentType="application/vnd.openxmlformats-officedocument.spreadsheetml.revisionLog+xml"/>
  <Override PartName="/xl/revisions/revisionLog996.xml" ContentType="application/vnd.openxmlformats-officedocument.spreadsheetml.revisionLog+xml"/>
  <Override PartName="/xl/revisions/revisionLog269.xml" ContentType="application/vnd.openxmlformats-officedocument.spreadsheetml.revisionLog+xml"/>
  <Override PartName="/xl/revisions/revisionLog408.xml" ContentType="application/vnd.openxmlformats-officedocument.spreadsheetml.revisionLog+xml"/>
  <Override PartName="/xl/revisions/revisionLog450.xml" ContentType="application/vnd.openxmlformats-officedocument.spreadsheetml.revisionLog+xml"/>
  <Override PartName="/xl/revisions/revisionLog615.xml" ContentType="application/vnd.openxmlformats-officedocument.spreadsheetml.revisionLog+xml"/>
  <Override PartName="/xl/revisions/revisionLog657.xml" ContentType="application/vnd.openxmlformats-officedocument.spreadsheetml.revisionLog+xml"/>
  <Override PartName="/xl/revisions/revisionLog713.xml" ContentType="application/vnd.openxmlformats-officedocument.spreadsheetml.revisionLog+xml"/>
  <Override PartName="/xl/revisions/revisionLog864.xml" ContentType="application/vnd.openxmlformats-officedocument.spreadsheetml.revisionLog+xml"/>
  <Override PartName="/xl/revisions/revisionLog878.xml" ContentType="application/vnd.openxmlformats-officedocument.spreadsheetml.revisionLog+xml"/>
  <Override PartName="/xl/revisions/revisionLog1038.xml" ContentType="application/vnd.openxmlformats-officedocument.spreadsheetml.revisionLog+xml"/>
  <Override PartName="/xl/revisions/revisionLog336.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475.xml" ContentType="application/vnd.openxmlformats-officedocument.spreadsheetml.revisionLog+xml"/>
  <Override PartName="/xl/revisions/revisionLog517.xml" ContentType="application/vnd.openxmlformats-officedocument.spreadsheetml.revisionLog+xml"/>
  <Override PartName="/xl/revisions/revisionLog920.xml" ContentType="application/vnd.openxmlformats-officedocument.spreadsheetml.revisionLog+xml"/>
  <Override PartName="/xl/revisions/revisionLog962.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52.xml" ContentType="application/vnd.openxmlformats-officedocument.spreadsheetml.revisionLog+xml"/>
  <Override PartName="/xl/revisions/revisionLog377.xml" ContentType="application/vnd.openxmlformats-officedocument.spreadsheetml.revisionLog+xml"/>
  <Override PartName="/xl/revisions/revisionLog559.xml" ContentType="application/vnd.openxmlformats-officedocument.spreadsheetml.revisionLog+xml"/>
  <Override PartName="/xl/revisions/revisionLog724.xml" ContentType="application/vnd.openxmlformats-officedocument.spreadsheetml.revisionLog+xml"/>
  <Override PartName="/xl/revisions/revisionLog766.xml" ContentType="application/vnd.openxmlformats-officedocument.spreadsheetml.revisionLog+xml"/>
  <Override PartName="/xl/revisions/revisionLog780.xml" ContentType="application/vnd.openxmlformats-officedocument.spreadsheetml.revisionLog+xml"/>
  <Override PartName="/xl/revisions/revisionLog822.xml" ContentType="application/vnd.openxmlformats-officedocument.spreadsheetml.revisionLog+xml"/>
  <Override PartName="/xl/revisions/revisionLog1007.xml" ContentType="application/vnd.openxmlformats-officedocument.spreadsheetml.revisionLog+xml"/>
  <Override PartName="/xl/revisions/revisionLog238.xml" ContentType="application/vnd.openxmlformats-officedocument.spreadsheetml.revisionLog+xml"/>
  <Override PartName="/xl/revisions/revisionLog419.xml" ContentType="application/vnd.openxmlformats-officedocument.spreadsheetml.revisionLog+xml"/>
  <Override PartName="/xl/revisions/revisionLog461.xml" ContentType="application/vnd.openxmlformats-officedocument.spreadsheetml.revisionLog+xml"/>
  <Override PartName="/xl/revisions/revisionLog584.xml" ContentType="application/vnd.openxmlformats-officedocument.spreadsheetml.revisionLog+xml"/>
  <Override PartName="/xl/revisions/revisionLog626.xml" ContentType="application/vnd.openxmlformats-officedocument.spreadsheetml.revisionLog+xml"/>
  <Override PartName="/xl/revisions/revisionLog668.xml" ContentType="application/vnd.openxmlformats-officedocument.spreadsheetml.revisionLog+xml"/>
  <Override PartName="/xl/revisions/revisionLog682.xml" ContentType="application/vnd.openxmlformats-officedocument.spreadsheetml.revisionLog+xml"/>
  <Override PartName="/xl/revisions/revisionLog889.xml" ContentType="application/vnd.openxmlformats-officedocument.spreadsheetml.revisionLog+xml"/>
  <Override PartName="/xl/revisions/revisionLog1049.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6.xml" ContentType="application/vnd.openxmlformats-officedocument.spreadsheetml.revisionLog+xml"/>
  <Override PartName="/xl/revisions/revisionLog486.xml" ContentType="application/vnd.openxmlformats-officedocument.spreadsheetml.revisionLog+xml"/>
  <Override PartName="/xl/revisions/revisionLog931.xml" ContentType="application/vnd.openxmlformats-officedocument.spreadsheetml.revisionLog+xml"/>
  <Override PartName="/xl/revisions/revisionLog973.xml" ContentType="application/vnd.openxmlformats-officedocument.spreadsheetml.revisionLog+xml"/>
  <Override PartName="/xl/revisions/revisionLog1074.xml" ContentType="application/vnd.openxmlformats-officedocument.spreadsheetml.revisionLog+xml"/>
  <Override PartName="/xl/revisions/revisionLog44.xml" ContentType="application/vnd.openxmlformats-officedocument.spreadsheetml.revisionLog+xml"/>
  <Override PartName="/xl/revisions/revisionLog86.xml" ContentType="application/vnd.openxmlformats-officedocument.spreadsheetml.revisionLog+xml"/>
  <Override PartName="/xl/revisions/revisionLog151.xml" ContentType="application/vnd.openxmlformats-officedocument.spreadsheetml.revisionLog+xml"/>
  <Override PartName="/xl/revisions/revisionLog363.xml" ContentType="application/vnd.openxmlformats-officedocument.spreadsheetml.revisionLog+xml"/>
  <Override PartName="/xl/revisions/revisionLog528.xml" ContentType="application/vnd.openxmlformats-officedocument.spreadsheetml.revisionLog+xml"/>
  <Override PartName="/xl/revisions/revisionLog570.xml" ContentType="application/vnd.openxmlformats-officedocument.spreadsheetml.revisionLog+xml"/>
  <Override PartName="/xl/revisions/revisionLog735.xml" ContentType="application/vnd.openxmlformats-officedocument.spreadsheetml.revisionLog+xml"/>
  <Override PartName="/xl/revisions/revisionLog791.xml" ContentType="application/vnd.openxmlformats-officedocument.spreadsheetml.revisionLog+xml"/>
  <Override PartName="/xl/revisions/revisionLog833.xml" ContentType="application/vnd.openxmlformats-officedocument.spreadsheetml.revisionLog+xml"/>
  <Override PartName="/xl/revisions/revisionLog976.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388.xml" ContentType="application/vnd.openxmlformats-officedocument.spreadsheetml.revisionLog+xml"/>
  <Override PartName="/xl/revisions/revisionLog430.xml" ContentType="application/vnd.openxmlformats-officedocument.spreadsheetml.revisionLog+xml"/>
  <Override PartName="/xl/revisions/revisionLog472.xml" ContentType="application/vnd.openxmlformats-officedocument.spreadsheetml.revisionLog+xml"/>
  <Override PartName="/xl/revisions/revisionLog595.xml" ContentType="application/vnd.openxmlformats-officedocument.spreadsheetml.revisionLog+xml"/>
  <Override PartName="/xl/revisions/revisionLog637.xml" ContentType="application/vnd.openxmlformats-officedocument.spreadsheetml.revisionLog+xml"/>
  <Override PartName="/xl/revisions/revisionLog844.xml" ContentType="application/vnd.openxmlformats-officedocument.spreadsheetml.revisionLog+xml"/>
  <Override PartName="/xl/revisions/revisionLog1018.xml" ContentType="application/vnd.openxmlformats-officedocument.spreadsheetml.revisionLog+xml"/>
  <Override PartName="/xl/revisions/revisionLog1060.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316.xml" ContentType="application/vnd.openxmlformats-officedocument.spreadsheetml.revisionLog+xml"/>
  <Override PartName="/xl/revisions/revisionLog497.xml" ContentType="application/vnd.openxmlformats-officedocument.spreadsheetml.revisionLog+xml"/>
  <Override PartName="/xl/revisions/revisionLog693.xml" ContentType="application/vnd.openxmlformats-officedocument.spreadsheetml.revisionLog+xml"/>
  <Override PartName="/xl/revisions/revisionLog900.xml" ContentType="application/vnd.openxmlformats-officedocument.spreadsheetml.revisionLog+xml"/>
  <Override PartName="/xl/revisions/revisionLog942.xml" ContentType="application/vnd.openxmlformats-officedocument.spreadsheetml.revisionLog+xml"/>
  <Override PartName="/xl/revisions/revisionLog1085.xml" ContentType="application/vnd.openxmlformats-officedocument.spreadsheetml.revisionLog+xml"/>
  <Override PartName="/xl/revisions/revisionLog55.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7.xml" ContentType="application/vnd.openxmlformats-officedocument.spreadsheetml.revisionLog+xml"/>
  <Override PartName="/xl/revisions/revisionLog539.xml" ContentType="application/vnd.openxmlformats-officedocument.spreadsheetml.revisionLog+xml"/>
  <Override PartName="/xl/revisions/revisionLog704.xml" ContentType="application/vnd.openxmlformats-officedocument.spreadsheetml.revisionLog+xml"/>
  <Override PartName="/xl/revisions/revisionLog746.xml" ContentType="application/vnd.openxmlformats-officedocument.spreadsheetml.revisionLog+xml"/>
  <Override PartName="/xl/revisions/revisionLog802.xml" ContentType="application/vnd.openxmlformats-officedocument.spreadsheetml.revisionLog+xml"/>
  <Override PartName="/xl/revisions/revisionLog987.xml" ContentType="application/vnd.openxmlformats-officedocument.spreadsheetml.revisionLog+xml"/>
  <Override PartName="/xl/revisions/revisionLog162.xml" ContentType="application/vnd.openxmlformats-officedocument.spreadsheetml.revisionLog+xml"/>
  <Override PartName="/xl/revisions/revisionLog218.xml" ContentType="application/vnd.openxmlformats-officedocument.spreadsheetml.revisionLog+xml"/>
  <Override PartName="/xl/revisions/revisionLog399.xml" ContentType="application/vnd.openxmlformats-officedocument.spreadsheetml.revisionLog+xml"/>
  <Override PartName="/xl/revisions/revisionLog441.xml" ContentType="application/vnd.openxmlformats-officedocument.spreadsheetml.revisionLog+xml"/>
  <Override PartName="/xl/revisions/revisionLog606.xml" ContentType="application/vnd.openxmlformats-officedocument.spreadsheetml.revisionLog+xml"/>
  <Override PartName="/xl/revisions/revisionLog1029.xml" ContentType="application/vnd.openxmlformats-officedocument.spreadsheetml.revisionLog+xml"/>
  <Override PartName="/xl/revisions/revisionLog1071.xml" ContentType="application/vnd.openxmlformats-officedocument.spreadsheetml.revisionLog+xml"/>
  <Override PartName="/xl/revisions/revisionLog271.xml" ContentType="application/vnd.openxmlformats-officedocument.spreadsheetml.revisionLog+xml"/>
  <Override PartName="/xl/revisions/revisionLog648.xml" ContentType="application/vnd.openxmlformats-officedocument.spreadsheetml.revisionLog+xml"/>
  <Override PartName="/xl/revisions/revisionLog855.xml" ContentType="application/vnd.openxmlformats-officedocument.spreadsheetml.revisionLog+xml"/>
  <Override PartName="/xl/revisions/revisionLog911.xml" ContentType="application/vnd.openxmlformats-officedocument.spreadsheetml.revisionLog+xml"/>
  <Override PartName="/xl/revisions/revisionLog953.xml" ContentType="application/vnd.openxmlformats-officedocument.spreadsheetml.revisionLog+xml"/>
  <Override PartName="/xl/revisions/revisionLog1096.xml" ContentType="application/vnd.openxmlformats-officedocument.spreadsheetml.revisionLog+xml"/>
  <Override PartName="/xl/revisions/revisionLog327.xml" ContentType="application/vnd.openxmlformats-officedocument.spreadsheetml.revisionLog+xml"/>
  <Override PartName="/xl/revisions/revisionLog66.xml" ContentType="application/vnd.openxmlformats-officedocument.spreadsheetml.revisionLog+xml"/>
  <Override PartName="/xl/revisions/revisionLog131.xml" ContentType="application/vnd.openxmlformats-officedocument.spreadsheetml.revisionLog+xml"/>
  <Override PartName="/xl/revisions/revisionLog343.xml" ContentType="application/vnd.openxmlformats-officedocument.spreadsheetml.revisionLog+xml"/>
  <Override PartName="/xl/revisions/revisionLog508.xml" ContentType="application/vnd.openxmlformats-officedocument.spreadsheetml.revisionLog+xml"/>
  <Override PartName="/xl/revisions/revisionLog550.xml" ContentType="application/vnd.openxmlformats-officedocument.spreadsheetml.revisionLog+xml"/>
  <Override PartName="/xl/revisions/revisionLog715.xml" ContentType="application/vnd.openxmlformats-officedocument.spreadsheetml.revisionLog+xml"/>
  <Override PartName="/xl/revisions/revisionLog757.xml" ContentType="application/vnd.openxmlformats-officedocument.spreadsheetml.revisionLog+xml"/>
  <Override PartName="/xl/revisions/revisionLog813.xml" ContentType="application/vnd.openxmlformats-officedocument.spreadsheetml.revisionLog+xml"/>
  <Override PartName="/xl/revisions/revisionLog964.xml" ContentType="application/vnd.openxmlformats-officedocument.spreadsheetml.revisionLog+xml"/>
  <Override PartName="/xl/revisions/revisionLog173.xml" ContentType="application/vnd.openxmlformats-officedocument.spreadsheetml.revisionLog+xml"/>
  <Override PartName="/xl/revisions/revisionLog229.xml" ContentType="application/vnd.openxmlformats-officedocument.spreadsheetml.revisionLog+xml"/>
  <Override PartName="/xl/revisions/revisionLog354.xml" ContentType="application/vnd.openxmlformats-officedocument.spreadsheetml.revisionLog+xml"/>
  <Override PartName="/xl/revisions/revisionLog410.xml" ContentType="application/vnd.openxmlformats-officedocument.spreadsheetml.revisionLog+xml"/>
  <Override PartName="/xl/revisions/revisionLog575.xml" ContentType="application/vnd.openxmlformats-officedocument.spreadsheetml.revisionLog+xml"/>
  <Override PartName="/xl/revisions/revisionLog617.xml" ContentType="application/vnd.openxmlformats-officedocument.spreadsheetml.revisionLog+xml"/>
  <Override PartName="/xl/revisions/revisionLog998.xml" ContentType="application/vnd.openxmlformats-officedocument.spreadsheetml.revisionLog+xml"/>
  <Override PartName="/xl/revisions/revisionLog1040.xml" ContentType="application/vnd.openxmlformats-officedocument.spreadsheetml.revisionLog+xml"/>
  <Override PartName="/xl/revisions/revisionLog240.xml" ContentType="application/vnd.openxmlformats-officedocument.spreadsheetml.revisionLog+xml"/>
  <Override PartName="/xl/revisions/revisionLog452.xml" ContentType="application/vnd.openxmlformats-officedocument.spreadsheetml.revisionLog+xml"/>
  <Override PartName="/xl/revisions/revisionLog659.xml" ContentType="application/vnd.openxmlformats-officedocument.spreadsheetml.revisionLog+xml"/>
  <Override PartName="/xl/revisions/revisionLog824.xml" ContentType="application/vnd.openxmlformats-officedocument.spreadsheetml.revisionLog+xml"/>
  <Override PartName="/xl/revisions/revisionLog866.xml" ContentType="application/vnd.openxmlformats-officedocument.spreadsheetml.revisionLog+xml"/>
  <Override PartName="/xl/revisions/revisionLog880.xml" ContentType="application/vnd.openxmlformats-officedocument.spreadsheetml.revisionLog+xml"/>
  <Override PartName="/xl/revisions/revisionLog922.xml" ContentType="application/vnd.openxmlformats-officedocument.spreadsheetml.revisionLog+xml"/>
  <Override PartName="/xl/revisions/revisionLog338.xml" ContentType="application/vnd.openxmlformats-officedocument.spreadsheetml.revisionLog+xml"/>
  <Override PartName="/xl/revisions/revisionLog35.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477.xml" ContentType="application/vnd.openxmlformats-officedocument.spreadsheetml.revisionLog+xml"/>
  <Override PartName="/xl/revisions/revisionLog519.xml" ContentType="application/vnd.openxmlformats-officedocument.spreadsheetml.revisionLog+xml"/>
  <Override PartName="/xl/revisions/revisionLog561.xml" ContentType="application/vnd.openxmlformats-officedocument.spreadsheetml.revisionLog+xml"/>
  <Override PartName="/xl/revisions/revisionLog684.xml" ContentType="application/vnd.openxmlformats-officedocument.spreadsheetml.revisionLog+xml"/>
  <Override PartName="/xl/revisions/revisionLog726.xml" ContentType="application/vnd.openxmlformats-officedocument.spreadsheetml.revisionLog+xml"/>
  <Override PartName="/xl/revisions/revisionLog782.xml" ContentType="application/vnd.openxmlformats-officedocument.spreadsheetml.revisionLog+xml"/>
  <Override PartName="/xl/revisions/revisionLog142.xml" ContentType="application/vnd.openxmlformats-officedocument.spreadsheetml.revisionLog+xml"/>
  <Override PartName="/xl/revisions/revisionLog184.xml" ContentType="application/vnd.openxmlformats-officedocument.spreadsheetml.revisionLog+xml"/>
  <Override PartName="/xl/revisions/revisionLog365.xml" ContentType="application/vnd.openxmlformats-officedocument.spreadsheetml.revisionLog+xml"/>
  <Override PartName="/xl/revisions/revisionLog379.xml" ContentType="application/vnd.openxmlformats-officedocument.spreadsheetml.revisionLog+xml"/>
  <Override PartName="/xl/revisions/revisionLog421.xml" ContentType="application/vnd.openxmlformats-officedocument.spreadsheetml.revisionLog+xml"/>
  <Override PartName="/xl/revisions/revisionLog586.xml" ContentType="application/vnd.openxmlformats-officedocument.spreadsheetml.revisionLog+xml"/>
  <Override PartName="/xl/revisions/revisionLog768.xml" ContentType="application/vnd.openxmlformats-officedocument.spreadsheetml.revisionLog+xml"/>
  <Override PartName="/xl/revisions/revisionLog1009.xml" ContentType="application/vnd.openxmlformats-officedocument.spreadsheetml.revisionLog+xml"/>
  <Override PartName="/xl/revisions/revisionLog1051.xml" ContentType="application/vnd.openxmlformats-officedocument.spreadsheetml.revisionLog+xml"/>
  <Override PartName="/xl/revisions/revisionLog251.xml" ContentType="application/vnd.openxmlformats-officedocument.spreadsheetml.revisionLog+xml"/>
  <Override PartName="/xl/revisions/revisionLog463.xml" ContentType="application/vnd.openxmlformats-officedocument.spreadsheetml.revisionLog+xml"/>
  <Override PartName="/xl/revisions/revisionLog628.xml" ContentType="application/vnd.openxmlformats-officedocument.spreadsheetml.revisionLog+xml"/>
  <Override PartName="/xl/revisions/revisionLog670.xml" ContentType="application/vnd.openxmlformats-officedocument.spreadsheetml.revisionLog+xml"/>
  <Override PartName="/xl/revisions/revisionLog835.xml" ContentType="application/vnd.openxmlformats-officedocument.spreadsheetml.revisionLog+xml"/>
  <Override PartName="/xl/revisions/revisionLog891.xml" ContentType="application/vnd.openxmlformats-officedocument.spreadsheetml.revisionLog+xml"/>
  <Override PartName="/xl/revisions/revisionLog933.xml" ContentType="application/vnd.openxmlformats-officedocument.spreadsheetml.revisionLog+xml"/>
  <Override PartName="/xl/revisions/revisionLog1076.xml" ContentType="application/vnd.openxmlformats-officedocument.spreadsheetml.revisionLog+xml"/>
  <Override PartName="/xl/revisions/revisionLog46.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8.xml" ContentType="application/vnd.openxmlformats-officedocument.spreadsheetml.revisionLog+xml"/>
  <Override PartName="/xl/revisions/revisionLog488.xml" ContentType="application/vnd.openxmlformats-officedocument.spreadsheetml.revisionLog+xml"/>
  <Override PartName="/xl/revisions/revisionLog530.xml" ContentType="application/vnd.openxmlformats-officedocument.spreadsheetml.revisionLog+xml"/>
  <Override PartName="/xl/revisions/revisionLog695.xml" ContentType="application/vnd.openxmlformats-officedocument.spreadsheetml.revisionLog+xml"/>
  <Override PartName="/xl/revisions/revisionLog737.xml" ContentType="application/vnd.openxmlformats-officedocument.spreadsheetml.revisionLog+xml"/>
  <Override PartName="/xl/revisions/revisionLog20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53.xml" ContentType="application/vnd.openxmlformats-officedocument.spreadsheetml.revisionLog+xml"/>
  <Override PartName="/xl/revisions/revisionLog195.xml" ContentType="application/vnd.openxmlformats-officedocument.spreadsheetml.revisionLog+xml"/>
  <Override PartName="/xl/revisions/revisionLog19.xml" ContentType="application/vnd.openxmlformats-officedocument.spreadsheetml.revisionLog+xml"/>
  <Override PartName="/xl/revisions/revisionLog390.xml" ContentType="application/vnd.openxmlformats-officedocument.spreadsheetml.revisionLog+xml"/>
  <Override PartName="/xl/revisions/revisionLog572.xml" ContentType="application/vnd.openxmlformats-officedocument.spreadsheetml.revisionLog+xml"/>
  <Override PartName="/xl/revisions/revisionLog793.xml" ContentType="application/vnd.openxmlformats-officedocument.spreadsheetml.revisionLog+xml"/>
  <Override PartName="/xl/revisions/revisionLog944.xml" ContentType="application/vnd.openxmlformats-officedocument.spreadsheetml.revisionLog+xml"/>
  <Override PartName="/xl/revisions/revisionLog978.xml" ContentType="application/vnd.openxmlformats-officedocument.spreadsheetml.revisionLog+xml"/>
  <Override PartName="/xl/revisions/revisionLog1020.xml" ContentType="application/vnd.openxmlformats-officedocument.spreadsheetml.revisionLog+xml"/>
  <Override PartName="/xl/revisions/revisionLog220.xml" ContentType="application/vnd.openxmlformats-officedocument.spreadsheetml.revisionLog+xml"/>
  <Override PartName="/xl/revisions/revisionLog432.xml" ContentType="application/vnd.openxmlformats-officedocument.spreadsheetml.revisionLog+xml"/>
  <Override PartName="/xl/revisions/revisionLog597.xml" ContentType="application/vnd.openxmlformats-officedocument.spreadsheetml.revisionLog+xml"/>
  <Override PartName="/xl/revisions/revisionLog639.xml" ContentType="application/vnd.openxmlformats-officedocument.spreadsheetml.revisionLog+xml"/>
  <Override PartName="/xl/revisions/revisionLog804.xml" ContentType="application/vnd.openxmlformats-officedocument.spreadsheetml.revisionLog+xml"/>
  <Override PartName="/xl/revisions/revisionLog846.xml" ContentType="application/vnd.openxmlformats-officedocument.spreadsheetml.revisionLog+xml"/>
  <Override PartName="/xl/revisions/revisionLog902.xml" ContentType="application/vnd.openxmlformats-officedocument.spreadsheetml.revisionLog+xml"/>
  <Override PartName="/xl/revisions/revisionLog1062.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318.xml" ContentType="application/vnd.openxmlformats-officedocument.spreadsheetml.revisionLog+xml"/>
  <Override PartName="/xl/revisions/revisionLog499.xml" ContentType="application/vnd.openxmlformats-officedocument.spreadsheetml.revisionLog+xml"/>
  <Override PartName="/xl/revisions/revisionLog541.xml" ContentType="application/vnd.openxmlformats-officedocument.spreadsheetml.revisionLog+xml"/>
  <Override PartName="/xl/revisions/revisionLog706.xml" ContentType="application/vnd.openxmlformats-officedocument.spreadsheetml.revisionLog+xml"/>
  <Override PartName="/xl/revisions/revisionLog1087.xml" ContentType="application/vnd.openxmlformats-officedocument.spreadsheetml.revisionLog+xml"/>
  <Override PartName="/xl/revisions/revisionLog99.xml" ContentType="application/vnd.openxmlformats-officedocument.spreadsheetml.revisionLog+xml"/>
  <Override PartName="/xl/revisions/revisionLog122.xml" ContentType="application/vnd.openxmlformats-officedocument.spreadsheetml.revisionLog+xml"/>
  <Override PartName="/xl/revisions/revisionLog164.xml" ContentType="application/vnd.openxmlformats-officedocument.spreadsheetml.revisionLog+xml"/>
  <Override PartName="/xl/revisions/revisionLog345.xml" ContentType="application/vnd.openxmlformats-officedocument.spreadsheetml.revisionLog+xml"/>
  <Override PartName="/xl/revisions/revisionLog748.xml" ContentType="application/vnd.openxmlformats-officedocument.spreadsheetml.revisionLog+xml"/>
  <Override PartName="/xl/revisions/revisionLog955.xml" ContentType="application/vnd.openxmlformats-officedocument.spreadsheetml.revisionLog+xml"/>
  <Override PartName="/xl/revisions/revisionLog989.xml" ContentType="application/vnd.openxmlformats-officedocument.spreadsheetml.revisionLog+xml"/>
  <Override PartName="/xl/revisions/revisionLog1031.xml" ContentType="application/vnd.openxmlformats-officedocument.spreadsheetml.revisionLog+xml"/>
  <Override PartName="/xl/revisions/revisionLog401.xml" ContentType="application/vnd.openxmlformats-officedocument.spreadsheetml.revisionLog+xml"/>
  <Override PartName="/xl/revisions/revisionLog443.xml" ContentType="application/vnd.openxmlformats-officedocument.spreadsheetml.revisionLog+xml"/>
  <Override PartName="/xl/revisions/revisionLog608.xml" ContentType="application/vnd.openxmlformats-officedocument.spreadsheetml.revisionLog+xml"/>
  <Override PartName="/xl/revisions/revisionLog650.xml" ContentType="application/vnd.openxmlformats-officedocument.spreadsheetml.revisionLog+xml"/>
  <Override PartName="/xl/revisions/revisionLog815.xml" ContentType="application/vnd.openxmlformats-officedocument.spreadsheetml.revisionLog+xml"/>
  <Override PartName="/xl/revisions/revisionLog857.xml" ContentType="application/vnd.openxmlformats-officedocument.spreadsheetml.revisionLog+xml"/>
  <Override PartName="/xl/revisions/revisionLog1073.xml" ContentType="application/vnd.openxmlformats-officedocument.spreadsheetml.revisionLog+xml"/>
  <Override PartName="/xl/revisions/revisionLog329.xml" ContentType="application/vnd.openxmlformats-officedocument.spreadsheetml.revisionLog+xml"/>
  <Override PartName="/xl/revisions/revisionLog231.xml" ContentType="application/vnd.openxmlformats-officedocument.spreadsheetml.revisionLog+xml"/>
  <Override PartName="/xl/revisions/revisionLog273.xml" ContentType="application/vnd.openxmlformats-officedocument.spreadsheetml.revisionLog+xml"/>
  <Override PartName="/xl/revisions/revisionLog454.xml" ContentType="application/vnd.openxmlformats-officedocument.spreadsheetml.revisionLog+xml"/>
  <Override PartName="/xl/revisions/revisionLog510.xml" ContentType="application/vnd.openxmlformats-officedocument.spreadsheetml.revisionLog+xml"/>
  <Override PartName="/xl/revisions/revisionLog675.xml" ContentType="application/vnd.openxmlformats-officedocument.spreadsheetml.revisionLog+xml"/>
  <Override PartName="/xl/revisions/revisionLog913.xml" ContentType="application/vnd.openxmlformats-officedocument.spreadsheetml.revisionLog+xml"/>
  <Override PartName="/xl/revisions/revisionLog1098.xml" ContentType="application/vnd.openxmlformats-officedocument.spreadsheetml.revisionLog+xml"/>
  <Override PartName="/xl/revisions/revisionLog68.xml" ContentType="application/vnd.openxmlformats-officedocument.spreadsheetml.revisionLog+xml"/>
  <Override PartName="/xl/revisions/revisionLog133.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552.xml" ContentType="application/vnd.openxmlformats-officedocument.spreadsheetml.revisionLog+xml"/>
  <Override PartName="/xl/revisions/revisionLog717.xml" ContentType="application/vnd.openxmlformats-officedocument.spreadsheetml.revisionLog+xml"/>
  <Override PartName="/xl/revisions/revisionLog759.xml" ContentType="application/vnd.openxmlformats-officedocument.spreadsheetml.revisionLog+xml"/>
  <Override PartName="/xl/revisions/revisionLog924.xml" ContentType="application/vnd.openxmlformats-officedocument.spreadsheetml.revisionLog+xml"/>
  <Override PartName="/xl/revisions/revisionLog966.xml" ContentType="application/vnd.openxmlformats-officedocument.spreadsheetml.revisionLog+xml"/>
  <Override PartName="/xl/revisions/revisionLog1000.xml" ContentType="application/vnd.openxmlformats-officedocument.spreadsheetml.revisionLog+xml"/>
  <Override PartName="/xl/revisions/revisionLog200.xml" ContentType="application/vnd.openxmlformats-officedocument.spreadsheetml.revisionLog+xml"/>
  <Override PartName="/xl/revisions/revisionLog356.xml" ContentType="application/vnd.openxmlformats-officedocument.spreadsheetml.revisionLog+xml"/>
  <Override PartName="/xl/revisions/revisionLog412.xml" ContentType="application/vnd.openxmlformats-officedocument.spreadsheetml.revisionLog+xml"/>
  <Override PartName="/xl/revisions/revisionLog577.xml" ContentType="application/vnd.openxmlformats-officedocument.spreadsheetml.revisionLog+xml"/>
  <Override PartName="/xl/revisions/revisionLog619.xml" ContentType="application/vnd.openxmlformats-officedocument.spreadsheetml.revisionLog+xml"/>
  <Override PartName="/xl/revisions/revisionLog661.xml" ContentType="application/vnd.openxmlformats-officedocument.spreadsheetml.revisionLog+xml"/>
  <Override PartName="/xl/revisions/revisionLog784.xml" ContentType="application/vnd.openxmlformats-officedocument.spreadsheetml.revisionLog+xml"/>
  <Override PartName="/xl/revisions/revisionLog826.xml" ContentType="application/vnd.openxmlformats-officedocument.spreadsheetml.revisionLog+xml"/>
  <Override PartName="/xl/revisions/revisionLog882.xml" ContentType="application/vnd.openxmlformats-officedocument.spreadsheetml.revisionLog+xml"/>
  <Override PartName="/xl/revisions/revisionLog1042.xml" ContentType="application/vnd.openxmlformats-officedocument.spreadsheetml.revisionLog+xml"/>
  <Override PartName="/xl/revisions/revisionLog242.xml" ContentType="application/vnd.openxmlformats-officedocument.spreadsheetml.revisionLog+xml"/>
  <Override PartName="/xl/revisions/revisionLog284.xml" ContentType="application/vnd.openxmlformats-officedocument.spreadsheetml.revisionLog+xml"/>
  <Override PartName="/xl/revisions/revisionLog465.xml" ContentType="application/vnd.openxmlformats-officedocument.spreadsheetml.revisionLog+xml"/>
  <Override PartName="/xl/revisions/revisionLog479.xml" ContentType="application/vnd.openxmlformats-officedocument.spreadsheetml.revisionLog+xml"/>
  <Override PartName="/xl/revisions/revisionLog686.xml" ContentType="application/vnd.openxmlformats-officedocument.spreadsheetml.revisionLog+xml"/>
  <Override PartName="/xl/revisions/revisionLog868.xml" ContentType="application/vnd.openxmlformats-officedocument.spreadsheetml.revisionLog+xml"/>
  <Override PartName="/xl/revisions/revisionLog37.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44.xml" ContentType="application/vnd.openxmlformats-officedocument.spreadsheetml.revisionLog+xml"/>
  <Override PartName="/xl/revisions/revisionLog521.xml" ContentType="application/vnd.openxmlformats-officedocument.spreadsheetml.revisionLog+xml"/>
  <Override PartName="/xl/revisions/revisionLog563.xml" ContentType="application/vnd.openxmlformats-officedocument.spreadsheetml.revisionLog+xml"/>
  <Override PartName="/xl/revisions/revisionLog728.xml" ContentType="application/vnd.openxmlformats-officedocument.spreadsheetml.revisionLog+xml"/>
  <Override PartName="/xl/revisions/revisionLog770.xml" ContentType="application/vnd.openxmlformats-officedocument.spreadsheetml.revisionLog+xml"/>
  <Override PartName="/xl/revisions/revisionLog935.xml" ContentType="application/vnd.openxmlformats-officedocument.spreadsheetml.revisionLog+xml"/>
  <Override PartName="/xl/revisions/revisionLog90.xml" ContentType="application/vnd.openxmlformats-officedocument.spreadsheetml.revisionLog+xml"/>
  <Override PartName="/xl/revisions/revisionLog186.xml" ContentType="application/vnd.openxmlformats-officedocument.spreadsheetml.revisionLog+xml"/>
  <Override PartName="/xl/revisions/revisionLog10.xml" ContentType="application/vnd.openxmlformats-officedocument.spreadsheetml.revisionLog+xml"/>
  <Override PartName="/xl/revisions/revisionLog367.xml" ContentType="application/vnd.openxmlformats-officedocument.spreadsheetml.revisionLog+xml"/>
  <Override PartName="/xl/revisions/revisionLog381.xml" ContentType="application/vnd.openxmlformats-officedocument.spreadsheetml.revisionLog+xml"/>
  <Override PartName="/xl/revisions/revisionLog423.xml" ContentType="application/vnd.openxmlformats-officedocument.spreadsheetml.revisionLog+xml"/>
  <Override PartName="/xl/revisions/revisionLog588.xml" ContentType="application/vnd.openxmlformats-officedocument.spreadsheetml.revisionLog+xml"/>
  <Override PartName="/xl/revisions/revisionLog630.xml" ContentType="application/vnd.openxmlformats-officedocument.spreadsheetml.revisionLog+xml"/>
  <Override PartName="/xl/revisions/revisionLog795.xml" ContentType="application/vnd.openxmlformats-officedocument.spreadsheetml.revisionLog+xml"/>
  <Override PartName="/xl/revisions/revisionLog837.xml" ContentType="application/vnd.openxmlformats-officedocument.spreadsheetml.revisionLog+xml"/>
  <Override PartName="/xl/revisions/revisionLog1011.xml" ContentType="application/vnd.openxmlformats-officedocument.spreadsheetml.revisionLog+xml"/>
  <Override PartName="/xl/revisions/revisionLog1053.xml" ContentType="application/vnd.openxmlformats-officedocument.spreadsheetml.revisionLog+xml"/>
  <Override PartName="/xl/revisions/revisionLog211.xml" ContentType="application/vnd.openxmlformats-officedocument.spreadsheetml.revisionLog+xml"/>
  <Override PartName="/xl/revisions/revisionLog253.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434.xml" ContentType="application/vnd.openxmlformats-officedocument.spreadsheetml.revisionLog+xml"/>
  <Override PartName="/xl/revisions/revisionLog490.xml" ContentType="application/vnd.openxmlformats-officedocument.spreadsheetml.revisionLog+xml"/>
  <Override PartName="/xl/revisions/revisionLog672.xml" ContentType="application/vnd.openxmlformats-officedocument.spreadsheetml.revisionLog+xml"/>
  <Override PartName="/xl/revisions/revisionLog893.xml" ContentType="application/vnd.openxmlformats-officedocument.spreadsheetml.revisionLog+xml"/>
  <Override PartName="/xl/revisions/revisionLog1064.xml" ContentType="application/vnd.openxmlformats-officedocument.spreadsheetml.revisionLog+xml"/>
  <Override PartName="/xl/revisions/revisionLog1078.xml" ContentType="application/vnd.openxmlformats-officedocument.spreadsheetml.revisionLog+xml"/>
  <Override PartName="/xl/revisions/revisionLog48.xml" ContentType="application/vnd.openxmlformats-officedocument.spreadsheetml.revisionLog+xml"/>
  <Override PartName="/xl/revisions/revisionLog113.xml" ContentType="application/vnd.openxmlformats-officedocument.spreadsheetml.revisionLog+xml"/>
  <Override PartName="/xl/revisions/revisionLog320.xml" ContentType="application/vnd.openxmlformats-officedocument.spreadsheetml.revisionLog+xml"/>
  <Override PartName="/xl/revisions/revisionLog532.xml" ContentType="application/vnd.openxmlformats-officedocument.spreadsheetml.revisionLog+xml"/>
  <Override PartName="/xl/revisions/revisionLog697.xml" ContentType="application/vnd.openxmlformats-officedocument.spreadsheetml.revisionLog+xml"/>
  <Override PartName="/xl/revisions/revisionLog739.xml" ContentType="application/vnd.openxmlformats-officedocument.spreadsheetml.revisionLog+xml"/>
  <Override PartName="/xl/revisions/revisionLog904.xml" ContentType="application/vnd.openxmlformats-officedocument.spreadsheetml.revisionLog+xml"/>
  <Override PartName="/xl/revisions/revisionLog946.xml" ContentType="application/vnd.openxmlformats-officedocument.spreadsheetml.revisionLog+xml"/>
  <Override PartName="/xl/revisions/revisionLog980.xml" ContentType="application/vnd.openxmlformats-officedocument.spreadsheetml.revisionLog+xml"/>
  <Override PartName="/xl/revisions/revisionLog155.xml" ContentType="application/vnd.openxmlformats-officedocument.spreadsheetml.revisionLog+xml"/>
  <Override PartName="/xl/revisions/revisionLog197.xml" ContentType="application/vnd.openxmlformats-officedocument.spreadsheetml.revisionLog+xml"/>
  <Override PartName="/xl/revisions/revisionLog21.xml" ContentType="application/vnd.openxmlformats-officedocument.spreadsheetml.revisionLog+xml"/>
  <Override PartName="/xl/revisions/revisionLog392.xml" ContentType="application/vnd.openxmlformats-officedocument.spreadsheetml.revisionLog+xml"/>
  <Override PartName="/xl/revisions/revisionLog599.xml" ContentType="application/vnd.openxmlformats-officedocument.spreadsheetml.revisionLog+xml"/>
  <Override PartName="/xl/revisions/revisionLog806.xml" ContentType="application/vnd.openxmlformats-officedocument.spreadsheetml.revisionLog+xml"/>
  <Override PartName="/xl/revisions/revisionLog1022.xml" ContentType="application/vnd.openxmlformats-officedocument.spreadsheetml.revisionLog+xml"/>
  <Override PartName="/xl/revisions/revisionLog222.xml" ContentType="application/vnd.openxmlformats-officedocument.spreadsheetml.revisionLog+xml"/>
  <Override PartName="/xl/revisions/revisionLog264.xml" ContentType="application/vnd.openxmlformats-officedocument.spreadsheetml.revisionLog+xml"/>
  <Override PartName="/xl/revisions/revisionLog445.xml" ContentType="application/vnd.openxmlformats-officedocument.spreadsheetml.revisionLog+xml"/>
  <Override PartName="/xl/revisions/revisionLog641.xml" ContentType="application/vnd.openxmlformats-officedocument.spreadsheetml.revisionLog+xml"/>
  <Override PartName="/xl/revisions/revisionLog848.xml" ContentType="application/vnd.openxmlformats-officedocument.spreadsheetml.revisionLog+xml"/>
  <Override PartName="/xl/revisions/revisionLog1089.xml" ContentType="application/vnd.openxmlformats-officedocument.spreadsheetml.revisionLog+xml"/>
  <Override PartName="/xl/revisions/revisionLog59.xml" ContentType="application/vnd.openxmlformats-officedocument.spreadsheetml.revisionLog+xml"/>
  <Override PartName="/xl/revisions/revisionLog124.xml" ContentType="application/vnd.openxmlformats-officedocument.spreadsheetml.revisionLog+xml"/>
  <Override PartName="/xl/revisions/revisionLog501.xml" ContentType="application/vnd.openxmlformats-officedocument.spreadsheetml.revisionLog+xml"/>
  <Override PartName="/xl/revisions/revisionLog543.xml" ContentType="application/vnd.openxmlformats-officedocument.spreadsheetml.revisionLog+xml"/>
  <Override PartName="/xl/revisions/revisionLog708.xml" ContentType="application/vnd.openxmlformats-officedocument.spreadsheetml.revisionLog+xml"/>
  <Override PartName="/xl/revisions/revisionLog750.xml" ContentType="application/vnd.openxmlformats-officedocument.spreadsheetml.revisionLog+xml"/>
  <Override PartName="/xl/revisions/revisionLog915.xml" ContentType="application/vnd.openxmlformats-officedocument.spreadsheetml.revisionLog+xml"/>
  <Override PartName="/xl/revisions/revisionLog957.xml" ContentType="application/vnd.openxmlformats-officedocument.spreadsheetml.revisionLog+xml"/>
  <Override PartName="/xl/revisions/revisionLog70.xml" ContentType="application/vnd.openxmlformats-officedocument.spreadsheetml.revisionLog+xml"/>
  <Override PartName="/xl/revisions/revisionLog166.xml" ContentType="application/vnd.openxmlformats-officedocument.spreadsheetml.revisionLog+xml"/>
  <Override PartName="/xl/revisions/revisionLog331.xml" ContentType="application/vnd.openxmlformats-officedocument.spreadsheetml.revisionLog+xml"/>
  <Override PartName="/xl/revisions/revisionLog347.xml" ContentType="application/vnd.openxmlformats-officedocument.spreadsheetml.revisionLog+xml"/>
  <Override PartName="/xl/revisions/revisionLog403.xml" ContentType="application/vnd.openxmlformats-officedocument.spreadsheetml.revisionLog+xml"/>
  <Override PartName="/xl/revisions/revisionLog554.xml" ContentType="application/vnd.openxmlformats-officedocument.spreadsheetml.revisionLog+xml"/>
  <Override PartName="/xl/revisions/revisionLog610.xml" ContentType="application/vnd.openxmlformats-officedocument.spreadsheetml.revisionLog+xml"/>
  <Override PartName="/xl/revisions/revisionLog775.xml" ContentType="application/vnd.openxmlformats-officedocument.spreadsheetml.revisionLog+xml"/>
  <Override PartName="/xl/revisions/revisionLog991.xml" ContentType="application/vnd.openxmlformats-officedocument.spreadsheetml.revisionLog+xml"/>
  <Override PartName="/xl/revisions/revisionLog1033.xml" ContentType="application/vnd.openxmlformats-officedocument.spreadsheetml.revisionLog+xml"/>
  <Override PartName="/xl/revisions/revisionLog233.xml" ContentType="application/vnd.openxmlformats-officedocument.spreadsheetml.revisionLog+xml"/>
  <Override PartName="/xl/revisions/revisionLog414.xml" ContentType="application/vnd.openxmlformats-officedocument.spreadsheetml.revisionLog+xml"/>
  <Override PartName="/xl/revisions/revisionLog652.xml" ContentType="application/vnd.openxmlformats-officedocument.spreadsheetml.revisionLog+xml"/>
  <Override PartName="/xl/revisions/revisionLog817.xml" ContentType="application/vnd.openxmlformats-officedocument.spreadsheetml.revisionLog+xml"/>
  <Override PartName="/xl/revisions/revisionLog859.xml" ContentType="application/vnd.openxmlformats-officedocument.spreadsheetml.revisionLog+xml"/>
  <Override PartName="/xl/revisions/revisionLog1044.xml" ContentType="application/vnd.openxmlformats-officedocument.spreadsheetml.revisionLog+xml"/>
  <Override PartName="/xl/revisions/revisionLog1100.xml" ContentType="application/vnd.openxmlformats-officedocument.spreadsheetml.revisionLog+xml"/>
  <Override PartName="/xl/revisions/revisionLog28.xml" ContentType="application/vnd.openxmlformats-officedocument.spreadsheetml.revisionLog+xml"/>
  <Override PartName="/xl/revisions/revisionLog275.xml" ContentType="application/vnd.openxmlformats-officedocument.spreadsheetml.revisionLog+xml"/>
  <Override PartName="/xl/revisions/revisionLog300.xml" ContentType="application/vnd.openxmlformats-officedocument.spreadsheetml.revisionLog+xml"/>
  <Override PartName="/xl/revisions/revisionLog456.xml" ContentType="application/vnd.openxmlformats-officedocument.spreadsheetml.revisionLog+xml"/>
  <Override PartName="/xl/revisions/revisionLog512.xml" ContentType="application/vnd.openxmlformats-officedocument.spreadsheetml.revisionLog+xml"/>
  <Override PartName="/xl/revisions/revisionLog677.xml" ContentType="application/vnd.openxmlformats-officedocument.spreadsheetml.revisionLog+xml"/>
  <Override PartName="/xl/revisions/revisionLog719.xml" ContentType="application/vnd.openxmlformats-officedocument.spreadsheetml.revisionLog+xml"/>
  <Override PartName="/xl/revisions/revisionLog884.xml" ContentType="application/vnd.openxmlformats-officedocument.spreadsheetml.revisionLog+xml"/>
  <Override PartName="/xl/revisions/revisionLog926.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77.xml" ContentType="application/vnd.openxmlformats-officedocument.spreadsheetml.revisionLog+xml"/>
  <Override PartName="/xl/revisions/revisionLog1.xml" ContentType="application/vnd.openxmlformats-officedocument.spreadsheetml.revisionLog+xml"/>
  <Override PartName="/xl/revisions/revisionLog358.xml" ContentType="application/vnd.openxmlformats-officedocument.spreadsheetml.revisionLog+xml"/>
  <Override PartName="/xl/revisions/revisionLog565.xml" ContentType="application/vnd.openxmlformats-officedocument.spreadsheetml.revisionLog+xml"/>
  <Override PartName="/xl/revisions/revisionLog579.xml" ContentType="application/vnd.openxmlformats-officedocument.spreadsheetml.revisionLog+xml"/>
  <Override PartName="/xl/revisions/revisionLog761.xml" ContentType="application/vnd.openxmlformats-officedocument.spreadsheetml.revisionLog+xml"/>
  <Override PartName="/xl/revisions/revisionLog786.xml" ContentType="application/vnd.openxmlformats-officedocument.spreadsheetml.revisionLog+xml"/>
  <Override PartName="/xl/revisions/revisionLog968.xml" ContentType="application/vnd.openxmlformats-officedocument.spreadsheetml.revisionLog+xml"/>
  <Override PartName="/xl/revisions/revisionLog1002.xml" ContentType="application/vnd.openxmlformats-officedocument.spreadsheetml.revisionLog+xml"/>
  <Override PartName="/xl/revisions/revisionLog202.xml" ContentType="application/vnd.openxmlformats-officedocument.spreadsheetml.revisionLog+xml"/>
  <Override PartName="/xl/revisions/revisionLog244.xml" ContentType="application/vnd.openxmlformats-officedocument.spreadsheetml.revisionLog+xml"/>
  <Override PartName="/xl/revisions/revisionLog621.xml" ContentType="application/vnd.openxmlformats-officedocument.spreadsheetml.revisionLog+xml"/>
  <Override PartName="/xl/revisions/revisionLog663.xml" ContentType="application/vnd.openxmlformats-officedocument.spreadsheetml.revisionLog+xml"/>
  <Override PartName="/xl/revisions/revisionLog828.xml" ContentType="application/vnd.openxmlformats-officedocument.spreadsheetml.revisionLog+xml"/>
  <Override PartName="/xl/revisions/revisionLog870.xml" ContentType="application/vnd.openxmlformats-officedocument.spreadsheetml.revisionLog+xml"/>
  <Override PartName="/xl/revisions/revisionLog1055.xml" ContentType="application/vnd.openxmlformats-officedocument.spreadsheetml.revisionLog+xml"/>
  <Override PartName="/xl/revisions/revisionLog286.xml" ContentType="application/vnd.openxmlformats-officedocument.spreadsheetml.revisionLog+xml"/>
  <Override PartName="/xl/revisions/revisionLog39.xml" ContentType="application/vnd.openxmlformats-officedocument.spreadsheetml.revisionLog+xml"/>
  <Override PartName="/xl/revisions/revisionLog425.xml" ContentType="application/vnd.openxmlformats-officedocument.spreadsheetml.revisionLog+xml"/>
  <Override PartName="/xl/revisions/revisionLog467.xml" ContentType="application/vnd.openxmlformats-officedocument.spreadsheetml.revisionLog+xml"/>
  <Override PartName="/xl/revisions/revisionLog481.xml" ContentType="application/vnd.openxmlformats-officedocument.spreadsheetml.revisionLog+xml"/>
  <Override PartName="/xl/revisions/revisionLog523.xml" ContentType="application/vnd.openxmlformats-officedocument.spreadsheetml.revisionLog+xml"/>
  <Override PartName="/xl/revisions/revisionLog688.xml" ContentType="application/vnd.openxmlformats-officedocument.spreadsheetml.revisionLog+xml"/>
  <Override PartName="/xl/revisions/revisionLog730.xml" ContentType="application/vnd.openxmlformats-officedocument.spreadsheetml.revisionLog+xml"/>
  <Override PartName="/xl/revisions/revisionLog895.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46.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12.xml" ContentType="application/vnd.openxmlformats-officedocument.spreadsheetml.revisionLog+xml"/>
  <Override PartName="/xl/revisions/revisionLog369.xml" ContentType="application/vnd.openxmlformats-officedocument.spreadsheetml.revisionLog+xml"/>
  <Override PartName="/xl/revisions/revisionLog383.xml" ContentType="application/vnd.openxmlformats-officedocument.spreadsheetml.revisionLog+xml"/>
  <Override PartName="/xl/revisions/revisionLog534.xml" ContentType="application/vnd.openxmlformats-officedocument.spreadsheetml.revisionLog+xml"/>
  <Override PartName="/xl/revisions/revisionLog772.xml" ContentType="application/vnd.openxmlformats-officedocument.spreadsheetml.revisionLog+xml"/>
  <Override PartName="/xl/revisions/revisionLog937.xml" ContentType="application/vnd.openxmlformats-officedocument.spreadsheetml.revisionLog+xml"/>
  <Override PartName="/xl/revisions/revisionLog1013.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394.xml" ContentType="application/vnd.openxmlformats-officedocument.spreadsheetml.revisionLog+xml"/>
  <Override PartName="/xl/revisions/revisionLog590.xml" ContentType="application/vnd.openxmlformats-officedocument.spreadsheetml.revisionLog+xml"/>
  <Override PartName="/xl/revisions/revisionLog632.xml" ContentType="application/vnd.openxmlformats-officedocument.spreadsheetml.revisionLog+xml"/>
  <Override PartName="/xl/revisions/revisionLog797.xml" ContentType="application/vnd.openxmlformats-officedocument.spreadsheetml.revisionLog+xml"/>
  <Override PartName="/xl/revisions/revisionLog839.xml" ContentType="application/vnd.openxmlformats-officedocument.spreadsheetml.revisionLog+xml"/>
  <Override PartName="/xl/revisions/revisionLog1024.xml" ContentType="application/vnd.openxmlformats-officedocument.spreadsheetml.revisionLog+xml"/>
  <Override PartName="/xl/revisions/revisionLog297.xml" ContentType="application/vnd.openxmlformats-officedocument.spreadsheetml.revisionLog+xml"/>
  <Override PartName="/xl/revisions/revisionLog255.xml" ContentType="application/vnd.openxmlformats-officedocument.spreadsheetml.revisionLog+xml"/>
  <Override PartName="/xl/revisions/revisionLog436.xml" ContentType="application/vnd.openxmlformats-officedocument.spreadsheetml.revisionLog+xml"/>
  <Override PartName="/xl/revisions/revisionLog492.xml" ContentType="application/vnd.openxmlformats-officedocument.spreadsheetml.revisionLog+xml"/>
  <Override PartName="/xl/revisions/revisionLog699.xml" ContentType="application/vnd.openxmlformats-officedocument.spreadsheetml.revisionLog+xml"/>
  <Override PartName="/xl/revisions/revisionLog906.xml" ContentType="application/vnd.openxmlformats-officedocument.spreadsheetml.revisionLog+xml"/>
  <Override PartName="/xl/revisions/revisionLog1066.xml" ContentType="application/vnd.openxmlformats-officedocument.spreadsheetml.revisionLog+xml"/>
  <Override PartName="/xl/revisions/revisionLog1080.xml" ContentType="application/vnd.openxmlformats-officedocument.spreadsheetml.revisionLog+xml"/>
  <Override PartName="/xl/revisions/revisionLog115.xml" ContentType="application/vnd.openxmlformats-officedocument.spreadsheetml.revisionLog+xml"/>
  <Override PartName="/xl/revisions/revisionLog157.xml" ContentType="application/vnd.openxmlformats-officedocument.spreadsheetml.revisionLog+xml"/>
  <Override PartName="/xl/revisions/revisionLog322.xml" ContentType="application/vnd.openxmlformats-officedocument.spreadsheetml.revisionLog+xml"/>
  <Override PartName="/xl/revisions/revisionLog23.xml" ContentType="application/vnd.openxmlformats-officedocument.spreadsheetml.revisionLog+xml"/>
  <Override PartName="/xl/revisions/revisionLog741.xml" ContentType="application/vnd.openxmlformats-officedocument.spreadsheetml.revisionLog+xml"/>
  <Override PartName="/xl/revisions/revisionLog948.xml" ContentType="application/vnd.openxmlformats-officedocument.spreadsheetml.revisionLog+xml"/>
  <Override PartName="/xl/revisions/revisionLog982.xml" ContentType="application/vnd.openxmlformats-officedocument.spreadsheetml.revisionLog+xml"/>
  <Override PartName="/xl/revisions/revisionLog61.xml" ContentType="application/vnd.openxmlformats-officedocument.spreadsheetml.revisionLog+xml"/>
  <Override PartName="/xl/revisions/revisionLog199.xml" ContentType="application/vnd.openxmlformats-officedocument.spreadsheetml.revisionLog+xml"/>
  <Override PartName="/xl/revisions/revisionLog545.xml" ContentType="application/vnd.openxmlformats-officedocument.spreadsheetml.revisionLog+xml"/>
  <Override PartName="/xl/revisions/revisionLog601.xml" ContentType="application/vnd.openxmlformats-officedocument.spreadsheetml.revisionLog+xml"/>
  <Override PartName="/xl/revisions/revisionLog643.xml" ContentType="application/vnd.openxmlformats-officedocument.spreadsheetml.revisionLog+xml"/>
  <Override PartName="/xl/revisions/revisionLog808.xml" ContentType="application/vnd.openxmlformats-officedocument.spreadsheetml.revisionLog+xml"/>
  <Override PartName="/xl/revisions/revisionLog850.xml" ContentType="application/vnd.openxmlformats-officedocument.spreadsheetml.revisionLog+xml"/>
  <Override PartName="/xl/revisions/revisionLog224.xml" ContentType="application/vnd.openxmlformats-officedocument.spreadsheetml.revisionLog+xml"/>
  <Override PartName="/xl/revisions/revisionLog266.xml" ContentType="application/vnd.openxmlformats-officedocument.spreadsheetml.revisionLog+xml"/>
  <Override PartName="/xl/revisions/revisionLog405.xml" ContentType="application/vnd.openxmlformats-officedocument.spreadsheetml.revisionLog+xml"/>
  <Override PartName="/xl/revisions/revisionLog447.xml" ContentType="application/vnd.openxmlformats-officedocument.spreadsheetml.revisionLog+xml"/>
  <Override PartName="/xl/revisions/revisionLog503.xml" ContentType="application/vnd.openxmlformats-officedocument.spreadsheetml.revisionLog+xml"/>
  <Override PartName="/xl/revisions/revisionLog654.xml" ContentType="application/vnd.openxmlformats-officedocument.spreadsheetml.revisionLog+xml"/>
  <Override PartName="/xl/revisions/revisionLog710.xml" ContentType="application/vnd.openxmlformats-officedocument.spreadsheetml.revisionLog+xml"/>
  <Override PartName="/xl/revisions/revisionLog875.xml" ContentType="application/vnd.openxmlformats-officedocument.spreadsheetml.revisionLog+xml"/>
  <Override PartName="/xl/revisions/revisionLog1035.xml" ContentType="application/vnd.openxmlformats-officedocument.spreadsheetml.revisionLog+xml"/>
  <Override PartName="/xl/revisions/revisionLog1091.xml" ContentType="application/vnd.openxmlformats-officedocument.spreadsheetml.revisionLog+xml"/>
  <Override PartName="/xl/revisions/revisionLog30.xml" ContentType="application/vnd.openxmlformats-officedocument.spreadsheetml.revisionLog+xml"/>
  <Override PartName="/xl/revisions/revisionLog126.xml" ContentType="application/vnd.openxmlformats-officedocument.spreadsheetml.revisionLog+xml"/>
  <Override PartName="/xl/revisions/revisionLog168.xml" ContentType="application/vnd.openxmlformats-officedocument.spreadsheetml.revisionLog+xml"/>
  <Override PartName="/xl/revisions/revisionLog333.xml" ContentType="application/vnd.openxmlformats-officedocument.spreadsheetml.revisionLog+xml"/>
  <Override PartName="/xl/revisions/revisionLog514.xml" ContentType="application/vnd.openxmlformats-officedocument.spreadsheetml.revisionLog+xml"/>
  <Override PartName="/xl/revisions/revisionLog752.xml" ContentType="application/vnd.openxmlformats-officedocument.spreadsheetml.revisionLog+xml"/>
  <Override PartName="/xl/revisions/revisionLog917.xml" ContentType="application/vnd.openxmlformats-officedocument.spreadsheetml.revisionLog+xml"/>
  <Override PartName="/xl/revisions/revisionLog959.xml" ContentType="application/vnd.openxmlformats-officedocument.spreadsheetml.revisionLog+xml"/>
  <Override PartName="/xl/revisions/revisionLog993.xml" ContentType="application/vnd.openxmlformats-officedocument.spreadsheetml.revisionLog+xml"/>
  <Override PartName="/xl/revisions/revisionLog72.xml" ContentType="application/vnd.openxmlformats-officedocument.spreadsheetml.revisionLog+xml"/>
  <Override PartName="/xl/revisions/revisionLog349.xml" ContentType="application/vnd.openxmlformats-officedocument.spreadsheetml.revisionLog+xml"/>
  <Override PartName="/xl/revisions/revisionLog556.xml" ContentType="application/vnd.openxmlformats-officedocument.spreadsheetml.revisionLog+xml"/>
  <Override PartName="/xl/revisions/revisionLog612.xml" ContentType="application/vnd.openxmlformats-officedocument.spreadsheetml.revisionLog+xml"/>
  <Override PartName="/xl/revisions/revisionLog777.xml" ContentType="application/vnd.openxmlformats-officedocument.spreadsheetml.revisionLog+xml"/>
  <Override PartName="/xl/revisions/revisionLog819.xml" ContentType="application/vnd.openxmlformats-officedocument.spreadsheetml.revisionLog+xml"/>
  <Override PartName="/xl/revisions/revisionLog1004.xml" ContentType="application/vnd.openxmlformats-officedocument.spreadsheetml.revisionLog+xml"/>
  <Override PartName="/xl/revisions/revisionLog235.xml" ContentType="application/vnd.openxmlformats-officedocument.spreadsheetml.revisionLog+xml"/>
  <Override PartName="/xl/revisions/revisionLog277.xml" ContentType="application/vnd.openxmlformats-officedocument.spreadsheetml.revisionLog+xml"/>
  <Override PartName="/xl/revisions/revisionLog374.xml" ContentType="application/vnd.openxmlformats-officedocument.spreadsheetml.revisionLog+xml"/>
  <Override PartName="/xl/revisions/revisionLog416.xml" ContentType="application/vnd.openxmlformats-officedocument.spreadsheetml.revisionLog+xml"/>
  <Override PartName="/xl/revisions/revisionLog458.xml" ContentType="application/vnd.openxmlformats-officedocument.spreadsheetml.revisionLog+xml"/>
  <Override PartName="/xl/revisions/revisionLog679.xml" ContentType="application/vnd.openxmlformats-officedocument.spreadsheetml.revisionLog+xml"/>
  <Override PartName="/xl/revisions/revisionLog861.xml" ContentType="application/vnd.openxmlformats-officedocument.spreadsheetml.revisionLog+xml"/>
  <Override PartName="/xl/revisions/revisionLog1046.xml" ContentType="application/vnd.openxmlformats-officedocument.spreadsheetml.revisionLog+xml"/>
  <Override PartName="/xl/revisions/revisionLog1102.xml" ContentType="application/vnd.openxmlformats-officedocument.spreadsheetml.revisionLog+xml"/>
  <Override PartName="/xl/revisions/revisionLog137.xml" ContentType="application/vnd.openxmlformats-officedocument.spreadsheetml.revisionLog+xml"/>
  <Override PartName="/xl/revisions/revisionLog302.xml" ContentType="application/vnd.openxmlformats-officedocument.spreadsheetml.revisionLog+xml"/>
  <Override PartName="/xl/revisions/revisionLog3.xml" ContentType="application/vnd.openxmlformats-officedocument.spreadsheetml.revisionLog+xml"/>
  <Override PartName="/xl/revisions/revisionLog665.xml" ContentType="application/vnd.openxmlformats-officedocument.spreadsheetml.revisionLog+xml"/>
  <Override PartName="/xl/revisions/revisionLog721.xml" ContentType="application/vnd.openxmlformats-officedocument.spreadsheetml.revisionLog+xml"/>
  <Override PartName="/xl/revisions/revisionLog763.xml" ContentType="application/vnd.openxmlformats-officedocument.spreadsheetml.revisionLog+xml"/>
  <Override PartName="/xl/revisions/revisionLog886.xml" ContentType="application/vnd.openxmlformats-officedocument.spreadsheetml.revisionLog+xml"/>
  <Override PartName="/xl/revisions/revisionLog928.xml" ContentType="application/vnd.openxmlformats-officedocument.spreadsheetml.revisionLog+xml"/>
  <Override PartName="/xl/revisions/revisionLog970.xml" ContentType="application/vnd.openxmlformats-officedocument.spreadsheetml.revisionLog+xml"/>
  <Override PartName="/xl/revisions/revisionLog41.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0.xml" ContentType="application/vnd.openxmlformats-officedocument.spreadsheetml.revisionLog+xml"/>
  <Override PartName="/xl/revisions/revisionLog525.xml" ContentType="application/vnd.openxmlformats-officedocument.spreadsheetml.revisionLog+xml"/>
  <Override PartName="/xl/revisions/revisionLog567.xml" ContentType="application/vnd.openxmlformats-officedocument.spreadsheetml.revisionLog+xml"/>
  <Override PartName="/xl/revisions/revisionLog581.xml" ContentType="application/vnd.openxmlformats-officedocument.spreadsheetml.revisionLog+xml"/>
  <Override PartName="/xl/revisions/revisionLog623.xml" ContentType="application/vnd.openxmlformats-officedocument.spreadsheetml.revisionLog+xml"/>
  <Override PartName="/xl/revisions/revisionLog788.xml" ContentType="application/vnd.openxmlformats-officedocument.spreadsheetml.revisionLog+xml"/>
  <Override PartName="/xl/revisions/revisionLog830.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46.xml" ContentType="application/vnd.openxmlformats-officedocument.spreadsheetml.revisionLog+xml"/>
  <Override PartName="/xl/revisions/revisionLog288.xml" ContentType="application/vnd.openxmlformats-officedocument.spreadsheetml.revisionLog+xml"/>
  <Override PartName="/xl/revisions/revisionLog385.xml" ContentType="application/vnd.openxmlformats-officedocument.spreadsheetml.revisionLog+xml"/>
  <Override PartName="/xl/revisions/revisionLog427.xml" ContentType="application/vnd.openxmlformats-officedocument.spreadsheetml.revisionLog+xml"/>
  <Override PartName="/xl/revisions/revisionLog483.xml" ContentType="application/vnd.openxmlformats-officedocument.spreadsheetml.revisionLog+xml"/>
  <Override PartName="/xl/revisions/revisionLog634.xml" ContentType="application/vnd.openxmlformats-officedocument.spreadsheetml.revisionLog+xml"/>
  <Override PartName="/xl/revisions/revisionLog872.xml" ContentType="application/vnd.openxmlformats-officedocument.spreadsheetml.revisionLog+xml"/>
  <Override PartName="/xl/revisions/revisionLog1015.xml" ContentType="application/vnd.openxmlformats-officedocument.spreadsheetml.revisionLog+xml"/>
  <Override PartName="/xl/revisions/revisionLog1057.xml" ContentType="application/vnd.openxmlformats-officedocument.spreadsheetml.revisionLog+xml"/>
  <Override PartName="/xl/revisions/revisionLog106.xml" ContentType="application/vnd.openxmlformats-officedocument.spreadsheetml.revisionLog+xml"/>
  <Override PartName="/xl/revisions/revisionLog313.xml" ContentType="application/vnd.openxmlformats-officedocument.spreadsheetml.revisionLog+xml"/>
  <Override PartName="/xl/revisions/revisionLog469.xml" ContentType="application/vnd.openxmlformats-officedocument.spreadsheetml.revisionLog+xml"/>
  <Override PartName="/xl/revisions/revisionLog690.xml" ContentType="application/vnd.openxmlformats-officedocument.spreadsheetml.revisionLog+xml"/>
  <Override PartName="/xl/revisions/revisionLog732.xml" ContentType="application/vnd.openxmlformats-officedocument.spreadsheetml.revisionLog+xml"/>
  <Override PartName="/xl/revisions/revisionLog897.xml" ContentType="application/vnd.openxmlformats-officedocument.spreadsheetml.revisionLog+xml"/>
  <Override PartName="/xl/revisions/revisionLog939.xml" ContentType="application/vnd.openxmlformats-officedocument.spreadsheetml.revisionLog+xml"/>
  <Override PartName="/xl/revisions/revisionLog52.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4.xml" ContentType="application/vnd.openxmlformats-officedocument.spreadsheetml.revisionLog+xml"/>
  <Override PartName="/xl/revisions/revisionLog371.xml" ContentType="application/vnd.openxmlformats-officedocument.spreadsheetml.revisionLog+xml"/>
  <Override PartName="/xl/revisions/revisionLog494.xml" ContentType="application/vnd.openxmlformats-officedocument.spreadsheetml.revisionLog+xml"/>
  <Override PartName="/xl/revisions/revisionLog536.xml" ContentType="application/vnd.openxmlformats-officedocument.spreadsheetml.revisionLog+xml"/>
  <Override PartName="/xl/revisions/revisionLog592.xml" ContentType="application/vnd.openxmlformats-officedocument.spreadsheetml.revisionLog+xml"/>
  <Override PartName="/xl/revisions/revisionLog799.xml" ContentType="application/vnd.openxmlformats-officedocument.spreadsheetml.revisionLog+xml"/>
  <Override PartName="/xl/revisions/revisionLog257.xml" ContentType="application/vnd.openxmlformats-officedocument.spreadsheetml.revisionLog+xml"/>
  <Override PartName="/xl/revisions/revisionLog215.xml" ContentType="application/vnd.openxmlformats-officedocument.spreadsheetml.revisionLog+xml"/>
  <Override PartName="/xl/revisions/revisionLog396.xml" ContentType="application/vnd.openxmlformats-officedocument.spreadsheetml.revisionLog+xml"/>
  <Override PartName="/xl/revisions/revisionLog438.xml" ContentType="application/vnd.openxmlformats-officedocument.spreadsheetml.revisionLog+xml"/>
  <Override PartName="/xl/revisions/revisionLog841.xml" ContentType="application/vnd.openxmlformats-officedocument.spreadsheetml.revisionLog+xml"/>
  <Override PartName="/xl/revisions/revisionLog984.xml" ContentType="application/vnd.openxmlformats-officedocument.spreadsheetml.revisionLog+xml"/>
  <Override PartName="/xl/revisions/revisionLog1026.xml" ContentType="application/vnd.openxmlformats-officedocument.spreadsheetml.revisionLog+xml"/>
  <Override PartName="/xl/revisions/revisionLog1068.xml" ContentType="application/vnd.openxmlformats-officedocument.spreadsheetml.revisionLog+xml"/>
  <Override PartName="/xl/revisions/revisionLog1082.xml" ContentType="application/vnd.openxmlformats-officedocument.spreadsheetml.revisionLog+xml"/>
  <Override PartName="/xl/revisions/revisionLog299.xml" ContentType="application/vnd.openxmlformats-officedocument.spreadsheetml.revisionLog+xml"/>
  <Override PartName="/xl/revisions/revisionLog701.xml" ContentType="application/vnd.openxmlformats-officedocument.spreadsheetml.revisionLog+xml"/>
  <Override PartName="/xl/revisions/revisionLog908.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25.xml" ContentType="application/vnd.openxmlformats-officedocument.spreadsheetml.revisionLog+xml"/>
  <Override PartName="/xl/revisions/revisionLog547.xml" ContentType="application/vnd.openxmlformats-officedocument.spreadsheetml.revisionLog+xml"/>
  <Override PartName="/xl/revisions/revisionLog754.xml" ContentType="application/vnd.openxmlformats-officedocument.spreadsheetml.revisionLog+xml"/>
  <Override PartName="/xl/revisions/revisionLog226.xml" ContentType="application/vnd.openxmlformats-officedocument.spreadsheetml.revisionLog+xml"/>
  <Override PartName="/xl/revisions/revisionLog407.xml" ContentType="application/vnd.openxmlformats-officedocument.spreadsheetml.revisionLog+xml"/>
  <Override PartName="/xl/revisions/revisionLog852.xml" ContentType="application/vnd.openxmlformats-officedocument.spreadsheetml.revisionLog+xml"/>
  <Override PartName="/xl/revisions/revisionLog1037.xml" ContentType="application/vnd.openxmlformats-officedocument.spreadsheetml.revisionLog+xml"/>
  <Override PartName="/xl/revisions/revisionLog614.xml" ContentType="application/vnd.openxmlformats-officedocument.spreadsheetml.revisionLog+xml"/>
  <Override PartName="/xl/revisions/revisionLog712.xml" ContentType="application/vnd.openxmlformats-officedocument.spreadsheetml.revisionLog+xml"/>
  <Override PartName="/xl/revisions/revisionLog919.xml" ContentType="application/vnd.openxmlformats-officedocument.spreadsheetml.revisionLog+xml"/>
  <Override PartName="/xl/revisions/revisionLog74.xml" ContentType="application/vnd.openxmlformats-officedocument.spreadsheetml.revisionLog+xml"/>
  <Override PartName="/xl/revisions/revisionLog351.xml" ContentType="application/vnd.openxmlformats-officedocument.spreadsheetml.revisionLog+xml"/>
  <Override PartName="/xl/revisions/revisionLog474.xml" ContentType="application/vnd.openxmlformats-officedocument.spreadsheetml.revisionLog+xml"/>
  <Override PartName="/xl/revisions/revisionLog558.xml" ContentType="application/vnd.openxmlformats-officedocument.spreadsheetml.revisionLog+xml"/>
  <Override PartName="/xl/revisions/revisionLog779.xml" ContentType="application/vnd.openxmlformats-officedocument.spreadsheetml.revisionLog+xml"/>
  <Override PartName="/xl/revisions/revisionLog237.xml" ContentType="application/vnd.openxmlformats-officedocument.spreadsheetml.revisionLog+xml"/>
  <Override PartName="/xl/revisions/revisionLog765.xml" ContentType="application/vnd.openxmlformats-officedocument.spreadsheetml.revisionLog+xml"/>
  <Override PartName="/xl/revisions/revisionLog863.xml" ContentType="application/vnd.openxmlformats-officedocument.spreadsheetml.revisionLog+xml"/>
  <Override PartName="/xl/revisions/revisionLog1048.xml" ContentType="application/vnd.openxmlformats-officedocument.spreadsheetml.revisionLog+xml"/>
  <Override PartName="/xl/revisions/revisionLog418.xml" ContentType="application/vnd.openxmlformats-officedocument.spreadsheetml.revisionLog+xml"/>
  <Override PartName="/xl/revisions/revisionLog625.xml" ContentType="application/vnd.openxmlformats-officedocument.spreadsheetml.revisionLog+xml"/>
  <Override PartName="/xl/revisions/revisionLog723.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62.xml" ContentType="application/vnd.openxmlformats-officedocument.spreadsheetml.revisionLog+xml"/>
  <Override PartName="/xl/revisions/revisionLog485.xml" ContentType="application/vnd.openxmlformats-officedocument.spreadsheetml.revisionLog+xml"/>
  <Override PartName="/xl/revisions/revisionLog583.xml" ContentType="application/vnd.openxmlformats-officedocument.spreadsheetml.revisionLog+xml"/>
  <Override PartName="/xl/revisions/revisionLog930.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569.xml" ContentType="application/vnd.openxmlformats-officedocument.spreadsheetml.revisionLog+xml"/>
  <Override PartName="/xl/revisions/revisionLog790.xml" ContentType="application/vnd.openxmlformats-officedocument.spreadsheetml.revisionLog+xml"/>
  <Override PartName="/xl/revisions/revisionLog975.xml" ContentType="application/vnd.openxmlformats-officedocument.spreadsheetml.revisionLog+xml"/>
  <Override PartName="/xl/revisions/revisionLog248.xml" ContentType="application/vnd.openxmlformats-officedocument.spreadsheetml.revisionLog+xml"/>
  <Override PartName="/xl/revisions/revisionLog429.xml" ContentType="application/vnd.openxmlformats-officedocument.spreadsheetml.revisionLog+xml"/>
  <Override PartName="/xl/revisions/revisionLog636.xml" ContentType="application/vnd.openxmlformats-officedocument.spreadsheetml.revisionLog+xml"/>
  <Override PartName="/xl/revisions/revisionLog1059.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496.xml" ContentType="application/vnd.openxmlformats-officedocument.spreadsheetml.revisionLog+xml"/>
  <Override PartName="/xl/revisions/revisionLog941.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373.xml" ContentType="application/vnd.openxmlformats-officedocument.spreadsheetml.revisionLog+xml"/>
  <Override PartName="/xl/revisions/revisionLog801.xml" ContentType="application/vnd.openxmlformats-officedocument.spreadsheetml.revisionLog+xml"/>
  <Override PartName="/xl/revisions/revisionLog986.xml" ContentType="application/vnd.openxmlformats-officedocument.spreadsheetml.revisionLog+xml"/>
  <Override PartName="/xl/revisions/revisionLog259.xml" ContentType="application/vnd.openxmlformats-officedocument.spreadsheetml.revisionLog+xml"/>
  <Override PartName="/xl/revisions/revisionLog440.xml" ContentType="application/vnd.openxmlformats-officedocument.spreadsheetml.revisionLog+xml"/>
  <Override PartName="/xl/revisions/revisionLog647.xml" ContentType="application/vnd.openxmlformats-officedocument.spreadsheetml.revisionLog+xml"/>
  <Override PartName="/xl/revisions/revisionLog854.xml" ContentType="application/vnd.openxmlformats-officedocument.spreadsheetml.revisionLog+xml"/>
  <Override PartName="/xl/revisions/revisionLog1070.xml" ContentType="application/vnd.openxmlformats-officedocument.spreadsheetml.revisionLog+xml"/>
  <Override PartName="/xl/revisions/revisionLog326.xml" ContentType="application/vnd.openxmlformats-officedocument.spreadsheetml.revisionLog+xml"/>
  <Override PartName="/xl/revisions/revisionLog119.xml" ContentType="application/vnd.openxmlformats-officedocument.spreadsheetml.revisionLog+xml"/>
  <Override PartName="/xl/revisions/revisionLog507.xml" ContentType="application/vnd.openxmlformats-officedocument.spreadsheetml.revisionLog+xml"/>
  <Override PartName="/xl/revisions/revisionLog952.xml" ContentType="application/vnd.openxmlformats-officedocument.spreadsheetml.revisionLog+xml"/>
  <Override PartName="/xl/revisions/revisionLog714.xml" ContentType="application/vnd.openxmlformats-officedocument.spreadsheetml.revisionLog+xml"/>
  <Override PartName="/xl/revisions/revisionLog812.xml" ContentType="application/vnd.openxmlformats-officedocument.spreadsheetml.revisionLog+xml"/>
  <Override PartName="/xl/revisions/revisionLog997.xml" ContentType="application/vnd.openxmlformats-officedocument.spreadsheetml.revisionLog+xml"/>
  <Override PartName="/xl/revisions/revisionLog172.xml" ContentType="application/vnd.openxmlformats-officedocument.spreadsheetml.revisionLog+xml"/>
  <Override PartName="/xl/revisions/revisionLog451.xml" ContentType="application/vnd.openxmlformats-officedocument.spreadsheetml.revisionLog+xml"/>
  <Override PartName="/xl/revisions/revisionLog574.xml" ContentType="application/vnd.openxmlformats-officedocument.spreadsheetml.revisionLog+xml"/>
  <Override PartName="/xl/revisions/revisionLog658.xml" ContentType="application/vnd.openxmlformats-officedocument.spreadsheetml.revisionLog+xml"/>
  <Override PartName="/xl/revisions/revisionLog337.xml" ContentType="application/vnd.openxmlformats-officedocument.spreadsheetml.revisionLog+xml"/>
  <Override PartName="/xl/revisions/revisionLog865.xml" ContentType="application/vnd.openxmlformats-officedocument.spreadsheetml.revisionLog+xml"/>
  <Override PartName="/xl/revisions/revisionLog879.xml" ContentType="application/vnd.openxmlformats-officedocument.spreadsheetml.revisionLog+xml"/>
  <Override PartName="/xl/revisions/revisionLog963.xml" ContentType="application/vnd.openxmlformats-officedocument.spreadsheetml.revisionLog+xml"/>
  <Override PartName="/xl/revisions/revisionLog34.xml" ContentType="application/vnd.openxmlformats-officedocument.spreadsheetml.revisionLog+xml"/>
  <Override PartName="/xl/revisions/revisionLog518.xml" ContentType="application/vnd.openxmlformats-officedocument.spreadsheetml.revisionLog+xml"/>
  <Override PartName="/xl/revisions/revisionLog725.xml" ContentType="application/vnd.openxmlformats-officedocument.spreadsheetml.revisionLog+xml"/>
  <Override PartName="/xl/revisions/revisionLog823.xml" ContentType="application/vnd.openxmlformats-officedocument.spreadsheetml.revisionLog+xml"/>
  <Override PartName="/xl/revisions/revisionLog183.xml" ContentType="application/vnd.openxmlformats-officedocument.spreadsheetml.revisionLog+xml"/>
  <Override PartName="/xl/revisions/revisionLog364.xml" ContentType="application/vnd.openxmlformats-officedocument.spreadsheetml.revisionLog+xml"/>
  <Override PartName="/xl/revisions/revisionLog378.xml" ContentType="application/vnd.openxmlformats-officedocument.spreadsheetml.revisionLog+xml"/>
  <Override PartName="/xl/revisions/revisionLog585.xml" ContentType="application/vnd.openxmlformats-officedocument.spreadsheetml.revisionLog+xml"/>
  <Override PartName="/xl/revisions/revisionLog1008.xml" ContentType="application/vnd.openxmlformats-officedocument.spreadsheetml.revisionLog+xml"/>
  <Override PartName="/xl/revisions/revisionLog250.xml" ContentType="application/vnd.openxmlformats-officedocument.spreadsheetml.revisionLog+xml"/>
  <Override PartName="/xl/revisions/revisionLog462.xml" ContentType="application/vnd.openxmlformats-officedocument.spreadsheetml.revisionLog+xml"/>
  <Override PartName="/xl/revisions/revisionLog669.xml" ContentType="application/vnd.openxmlformats-officedocument.spreadsheetml.revisionLog+xml"/>
  <Override PartName="/xl/revisions/revisionLog683.xml" ContentType="application/vnd.openxmlformats-officedocument.spreadsheetml.revisionLog+xml"/>
  <Override PartName="/xl/revisions/revisionLog890.xml" ContentType="application/vnd.openxmlformats-officedocument.spreadsheetml.revisionLog+xml"/>
  <Override PartName="/xl/revisions/revisionLog1075.xml" ContentType="application/vnd.openxmlformats-officedocument.spreadsheetml.revisionLog+xml"/>
  <Override PartName="/xl/revisions/revisionLog45.xml" ContentType="application/vnd.openxmlformats-officedocument.spreadsheetml.revisionLog+xml"/>
  <Override PartName="/xl/revisions/revisionLog110.xml" ContentType="application/vnd.openxmlformats-officedocument.spreadsheetml.revisionLog+xml"/>
  <Override PartName="/xl/revisions/revisionLog7.xml" ContentType="application/vnd.openxmlformats-officedocument.spreadsheetml.revisionLog+xml"/>
  <Override PartName="/xl/revisions/revisionLog529.xml" ContentType="application/vnd.openxmlformats-officedocument.spreadsheetml.revisionLog+xml"/>
  <Override PartName="/xl/revisions/revisionLog736.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389.xml" ContentType="application/vnd.openxmlformats-officedocument.spreadsheetml.revisionLog+xml"/>
  <Override PartName="/xl/revisions/revisionLog596.xml" ContentType="application/vnd.openxmlformats-officedocument.spreadsheetml.revisionLog+xml"/>
  <Override PartName="/xl/revisions/revisionLog1019.xml" ContentType="application/vnd.openxmlformats-officedocument.spreadsheetml.revisionLog+xml"/>
  <Override PartName="/xl/revisions/revisionLog261.xml" ContentType="application/vnd.openxmlformats-officedocument.spreadsheetml.revisionLog+xml"/>
  <Override PartName="/xl/revisions/revisionLog473.xml" ContentType="application/vnd.openxmlformats-officedocument.spreadsheetml.revisionLog+xml"/>
  <Override PartName="/xl/revisions/revisionLog901.xml" ContentType="application/vnd.openxmlformats-officedocument.spreadsheetml.revisionLog+xml"/>
  <Override PartName="/xl/revisions/revisionLog1086.xml" ContentType="application/vnd.openxmlformats-officedocument.spreadsheetml.revisionLog+xml"/>
  <Override PartName="/xl/revisions/revisionLog56.xml" ContentType="application/vnd.openxmlformats-officedocument.spreadsheetml.revisionLog+xml"/>
  <Override PartName="/xl/revisions/revisionLog18.xml" ContentType="application/vnd.openxmlformats-officedocument.spreadsheetml.revisionLog+xml"/>
  <Override PartName="/xl/revisions/revisionLog540.xml" ContentType="application/vnd.openxmlformats-officedocument.spreadsheetml.revisionLog+xml"/>
  <Override PartName="/xl/revisions/revisionLog747.xml" ContentType="application/vnd.openxmlformats-officedocument.spreadsheetml.revisionLog+xml"/>
  <Override PartName="/xl/revisions/revisionLog219.xml" ContentType="application/vnd.openxmlformats-officedocument.spreadsheetml.revisionLog+xml"/>
  <Override PartName="/xl/revisions/revisionLog121.xml" ContentType="application/vnd.openxmlformats-officedocument.spreadsheetml.revisionLog+xml"/>
  <Override PartName="/xl/revisions/revisionLog400.xml" ContentType="application/vnd.openxmlformats-officedocument.spreadsheetml.revisionLog+xml"/>
  <Override PartName="/xl/revisions/revisionLog607.xml" ContentType="application/vnd.openxmlformats-officedocument.spreadsheetml.revisionLog+xml"/>
  <Override PartName="/xl/revisions/revisionLog954.xml" ContentType="application/vnd.openxmlformats-officedocument.spreadsheetml.revisionLog+xml"/>
  <Override PartName="/xl/revisions/revisionLog1030.xml" ContentType="application/vnd.openxmlformats-officedocument.spreadsheetml.revisionLog+xml"/>
  <Override PartName="/xl/revisions/revisionLog814.xml" ContentType="application/vnd.openxmlformats-officedocument.spreadsheetml.revisionLog+xml"/>
  <Override PartName="/xl/revisions/revisionLog912.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551.xml" ContentType="application/vnd.openxmlformats-officedocument.spreadsheetml.revisionLog+xml"/>
  <Override PartName="/xl/revisions/revisionLog674.xml" ContentType="application/vnd.openxmlformats-officedocument.spreadsheetml.revisionLog+xml"/>
  <Override PartName="/xl/revisions/revisionLog1097.xml" ContentType="application/vnd.openxmlformats-officedocument.spreadsheetml.revisionLog+xml"/>
  <Override PartName="/xl/revisions/revisionLog132.xml" ContentType="application/vnd.openxmlformats-officedocument.spreadsheetml.revisionLog+xml"/>
  <Override PartName="/xl/revisions/revisionLog758.xml" ContentType="application/vnd.openxmlformats-officedocument.spreadsheetml.revisionLog+xml"/>
  <Override PartName="/xl/revisions/revisionLog965.xml" ContentType="application/vnd.openxmlformats-officedocument.spreadsheetml.revisionLog+xml"/>
  <Override PartName="/xl/revisions/revisionLog1041.xml" ContentType="application/vnd.openxmlformats-officedocument.spreadsheetml.revisionLog+xml"/>
  <Override PartName="/xl/revisions/revisionLog411.xml" ContentType="application/vnd.openxmlformats-officedocument.spreadsheetml.revisionLog+xml"/>
  <Override PartName="/xl/revisions/revisionLog618.xml" ContentType="application/vnd.openxmlformats-officedocument.spreadsheetml.revisionLog+xml"/>
  <Override PartName="/xl/revisions/revisionLog825.xml" ContentType="application/vnd.openxmlformats-officedocument.spreadsheetml.revisionLog+xml"/>
  <Override PartName="/xl/revisions/revisionLog283.xml" ContentType="application/vnd.openxmlformats-officedocument.spreadsheetml.revisionLog+xml"/>
  <Override PartName="/xl/revisions/revisionLog464.xml" ContentType="application/vnd.openxmlformats-officedocument.spreadsheetml.revisionLog+xml"/>
  <Override PartName="/xl/revisions/revisionLog478.xml" ContentType="application/vnd.openxmlformats-officedocument.spreadsheetml.revisionLog+xml"/>
  <Override PartName="/xl/revisions/revisionLog685.xml" ContentType="application/vnd.openxmlformats-officedocument.spreadsheetml.revisionLog+xml"/>
  <Override PartName="/xl/revisions/revisionLog923.xml" ContentType="application/vnd.openxmlformats-officedocument.spreadsheetml.revisionLog+xml"/>
  <Override PartName="/xl/revisions/revisionLog78.xml" ContentType="application/vnd.openxmlformats-officedocument.spreadsheetml.revisionLog+xml"/>
  <Override PartName="/xl/revisions/revisionLog143.xml" ContentType="application/vnd.openxmlformats-officedocument.spreadsheetml.revisionLog+xml"/>
  <Override PartName="/xl/revisions/revisionLog9.xml" ContentType="application/vnd.openxmlformats-officedocument.spreadsheetml.revisionLog+xml"/>
  <Override PartName="/xl/revisions/revisionLog562.xml" ContentType="application/vnd.openxmlformats-officedocument.spreadsheetml.revisionLog+xml"/>
  <Override PartName="/xl/revisions/revisionLog769.xml" ContentType="application/vnd.openxmlformats-officedocument.spreadsheetml.revisionLog+xml"/>
  <Override PartName="/xl/revisions/revisionLog783.xml" ContentType="application/vnd.openxmlformats-officedocument.spreadsheetml.revisionLog+xml"/>
  <Override PartName="/xl/revisions/revisionLog210.xml" ContentType="application/vnd.openxmlformats-officedocument.spreadsheetml.revisionLog+xml"/>
  <Override PartName="/xl/revisions/revisionLog422.xml" ContentType="application/vnd.openxmlformats-officedocument.spreadsheetml.revisionLog+xml"/>
  <Override PartName="/xl/revisions/revisionLog629.xml" ContentType="application/vnd.openxmlformats-officedocument.spreadsheetml.revisionLog+xml"/>
  <Override PartName="/xl/revisions/revisionLog836.xml" ContentType="application/vnd.openxmlformats-officedocument.spreadsheetml.revisionLog+xml"/>
  <Override PartName="/xl/revisions/revisionLog1052.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489.xml" ContentType="application/vnd.openxmlformats-officedocument.spreadsheetml.revisionLog+xml"/>
  <Override PartName="/xl/revisions/revisionLog696.xml" ContentType="application/vnd.openxmlformats-officedocument.spreadsheetml.revisionLog+xml"/>
  <Override PartName="/xl/revisions/revisionLog89.xml" ContentType="application/vnd.openxmlformats-officedocument.spreadsheetml.revisionLog+xml"/>
  <Override PartName="/xl/revisions/revisionLog154.xml" ContentType="application/vnd.openxmlformats-officedocument.spreadsheetml.revisionLog+xml"/>
  <Override PartName="/xl/revisions/revisionLog20.xml" ContentType="application/vnd.openxmlformats-officedocument.spreadsheetml.revisionLog+xml"/>
  <Override PartName="/xl/revisions/revisionLog573.xml" ContentType="application/vnd.openxmlformats-officedocument.spreadsheetml.revisionLog+xml"/>
  <Override PartName="/xl/revisions/revisionLog979.xml" ContentType="application/vnd.openxmlformats-officedocument.spreadsheetml.revisionLog+xml"/>
  <Override PartName="/xl/revisions/revisionLog433.xml" ContentType="application/vnd.openxmlformats-officedocument.spreadsheetml.revisionLog+xml"/>
  <Override PartName="/xl/revisions/revisionLog640.xml" ContentType="application/vnd.openxmlformats-officedocument.spreadsheetml.revisionLog+xml"/>
  <Override PartName="/xl/revisions/revisionLog847.xml" ContentType="application/vnd.openxmlformats-officedocument.spreadsheetml.revisionLog+xml"/>
  <Override PartName="/xl/revisions/revisionLog1063.xml" ContentType="application/vnd.openxmlformats-officedocument.spreadsheetml.revisionLog+xml"/>
  <Override PartName="/xl/revisions/revisionLog319.xml" ContentType="application/vnd.openxmlformats-officedocument.spreadsheetml.revisionLog+xml"/>
  <Override PartName="/xl/revisions/revisionLog221.xml" ContentType="application/vnd.openxmlformats-officedocument.spreadsheetml.revisionLog+xml"/>
  <Override PartName="/xl/revisions/revisionLog500.xml" ContentType="application/vnd.openxmlformats-officedocument.spreadsheetml.revisionLog+xml"/>
  <Override PartName="/xl/revisions/revisionLog707.xml" ContentType="application/vnd.openxmlformats-officedocument.spreadsheetml.revisionLog+xml"/>
  <Override PartName="/xl/revisions/revisionLog914.xml" ContentType="application/vnd.openxmlformats-officedocument.spreadsheetml.revisionLog+xml"/>
  <Override PartName="/xl/revisions/revisionLog990.xml" ContentType="application/vnd.openxmlformats-officedocument.spreadsheetml.revisionLog+xml"/>
  <Override PartName="/xl/revisions/revisionLog165.xml" ContentType="application/vnd.openxmlformats-officedocument.spreadsheetml.revisionLog+xml"/>
  <Override PartName="/xl/revisions/revisionLog346.xml" ContentType="application/vnd.openxmlformats-officedocument.spreadsheetml.revisionLog+xml"/>
  <Override PartName="/xl/revisions/revisionLog651.xml" ContentType="application/vnd.openxmlformats-officedocument.spreadsheetml.revisionLog+xml"/>
  <Override PartName="/xl/revisions/revisionLog774.xml" ContentType="application/vnd.openxmlformats-officedocument.spreadsheetml.revisionLog+xml"/>
  <Override PartName="/xl/revisions/revisionLog232.xml" ContentType="application/vnd.openxmlformats-officedocument.spreadsheetml.revisionLog+xml"/>
  <Override PartName="/xl/revisions/revisionLog858.xml" ContentType="application/vnd.openxmlformats-officedocument.spreadsheetml.revisionLog+xml"/>
  <Override PartName="/xl/revisions/revisionLog27.xml" ContentType="application/vnd.openxmlformats-officedocument.spreadsheetml.revisionLog+xml"/>
  <Override PartName="/xl/revisions/revisionLog511.xml" ContentType="application/vnd.openxmlformats-officedocument.spreadsheetml.revisionLog+xml"/>
  <Override PartName="/xl/revisions/revisionLog718.xml" ContentType="application/vnd.openxmlformats-officedocument.spreadsheetml.revisionLog+xml"/>
  <Override PartName="/xl/revisions/revisionLog925.xml" ContentType="application/vnd.openxmlformats-officedocument.spreadsheetml.revisionLog+xml"/>
  <Override PartName="/xl/revisions/revisionLog80.xml" ContentType="application/vnd.openxmlformats-officedocument.spreadsheetml.revisionLog+xml"/>
  <Override PartName="/xl/revisions/revisionLog176.xml" ContentType="application/vnd.openxmlformats-officedocument.spreadsheetml.revisionLog+xml"/>
  <Override PartName="/xl/revisions/revisionLog357.xml" ContentType="application/vnd.openxmlformats-officedocument.spreadsheetml.revisionLog+xml"/>
  <Override PartName="/xl/revisions/revisionLog564.xml" ContentType="application/vnd.openxmlformats-officedocument.spreadsheetml.revisionLog+xml"/>
  <Override PartName="/xl/revisions/revisionLog578.xml" ContentType="application/vnd.openxmlformats-officedocument.spreadsheetml.revisionLog+xml"/>
  <Override PartName="/xl/revisions/revisionLog785.xml" ContentType="application/vnd.openxmlformats-officedocument.spreadsheetml.revisionLog+xml"/>
  <Override PartName="/xl/revisions/revisionLog1001.xml" ContentType="application/vnd.openxmlformats-officedocument.spreadsheetml.revisionLog+xml"/>
  <Override PartName="/xl/revisions/revisionLog243.xml" ContentType="application/vnd.openxmlformats-officedocument.spreadsheetml.revisionLog+xml"/>
  <Override PartName="/xl/revisions/revisionLog424.xml" ContentType="application/vnd.openxmlformats-officedocument.spreadsheetml.revisionLog+xml"/>
  <Override PartName="/xl/revisions/revisionLog662.xml" ContentType="application/vnd.openxmlformats-officedocument.spreadsheetml.revisionLog+xml"/>
  <Override PartName="/xl/revisions/revisionLog869.xml" ContentType="application/vnd.openxmlformats-officedocument.spreadsheetml.revisionLog+xml"/>
  <Override PartName="/xl/revisions/revisionLog883.xml" ContentType="application/vnd.openxmlformats-officedocument.spreadsheetml.revisionLog+xml"/>
  <Override PartName="/xl/revisions/revisionLog1054.xml" ContentType="application/vnd.openxmlformats-officedocument.spreadsheetml.revisionLog+xml"/>
  <Override PartName="/xl/revisions/revisionLog310.xml" ContentType="application/vnd.openxmlformats-officedocument.spreadsheetml.revisionLog+xml"/>
  <Override PartName="/xl/revisions/revisionLog38.xml" ContentType="application/vnd.openxmlformats-officedocument.spreadsheetml.revisionLog+xml"/>
  <Override PartName="/xl/revisions/revisionLog103.xml" ContentType="application/vnd.openxmlformats-officedocument.spreadsheetml.revisionLog+xml"/>
  <Override PartName="/xl/revisions/revisionLog522.xml" ContentType="application/vnd.openxmlformats-officedocument.spreadsheetml.revisionLog+xml"/>
  <Override PartName="/xl/revisions/revisionLog729.xml" ContentType="application/vnd.openxmlformats-officedocument.spreadsheetml.revisionLog+xml"/>
  <Override PartName="/xl/revisions/revisionLog936.xml" ContentType="application/vnd.openxmlformats-officedocument.spreadsheetml.revisionLog+xml"/>
  <Override PartName="/xl/revisions/revisionLog91.xml" ContentType="application/vnd.openxmlformats-officedocument.spreadsheetml.revisionLog+xml"/>
  <Override PartName="/xl/revisions/revisionLog187.xml" ContentType="application/vnd.openxmlformats-officedocument.spreadsheetml.revisionLog+xml"/>
  <Override PartName="/xl/revisions/revisionLog368.xml" ContentType="application/vnd.openxmlformats-officedocument.spreadsheetml.revisionLog+xml"/>
  <Override PartName="/xl/revisions/revisionLog382.xml" ContentType="application/vnd.openxmlformats-officedocument.spreadsheetml.revisionLog+xml"/>
  <Override PartName="/xl/revisions/revisionLog589.xml" ContentType="application/vnd.openxmlformats-officedocument.spreadsheetml.revisionLog+xml"/>
  <Override PartName="/xl/revisions/revisionLog796.xml" ContentType="application/vnd.openxmlformats-officedocument.spreadsheetml.revisionLog+xml"/>
  <Override PartName="/xl/revisions/revisionLog1012.xml" ContentType="application/vnd.openxmlformats-officedocument.spreadsheetml.revisionLog+xml"/>
  <Override PartName="/xl/revisions/revisionLog254.xml" ContentType="application/vnd.openxmlformats-officedocument.spreadsheetml.revisionLog+xml"/>
  <Override PartName="/xl/revisions/revisionLog673.xml" ContentType="application/vnd.openxmlformats-officedocument.spreadsheetml.revisionLog+xml"/>
  <Override PartName="/xl/revisions/revisionLog1065.xml" ContentType="application/vnd.openxmlformats-officedocument.spreadsheetml.revisionLog+xml"/>
  <Override PartName="/xl/revisions/revisionLog1079.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435.xml" ContentType="application/vnd.openxmlformats-officedocument.spreadsheetml.revisionLog+xml"/>
  <Override PartName="/xl/revisions/revisionLog533.xml" ContentType="application/vnd.openxmlformats-officedocument.spreadsheetml.revisionLog+xml"/>
  <Override PartName="/xl/revisions/revisionLog740.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93.xml" ContentType="application/vnd.openxmlformats-officedocument.spreadsheetml.revisionLog+xml"/>
  <Override PartName="/xl/revisions/revisionLog600.xml" ContentType="application/vnd.openxmlformats-officedocument.spreadsheetml.revisionLog+xml"/>
  <Override PartName="/xl/revisions/revisionLog947.xml" ContentType="application/vnd.openxmlformats-officedocument.spreadsheetml.revisionLog+xml"/>
  <Override PartName="/xl/revisions/revisionLog1023.xml" ContentType="application/vnd.openxmlformats-officedocument.spreadsheetml.revisionLog+xml"/>
  <Override PartName="/xl/revisions/revisionLog807.xml" ContentType="application/vnd.openxmlformats-officedocument.spreadsheetml.revisionLog+xml"/>
  <Override PartName="/xl/revisions/revisionLog1090.xml" ContentType="application/vnd.openxmlformats-officedocument.spreadsheetml.revisionLog+xml"/>
  <Override PartName="/xl/revisions/revisionLog265.xml" ContentType="application/vnd.openxmlformats-officedocument.spreadsheetml.revisionLog+xml"/>
  <Override PartName="/xl/revisions/revisionLog446.xml" ContentType="application/vnd.openxmlformats-officedocument.spreadsheetml.revisionLog+xml"/>
  <Override PartName="/xl/revisions/revisionLog874.xml" ContentType="application/vnd.openxmlformats-officedocument.spreadsheetml.revisionLog+xml"/>
  <Override PartName="/xl/revisions/revisionLog125.xml" ContentType="application/vnd.openxmlformats-officedocument.spreadsheetml.revisionLog+xml"/>
  <Override PartName="/xl/revisions/revisionLog332.xml" ContentType="application/vnd.openxmlformats-officedocument.spreadsheetml.revisionLog+xml"/>
  <Override PartName="/xl/revisions/revisionLog751.xml" ContentType="application/vnd.openxmlformats-officedocument.spreadsheetml.revisionLog+xml"/>
  <Override PartName="/xl/revisions/revisionLog958.xml" ContentType="application/vnd.openxmlformats-officedocument.spreadsheetml.revisionLog+xml"/>
  <Override PartName="/xl/revisions/revisionLog611.xml" ContentType="application/vnd.openxmlformats-officedocument.spreadsheetml.revisionLog+xml"/>
  <Override PartName="/xl/revisions/revisionLog818.xml" ContentType="application/vnd.openxmlformats-officedocument.spreadsheetml.revisionLog+xml"/>
  <Override PartName="/xl/revisions/revisionLog276.xml" ContentType="application/vnd.openxmlformats-officedocument.spreadsheetml.revisionLog+xml"/>
  <Override PartName="/xl/revisions/revisionLog457.xml" ContentType="application/vnd.openxmlformats-officedocument.spreadsheetml.revisionLog+xml"/>
  <Override PartName="/xl/revisions/revisionLog664.xml" ContentType="application/vnd.openxmlformats-officedocument.spreadsheetml.revisionLog+xml"/>
  <Override PartName="/xl/revisions/revisionLog678.xml" ContentType="application/vnd.openxmlformats-officedocument.spreadsheetml.revisionLog+xml"/>
  <Override PartName="/xl/revisions/revisionLog885.xml" ContentType="application/vnd.openxmlformats-officedocument.spreadsheetml.revisionLog+xml"/>
  <Override PartName="/xl/revisions/revisionLog1101.xml" ContentType="application/vnd.openxmlformats-officedocument.spreadsheetml.revisionLog+xml"/>
  <Override PartName="/xl/revisions/revisionLog40.xml" ContentType="application/vnd.openxmlformats-officedocument.spreadsheetml.revisionLog+xml"/>
  <Override PartName="/xl/revisions/revisionLog136.xml" ContentType="application/vnd.openxmlformats-officedocument.spreadsheetml.revisionLog+xml"/>
  <Override PartName="/xl/revisions/revisionLog2.xml" ContentType="application/vnd.openxmlformats-officedocument.spreadsheetml.revisionLog+xml"/>
  <Override PartName="/xl/revisions/revisionLog524.xml" ContentType="application/vnd.openxmlformats-officedocument.spreadsheetml.revisionLog+xml"/>
  <Override PartName="/xl/revisions/revisionLog762.xml" ContentType="application/vnd.openxmlformats-officedocument.spreadsheetml.revisionLog+xml"/>
  <Override PartName="/xl/revisions/revisionLog969.xml" ContentType="application/vnd.openxmlformats-officedocument.spreadsheetml.revisionLog+xml"/>
  <Override PartName="/xl/revisions/revisionLog203.xml" ContentType="application/vnd.openxmlformats-officedocument.spreadsheetml.revisionLog+xml"/>
  <Override PartName="/xl/revisions/revisionLog622.xml" ContentType="application/vnd.openxmlformats-officedocument.spreadsheetml.revisionLog+xml"/>
  <Override PartName="/xl/revisions/revisionLog829.xml" ContentType="application/vnd.openxmlformats-officedocument.spreadsheetml.revisionLog+xml"/>
  <Override PartName="/xl/revisions/revisionLog1014.xml" ContentType="application/vnd.openxmlformats-officedocument.spreadsheetml.revisionLog+xml"/>
  <Override PartName="/xl/revisions/revisionLog287.xml" ContentType="application/vnd.openxmlformats-officedocument.spreadsheetml.revisionLog+xml"/>
  <Override PartName="/xl/revisions/revisionLog384.xml" ContentType="application/vnd.openxmlformats-officedocument.spreadsheetml.revisionLog+xml"/>
  <Override PartName="/xl/revisions/revisionLog468.xml" ContentType="application/vnd.openxmlformats-officedocument.spreadsheetml.revisionLog+xml"/>
  <Override PartName="/xl/revisions/revisionLog482.xml" ContentType="application/vnd.openxmlformats-officedocument.spreadsheetml.revisionLog+xml"/>
  <Override PartName="/xl/revisions/revisionLog689.xml" ContentType="application/vnd.openxmlformats-officedocument.spreadsheetml.revisionLog+xml"/>
  <Override PartName="/xl/revisions/revisionLog896.xml" ContentType="application/vnd.openxmlformats-officedocument.spreadsheetml.revisionLog+xml"/>
  <Override PartName="/xl/revisions/revisionLog147.xml" ContentType="application/vnd.openxmlformats-officedocument.spreadsheetml.revisionLog+xml"/>
  <Override PartName="/xl/revisions/revisionLog13.xml" ContentType="application/vnd.openxmlformats-officedocument.spreadsheetml.revisionLog+xml"/>
  <Override PartName="/xl/revisions/revisionLog77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S BIOS Reports\EXT-BAT\"/>
    </mc:Choice>
  </mc:AlternateContent>
  <xr:revisionPtr revIDLastSave="0" documentId="13_ncr:81_{0E602164-458E-4C37-9E9D-4535D58311A7}" xr6:coauthVersionLast="47" xr6:coauthVersionMax="47" xr10:uidLastSave="{00000000-0000-0000-0000-000000000000}"/>
  <bookViews>
    <workbookView xWindow="-108" yWindow="-108" windowWidth="23256" windowHeight="12576" xr2:uid="{00000000-000D-0000-FFFF-FFFF00000000}"/>
  </bookViews>
  <sheets>
    <sheet name="Test_Data" sheetId="1" r:id="rId1"/>
    <sheet name="Test_Config" sheetId="2" r:id="rId2"/>
  </sheets>
  <definedNames>
    <definedName name="_xlnm._FilterDatabase" localSheetId="1" hidden="1">Test_Config!$A$1:$A$1</definedName>
    <definedName name="_xlnm._FilterDatabase" localSheetId="0" hidden="1">Test_Data!$A$1:$R$437</definedName>
    <definedName name="Z_01494FC6_3AFF_4E92_83C2_39B858F9D1CD_.wvu.FilterData" localSheetId="0" hidden="1">Test_Data!$B$1:$R$437</definedName>
    <definedName name="Z_04841A83_0336_4149_83EC_44ECF062C133_.wvu.FilterData" localSheetId="0" hidden="1">Test_Data!$A$1:$T$437</definedName>
    <definedName name="Z_072B30E5_9E94_40B3_AA49_135643219721_.wvu.FilterData" localSheetId="0" hidden="1">Test_Data!$A$1:$T$437</definedName>
    <definedName name="Z_0C336865_6976_4202_A53B_D7E880D13F34_.wvu.FilterData" localSheetId="0" hidden="1">Test_Data!$A$1:$T$437</definedName>
    <definedName name="Z_1452CE3A_0E5D_4E5C_9B15_F3517FBAE90D_.wvu.FilterData" localSheetId="1" hidden="1">Test_Config!$A$1</definedName>
    <definedName name="Z_1452CE3A_0E5D_4E5C_9B15_F3517FBAE90D_.wvu.FilterData" localSheetId="0" hidden="1">Test_Data!$A$1:$T$438</definedName>
    <definedName name="Z_157CE406_6CAE_4219_B98C_4070E22EEB6C_.wvu.FilterData" localSheetId="0" hidden="1">Test_Data!$A$1:$T$437</definedName>
    <definedName name="Z_18830DBD_C8C1_47DD_A570_23CC12162A06_.wvu.FilterData" localSheetId="0" hidden="1">Test_Data!$B$1:$R$437</definedName>
    <definedName name="Z_193F9D6B_1AB5_4F5C_8F4A_5CB773E52BC1_.wvu.FilterData" localSheetId="0" hidden="1">Test_Data!$A$1:$T$437</definedName>
    <definedName name="Z_1A6B81F4_5AAF_4FB6_99E6_B252CFE1B966_.wvu.FilterData" localSheetId="0" hidden="1">Test_Data!$A$1:$T$437</definedName>
    <definedName name="Z_1DD986DF_018A_4C5B_B60F_B1A9D15E02FD_.wvu.FilterData" localSheetId="1" hidden="1">Test_Config!$A$1</definedName>
    <definedName name="Z_1DD986DF_018A_4C5B_B60F_B1A9D15E02FD_.wvu.FilterData" localSheetId="0" hidden="1">Test_Data!$A$1:$R$437</definedName>
    <definedName name="Z_2278D7E1_6CAF_4B19_A559_C4E9C6643964_.wvu.FilterData" localSheetId="0" hidden="1">Test_Data!$A$1:$T$438</definedName>
    <definedName name="Z_2286340A_F27E_4FD4_9A7A_C6F18F1E32DE_.wvu.FilterData" localSheetId="0" hidden="1">Test_Data!$B$1:$R$437</definedName>
    <definedName name="Z_23540F36_5041_494E_B2CB_09F343CB443D_.wvu.FilterData" localSheetId="0" hidden="1">Test_Data!$A$1:$T$437</definedName>
    <definedName name="Z_26107F59_F6F8_426F_992C_BCCFA3923B0E_.wvu.FilterData" localSheetId="0" hidden="1">Test_Data!$A$1:$T$437</definedName>
    <definedName name="Z_26EF79C9_2294_4116_9361_8AB3B767D12D_.wvu.FilterData" localSheetId="0" hidden="1">Test_Data!$A$1:$T$437</definedName>
    <definedName name="Z_28FCCAF5_9D3C_4FC1_8C52_688AA2AD9A10_.wvu.FilterData" localSheetId="0" hidden="1">Test_Data!$A$1:$T$438</definedName>
    <definedName name="Z_2991544D_7CC4_457D_9202_B40E95FEF173_.wvu.FilterData" localSheetId="0" hidden="1">Test_Data!$A$1:$T$438</definedName>
    <definedName name="Z_2D3D6191_FDB2_4598_A427_59FFD64F0DC9_.wvu.FilterData" localSheetId="0" hidden="1">Test_Data!$A$1:$T$437</definedName>
    <definedName name="Z_2F7A150A_7719_41DC_8EF0_EC8E4483D70E_.wvu.FilterData" localSheetId="0" hidden="1">Test_Data!$A$1:$T$437</definedName>
    <definedName name="Z_354880B9_413F_4B8A_AF9D_DC4887471713_.wvu.FilterData" localSheetId="0" hidden="1">Test_Data!$A$1:$T$437</definedName>
    <definedName name="Z_37DD3689_5558_4F15_A224_E003812F89D3_.wvu.FilterData" localSheetId="0" hidden="1">Test_Data!$B$1:$R$437</definedName>
    <definedName name="Z_383EDC5F_364B_4A2F_B612_ACCE514A3140_.wvu.FilterData" localSheetId="0" hidden="1">Test_Data!$A$1:$T$437</definedName>
    <definedName name="Z_394A119E_4E25_4B58_B66A_E52060C21ED1_.wvu.FilterData" localSheetId="0" hidden="1">Test_Data!$A$1:$T$437</definedName>
    <definedName name="Z_3A663B06_0FEF_4127_A0A0_79B84090A502_.wvu.FilterData" localSheetId="0" hidden="1">Test_Data!$A$1:$T$437</definedName>
    <definedName name="Z_3A8D923E_F0F8_460D_BF48_A6C9654140EF_.wvu.FilterData" localSheetId="0" hidden="1">Test_Data!$A$1:$T$437</definedName>
    <definedName name="Z_3C36BA2B_2956_4FCA_B709_F774988AA504_.wvu.FilterData" localSheetId="0" hidden="1">Test_Data!$A$1:$T$437</definedName>
    <definedName name="Z_3C3812F1_6555_49E8_AED1_2735E1031968_.wvu.FilterData" localSheetId="0" hidden="1">Test_Data!$A$1:$T$437</definedName>
    <definedName name="Z_3D35D6B4_027C_4B90_ACA1_39FFE2B39A53_.wvu.FilterData" localSheetId="0" hidden="1">Test_Data!$A$1:$T$437</definedName>
    <definedName name="Z_3D9D14C4_B3B1_4B1B_8FEF_F95ADB3B4C7C_.wvu.FilterData" localSheetId="1" hidden="1">Test_Config!$A$1</definedName>
    <definedName name="Z_3D9D14C4_B3B1_4B1B_8FEF_F95ADB3B4C7C_.wvu.FilterData" localSheetId="0" hidden="1">Test_Data!$A$1:$T$437</definedName>
    <definedName name="Z_3E2B59C8_9681_4B13_BA02_DD5A60D0C698_.wvu.FilterData" localSheetId="0" hidden="1">Test_Data!$A$1:$T$437</definedName>
    <definedName name="Z_3E9DD2C6_2AF8_4816_A882_3B03C90B8D3E_.wvu.FilterData" localSheetId="0" hidden="1">Test_Data!$A$1:$T$437</definedName>
    <definedName name="Z_40E8F269_7760_4CCA_ABC9_E6E63CB79A25_.wvu.FilterData" localSheetId="0" hidden="1">Test_Data!$A$1:$T$437</definedName>
    <definedName name="Z_452D2189_7E35_490B_86C3_E1649E7A9343_.wvu.FilterData" localSheetId="1" hidden="1">Test_Config!$A$1</definedName>
    <definedName name="Z_452D2189_7E35_490B_86C3_E1649E7A9343_.wvu.FilterData" localSheetId="0" hidden="1">Test_Data!$A$1:$R$437</definedName>
    <definedName name="Z_48373B15_E659_4603_A17E_8A82B98331B5_.wvu.FilterData" localSheetId="0" hidden="1">Test_Data!$A$1:$T$437</definedName>
    <definedName name="Z_49427F5B_5865_4002_8318_0899295CD2F1_.wvu.FilterData" localSheetId="0" hidden="1">Test_Data!$A$1:$T$438</definedName>
    <definedName name="Z_49470B35_6E09_4A4C_8256_DA1E3018DBA7_.wvu.FilterData" localSheetId="0" hidden="1">Test_Data!$A$1:$T$437</definedName>
    <definedName name="Z_4A490437_1A6B_4D6B_A757_B14C8A7B875A_.wvu.FilterData" localSheetId="0" hidden="1">Test_Data!$A$1:$T$437</definedName>
    <definedName name="Z_4B83C537_34E3_4EC4_9B4F_014D6A4A3819_.wvu.FilterData" localSheetId="0" hidden="1">Test_Data!$A$1:$R$437</definedName>
    <definedName name="Z_4EA198DF_0571_4CC1_AB44_3CBE6357B19A_.wvu.FilterData" localSheetId="0" hidden="1">Test_Data!$A$1:$T$437</definedName>
    <definedName name="Z_4FBF8E4C_5012_4C60_B55D_2FF787A082CC_.wvu.FilterData" localSheetId="0" hidden="1">Test_Data!$A$1:$T$437</definedName>
    <definedName name="Z_4FE9367A_842F_4F58_83E6_04CC1243D604_.wvu.FilterData" localSheetId="0" hidden="1">Test_Data!$A$1:$T$437</definedName>
    <definedName name="Z_500DAD58_3ED1_462F_8D88_AA0520ABC0C9_.wvu.FilterData" localSheetId="0" hidden="1">Test_Data!$A$1:$T$437</definedName>
    <definedName name="Z_501ADA46_1887_4A17_B66F_AE8C89BF1015_.wvu.FilterData" localSheetId="0" hidden="1">Test_Data!$B$1:$R$437</definedName>
    <definedName name="Z_50E8D642_5D30_42BC_8D87_16293983072E_.wvu.FilterData" localSheetId="0" hidden="1">Test_Data!$A$1:$T$438</definedName>
    <definedName name="Z_51E7D7DB_2491_46A6_A60E_EAC4029F0F2F_.wvu.FilterData" localSheetId="0" hidden="1">Test_Data!$A$1:$T$437</definedName>
    <definedName name="Z_528A46E0_4F54_4E8F_9773_AF94179AB580_.wvu.FilterData" localSheetId="0" hidden="1">Test_Data!$A$1:$T$437</definedName>
    <definedName name="Z_545EB005_56E9_4FC0_9D75_38F56FC5FEAB_.wvu.FilterData" localSheetId="0" hidden="1">Test_Data!$A$1:$T$437</definedName>
    <definedName name="Z_5579D22E_755A_4E0D_A977_6DB5DB67A016_.wvu.FilterData" localSheetId="1" hidden="1">Test_Config!$A$1</definedName>
    <definedName name="Z_5579D22E_755A_4E0D_A977_6DB5DB67A016_.wvu.FilterData" localSheetId="0" hidden="1">Test_Data!$A$1:$T$438</definedName>
    <definedName name="Z_55F2D1F2_7319_4618_89C6_B9BAC559B991_.wvu.FilterData" localSheetId="1" hidden="1">Test_Config!$A$1</definedName>
    <definedName name="Z_55F2D1F2_7319_4618_89C6_B9BAC559B991_.wvu.FilterData" localSheetId="0" hidden="1">Test_Data!$A$1:$T$437</definedName>
    <definedName name="Z_57C1B5E5_CC10_4A40_AEEC_8F80E328F2CB_.wvu.FilterData" localSheetId="0" hidden="1">Test_Data!$A$1:$T$438</definedName>
    <definedName name="Z_58CDEB6D_5993_4F29_B6CD_07CB84D21F7F_.wvu.FilterData" localSheetId="0" hidden="1">Test_Data!$A$1:$T$437</definedName>
    <definedName name="Z_58F47CD0_6DB3_4B78_A3B7_955F21369308_.wvu.FilterData" localSheetId="0" hidden="1">Test_Data!$B$1:$R$437</definedName>
    <definedName name="Z_58FB48B8_4F02_4204_ABA5_9F393206E808_.wvu.FilterData" localSheetId="0" hidden="1">Test_Data!$A$1:$T$437</definedName>
    <definedName name="Z_59388434_B977_4D04_820B_C0079DE38CFF_.wvu.FilterData" localSheetId="1" hidden="1">Test_Config!$A$1</definedName>
    <definedName name="Z_59388434_B977_4D04_820B_C0079DE38CFF_.wvu.FilterData" localSheetId="0" hidden="1">Test_Data!$A$1:$T$438</definedName>
    <definedName name="Z_5A63BBD2_71AC_481C_8EAA_4F087F38EDAB_.wvu.FilterData" localSheetId="0" hidden="1">Test_Data!$A$1:$T$437</definedName>
    <definedName name="Z_5AB22E13_B2AE_462D_8F42_B4F368BE0427_.wvu.FilterData" localSheetId="0" hidden="1">Test_Data!$A$1:$T$437</definedName>
    <definedName name="Z_5DF23361_A820_458B_9AAD_A84589CD4731_.wvu.FilterData" localSheetId="0" hidden="1">Test_Data!$A$1:$T$437</definedName>
    <definedName name="Z_5EBB8F49_DED7_42F5_B485_5DDE997F768D_.wvu.FilterData" localSheetId="0" hidden="1">Test_Data!$A$1:$T$437</definedName>
    <definedName name="Z_5FE10A96_01F8_44F7_BED0_0B9FA10FE888_.wvu.FilterData" localSheetId="0" hidden="1">Test_Data!$A$1:$T$437</definedName>
    <definedName name="Z_65EDB443_48C8_453D_9459_7C0B5D91F870_.wvu.FilterData" localSheetId="0" hidden="1">Test_Data!$A$1:$T$437</definedName>
    <definedName name="Z_6ED54BBD_B03F_4C7D_A46D_4C56BC38AB31_.wvu.FilterData" localSheetId="0" hidden="1">Test_Data!$B$1:$R$437</definedName>
    <definedName name="Z_7172CF48_049F_4C76_BEF4_CE5B4D80AFAB_.wvu.FilterData" localSheetId="0" hidden="1">Test_Data!$A$1:$T$437</definedName>
    <definedName name="Z_7204EEF5_A115_4B8B_A346_B27711F1FD06_.wvu.FilterData" localSheetId="0" hidden="1">Test_Data!$B$1:$R$437</definedName>
    <definedName name="Z_72BBA96C_5F0E_4759_A2A7_0F31120302A5_.wvu.FilterData" localSheetId="0" hidden="1">Test_Data!$A$1:$T$437</definedName>
    <definedName name="Z_7384116A_A108_4663_A454_627080C9D65D_.wvu.FilterData" localSheetId="1" hidden="1">Test_Config!$A$1</definedName>
    <definedName name="Z_7384116A_A108_4663_A454_627080C9D65D_.wvu.FilterData" localSheetId="0" hidden="1">Test_Data!$A$1:$R$437</definedName>
    <definedName name="Z_74A7BF69_5FF0_4EBB_B259_14D3B75F95AF_.wvu.FilterData" localSheetId="0" hidden="1">Test_Data!$A$1:$T$437</definedName>
    <definedName name="Z_775D1956_7127_4C19_BE4C_3B8143286308_.wvu.FilterData" localSheetId="0" hidden="1">Test_Data!$A$1:$R$437</definedName>
    <definedName name="Z_7788C8B0_4FF2_4983_8D92_9819F4538345_.wvu.FilterData" localSheetId="0" hidden="1">Test_Data!$A$1:$T$437</definedName>
    <definedName name="Z_77DE0F33_3BE3_41C2_AA36_03EBF3425971_.wvu.FilterData" localSheetId="0" hidden="1">Test_Data!$B$1:$R$437</definedName>
    <definedName name="Z_7C06727B_DF33_4C1E_8508_DA520DF10A9E_.wvu.FilterData" localSheetId="0" hidden="1">Test_Data!$A$1:$T$437</definedName>
    <definedName name="Z_82CC478D_BAA2_40AB_AF92_84DF3937B073_.wvu.FilterData" localSheetId="0" hidden="1">Test_Data!$A$1:$T$437</definedName>
    <definedName name="Z_82EC10A0_CEC6_421F_8C9C_769CBB3B1FEF_.wvu.FilterData" localSheetId="0" hidden="1">Test_Data!$A$1:$T$437</definedName>
    <definedName name="Z_872F2F52_AD9E_47BF_B64F_A5D901DD5DA2_.wvu.FilterData" localSheetId="0" hidden="1">Test_Data!$B$1:$R$437</definedName>
    <definedName name="Z_882834B4_442B_490A_9279_E9C80FBDCEEF_.wvu.FilterData" localSheetId="0" hidden="1">Test_Data!$A$1:$T$437</definedName>
    <definedName name="Z_8A4D6997_5783_4D5A_970A_87022CE4BEAE_.wvu.FilterData" localSheetId="0" hidden="1">Test_Data!$A$1:$T$437</definedName>
    <definedName name="Z_8CD847D1_1BDC_4DE5_B78F_82C82D6CF10C_.wvu.FilterData" localSheetId="0" hidden="1">Test_Data!$B$1:$R$437</definedName>
    <definedName name="Z_9409D79F_BF81_4CE2_9716_10B94CA92E1C_.wvu.FilterData" localSheetId="0" hidden="1">Test_Data!$B$1:$R$437</definedName>
    <definedName name="Z_95DC4063_D2A1_4FAC_879C_A443089DE3BA_.wvu.FilterData" localSheetId="0" hidden="1">Test_Data!$A$1:$T$437</definedName>
    <definedName name="Z_99C6E37E_A2B7_4DD0_95C1_E8CB30B8504D_.wvu.FilterData" localSheetId="0" hidden="1">Test_Data!$A$1:$T$437</definedName>
    <definedName name="Z_9BA81A2A_8BB1_4364_886B_87A56C09EF20_.wvu.FilterData" localSheetId="0" hidden="1">Test_Data!$A$1:$T$438</definedName>
    <definedName name="Z_9D11CE49_C700_4114_8699_F9A4A0E6FA35_.wvu.FilterData" localSheetId="0" hidden="1">Test_Data!$A$1:$T$438</definedName>
    <definedName name="Z_9D35B380_6F2A_4CF5_BD0E_6D1A0C2095F5_.wvu.FilterData" localSheetId="0" hidden="1">Test_Data!$A$1:$T$437</definedName>
    <definedName name="Z_9E5AEB8B_B84C_469F_B89B_7928086B2475_.wvu.FilterData" localSheetId="0" hidden="1">Test_Data!$A$1:$T$437</definedName>
    <definedName name="Z_9E66E9AA_B0AE_4C0E_B5B7_8B9F722FF665_.wvu.FilterData" localSheetId="0" hidden="1">Test_Data!$A$1:$R$437</definedName>
    <definedName name="Z_9F08A250_56CA_4D71_B67B_70E5E17E95A9_.wvu.FilterData" localSheetId="0" hidden="1">Test_Data!$A$1:$T$437</definedName>
    <definedName name="Z_9F9DD3CF_374B_4C64_839F_5625523EAA3B_.wvu.FilterData" localSheetId="0" hidden="1">Test_Data!$A$1:$T$437</definedName>
    <definedName name="Z_A1E94959_EEA1_49EA_BBA5_534B9FCBCD91_.wvu.FilterData" localSheetId="0" hidden="1">Test_Data!$A$1:$T$437</definedName>
    <definedName name="Z_A491C742_BC12_4E8D_B6B2_CF29265649D3_.wvu.FilterData" localSheetId="0" hidden="1">Test_Data!$A$1:$T$437</definedName>
    <definedName name="Z_A7AE9C77_A1D0_4634_84DF_6D4B1433A504_.wvu.FilterData" localSheetId="0" hidden="1">Test_Data!$B$1:$R$437</definedName>
    <definedName name="Z_AB541EC9_0065_4751_8EA4_6B3A951AD4D8_.wvu.FilterData" localSheetId="0" hidden="1">Test_Data!$A$1:$T$437</definedName>
    <definedName name="Z_AB93C3A6_952E_4544_923C_1032989A2DB9_.wvu.FilterData" localSheetId="0" hidden="1">Test_Data!$B$1:$R$437</definedName>
    <definedName name="Z_ABE83FAC_4D32_49A5_AB30_79A3D234BAA7_.wvu.FilterData" localSheetId="0" hidden="1">Test_Data!$A$1:$T$438</definedName>
    <definedName name="Z_ADF3AAC3_316F_4CFD_B6C3_F64CE966A46C_.wvu.FilterData" localSheetId="0" hidden="1">Test_Data!$A$1:$T$438</definedName>
    <definedName name="Z_AF045930_F6CD_4BF7_B8A9_DE1F9790BF9B_.wvu.FilterData" localSheetId="1" hidden="1">Test_Config!$A$1</definedName>
    <definedName name="Z_AF045930_F6CD_4BF7_B8A9_DE1F9790BF9B_.wvu.FilterData" localSheetId="0" hidden="1">Test_Data!$A$1:$T$438</definedName>
    <definedName name="Z_AF94AF34_DE87_41E6_91D8_8A570F90A5D3_.wvu.FilterData" localSheetId="0" hidden="1">Test_Data!$A$1:$T$438</definedName>
    <definedName name="Z_AF952CFC_32DC_4CD3_9A6F_388DA82EFE8A_.wvu.FilterData" localSheetId="0" hidden="1">Test_Data!$A$1:$R$437</definedName>
    <definedName name="Z_B085DB48_1A5F_403E_8462_067BC4BFEACC_.wvu.FilterData" localSheetId="0" hidden="1">Test_Data!$A$1:$T$437</definedName>
    <definedName name="Z_B1A8E995_4B1D_4791_A281_09F7E13278DA_.wvu.FilterData" localSheetId="0" hidden="1">Test_Data!$A$1:$R$437</definedName>
    <definedName name="Z_B340B1C7_935F_476B_A938_DB38B9CF8792_.wvu.FilterData" localSheetId="0" hidden="1">Test_Data!$A$1:$R$437</definedName>
    <definedName name="Z_B390C952_F0B6_4930_9FFF_0AB8A880271B_.wvu.FilterData" localSheetId="0" hidden="1">Test_Data!$A$1:$T$437</definedName>
    <definedName name="Z_B6E2381C_A942_4DD7_896B_98DA956ABE3A_.wvu.FilterData" localSheetId="1" hidden="1">Test_Config!$A$1</definedName>
    <definedName name="Z_B6E2381C_A942_4DD7_896B_98DA956ABE3A_.wvu.FilterData" localSheetId="0" hidden="1">Test_Data!$A$1:$T$437</definedName>
    <definedName name="Z_B7142FD6_93F6_44D5_9CD7_BE763DC21555_.wvu.FilterData" localSheetId="0" hidden="1">Test_Data!$A$1:$T$437</definedName>
    <definedName name="Z_B7B32A7E_2D71_4021_9AAC_4840A71457B1_.wvu.FilterData" localSheetId="1" hidden="1">Test_Config!$A$1</definedName>
    <definedName name="Z_B7B32A7E_2D71_4021_9AAC_4840A71457B1_.wvu.FilterData" localSheetId="0" hidden="1">Test_Data!$A$1:$R$437</definedName>
    <definedName name="Z_B8B94908_270B_45EB_B60B_491E0670BB76_.wvu.FilterData" localSheetId="0" hidden="1">Test_Data!$A$1:$T$437</definedName>
    <definedName name="Z_BA69E2C7_5823_4984_8A4F_E7DE93EBD403_.wvu.FilterData" localSheetId="0" hidden="1">Test_Data!$A$1:$T$437</definedName>
    <definedName name="Z_BBD5E222_922B_4874_BE29_6DE76096D8FB_.wvu.FilterData" localSheetId="0" hidden="1">Test_Data!$A$1:$T$437</definedName>
    <definedName name="Z_BCC8EFA0_9E66_4051_A075_48E17B0C7838_.wvu.FilterData" localSheetId="0" hidden="1">Test_Data!$A$1:$T$437</definedName>
    <definedName name="Z_BE54FBCE_A938_4803_BE27_1A665AF94A6D_.wvu.FilterData" localSheetId="0" hidden="1">Test_Data!$A$1:$T$437</definedName>
    <definedName name="Z_BEDB725F_348E_405E_9BEF_441200032C3A_.wvu.FilterData" localSheetId="0" hidden="1">Test_Data!$A$1:$T$438</definedName>
    <definedName name="Z_C041901A_3819_438B_8346_325C1D0264B3_.wvu.FilterData" localSheetId="0" hidden="1">Test_Data!$A$1:$T$437</definedName>
    <definedName name="Z_C12D071D_C467_4D28_999A_E371CDA68825_.wvu.FilterData" localSheetId="0" hidden="1">Test_Data!$A$1:$T$437</definedName>
    <definedName name="Z_C1CF04F9_A432_402D_971F_AE364D076759_.wvu.FilterData" localSheetId="0" hidden="1">Test_Data!$A$1:$T$437</definedName>
    <definedName name="Z_C24B0ABA_C251_4B66_84C6_8CC97A14EA20_.wvu.FilterData" localSheetId="0" hidden="1">Test_Data!$A$1:$T$438</definedName>
    <definedName name="Z_C448C177_61B6_46EA_9396_856A0BABBDA4_.wvu.FilterData" localSheetId="0" hidden="1">Test_Data!$A$1:$T$437</definedName>
    <definedName name="Z_C763A0AF_F101_427A_ACD9_3BD1E4C621EC_.wvu.FilterData" localSheetId="0" hidden="1">Test_Data!$A$1:$T$437</definedName>
    <definedName name="Z_C83B9C37_5B7C_4952_BDEC_8E3885C3E86A_.wvu.FilterData" localSheetId="0" hidden="1">Test_Data!$A$1:$T$437</definedName>
    <definedName name="Z_CCC4AD03_C026_4370_B1A3_DC3618EBB5D8_.wvu.FilterData" localSheetId="0" hidden="1">Test_Data!$A$1:$T$437</definedName>
    <definedName name="Z_CCF919DA_3ACE_4277_A417_24556D8197A0_.wvu.FilterData" localSheetId="0" hidden="1">Test_Data!$A$1:$T$437</definedName>
    <definedName name="Z_CD675AD0_AD57_4E96_9045_C3A968F81E22_.wvu.FilterData" localSheetId="0" hidden="1">Test_Data!$A$1:$T$437</definedName>
    <definedName name="Z_CDABA4D6_B9A5_4D86_86DC_2D095095DC55_.wvu.FilterData" localSheetId="0" hidden="1">Test_Data!$A$1:$T$437</definedName>
    <definedName name="Z_CEDAC53C_652E_4D1F_8D90_F55672C31B3C_.wvu.FilterData" localSheetId="0" hidden="1">Test_Data!$A$1:$T$437</definedName>
    <definedName name="Z_D03F3362_684E_442A_AB2F_EFC1DED5FAE7_.wvu.FilterData" localSheetId="0" hidden="1">Test_Data!$A$1:$T$438</definedName>
    <definedName name="Z_D1C64FCF_A393_4996_9480_25DC38B9C4F1_.wvu.FilterData" localSheetId="0" hidden="1">Test_Data!$B$1:$R$437</definedName>
    <definedName name="Z_D1DF7471_BC15_4298_9256_9CE1F998678B_.wvu.FilterData" localSheetId="0" hidden="1">Test_Data!$A$1:$R$437</definedName>
    <definedName name="Z_D2F72DC4_43FE_43E1_93B6_14BFA829CAA9_.wvu.FilterData" localSheetId="0" hidden="1">Test_Data!$A$1:$R$437</definedName>
    <definedName name="Z_D694D114_B763_4A4E_856C_F761C0B57F95_.wvu.FilterData" localSheetId="0" hidden="1">Test_Data!$A$1:$T$437</definedName>
    <definedName name="Z_D9237239_7C40_45D1_B704_180364F92349_.wvu.FilterData" localSheetId="0" hidden="1">Test_Data!$A$1:$T$437</definedName>
    <definedName name="Z_D943C113_EBCD_463D_9009_2263660F1D64_.wvu.FilterData" localSheetId="0" hidden="1">Test_Data!$A$1:$T$437</definedName>
    <definedName name="Z_DA1CB577_FFEC_47D0_953A_5A1FAE29C7F0_.wvu.FilterData" localSheetId="0" hidden="1">Test_Data!$A$1:$T$438</definedName>
    <definedName name="Z_DB2CB3B7_2899_4703_A51F_47F9D0F4224A_.wvu.FilterData" localSheetId="0" hidden="1">Test_Data!$A$1:$T$437</definedName>
    <definedName name="Z_DCDA47E8_A607_4F26_9874_65C7226924B7_.wvu.FilterData" localSheetId="0" hidden="1">Test_Data!$A$1:$T$438</definedName>
    <definedName name="Z_DCF08C2E_F42E_48CF_B81A_4E6D74A0ED4D_.wvu.FilterData" localSheetId="0" hidden="1">Test_Data!$A$1:$T$438</definedName>
    <definedName name="Z_DD8A049E_32D4_4E61_BA7A_E4F486E72CB9_.wvu.FilterData" localSheetId="0" hidden="1">Test_Data!$A$1:$T$437</definedName>
    <definedName name="Z_DE63D2FB_CEFF_42CE_B936_C3B01DA598B1_.wvu.FilterData" localSheetId="0" hidden="1">Test_Data!$A$1:$T$437</definedName>
    <definedName name="Z_E0C45456_FB9E_4FCA_959D_AC0CBBD1862C_.wvu.FilterData" localSheetId="0" hidden="1">Test_Data!$B$1:$R$437</definedName>
    <definedName name="Z_E89EEE03_07C6_427D_A52B_319EC1521FD6_.wvu.FilterData" localSheetId="0" hidden="1">Test_Data!$A$1:$T$438</definedName>
    <definedName name="Z_EB5B7D1E_99FF_472D_B51D_5A03E6DA7F86_.wvu.FilterData" localSheetId="0" hidden="1">Test_Data!$A$1:$T$437</definedName>
    <definedName name="Z_EB935371_CC2F_4F2D_BEBC_BF580BC0DD01_.wvu.FilterData" localSheetId="0" hidden="1">Test_Data!$A$1:$T$437</definedName>
    <definedName name="Z_EDEC8E71_C06D_490F_B213_5A2AABEE11B5_.wvu.FilterData" localSheetId="0" hidden="1">Test_Data!$B$1:$R$437</definedName>
    <definedName name="Z_EFDE2FB6_8C8E_4EF4_B5C1_9EBF1A9B8B00_.wvu.FilterData" localSheetId="0" hidden="1">Test_Data!$A$1:$T$437</definedName>
    <definedName name="Z_F0B18984_C8E2_4220_BB6F_41D8C16A347B_.wvu.FilterData" localSheetId="0" hidden="1">Test_Data!$A$1:$T$437</definedName>
    <definedName name="Z_F3622C3C_46D7_4588_A576_971699DCCB49_.wvu.FilterData" localSheetId="0" hidden="1">Test_Data!$A$1:$T$437</definedName>
    <definedName name="Z_F4D5067B_FF9D_4901_9579_ED14E01FACE2_.wvu.FilterData" localSheetId="0" hidden="1">Test_Data!$A$1:$T$437</definedName>
    <definedName name="Z_F55830BF_8990_435D_83CB_73DA0E9FE78C_.wvu.FilterData" localSheetId="0" hidden="1">Test_Data!$A$1:$T$437</definedName>
    <definedName name="Z_F69BB53D_5FBF_4483_9A5D_0A1CF51F8129_.wvu.FilterData" localSheetId="0" hidden="1">Test_Data!$A$1:$T$438</definedName>
    <definedName name="Z_F8463BB5_640E_43A1_B6BA_62CB8377ADDF_.wvu.FilterData" localSheetId="0" hidden="1">Test_Data!$A$1:$T$437</definedName>
    <definedName name="Z_F87A53EF_1FEB_47C7_9E77_12EA9A10E0F3_.wvu.FilterData" localSheetId="0" hidden="1">Test_Data!$A$1:$T$437</definedName>
    <definedName name="Z_FA1974E2_15A5_4C72_8599_DE62DB1A7233_.wvu.FilterData" localSheetId="0" hidden="1">Test_Data!$A$1:$T$438</definedName>
  </definedNames>
  <calcPr calcId="191029"/>
  <customWorkbookViews>
    <customWorkbookView name="Agarwal, Naman - Personal View" guid="{1DD986DF-018A-4C5B-B60F-B1A9D15E02FD}" mergeInterval="0" personalView="1" maximized="1" xWindow="-9" yWindow="-9" windowWidth="1938" windowHeight="1048" activeSheetId="1"/>
    <customWorkbookView name="Suresh, AryaX - Personal View" guid="{B7B32A7E-2D71-4021-9AAC-4840A71457B1}" mergeInterval="0" personalView="1" maximized="1" xWindow="-9" yWindow="-9" windowWidth="1938" windowHeight="1048" activeSheetId="1"/>
    <customWorkbookView name="As, VijayX - Personal View" guid="{5579D22E-755A-4E0D-A977-6DB5DB67A016}" mergeInterval="0" personalView="1" maximized="1" xWindow="-9" yWindow="-9" windowWidth="1938" windowHeight="1048" activeSheetId="1"/>
    <customWorkbookView name="Yamini, ChittepuX - Personal View" guid="{452D2189-7E35-490B-86C3-E1649E7A9343}" mergeInterval="0" personalView="1" maximized="1" xWindow="-9" yWindow="-9" windowWidth="1938" windowHeight="1048" activeSheetId="1"/>
    <customWorkbookView name="Pandyala, JijinaX Nellyatt - Personal View" guid="{AF045930-F6CD-4BF7-B8A9-DE1F9790BF9B}" mergeInterval="0" personalView="1" maximized="1" xWindow="-9" yWindow="-9" windowWidth="1938" windowHeight="1048" activeSheetId="1"/>
    <customWorkbookView name="Vs, AnanthareshmaX - Personal View" guid="{1452CE3A-0E5D-4E5C-9B15-F3517FBAE90D}" mergeInterval="0" personalView="1" maximized="1" xWindow="-9" yWindow="-9" windowWidth="1938" windowHeight="1048" activeSheetId="1"/>
    <customWorkbookView name="Biju, BeethuX - Personal View" guid="{B6E2381C-A942-4DD7-896B-98DA956ABE3A}" mergeInterval="0" personalView="1" maximized="1" xWindow="-9" yWindow="-9" windowWidth="1938" windowHeight="1048" activeSheetId="1"/>
    <customWorkbookView name="Hasagavalli somashekhar, ManasaX - Personal View" guid="{55F2D1F2-7319-4618-89C6-B9BAC559B991}" mergeInterval="0" personalView="1" maximized="1" xWindow="-9" yWindow="-9" windowWidth="1938" windowHeight="1048" activeSheetId="1"/>
    <customWorkbookView name="Ahammad, SohelX - Personal View" guid="{3D9D14C4-B3B1-4B1B-8FEF-F95ADB3B4C7C}" mergeInterval="0" personalView="1" maximized="1" xWindow="-9" yWindow="-9" windowWidth="1938" windowHeight="1048" activeSheetId="1"/>
    <customWorkbookView name="D, ShwethaX - Personal View" guid="{59388434-B977-4D04-820B-C0079DE38CFF}" mergeInterval="0" personalView="1" maximized="1" xWindow="-9" yWindow="-9" windowWidth="1938" windowHeight="1048" activeSheetId="1"/>
    <customWorkbookView name="U, SavithaX B - Personal View" guid="{7384116A-A108-4663-A454-627080C9D65D}"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11" i="1" l="1"/>
  <c r="A77" i="1"/>
  <c r="A19" i="1" l="1"/>
  <c r="A16" i="1"/>
  <c r="A10" i="1" l="1"/>
  <c r="A141" i="1" l="1"/>
  <c r="A394" i="1"/>
  <c r="A135" i="1"/>
  <c r="A187" i="1"/>
  <c r="A28" i="1"/>
  <c r="A330" i="1"/>
  <c r="A144" i="1"/>
  <c r="A225" i="1"/>
  <c r="A316" i="1" l="1"/>
  <c r="A281" i="1"/>
  <c r="A408" i="1" l="1"/>
  <c r="A357" i="1"/>
  <c r="A228" i="1"/>
  <c r="A395" i="1"/>
  <c r="A2" i="1" l="1"/>
  <c r="A3" i="1"/>
  <c r="A4" i="1"/>
  <c r="A5" i="1"/>
  <c r="A6" i="1"/>
  <c r="A7" i="1"/>
  <c r="A8" i="1"/>
  <c r="A9" i="1"/>
  <c r="A11" i="1"/>
  <c r="A12" i="1"/>
  <c r="A13" i="1"/>
  <c r="A14" i="1"/>
  <c r="A15" i="1"/>
  <c r="A17" i="1"/>
  <c r="A18" i="1"/>
  <c r="A20" i="1"/>
  <c r="A21" i="1"/>
  <c r="A22" i="1"/>
  <c r="A23" i="1"/>
  <c r="A24" i="1"/>
  <c r="A25" i="1"/>
  <c r="A26" i="1"/>
  <c r="A27"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6" i="1"/>
  <c r="A137" i="1"/>
  <c r="A138" i="1"/>
  <c r="A139" i="1"/>
  <c r="A140" i="1"/>
  <c r="A142" i="1"/>
  <c r="A143"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6" i="1"/>
  <c r="A227"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2" i="1"/>
  <c r="A283" i="1"/>
  <c r="A284" i="1"/>
  <c r="A285" i="1"/>
  <c r="A286" i="1"/>
  <c r="A287" i="1"/>
  <c r="A288" i="1"/>
  <c r="A289" i="1"/>
  <c r="A290" i="1"/>
  <c r="A291" i="1"/>
  <c r="A292" i="1"/>
  <c r="A293" i="1"/>
  <c r="A295" i="1"/>
  <c r="A296" i="1"/>
  <c r="A297" i="1"/>
  <c r="A298" i="1"/>
  <c r="A299" i="1"/>
  <c r="A300" i="1"/>
  <c r="A301" i="1"/>
  <c r="A302" i="1"/>
  <c r="A303" i="1"/>
  <c r="A304" i="1"/>
  <c r="A305" i="1"/>
  <c r="A306" i="1"/>
  <c r="A307" i="1"/>
  <c r="A308" i="1"/>
  <c r="A309" i="1"/>
  <c r="A310" i="1"/>
  <c r="A311" i="1"/>
  <c r="A312" i="1"/>
  <c r="A313" i="1"/>
  <c r="A314" i="1"/>
  <c r="A315" i="1"/>
  <c r="A317" i="1"/>
  <c r="A318" i="1"/>
  <c r="A319" i="1"/>
  <c r="A320" i="1"/>
  <c r="A321" i="1"/>
  <c r="A322" i="1"/>
  <c r="A323" i="1"/>
  <c r="A324" i="1"/>
  <c r="A325" i="1"/>
  <c r="A326" i="1"/>
  <c r="A327" i="1"/>
  <c r="A328" i="1"/>
  <c r="A329"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6" i="1"/>
  <c r="A397" i="1"/>
  <c r="A398" i="1"/>
  <c r="A399" i="1"/>
  <c r="A400" i="1"/>
  <c r="A401" i="1"/>
  <c r="A402" i="1"/>
  <c r="A403" i="1"/>
  <c r="A404" i="1"/>
  <c r="A405" i="1"/>
  <c r="A406" i="1"/>
  <c r="A407" i="1"/>
  <c r="A409" i="1"/>
  <c r="A410"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alcChain>
</file>

<file path=xl/sharedStrings.xml><?xml version="1.0" encoding="utf-8"?>
<sst xmlns="http://schemas.openxmlformats.org/spreadsheetml/2006/main" count="5737" uniqueCount="1257">
  <si>
    <t>me_sku</t>
  </si>
  <si>
    <t>component_affected</t>
  </si>
  <si>
    <t>jama_platform_feature_and_capability</t>
  </si>
  <si>
    <t>platform_features</t>
  </si>
  <si>
    <t>jama_id</t>
  </si>
  <si>
    <t>Low</t>
  </si>
  <si>
    <t>msalaudx</t>
  </si>
  <si>
    <t>Consumer,Corporate_vPro,Slim</t>
  </si>
  <si>
    <t>bios.cpu_pm</t>
  </si>
  <si>
    <t>Thermal Management</t>
  </si>
  <si>
    <t>Fan Control</t>
  </si>
  <si>
    <t>CSS-IVE-50897</t>
  </si>
  <si>
    <t>Verify System wakes from C-MoS using USB device connected to USB Type-C port</t>
  </si>
  <si>
    <t>bios.platform,bios.sa</t>
  </si>
  <si>
    <t>TCSS</t>
  </si>
  <si>
    <t>MoS(Modern Standby),USB 3.0</t>
  </si>
  <si>
    <t>CSS-IVE-50921</t>
  </si>
  <si>
    <t>Verify bootable USB devices connected over USB Type-A port can set as first Boot device in BIOS</t>
  </si>
  <si>
    <t>anaray5x</t>
  </si>
  <si>
    <t>bios.pch</t>
  </si>
  <si>
    <t>Internal and External Storage</t>
  </si>
  <si>
    <t>USB 2.0,USB 3.0</t>
  </si>
  <si>
    <t>CSS-IVE-50969</t>
  </si>
  <si>
    <t>Verify system stability after S4 and S5 cycles via power button</t>
  </si>
  <si>
    <t>reddyv5x</t>
  </si>
  <si>
    <t>bios.platform</t>
  </si>
  <si>
    <t>Power Management</t>
  </si>
  <si>
    <t>S-states</t>
  </si>
  <si>
    <t>CSS-IVE-50984</t>
  </si>
  <si>
    <t>Validate USB2.0/3.0 device enumeration and functionality in EFI shell and OS on cold-plug over USB Type-A port</t>
  </si>
  <si>
    <t>High</t>
  </si>
  <si>
    <t>USB 2.0,USB 3.0,USB/XHCI ports</t>
  </si>
  <si>
    <t>CSS-IVE-50987</t>
  </si>
  <si>
    <t>Verify Options available in the USB configuration page of BIOS Setup (AIO/DT/HALO)</t>
  </si>
  <si>
    <t>Medium</t>
  </si>
  <si>
    <t>CSS-IVE-51253</t>
  </si>
  <si>
    <t>Verify BIOS reports correct SMBIOS table structure</t>
  </si>
  <si>
    <t>vhebbarx</t>
  </si>
  <si>
    <t>Industry Specs and Open source initiatives</t>
  </si>
  <si>
    <t>SMBIOS</t>
  </si>
  <si>
    <t>CSS-IVE-52386</t>
  </si>
  <si>
    <t>Verifying PCIe-USB add-on card support</t>
  </si>
  <si>
    <t>USB-OTG,USB/XHCI ports</t>
  </si>
  <si>
    <t>CSS-IVE-52708</t>
  </si>
  <si>
    <t>Verify if offline Crash Dump created during system on crash</t>
  </si>
  <si>
    <t>chassanx</t>
  </si>
  <si>
    <t>Debug Interfaces and Traces</t>
  </si>
  <si>
    <t>debug interfaces</t>
  </si>
  <si>
    <t>CSS-IVE-52768</t>
  </si>
  <si>
    <t>Validate warm reboot cycle from EFI Shell using USB keyboard connected over USB Type-A port</t>
  </si>
  <si>
    <t>bios.pch,fw.ifwi.pchc</t>
  </si>
  <si>
    <t>UEFI,USB/XHCI ports</t>
  </si>
  <si>
    <t>CSS-IVE-54028</t>
  </si>
  <si>
    <t>Verify that BIOS presents options to change the Boot Order</t>
  </si>
  <si>
    <t>Platform Config and Board BOM</t>
  </si>
  <si>
    <t>BIOS-Boot-Flows</t>
  </si>
  <si>
    <t>CSS-IVE-54154</t>
  </si>
  <si>
    <t>Verify CPU frequency transitions based on Turbo status</t>
  </si>
  <si>
    <t>Turbo</t>
  </si>
  <si>
    <t>CSS-IVE-54199</t>
  </si>
  <si>
    <t>Verify system stability post Warm reboot cycles</t>
  </si>
  <si>
    <t>fw.ifwi.pmc</t>
  </si>
  <si>
    <t>CSS-IVE-54316</t>
  </si>
  <si>
    <t>Verify system exit from Connected Modern standby / S0i3 state via USB mouse</t>
  </si>
  <si>
    <t>MoS(Modern Standby),S0ix-states,USB 3.0</t>
  </si>
  <si>
    <t>CSS-IVE-59243</t>
  </si>
  <si>
    <t>Validate digital audio functionality over Type-C port</t>
  </si>
  <si>
    <t>bios.platform,bios.sa,fw.ifwi.MGPhy,fw.ifwi.dekelPhy,fw.ifwi.iom,fw.ifwi.nphy,fw.ifwi.pmc,fw.ifwi.sam,fw.ifwi.sphy,fw.ifwi.tbt</t>
  </si>
  <si>
    <t>S-states,TCSS,USB-TypeC</t>
  </si>
  <si>
    <t>CSS-IVE-61677</t>
  </si>
  <si>
    <t>Verify SUT Entry and Exit in CS Low Power Mode</t>
  </si>
  <si>
    <t>Power Btn/HID,S0ix-states</t>
  </si>
  <si>
    <t>CSS-IVE-61820</t>
  </si>
  <si>
    <t>Verify DMIC basic functionality test over I2S Audio Codec, pre and post CMS cycles</t>
  </si>
  <si>
    <t>vkanandx</t>
  </si>
  <si>
    <t>Consumer,Corporate_vPro</t>
  </si>
  <si>
    <t>Display, Graphics, Video and Audio</t>
  </si>
  <si>
    <t>MoS(Modern Standby),S0ix-states,audio codecs</t>
  </si>
  <si>
    <t>CSS-IVE-145711</t>
  </si>
  <si>
    <t>Verify DMIC basic functionality test over I2S Audio Codec, pre and post S4, S5 and warm and cold reset cycles</t>
  </si>
  <si>
    <t>S-states,audio codecs</t>
  </si>
  <si>
    <t>CSS-IVE-145713</t>
  </si>
  <si>
    <t>Verify System Boot with  "Dual Tau Boost" option Enabled /Disabled Post Sx</t>
  </si>
  <si>
    <t>Dual_Tau,cTDP</t>
  </si>
  <si>
    <t>CSS-IVE-133571</t>
  </si>
  <si>
    <t>Verify System Boot with  "Dual Tau Boost" option Enabled /disabled</t>
  </si>
  <si>
    <t>CSS-IVE-133570</t>
  </si>
  <si>
    <t>BIOS should update the changes for SMBIOS type 7</t>
  </si>
  <si>
    <t>bios.pch,bios.platform</t>
  </si>
  <si>
    <t>CSS-IVE-50533</t>
  </si>
  <si>
    <t>Verify Processor reaches all P-states irrespective of C-states</t>
  </si>
  <si>
    <t>C-States,HWP-Speedshift,P-States</t>
  </si>
  <si>
    <t>CSS-IVE-50806</t>
  </si>
  <si>
    <t>Verify flex ratio can be set between HFM and LFM ratio</t>
  </si>
  <si>
    <t>CPU-Straps</t>
  </si>
  <si>
    <t>CSS-IVE-50834</t>
  </si>
  <si>
    <t>Verify CPU switches between all P-states when Number of P states set to 0</t>
  </si>
  <si>
    <t>bios.cpu_pm,fw.ifwi.others,fw.ifwi.pmc</t>
  </si>
  <si>
    <t>HWP-Speedshift,P-States</t>
  </si>
  <si>
    <t>CSS-IVE-50711</t>
  </si>
  <si>
    <t>Verify Bios gives an option to configure Intel Processor Trace Feature(RTIT)</t>
  </si>
  <si>
    <t>RTIT</t>
  </si>
  <si>
    <t>CSS-IVE-50714</t>
  </si>
  <si>
    <t>BIOS should update the changes for SMBIOS type 4 [Processor Information]</t>
  </si>
  <si>
    <t>CSS-IVE-50532</t>
  </si>
  <si>
    <t>Verify Platform PL1 and PL2 Bios options</t>
  </si>
  <si>
    <t>PL1</t>
  </si>
  <si>
    <t>CSS-IVE-70972</t>
  </si>
  <si>
    <t>Verify that BIOS gives an option to change Tcc Activation Offset</t>
  </si>
  <si>
    <t>Thermal throttling,Trip points</t>
  </si>
  <si>
    <t>CSS-IVE-80988</t>
  </si>
  <si>
    <t>Verify C-state residencies during Connected Modern Standby/S0i3 with system in AC mode</t>
  </si>
  <si>
    <t>MoS(Modern Standby)</t>
  </si>
  <si>
    <t>CSS-IVE-101382</t>
  </si>
  <si>
    <t>Verify if Intel SelfTest completes successfully</t>
  </si>
  <si>
    <t>bios.platform,fw.ifwi.bios</t>
  </si>
  <si>
    <t>ACPI,COM,Serial,UART,debug interfaces</t>
  </si>
  <si>
    <t>CSS-IVE-101752</t>
  </si>
  <si>
    <t>Verify Chipset information displayed in BIOS</t>
  </si>
  <si>
    <t>BIOS Information</t>
  </si>
  <si>
    <t>CSS-IVE-86458</t>
  </si>
  <si>
    <t>Validate system residency for SLP_S0 post audio playback in Connected MOS/S0i3 mode</t>
  </si>
  <si>
    <t>SLP_S0</t>
  </si>
  <si>
    <t>CSS-IVE-102254</t>
  </si>
  <si>
    <t>Verify Intel(R) Dynamic Tuning technology support enabled in BIOS for DT SKUs</t>
  </si>
  <si>
    <t>ACPI,DPTF Inteface</t>
  </si>
  <si>
    <t>CSS-IVE-105601</t>
  </si>
  <si>
    <t>Verify CPU enters C10 state irrespective of PS_ON status</t>
  </si>
  <si>
    <t>PS_ON</t>
  </si>
  <si>
    <t>CSS-IVE-117977</t>
  </si>
  <si>
    <t>Verify platform"s Power Limit 1 and Power Limit 2 values</t>
  </si>
  <si>
    <t>Power Limit</t>
  </si>
  <si>
    <t>CSS-IVE-118232</t>
  </si>
  <si>
    <t>Verify user configured Power Limit 1 and Power Limit 2 values gets reflected correctly as part of PACKAGE_RAPL_LIMIT_0_0_0_MCHBAR_PCU MMIO region</t>
  </si>
  <si>
    <t>CSS-IVE-118302</t>
  </si>
  <si>
    <t>Verify Bios configured Power Limit 4</t>
  </si>
  <si>
    <t>CSS-IVE-118303</t>
  </si>
  <si>
    <t>Verify user configured Power Limit 4 values pre and post Sx cycles</t>
  </si>
  <si>
    <t>CSS-IVE-118304</t>
  </si>
  <si>
    <t>Verify system stability on changing power state settings</t>
  </si>
  <si>
    <t>FIVR,S-states</t>
  </si>
  <si>
    <t>CSS-IVE-120310</t>
  </si>
  <si>
    <t>Verify Bios enters exclusive mode to initialize Elixir Spring patch and exits exclusive mode successfully</t>
  </si>
  <si>
    <t>BIOS-Boot-Flows,Elixir springs</t>
  </si>
  <si>
    <t>CSS-IVE-130035</t>
  </si>
  <si>
    <t>Verify PC10 when S0 idle condition</t>
  </si>
  <si>
    <t>bios.cpu_pm,fw.ifwi.pmc</t>
  </si>
  <si>
    <t>C-States</t>
  </si>
  <si>
    <t>CSS-IVE-130052</t>
  </si>
  <si>
    <t>Verify RAR TIMER CONFIG post MRC</t>
  </si>
  <si>
    <t>bios.mem_decode</t>
  </si>
  <si>
    <t>Memory Technologies/Topologies</t>
  </si>
  <si>
    <t>CSS-IVE-133778</t>
  </si>
  <si>
    <t>[Hybrid]Verify that BIOS can have active processor cores with Hyper Threading (SMT) enabled in [Dual Big core + Octa Small core] SKUs with Small cores  Enabled(2C+8A)</t>
  </si>
  <si>
    <t>CSS-IVE-135510</t>
  </si>
  <si>
    <t>[Hybrid]Verify that BIOS can have active processor cores with Hyper Threading (SMT) enabled in [Octa Big Core + Octa Small Core] SKUs when Small cores and Big core is Enabled (8C+8A)</t>
  </si>
  <si>
    <t>CSS-IVE-135511</t>
  </si>
  <si>
    <t>[Hybrid]Verify that BIOS can have active processor cores with Hyper Threading (SMT) enabled in [Dual Big Core+Octa Small cores] SKUs with Small cores and Big Core is enabled (2C+8A)</t>
  </si>
  <si>
    <t>CSS-IVE-135513</t>
  </si>
  <si>
    <t>[Hybrid]Verify 3D benchmark tool  on Hybrid Processor When Big and Small Cores are enabled</t>
  </si>
  <si>
    <t>BenchMark Tests,CPU-Straps</t>
  </si>
  <si>
    <t>CSS-IVE-135517</t>
  </si>
  <si>
    <t>[Hybrid]Verify 3D benchmark tool  on Hybrid Processor When Big is enabled and Small Cores is disabled</t>
  </si>
  <si>
    <t>CSS-IVE-135518</t>
  </si>
  <si>
    <t>[Hybrid]Verify 3D benchmark tool  on Hybrid Processor When Big is Disabled/1 and Small Cores is Enabled</t>
  </si>
  <si>
    <t>CSS-IVE-135519</t>
  </si>
  <si>
    <t>[Hybrid]Verify core and thread in  BIOS/EFI , when core 1 and All core is enabled</t>
  </si>
  <si>
    <t>CSS-IVE-135520</t>
  </si>
  <si>
    <t>[Hybrid]Verify 3D benchmark tool  on Hybrid Processor When Big and Small core is Enabled and Hyper-Threading is  Disabled</t>
  </si>
  <si>
    <t>CSS-IVE-135556</t>
  </si>
  <si>
    <t>[Hybrid]Verify that BIOS can have active processor cores with Hyper Threading (SMT) enabled in [Octa Big Core + Octa Small Core] SKUs with and without all Small cores disabled</t>
  </si>
  <si>
    <t>CSS-IVE-145235</t>
  </si>
  <si>
    <t>Verify Core and Threads in BIOS when 1 to 8 cores are enabled in Octa Core SKUs</t>
  </si>
  <si>
    <t>CSS-IVE-145255</t>
  </si>
  <si>
    <t>Verify PMC static function disable configuration locking</t>
  </si>
  <si>
    <t>bios.sa</t>
  </si>
  <si>
    <t>PMC</t>
  </si>
  <si>
    <t>CSS-IVE-134010</t>
  </si>
  <si>
    <t>Verify CNVi BT/ WiFi enumeration in the device manager when BT/WiFI core enabled and disabled in the setup</t>
  </si>
  <si>
    <t>Networking and Connectivity</t>
  </si>
  <si>
    <t>CNVi,discrete WiFi/BT</t>
  </si>
  <si>
    <t>CSS-IVE-147222</t>
  </si>
  <si>
    <t>Verify no errors or failures get registered as part of event viewer log post Sx cycles</t>
  </si>
  <si>
    <t>Power Btn/HID,S-states</t>
  </si>
  <si>
    <t>CSS-IVE-65922</t>
  </si>
  <si>
    <t>Verify 4K Display Monitor functionality over USB type-C port</t>
  </si>
  <si>
    <t>bios.platform,bios.sa,fw.ifwi.MGPhy,fw.ifwi.dekelPhy,fw.ifwi.iom,fw.ifwi.pmc,fw.ifwi.sam,fw.ifwi.tbt</t>
  </si>
  <si>
    <t>Display Panels,TCSS,USB-TypeC</t>
  </si>
  <si>
    <t>CSS-IVE-66098</t>
  </si>
  <si>
    <t>Verify audio switching between On-board, 3.5mm jack and HDMI speakers</t>
  </si>
  <si>
    <t>audio codecs</t>
  </si>
  <si>
    <t>CSS-IVE-69089</t>
  </si>
  <si>
    <t>Verify system stability post applying workload on CPU</t>
  </si>
  <si>
    <t>CSS-IVE-69090</t>
  </si>
  <si>
    <t>Validate Low Power Audio (LPA) test with 3.5mm Jack speaker</t>
  </si>
  <si>
    <t>CSS-IVE-69905</t>
  </si>
  <si>
    <t>Verify the functionality of Bluetooth device[Mouse,Keyboard,Headset]</t>
  </si>
  <si>
    <t>CSS-IVE-70025</t>
  </si>
  <si>
    <t>Verify Legacy USB devices (Pendrive, Mouse and Keyboard) functionality over TBT port after S3 ,S4 and S5 Cycles</t>
  </si>
  <si>
    <t>USB-TypeC,USB3.1</t>
  </si>
  <si>
    <t>CSS-IVE-70874</t>
  </si>
  <si>
    <t>Verify TBT Boot to OS functionality using Thunderbolt 3 SSD</t>
  </si>
  <si>
    <t>TBT,TCSS,iTBT</t>
  </si>
  <si>
    <t>CSS-IVE-71016</t>
  </si>
  <si>
    <t>Verify System entry to Sx states via command line</t>
  </si>
  <si>
    <t>CSS-IVE-72703</t>
  </si>
  <si>
    <t>Verify ACPI table for S0ix Support</t>
  </si>
  <si>
    <t>bios.cpu_pm,bios.sa</t>
  </si>
  <si>
    <t>ACPI,S0ix-states</t>
  </si>
  <si>
    <t>CSS-IVE-76043</t>
  </si>
  <si>
    <t>Verify system wakes from CMS / S0i3 state successfully via USB Keyboard</t>
  </si>
  <si>
    <t>CSS-IVE-81127</t>
  </si>
  <si>
    <t>Verify DP display &amp; USB Keyboard functionality over USB Type-C port during Pre and Post boot</t>
  </si>
  <si>
    <t>DP-Display,Pre-OS display,USB-TypeC</t>
  </si>
  <si>
    <t>CSS-IVE-86260</t>
  </si>
  <si>
    <t>Verify system state post flashing IFWI on an eSPI enabled system</t>
  </si>
  <si>
    <t>System Firmware Builds and bringup</t>
  </si>
  <si>
    <t>eSPI</t>
  </si>
  <si>
    <t>CSS-IVE-86215</t>
  </si>
  <si>
    <t>Verify Post Codes for Connected Standby entry and exit</t>
  </si>
  <si>
    <t>MoS(Modern Standby),Power Btn/HID</t>
  </si>
  <si>
    <t>CSS-IVE-80326</t>
  </si>
  <si>
    <t>Verify BIOS passes all PEP Constraints using WOS PEP BIOS Checker tool</t>
  </si>
  <si>
    <t>CSS-IVE-92262</t>
  </si>
  <si>
    <t>Validate system residency for SLP_S0 in CMS with system in AC mode</t>
  </si>
  <si>
    <t>CSS-IVE-92269</t>
  </si>
  <si>
    <t>Validate Type-C USB3.0 Host Mode (Type-C to A) functionality after Deep S4, Cable connected at Deep S4 State</t>
  </si>
  <si>
    <t>bios.platform,bios.sa,fw.ifwi.MGPhy,fw.ifwi.dekelPhy,fw.ifwi.iom,fw.ifwi.pmc,fw.ifwi.tbt</t>
  </si>
  <si>
    <t>DeepSx,USB 3.0</t>
  </si>
  <si>
    <t>CSS-IVE-92313</t>
  </si>
  <si>
    <t>Verify TBT Hot-Plug device functionality after CMS cycling</t>
  </si>
  <si>
    <t>MoS(Modern Standby),RTD3,TBT,iTBT</t>
  </si>
  <si>
    <t>CSS-IVE-118728</t>
  </si>
  <si>
    <t>Validate PEP constraints and Hardware low power residency is achieved using sleepstudy command</t>
  </si>
  <si>
    <t>CSS-IVE-92272</t>
  </si>
  <si>
    <t>Verify USB3.1 gen2 device functionality in pre and post OS</t>
  </si>
  <si>
    <t>TCSS,USB 3.2 2x1,USB-TypeC,USB3.1</t>
  </si>
  <si>
    <t>CSS-IVE-94313</t>
  </si>
  <si>
    <t>Validate Type-C USB3.2 gen2x1 host mode functionality on hot insert and removal over Type-C port</t>
  </si>
  <si>
    <t>CSS-IVE-94314</t>
  </si>
  <si>
    <t>Verify RTD3 flow support for Type-C USB3.1 device</t>
  </si>
  <si>
    <t>RTD3,TCSS,USB 3.2 2x1,USB-TypeC</t>
  </si>
  <si>
    <t>CSS-IVE-94319</t>
  </si>
  <si>
    <t>Verify System wont wake from Connected-MoS when HDMI display "hot plug-in" and "hot plug-out"</t>
  </si>
  <si>
    <t>Display Panels,MoS(Modern Standby)</t>
  </si>
  <si>
    <t>CSS-IVE-99212</t>
  </si>
  <si>
    <t>Verify C-state low power audio residency on system entry and exit to low power state with audio playback</t>
  </si>
  <si>
    <t>C-States,MoS(Modern Standby),S0ix-states,audio codecs</t>
  </si>
  <si>
    <t>CSS-IVE-99448</t>
  </si>
  <si>
    <t>Verify USB device functionality at EFI shell connected over Type-C port</t>
  </si>
  <si>
    <t>USB 3.1 Gen 1,USB-TypeC</t>
  </si>
  <si>
    <t>CSS-IVE-99695</t>
  </si>
  <si>
    <t>[TBT] Verify SUT wake from S3/S4 using TBT-Dock connected over TBT port</t>
  </si>
  <si>
    <t>Docking support</t>
  </si>
  <si>
    <t>CSS-IVE-99961</t>
  </si>
  <si>
    <t>[TBT] Verify SUT wake from S3/S4 using Type-C dock connected over TBT port</t>
  </si>
  <si>
    <t>ACPI cyclings,Docking support</t>
  </si>
  <si>
    <t>CSS-IVE-99962</t>
  </si>
  <si>
    <t>Verify CNVi WLAN ON-OFF-ON functionality in OS</t>
  </si>
  <si>
    <t>CNVi</t>
  </si>
  <si>
    <t>CSS-IVE-99944</t>
  </si>
  <si>
    <t>Verify system enters Sleep (S3) using "ALT+F4"</t>
  </si>
  <si>
    <t>CSS-IVE-99978</t>
  </si>
  <si>
    <t>Verify system enters Sleep (S3) using  OS start Menu</t>
  </si>
  <si>
    <t>bios.platform,fw.ifwi.pmc</t>
  </si>
  <si>
    <t>CSS-IVE-99982</t>
  </si>
  <si>
    <t>Verify system can be shutdown from EDK shell</t>
  </si>
  <si>
    <t>CSS-IVE-100024</t>
  </si>
  <si>
    <t>Verify TBT3 enumeration of storage and display devices on hot plug and connector reversibility</t>
  </si>
  <si>
    <t>TBT,iTBT</t>
  </si>
  <si>
    <t>CSS-IVE-84579</t>
  </si>
  <si>
    <t>Verify USB 3.1 Gen1 (Type-C) Device functionality in Host Router before/after Sx Cycles</t>
  </si>
  <si>
    <t>USB 3.1 Gen 1</t>
  </si>
  <si>
    <t>CSS-IVE-84736</t>
  </si>
  <si>
    <t>Verify TBT device functionality before/after CMS cycling</t>
  </si>
  <si>
    <t>bios.platform,bios.sa,fw.ifwi.iom,fw.ifwi.pmc,fw.ifwi.tbt</t>
  </si>
  <si>
    <t>MoS(Modern Standby),TBT,iTBT</t>
  </si>
  <si>
    <t>CSS-IVE-84761</t>
  </si>
  <si>
    <t>[TBT] Verify SUT wake from S3/S4 using USB Lan Adapter over TBT connector</t>
  </si>
  <si>
    <t>LAN,TBT</t>
  </si>
  <si>
    <t>CSS-IVE-84623</t>
  </si>
  <si>
    <t>[TBT] Verify USB 2.0 Device functionality in Host Router before/after Sx cycles</t>
  </si>
  <si>
    <t>USB 2.0</t>
  </si>
  <si>
    <t>CSS-IVE-84628</t>
  </si>
  <si>
    <t>[TBT] Verify DP display functionality on hot-plug and after Sx states over TBT port</t>
  </si>
  <si>
    <t>DP-Display,TBT,iTBT</t>
  </si>
  <si>
    <t>CSS-IVE-100027</t>
  </si>
  <si>
    <t>Verify Type-C Concurrent x4 DP, High Speed Device Functionality on Clod-plug</t>
  </si>
  <si>
    <t>Display Panels,Real Battery Management,TCSS,USB-TypeC</t>
  </si>
  <si>
    <t>CSS-IVE-101082</t>
  </si>
  <si>
    <t>Verify S0ix/CS LED Status</t>
  </si>
  <si>
    <t>MoS(Modern Standby),S0ix-states</t>
  </si>
  <si>
    <t>CSS-IVE-101352</t>
  </si>
  <si>
    <t>Verify USB2 DbC Functionality</t>
  </si>
  <si>
    <t>bios.platform,fw.ifwi.pchc</t>
  </si>
  <si>
    <t>NPK,debug interfaces</t>
  </si>
  <si>
    <t>CSS-IVE-101316</t>
  </si>
  <si>
    <t>Validate BIOS passes all PEP Constraints for DMS</t>
  </si>
  <si>
    <t>bios.cpu_pm,bios.platform</t>
  </si>
  <si>
    <t>MoS(Modern Standby),PMC</t>
  </si>
  <si>
    <t>CSS-IVE-101522</t>
  </si>
  <si>
    <t>Verify CNVi Mode BIOS Options</t>
  </si>
  <si>
    <t>CSS-IVE-101555</t>
  </si>
  <si>
    <t>ME FW response and version check in EFI Shell</t>
  </si>
  <si>
    <t>sumith2x</t>
  </si>
  <si>
    <t>bios.me,fw.ifwi.csme</t>
  </si>
  <si>
    <t>Manageability Support</t>
  </si>
  <si>
    <t>AMT,BIOS_PSIRT_QSR_Coverage</t>
  </si>
  <si>
    <t>CSS-IVE-101576</t>
  </si>
  <si>
    <t>Verify DCI Enable BIOS policy/options</t>
  </si>
  <si>
    <t>CSS-IVE-102154</t>
  </si>
  <si>
    <t>Verify "Platform Debug Consent" BIOS option/policy</t>
  </si>
  <si>
    <t>CSS-IVE-102155</t>
  </si>
  <si>
    <t>Verify different power state changes on Modern standby enabled system</t>
  </si>
  <si>
    <t>MoS(Modern Standby),S-states,S0ix-states</t>
  </si>
  <si>
    <t>CSS-IVE-102168</t>
  </si>
  <si>
    <t>Verify different power state changes on system post Sleep cycle</t>
  </si>
  <si>
    <t>CSS-IVE-102169</t>
  </si>
  <si>
    <t>Verify system stability on waking from idle state pre and post S3 cycle</t>
  </si>
  <si>
    <t>CSS-IVE-102193</t>
  </si>
  <si>
    <t>Verify HDCP 2.2 functionality over TBT port</t>
  </si>
  <si>
    <t>HDCP,TBT</t>
  </si>
  <si>
    <t>CSS-IVE-102299</t>
  </si>
  <si>
    <t>Verify HDCP 2.2 functionality over TBT port after Sx and warm reboot cycles</t>
  </si>
  <si>
    <t>HDCP,S-states,TBT</t>
  </si>
  <si>
    <t>CSS-IVE-102300</t>
  </si>
  <si>
    <t>Verify Booting over Wi-Fi using UEFI PXEv4 Boot</t>
  </si>
  <si>
    <t>CNVi,UEFI,discrete WiFi/BT</t>
  </si>
  <si>
    <t>CSS-IVE-102472</t>
  </si>
  <si>
    <t>Verify Bluetooth BLE Devices scan in BIOS</t>
  </si>
  <si>
    <t>CSS-IVE-102475</t>
  </si>
  <si>
    <t>Verify Booting over Wi-Fi using UEFI HTTPv4 Boot</t>
  </si>
  <si>
    <t>CSS-IVE-102473</t>
  </si>
  <si>
    <t>Validate Wi-Fi Network Connectivity by self and External ping</t>
  </si>
  <si>
    <t>CSS-IVE-102612</t>
  </si>
  <si>
    <t>Verify CNVi WLAN Enumeration in OS before / after Connected Standby (CMS) cycle</t>
  </si>
  <si>
    <t>CNVi,MoS(Modern Standby)</t>
  </si>
  <si>
    <t>CSS-IVE-105407</t>
  </si>
  <si>
    <t>Verify SMBUS Initialization/Enumeration</t>
  </si>
  <si>
    <t>BIOS Build</t>
  </si>
  <si>
    <t>CSS-IVE-105567</t>
  </si>
  <si>
    <t>Validate data transfer functionality between USB drives connected over Type-C port</t>
  </si>
  <si>
    <t>USB-TypeC</t>
  </si>
  <si>
    <t>CSS-IVE-105628</t>
  </si>
  <si>
    <t>Verify SLP_S0 residency when system connected to Wi-Fi Network</t>
  </si>
  <si>
    <t>CNVi,SLP_S0,discrete WiFi/BT</t>
  </si>
  <si>
    <t>CSS-IVE-105840</t>
  </si>
  <si>
    <t>Verify SUT wake from S3, S4 using PCIE LAN devices (WOL)</t>
  </si>
  <si>
    <t>PCIE LAN,S-states</t>
  </si>
  <si>
    <t>CSS-IVE-63272</t>
  </si>
  <si>
    <t>Verify USB devices information are displayed in F7 boot menu, connected over Type-C port</t>
  </si>
  <si>
    <t>BIOS Information,USB-TypeC</t>
  </si>
  <si>
    <t>CSS-IVE-113592</t>
  </si>
  <si>
    <t>Verify SoC crash dump and crash logging</t>
  </si>
  <si>
    <t>CSS-IVE-111675</t>
  </si>
  <si>
    <t>Verify 3.5mm jack Wired headphones/headset detection on Pre and Post S3 cycle</t>
  </si>
  <si>
    <t>CSS-IVE-113704</t>
  </si>
  <si>
    <t>Verify 3.5mm jack Wired headphones/headset detection on Pre and Post S0i3 (Modern Standby) cycle</t>
  </si>
  <si>
    <t>CSS-IVE-113708</t>
  </si>
  <si>
    <t>Verify 3.5mm jack Wired headphones/headset detection after abrupt G3</t>
  </si>
  <si>
    <t>G3-State,audio codecs</t>
  </si>
  <si>
    <t>CSS-IVE-113849</t>
  </si>
  <si>
    <t>Verify system completes S4 Resume Cycles using "ResumeOK.efi" tool</t>
  </si>
  <si>
    <t>RTC,S-states</t>
  </si>
  <si>
    <t>CSS-IVE-114359</t>
  </si>
  <si>
    <t>Verify Booting over LAN using UEFI PXEv6 Network</t>
  </si>
  <si>
    <t>bios.pch,fw.ifwi.gbe,fw.ifwi.pchc</t>
  </si>
  <si>
    <t>GbE,LAN,UEFI</t>
  </si>
  <si>
    <t>CSS-IVE-114715</t>
  </si>
  <si>
    <t>Verify Booting with UEFI HTTPv6 network support availability in BIOS</t>
  </si>
  <si>
    <t>CSS-IVE-114716</t>
  </si>
  <si>
    <t>Verify Booting over LAN using UEFI PXEv4 network</t>
  </si>
  <si>
    <t>CSS-IVE-114717</t>
  </si>
  <si>
    <t>Verify Booting with UEFI HTTPv4 network support availability in BIOS</t>
  </si>
  <si>
    <t>CSS-IVE-114718</t>
  </si>
  <si>
    <t>Validate Network functionality over USB3.0 Type-A port</t>
  </si>
  <si>
    <t>LAN,USB 3.0</t>
  </si>
  <si>
    <t>CSS-IVE-114801</t>
  </si>
  <si>
    <t>Validate Network functionality over USB Type-C port</t>
  </si>
  <si>
    <t>CSS-IVE-114802</t>
  </si>
  <si>
    <t>Verify PPIN feature support using Processor Utility tool</t>
  </si>
  <si>
    <t>CSS-IVE-114973</t>
  </si>
  <si>
    <t>Verify PPIN Feature when SUT is in EOM mode</t>
  </si>
  <si>
    <t>CSS-IVE-114980</t>
  </si>
  <si>
    <t>Verify Connected MoS entry/exit using power button/Timer option</t>
  </si>
  <si>
    <t>CSS-IVE-115018</t>
  </si>
  <si>
    <t>Verify System auto wakes from hibernate via RTC with system in AC mode</t>
  </si>
  <si>
    <t>CSS-IVE-115591</t>
  </si>
  <si>
    <t>Verify independent BIOS setup option to Enable/Disable INT3400 Device and Processor thermal device participants</t>
  </si>
  <si>
    <t>DPTF Inteface</t>
  </si>
  <si>
    <t>CSS-IVE-116722</t>
  </si>
  <si>
    <t>Validate system residency for SLP_S0 in CMS post Sx</t>
  </si>
  <si>
    <t>CSS-IVE-116741</t>
  </si>
  <si>
    <t>Verify BIOS shall provide the support to publish the CNVi WIFI and BT UEFI variables with connectivity platform configurations</t>
  </si>
  <si>
    <t>CNVi,UEFI</t>
  </si>
  <si>
    <t>CSS-IVE-117069</t>
  </si>
  <si>
    <t>Verify BIOS shall provide support to add new Switched Antenna Diversity Selection (SADS) field to BIOS configuration</t>
  </si>
  <si>
    <t>CSS-IVE-117072</t>
  </si>
  <si>
    <t>Verify BIOS shall provide support to add new Bluetooth SAR tables (BRDS) and GPC Method</t>
  </si>
  <si>
    <t>ACPI,CNVi</t>
  </si>
  <si>
    <t>CSS-IVE-117073</t>
  </si>
  <si>
    <t>Verify Bluetooth BLE supported HID device Functionality in OS</t>
  </si>
  <si>
    <t>CSS-IVE-117339</t>
  </si>
  <si>
    <t>Validate system residency for SLP_S0 after audio playback in Connected MOS/S0i3 using BT-Headset</t>
  </si>
  <si>
    <t>CNVi,Low Power Audio,MoS(Modern Standby),SLP_S0,discrete WiFi/BT</t>
  </si>
  <si>
    <t>CSS-IVE-117678</t>
  </si>
  <si>
    <t>Verify Wi-Fi and Bluetooth functionality after Sx(S3, S4, S5) and reboot cycles with RTD3 option enabled in BIOS</t>
  </si>
  <si>
    <t>CNVi,RTD3,S-states,S0ix-states,discrete WiFi/BT</t>
  </si>
  <si>
    <t>CSS-IVE-117680</t>
  </si>
  <si>
    <t>Verify RTD3 flow support for TBT SSD device</t>
  </si>
  <si>
    <t>RTD3,TBT,iTBT</t>
  </si>
  <si>
    <t>CSS-IVE-117850</t>
  </si>
  <si>
    <t>Verify Xml Cli support for External Bios</t>
  </si>
  <si>
    <t>BIOS Conf &amp; XMLCLI support</t>
  </si>
  <si>
    <t>CSS-IVE-117937</t>
  </si>
  <si>
    <t>Verify CPU frequency throttles when core temperature exceeds passive trip point with DTS SMM enabled and DTT disabled</t>
  </si>
  <si>
    <t>Thermal throttling</t>
  </si>
  <si>
    <t>CSS-IVE-117969</t>
  </si>
  <si>
    <t>Verify CPU FAN rotate when core temperature exceeds Active trip point with DTS SMM enabled and DTT disabled in BIOS</t>
  </si>
  <si>
    <t>CSS-IVE-117982</t>
  </si>
  <si>
    <t>Verify System shutdown when core temperature exceeds Critical trip point with DTS SMM enabled and DTT disabled in BIOS</t>
  </si>
  <si>
    <t>CSS-IVE-117984</t>
  </si>
  <si>
    <t>Verify Per Platform Antenna Gain support in BIOS</t>
  </si>
  <si>
    <t>ACPI,CNVi,discrete WiFi/BT</t>
  </si>
  <si>
    <t>CSS-IVE-118409</t>
  </si>
  <si>
    <t>Verify stability of Wi-Fi and BT functionality with PPAG (Per Platform Antenna Gain) option enabled in BIOS</t>
  </si>
  <si>
    <t>CSS-IVE-118410</t>
  </si>
  <si>
    <t>Verify External 32KHz clock support in BIOS for WLAN function with optimal power</t>
  </si>
  <si>
    <t>CSS-IVE-118413</t>
  </si>
  <si>
    <t>Verify stability of Wi-Fi and BT functionality with ECKV (External Clock Valid) option enabled in BIOS</t>
  </si>
  <si>
    <t>CSS-IVE-118414</t>
  </si>
  <si>
    <t>Verify BIOS settings remains intact with MAF mode booting after Warm and Cold Boot cycles</t>
  </si>
  <si>
    <t>CSS-IVE-118683</t>
  </si>
  <si>
    <t>Verify BIOS settings remains intact with MAF mode booting after Sx cycles</t>
  </si>
  <si>
    <t>CSS-IVE-118685</t>
  </si>
  <si>
    <t>Verify CSME change from MKHI agent to MCHI agent</t>
  </si>
  <si>
    <t>bios.me</t>
  </si>
  <si>
    <t>CSE-BIOS HECI</t>
  </si>
  <si>
    <t>CSS-IVE-118745</t>
  </si>
  <si>
    <t>Verify TBT device(Display and SSD) functionality after S3 ,S4 and S5 Cycles</t>
  </si>
  <si>
    <t>S-states,TBT,iTBT</t>
  </si>
  <si>
    <t>CSS-IVE-70883</t>
  </si>
  <si>
    <t>Verify BIOS settings remains intact with MAF mode booting after power interrupts (Reset / G3) cycles</t>
  </si>
  <si>
    <t>CSS-IVE-118687</t>
  </si>
  <si>
    <t>Verify system stability on performing Modern Standby cycle on freshly preloaded OS post flashing Release BIOS</t>
  </si>
  <si>
    <t>MoS(Modern Standby),S0ix-states,stability</t>
  </si>
  <si>
    <t>CSS-IVE-120328</t>
  </si>
  <si>
    <t>Verify USB4 storage functionality after S4,S5, warm and cold boot cycles</t>
  </si>
  <si>
    <t>bios.platform,bios.sa,fw.ifwi.dekelPhy,fw.ifwi.iom,fw.ifwi.pmc,fw.ifwi.sam,fw.ifwi.tbt</t>
  </si>
  <si>
    <t>TBT,USB 4</t>
  </si>
  <si>
    <t>CSS-IVE-122123</t>
  </si>
  <si>
    <t>Verify GPE event triggered in ACPI during ACPI wake alarm test in hibernate</t>
  </si>
  <si>
    <t>CSS-IVE-122129</t>
  </si>
  <si>
    <t>Validate the CPU ID information is captured in Debug logs</t>
  </si>
  <si>
    <t>CSS-IVE-119128</t>
  </si>
  <si>
    <t>Verify CPU enters C10 after removal of USB disk used as source for Music playback in Modern Standby</t>
  </si>
  <si>
    <t>Low Power Audio,MoS(Modern Standby)</t>
  </si>
  <si>
    <t>CSS-IVE-130049</t>
  </si>
  <si>
    <t>Verify PC10 with TBT Dock Hotplug/unplug after S4</t>
  </si>
  <si>
    <t>Docking support,TBT,TCSS,iTBT</t>
  </si>
  <si>
    <t>CSS-IVE-130050</t>
  </si>
  <si>
    <t>Verify Bus0 Devices with function disabled in bios setup using PEP bios checker tool</t>
  </si>
  <si>
    <t>CSS-IVE-132607</t>
  </si>
  <si>
    <t>Verify TBT-External Graphics hot-plug functionality with Integrated graphics</t>
  </si>
  <si>
    <t>TBT,TBT Ext GFX,iTBT</t>
  </si>
  <si>
    <t>CSS-IVE-86989</t>
  </si>
  <si>
    <t>Validate GOP-VBT Merge tool functionality by comparing VBT dump file from EDK shell with modified VBT file</t>
  </si>
  <si>
    <t>CSS-IVE-132907</t>
  </si>
  <si>
    <t>Verify display plug/unplug using Type-C Dock when SUT in CMS</t>
  </si>
  <si>
    <t>Docking support,MoS(Modern Standby),TCSS,USB-TypeC</t>
  </si>
  <si>
    <t>CSS-IVE-133011</t>
  </si>
  <si>
    <t>Verify all Type-C port functionality with debug settings disabled</t>
  </si>
  <si>
    <t>TCSS,USB-TypeC,USB3.1</t>
  </si>
  <si>
    <t>CSS-IVE-133069</t>
  </si>
  <si>
    <t>Verify TBT Device functionality with TCSS D3 Cold support enabled</t>
  </si>
  <si>
    <t>CSS-IVE-133080</t>
  </si>
  <si>
    <t>Verify USB4 storage functionality on cold plug</t>
  </si>
  <si>
    <t>bios.platform,bios.sa,fw.ifwi.iom,fw.ifwi.nphy,fw.ifwi.pmc,fw.ifwi.sam,fw.ifwi.sphy,fw.ifwi.tbt</t>
  </si>
  <si>
    <t>CSS-IVE-122095</t>
  </si>
  <si>
    <t>Verify system stability on performing 5 cycles of Hybrid Sleep</t>
  </si>
  <si>
    <t>CSS-IVE-133121</t>
  </si>
  <si>
    <t>Validate USB4 Hub Device functionality on hot insert and removal</t>
  </si>
  <si>
    <t>TBT,USB 4,USB-TypeC,iTBT</t>
  </si>
  <si>
    <t>CSS-IVE-133219</t>
  </si>
  <si>
    <t>Validate USB4 Hub Device functionality after S4, S5, warm and cold boot cycles</t>
  </si>
  <si>
    <t>CSS-IVE-133222</t>
  </si>
  <si>
    <t>Validate USB4 Hub Device functionality hot plug during S4, S5 cycles</t>
  </si>
  <si>
    <t>CSS-IVE-133223</t>
  </si>
  <si>
    <t>Validate USB4 Hub Device functionality on cold plug</t>
  </si>
  <si>
    <t>CSS-IVE-133225</t>
  </si>
  <si>
    <t>Validate USB4 Dock Device functionality on hot insert and removal</t>
  </si>
  <si>
    <t>CSS-IVE-133227</t>
  </si>
  <si>
    <t>Validate USB4 Dock Device functionality after S4,S5, warm and cold boot cycles</t>
  </si>
  <si>
    <t>TBT,TCSS,USB 4,iTBT</t>
  </si>
  <si>
    <t>CSS-IVE-133230</t>
  </si>
  <si>
    <t>Validate USB4 Dock Device functionality hot plug during S4, S5 cycles</t>
  </si>
  <si>
    <t>TBT,USB 4,iTBT</t>
  </si>
  <si>
    <t>CSS-IVE-133231</t>
  </si>
  <si>
    <t>Validate USB4 Dock Device functionality on cold plug</t>
  </si>
  <si>
    <t>CSS-IVE-133233</t>
  </si>
  <si>
    <t>Verify Display Functionality over USB4 Dock Device when SUT is in BIOS, EFI and OS level</t>
  </si>
  <si>
    <t>Pre-OS display,USB 4,iTBT</t>
  </si>
  <si>
    <t>CSS-IVE-133293</t>
  </si>
  <si>
    <t>Verify USB4 Storage connection swap during S4, S5 cycle</t>
  </si>
  <si>
    <t>USB 4,iTBT</t>
  </si>
  <si>
    <t>CSS-IVE-133296</t>
  </si>
  <si>
    <t>Verify SUT wake from S3/S4 using USB device &amp; LAN connected behind USB4 Dock</t>
  </si>
  <si>
    <t>CSS-IVE-133297</t>
  </si>
  <si>
    <t>Verify Boot to OS functionality using USB4 Storage</t>
  </si>
  <si>
    <t>USB 4</t>
  </si>
  <si>
    <t>CSS-IVE-133299</t>
  </si>
  <si>
    <t>Verify PCH DFx Trace hub support</t>
  </si>
  <si>
    <t>EC-Lite,NPK,debug interfaces</t>
  </si>
  <si>
    <t>CSS-IVE-133123</t>
  </si>
  <si>
    <t>Verify  System Boot and respective MMIO register value with  "Dual Tau Boost" option Enabled</t>
  </si>
  <si>
    <t>CSS-IVE-133572</t>
  </si>
  <si>
    <t>Verify 40 Gbps Link speed for TBT3 device on hot plug</t>
  </si>
  <si>
    <t>CSS-IVE-133736</t>
  </si>
  <si>
    <t>Verify CNVi WLAN Enumeration in OS before / after warm reset cycle</t>
  </si>
  <si>
    <t>CSS-IVE-135472</t>
  </si>
  <si>
    <t>Verify 40 Gbps CIO Link speed for USB4 Storage</t>
  </si>
  <si>
    <t>CSS-IVE-135589</t>
  </si>
  <si>
    <t>Verify platform supports corresponding option in BIOS to enable/disable GPRs in Crash Log data</t>
  </si>
  <si>
    <t>CSS-IVE-129646</t>
  </si>
  <si>
    <t>Verify BIOS support for  [CNV] New ACPI table WPFC - Wi-Fi PHY Filter Configuration</t>
  </si>
  <si>
    <t>CSS-IVE-138244</t>
  </si>
  <si>
    <t>Verify BIOS support for ACPI table WRDS  and EWRD for Concurrency Dual Band (CDB)</t>
  </si>
  <si>
    <t>CSS-IVE-138245</t>
  </si>
  <si>
    <t>Verify BIOS to update post codes on punit register</t>
  </si>
  <si>
    <t>BIOS-Boot-Flows,PMC</t>
  </si>
  <si>
    <t>CSS-IVE-135714</t>
  </si>
  <si>
    <t>Verify multiple global reset functionality cycles check in SUT with Debug BIOS</t>
  </si>
  <si>
    <t>CSS-IVE-144719</t>
  </si>
  <si>
    <t>Verify Concurrent Type-C Display functionality on hot plug over Type-C port and Connector reversibility</t>
  </si>
  <si>
    <t>Display Panels,USB-TypeC</t>
  </si>
  <si>
    <t>CSS-IVE-144827</t>
  </si>
  <si>
    <t>Verify Concurrent Type-C Display functionality on cold plug over Type-C port</t>
  </si>
  <si>
    <t>Display Panels,Pre-OS display,USB-TypeC</t>
  </si>
  <si>
    <t>CSS-IVE-144828</t>
  </si>
  <si>
    <t>Verify USB4 Storage enumeration in  EFI shell and BIOS setup</t>
  </si>
  <si>
    <t>CSS-IVE-133656</t>
  </si>
  <si>
    <t>Verify Xml Cli support to enable/disable Test Menu options without flashing Test Menu enabled BIOS</t>
  </si>
  <si>
    <t>BIOS Conf &amp; XMLCLI support,BIOS_PSIRT_QSR_Coverage</t>
  </si>
  <si>
    <t>CSS-IVE-145008</t>
  </si>
  <si>
    <t>Verify Concurrent DP Display functionality on hot plug over Type-C port</t>
  </si>
  <si>
    <t>DP-Display,USB-TypeC</t>
  </si>
  <si>
    <t>CSS-IVE-145124</t>
  </si>
  <si>
    <t>Verify Concurrent HDMI Display functionality on hot plug over Type-C port and Connector reversibility</t>
  </si>
  <si>
    <t>HDMI,USB-TypeC</t>
  </si>
  <si>
    <t>CSS-IVE-145127</t>
  </si>
  <si>
    <t>Verify Concurrent Type-C Display and DP Display functionality on hot plug over Type-C port and connector reversibility</t>
  </si>
  <si>
    <t>DP-Display,Display Panels,USB-TypeC</t>
  </si>
  <si>
    <t>CSS-IVE-145130</t>
  </si>
  <si>
    <t>Verify Concurrent Type-C Display and HDMI Display functionality on hot plug over Type-C port and connector revresibility</t>
  </si>
  <si>
    <t>Display Panels,HDMI,USB-TypeC</t>
  </si>
  <si>
    <t>CSS-IVE-145133</t>
  </si>
  <si>
    <t>Verify Concurrent Type-C Display and Type-C Dock with DP Display functionality on hot plug over Type-C port and Connector reversibility</t>
  </si>
  <si>
    <t>DP-Display,Display Panels,Docking support,USB-TypeC</t>
  </si>
  <si>
    <t>CSS-IVE-145139</t>
  </si>
  <si>
    <t>Verify Concurrent Type-C Display and Type-C Dock with HDMI Display functionality on hot plug over Type-C port and Connector reversibility</t>
  </si>
  <si>
    <t>Display Panels,Docking support,HDMI,USB-TypeC</t>
  </si>
  <si>
    <t>CSS-IVE-145142</t>
  </si>
  <si>
    <t>Verify Concurrent TBT3 Display and Type-C Dock with DP Display functionality on hot plug over Type-C port and Connector reversibility</t>
  </si>
  <si>
    <t>DP-Display,Display Panels,Docking support,TBT,iTBT</t>
  </si>
  <si>
    <t>CSS-IVE-145149</t>
  </si>
  <si>
    <t>Verify Concurrent TBT3 Display and Type-C Dock with HDMI Display functionality on hot plug over Type-C port and connector reversibility</t>
  </si>
  <si>
    <t>Display Panels,Docking support,HDMI,TBT,iTBT</t>
  </si>
  <si>
    <t>CSS-IVE-145152</t>
  </si>
  <si>
    <t>Verify Concurrent USB3.1-Gen2-SSD and TBT3 Display functionality on hot plug over Type-C port and Connector reversibility</t>
  </si>
  <si>
    <t>Display Panels,TBT,USB 3.1 Gen 2,USB-TypeC,iTBT</t>
  </si>
  <si>
    <t>CSS-IVE-145156</t>
  </si>
  <si>
    <t>Verify SLPS_S0 assertion before and after warm reboot cycle</t>
  </si>
  <si>
    <t>MoS(Modern Standby),Real Battery Management,SLP_S0</t>
  </si>
  <si>
    <t>CSS-IVE-139109</t>
  </si>
  <si>
    <t>Verify MEBx Menu should not Present in BIOS on Consumer SKU IFWI</t>
  </si>
  <si>
    <t>Consumer</t>
  </si>
  <si>
    <t>AMT,MEBx</t>
  </si>
  <si>
    <t>CSS-IVE-145632</t>
  </si>
  <si>
    <t>Validate GOP-VBT Merge tool functionality with Release and Debug image</t>
  </si>
  <si>
    <t>BIOS Build,BIOS-Boot-Flows,iGfx</t>
  </si>
  <si>
    <t>CSS-IVE-145232</t>
  </si>
  <si>
    <t>Verify HD Display Audio enumeration and functionality using Type-C to DP display by hot-plugging/unplugging display during and before/after S3/S4 cycles</t>
  </si>
  <si>
    <t>HDMI-Audio,USB-TypeC</t>
  </si>
  <si>
    <t>CSS-IVE-145983</t>
  </si>
  <si>
    <t>[Hybrid] Verify system stability post Connected Modern Standby when only Atom or BIG cores are  individually enabled</t>
  </si>
  <si>
    <t>CSS-IVE-147000</t>
  </si>
  <si>
    <t>Verify default values set for Memory ratio and Memory reference clock as part of Setup</t>
  </si>
  <si>
    <t>Performance Tuning and overclocking</t>
  </si>
  <si>
    <t>Over-Clocking</t>
  </si>
  <si>
    <t>CSS-IVE-115047</t>
  </si>
  <si>
    <t>Verify Bios gives user an option to switch between Internal BCLK and External BCLK</t>
  </si>
  <si>
    <t>Over-Clocking,S-states</t>
  </si>
  <si>
    <t>CSS-IVE-120137</t>
  </si>
  <si>
    <t>Verify Bios does not display DVSF for the fabric domain</t>
  </si>
  <si>
    <t>CSS-IVE-120316</t>
  </si>
  <si>
    <t>Verify if system boots in Fast Boot mode with Peg Bifurcation card pre and post S4 cycle</t>
  </si>
  <si>
    <t>Performance and Responsiveness</t>
  </si>
  <si>
    <t>S-states,debug interfaces,fastboot</t>
  </si>
  <si>
    <t>CSS-IVE-145245</t>
  </si>
  <si>
    <t>Verify System Memory Details in BIOS (UDIMM)</t>
  </si>
  <si>
    <t>Memory Technologies and Topologies</t>
  </si>
  <si>
    <t>Memory Technologies/Topologies,fastboot</t>
  </si>
  <si>
    <t>CSS-IVE-118276</t>
  </si>
  <si>
    <t>Verify System Memory Details in OS System Scope tool (SODIMM)</t>
  </si>
  <si>
    <t>RST,S-states,SATA Gen3 Direct AHCI</t>
  </si>
  <si>
    <t>CSS-IVE-118287</t>
  </si>
  <si>
    <t>Verify stability of system memory after DeepSX Cycle</t>
  </si>
  <si>
    <t>DeepSx,Memory Technologies/Topologies</t>
  </si>
  <si>
    <t>CSS-IVE-118292</t>
  </si>
  <si>
    <t>Verify System memory using Windows Memory Diagnostics tool (Basic)</t>
  </si>
  <si>
    <t>bios.mem_decode,fw.ifwi.others</t>
  </si>
  <si>
    <t>CSS-IVE-99732</t>
  </si>
  <si>
    <t>Verify SUT boots with 2xRefresh/Hardware RHP Enabled/Disabled</t>
  </si>
  <si>
    <t>bios.mrc_client</t>
  </si>
  <si>
    <t>BIOS_PSIRT_QSR_Coverage,Memory Technologies/Topologies</t>
  </si>
  <si>
    <t>CSS-IVE-136371</t>
  </si>
  <si>
    <t>Verify  MRC training with 2xRefresh  is Enabled</t>
  </si>
  <si>
    <t>CSS-IVE-136372</t>
  </si>
  <si>
    <t>Verify  MRC training when 2xRefresh  is Disabled and Hardware RHP is Enabled</t>
  </si>
  <si>
    <t>CSS-IVE-136373</t>
  </si>
  <si>
    <t>Verify Power Button press can shutdown and power up the system</t>
  </si>
  <si>
    <t>bios.pch,fw.ifwi.bios,fw.ifwi.ec,fw.ifwi.pchc</t>
  </si>
  <si>
    <t>Embedded controller and Power sources</t>
  </si>
  <si>
    <t>Power Btn/HID</t>
  </si>
  <si>
    <t>CSS-IVE-92236</t>
  </si>
  <si>
    <t>Verify "Slide to shutdown" option does not come up on UI on resuming from CMS / S0i3</t>
  </si>
  <si>
    <t>CSS-IVE-79983</t>
  </si>
  <si>
    <t>Verify Type-C Connector reversibility - USB only devices</t>
  </si>
  <si>
    <t>CSS-IVE-73195</t>
  </si>
  <si>
    <t>Verify USB Type-C device Connector reversibility functionality when SUT is in Sx (S3,S4,S5)_x000D_
 state</t>
  </si>
  <si>
    <t>TBT,TCSS,USB-TypeC,iTBT</t>
  </si>
  <si>
    <t>CSS-IVE-99710</t>
  </si>
  <si>
    <t>Verify Type-C Connector reversibility functionality for Display over Type-C port</t>
  </si>
  <si>
    <t>CSS-IVE-99711</t>
  </si>
  <si>
    <t>Verify CPU fan is on during system boot</t>
  </si>
  <si>
    <t>BIOS-Boot-Flows,Fan Control</t>
  </si>
  <si>
    <t>CSS-IVE-71406</t>
  </si>
  <si>
    <t>Verify CPU Fan speed can be set/read through commands in EFI mode</t>
  </si>
  <si>
    <t>CSS-IVE-72687</t>
  </si>
  <si>
    <t>Verify S3 and S4 LED status</t>
  </si>
  <si>
    <t>CSS-IVE-61838</t>
  </si>
  <si>
    <t>Verify system can be Shutdown, Hibernate and Restart using "ALT+F4" key combination</t>
  </si>
  <si>
    <t>CSS-IVE-145404</t>
  </si>
  <si>
    <t>Verify system can be Shutdown, Hibernate and Restart using OS start menu</t>
  </si>
  <si>
    <t>bios.platform,fw.ifwi.others,fw.ifwi.pmc</t>
  </si>
  <si>
    <t>CSS-IVE-145405</t>
  </si>
  <si>
    <t>Verify Hibernate, Shutdown entry and exit via power button</t>
  </si>
  <si>
    <t>CSS-IVE-145406</t>
  </si>
  <si>
    <t>Verify system can be cold reset and warm reset from EDK shell</t>
  </si>
  <si>
    <t>G3-State,S-states,UEFI</t>
  </si>
  <si>
    <t>CSS-IVE-145410</t>
  </si>
  <si>
    <t>Verify system Shutdown, Hibernate and Restart from OS via command Line</t>
  </si>
  <si>
    <t>CSS-IVE-145412</t>
  </si>
  <si>
    <t>Verify system entry and exit to Deep S4 and Deep S5 modes with system in AC mode</t>
  </si>
  <si>
    <t>DeepSx</t>
  </si>
  <si>
    <t>CSS-IVE-145414</t>
  </si>
  <si>
    <t>Verify CPU turbo boost functionality  pre and post S4 , S5 , warm and cold reboot cycles</t>
  </si>
  <si>
    <t>G3-State,S-states,Turbo</t>
  </si>
  <si>
    <t>CSS-IVE-145415</t>
  </si>
  <si>
    <t>Verify system stability on waking from idle state pre and post S4,S5 ,warm and cold reboot cycles</t>
  </si>
  <si>
    <t>G3-State,S-states</t>
  </si>
  <si>
    <t>CSS-IVE-145416</t>
  </si>
  <si>
    <t>Verify post code functionality across Sx cycles</t>
  </si>
  <si>
    <t>BIOS-Boot-Flows,Port 80</t>
  </si>
  <si>
    <t>CSS-IVE-118169</t>
  </si>
  <si>
    <t>[FSP2.0]: Verify FSP_INFO_HEADER Information</t>
  </si>
  <si>
    <t>bios.cpu_pm,bios.me,bios.platform,bios.sa</t>
  </si>
  <si>
    <t>FSP,UEFI</t>
  </si>
  <si>
    <t>CSS-IVE-78895</t>
  </si>
  <si>
    <t>[FSP] Verify FSP Header File(.fd) and boot setting file(.bsf) loads correctly into BCT tool</t>
  </si>
  <si>
    <t>FSP</t>
  </si>
  <si>
    <t>CSS-IVE-80420</t>
  </si>
  <si>
    <t>[FSP2.0]: Verify GUID of SMBIOS HOB"s (Memory, Processor and Cache)</t>
  </si>
  <si>
    <t>bios.fsp,bios.pch,bios.platform</t>
  </si>
  <si>
    <t>CSS-IVE-86540</t>
  </si>
  <si>
    <t>[FSP] Verify FSP BIOS Boot Flow</t>
  </si>
  <si>
    <t>bios.cpu_pm,bios.platform,fw.ifwi.bios</t>
  </si>
  <si>
    <t>CSS-IVE-78905</t>
  </si>
  <si>
    <t>[FSP] Verify FSP BIOS Dispatch mode Boot Flow</t>
  </si>
  <si>
    <t>CSS-IVE-118658</t>
  </si>
  <si>
    <t>[FSP2.1]: Verify FSP_SMBIOS_EFI_PEI_GRAPHICS_DEVICE_INFO_HOB table</t>
  </si>
  <si>
    <t>CSS-IVE-122365</t>
  </si>
  <si>
    <t>Verify Audio playback and recording from Bluetooth Headset</t>
  </si>
  <si>
    <t>audio codecs,discrete WiFi/BT</t>
  </si>
  <si>
    <t>CSS-IVE-69879</t>
  </si>
  <si>
    <t>Check DMI is enabled by default in BIOS for Halo/ DT boards</t>
  </si>
  <si>
    <t>Flex I/O and Internal Buses</t>
  </si>
  <si>
    <t>DMI/fDMI</t>
  </si>
  <si>
    <t>CSS-IVE-70915</t>
  </si>
  <si>
    <t>Verify FHD USB camera is functioning properly for capturing images &amp; video</t>
  </si>
  <si>
    <t>USB 2.0,USB 3.0,USB-Camera</t>
  </si>
  <si>
    <t>CSS-IVE-86896</t>
  </si>
  <si>
    <t>Verify Display detection in EFI shell with 5K display panel</t>
  </si>
  <si>
    <t>DP-Display,Display Panels,UEFI</t>
  </si>
  <si>
    <t>CSS-IVE-98890</t>
  </si>
  <si>
    <t>Verification of resolution for 5K display panel in Pre-OS</t>
  </si>
  <si>
    <t>5K Display</t>
  </si>
  <si>
    <t>CSS-IVE-99449</t>
  </si>
  <si>
    <t>Verify Audio play back and recording on 3.5mm-Jack-Headset (via Soundwire)</t>
  </si>
  <si>
    <t>bios.pch,fw.ifwi.bios,fw.ifwi.pchc</t>
  </si>
  <si>
    <t>CSS-IVE-99977</t>
  </si>
  <si>
    <t>Verification of resolution for 8K display panel in Pre-OS</t>
  </si>
  <si>
    <t>8K Display</t>
  </si>
  <si>
    <t>CSS-IVE-100090</t>
  </si>
  <si>
    <t>Verification of resolution for 8K display panel in Post OS</t>
  </si>
  <si>
    <t>CSS-IVE-100091</t>
  </si>
  <si>
    <t>Verify Audio Play back on USB-Headset post S3 cycle</t>
  </si>
  <si>
    <t>bios.pch,fw.ifwi.pchc,fw.ifwi.pmc</t>
  </si>
  <si>
    <t>S-states,USB 2.0,USB 3.0,audio codecs</t>
  </si>
  <si>
    <t>CSS-IVE-114636</t>
  </si>
  <si>
    <t>Verify Audio Play back on USB-Headset pre and post S0i3(Modern Standby) cycle</t>
  </si>
  <si>
    <t>MoS(Modern Standby),S0ix-states,USB 2.0,USB 3.0</t>
  </si>
  <si>
    <t>CSS-IVE-114639</t>
  </si>
  <si>
    <t>Verify Audio Play back on 8K DP Monitor</t>
  </si>
  <si>
    <t>CSS-IVE-102052</t>
  </si>
  <si>
    <t>Verify the Dual Display functionality (onboard eDP+DP) in BIOS setup, EFI and OS</t>
  </si>
  <si>
    <t>DP-Display,Display Panels,Pre-OS display,UEFI</t>
  </si>
  <si>
    <t>CSS-IVE-145254</t>
  </si>
  <si>
    <t>Verify correct CPU details displayed in BIOS Setup page</t>
  </si>
  <si>
    <t>Tiano Core (BP/RP)</t>
  </si>
  <si>
    <t>CSS-IVE-62681</t>
  </si>
  <si>
    <t>Verify that the BIOS shall display the Memory details on BIOS Setup System Information page</t>
  </si>
  <si>
    <t>CSS-IVE-46998</t>
  </si>
  <si>
    <t>Validate presence of computer systems/components information as per Intel standards</t>
  </si>
  <si>
    <t>CSS-IVE-44411</t>
  </si>
  <si>
    <t>Verify that Platform firmware Information is correctly displayed in BIOS setup</t>
  </si>
  <si>
    <t>CSS-IVE-44402</t>
  </si>
  <si>
    <t>Verify Hiding NVMe interface on PCIe bus</t>
  </si>
  <si>
    <t>M.2 PCIe Gen3x2 &amp; gen 3x4 NVMe</t>
  </si>
  <si>
    <t>CSS-IVE-62159</t>
  </si>
  <si>
    <t>Verification of SPI Initialization</t>
  </si>
  <si>
    <t>BIOS-Boot-Flows,PCH-Straps,SPI Flash Layout,SPI bus</t>
  </si>
  <si>
    <t>CSS-IVE-62160</t>
  </si>
  <si>
    <t>Verify plug &amp; unplug USB hub over USB Type-A port</t>
  </si>
  <si>
    <t>CSS-IVE-69910</t>
  </si>
  <si>
    <t>Validate USB 3.0 mass storage device enumeration and functionality over all USB3.0 Type-A ports</t>
  </si>
  <si>
    <t>USB/XHCI ports,USB3.1</t>
  </si>
  <si>
    <t>CSS-IVE-70947</t>
  </si>
  <si>
    <t>Verify Trace hub initialization in debug BIOS</t>
  </si>
  <si>
    <t>CSS-IVE-71061</t>
  </si>
  <si>
    <t>ACPI entry for GPIO controller</t>
  </si>
  <si>
    <t>GPIO</t>
  </si>
  <si>
    <t>CSS-IVE-80015</t>
  </si>
  <si>
    <t>Verify Audio device is enumerated as PCI device</t>
  </si>
  <si>
    <t>UEFI,audio codecs</t>
  </si>
  <si>
    <t>CSS-IVE-86457</t>
  </si>
  <si>
    <t>Verify SUT wake from Sx states (S3, S4, S5) using LAN</t>
  </si>
  <si>
    <t>GbE,LAN,S-states</t>
  </si>
  <si>
    <t>CSS-IVE-76033</t>
  </si>
  <si>
    <t>Verify BIOS should provide UEFI support for onboard LAN</t>
  </si>
  <si>
    <t>UEFI</t>
  </si>
  <si>
    <t>CSS-IVE-85706</t>
  </si>
  <si>
    <t>Verify "PCH Trace Hub Enable Mode" BIOS policy/option for NPK Support</t>
  </si>
  <si>
    <t>CSS-IVE-84935</t>
  </si>
  <si>
    <t>Verify BIOS detects Gen 1 compatible PCI Express LAN Cards</t>
  </si>
  <si>
    <t>PCIE LAN</t>
  </si>
  <si>
    <t>CSS-IVE-93983</t>
  </si>
  <si>
    <t>Verify "CPU Trace Hub Enable Mode" BIOS policy/option for NPK Support</t>
  </si>
  <si>
    <t>CSS-IVE-99217</t>
  </si>
  <si>
    <t>Verify "CPU TH Mem Buffer Size 1" BIOS option/policy for NPK Support</t>
  </si>
  <si>
    <t>CSS-IVE-99218</t>
  </si>
  <si>
    <t>Verify "CPU TH Mem Buffer Size 0" BIOS option/policy for NPK Support</t>
  </si>
  <si>
    <t>CSS-IVE-99334</t>
  </si>
  <si>
    <t>Verify SUT support Debug Trace log capture - Route traces to BSSB in low power mode</t>
  </si>
  <si>
    <t>bios.platform,fw.ifwi.others,fw.ifwi.pchc</t>
  </si>
  <si>
    <t>CSS-IVE-99698</t>
  </si>
  <si>
    <t>Verify LAN PHY revision from BIOS setup</t>
  </si>
  <si>
    <t>BIOS Information,LAN,Mphy/HSIO</t>
  </si>
  <si>
    <t>CSS-IVE-101314</t>
  </si>
  <si>
    <t>Verify GPIO driver and device entry in device Manager</t>
  </si>
  <si>
    <t>ACPI,GPIO</t>
  </si>
  <si>
    <t>CSS-IVE-101599</t>
  </si>
  <si>
    <t>Verify BIOS display an option to set Detect timeout value on Root port links</t>
  </si>
  <si>
    <t>M.2 PCIe Gen3x2 &amp; gen 3x4 NVMe,SATA/PCIe combo ports</t>
  </si>
  <si>
    <t>CSS-IVE-101628</t>
  </si>
  <si>
    <t>Verify NPK memory configuration is done only after IMR allocations (DID ack)</t>
  </si>
  <si>
    <t>CSS-IVE-105473</t>
  </si>
  <si>
    <t>Verify Bios shall support enable/disable PCIE ports options</t>
  </si>
  <si>
    <t>PCH-Straps</t>
  </si>
  <si>
    <t>CSS-IVE-105494</t>
  </si>
  <si>
    <t>Verify device initialization and respective register configuration don"t have failures in Self test tool</t>
  </si>
  <si>
    <t>LPC</t>
  </si>
  <si>
    <t>CSS-IVE-105545</t>
  </si>
  <si>
    <t>Verify BIOS set up option to enable/Disable GPIO Pad</t>
  </si>
  <si>
    <t>bios.pch,bios.platform,fw.ifwi.bios</t>
  </si>
  <si>
    <t>CSS-IVE-105563</t>
  </si>
  <si>
    <t>Verify setting Detect timeout value in BIOS and ensure no halt message in debug log with device connected</t>
  </si>
  <si>
    <t>M.2 PCIe Gen3x2 &amp; gen 3x4 NVMe,SATA/PCIe combo ports,debug interfaces</t>
  </si>
  <si>
    <t>CSS-IVE-105635</t>
  </si>
  <si>
    <t>Verify setting Detect timeout value in BIOS and respective system halt with device not connected</t>
  </si>
  <si>
    <t>CSS-IVE-105636</t>
  </si>
  <si>
    <t>Check Dekel FW Version from BIOS</t>
  </si>
  <si>
    <t>bios.sa,fw.ifwi.bios</t>
  </si>
  <si>
    <t>Dekel Phy</t>
  </si>
  <si>
    <t>CSS-IVE-114775</t>
  </si>
  <si>
    <t>Check bios Provide an option to set the SA Root Port Preset values</t>
  </si>
  <si>
    <t>CSS-IVE-114937</t>
  </si>
  <si>
    <t>Verify Bios support for I3C and UART RTD3</t>
  </si>
  <si>
    <t>RTD3,UART</t>
  </si>
  <si>
    <t>CSS-IVE-115722</t>
  </si>
  <si>
    <t>Verify Bios support for SPI RTD3</t>
  </si>
  <si>
    <t>RTD3,SPI bus</t>
  </si>
  <si>
    <t>CSS-IVE-115727</t>
  </si>
  <si>
    <t>Verify GPIO initialization and respective values don"t have failures in GPIO configuration tool</t>
  </si>
  <si>
    <t>bios.mem_decode,bios.pch,bios.platform,fw.ifwi.bios</t>
  </si>
  <si>
    <t>GPIO,Internal Tools</t>
  </si>
  <si>
    <t>CSS-IVE-115843</t>
  </si>
  <si>
    <t>Verify Bios have option to Enable/Disable On-board Components</t>
  </si>
  <si>
    <t>BIOS Information,M.2 PCIe Gen3x2 &amp; gen 3x4 NVMe,PCI-Gen4</t>
  </si>
  <si>
    <t>CSS-IVE-116761</t>
  </si>
  <si>
    <t>Verify PCIe SD Card 4.0 plug and play during CMS</t>
  </si>
  <si>
    <t>S-states,SDIO,SDXC</t>
  </si>
  <si>
    <t>CSS-IVE-117849</t>
  </si>
  <si>
    <t>Verify HID driver event filter driver from BIOS menu for non-mobile platforms</t>
  </si>
  <si>
    <t>BIOS Information,Power Btn/HID</t>
  </si>
  <si>
    <t>CSS-IVE-117935</t>
  </si>
  <si>
    <t>Verify Bios locks TCO_BASE by writing to specific TCO_BASE_LOCK</t>
  </si>
  <si>
    <t>SATA/PCIe combo ports,UEFI Security</t>
  </si>
  <si>
    <t>CSS-IVE-118000</t>
  </si>
  <si>
    <t>Verify VTd support for PCIe ports</t>
  </si>
  <si>
    <t>M.2 PCIe Gen3x2 &amp; gen 3x4 NVMe,PCIe-RST,SATA/PCIe combo ports</t>
  </si>
  <si>
    <t>CSS-IVE-118313</t>
  </si>
  <si>
    <t>Verify Gen1 to Gen4 speed check with PCIe Gen3 NVMe SSD connected over PCIe M.2 Gen4 slot</t>
  </si>
  <si>
    <t>CSS-IVE-119075</t>
  </si>
  <si>
    <t>Verify Secured registers are locked for PCIE Gen4</t>
  </si>
  <si>
    <t>bios.pch,bios.sa</t>
  </si>
  <si>
    <t>CSS-IVE-120324</t>
  </si>
  <si>
    <t>Verify CPU &amp; SMPS FAN are in off condition with "PS_ON" enabled in Setup during Modern Standby</t>
  </si>
  <si>
    <t>C-States,PS_ON</t>
  </si>
  <si>
    <t>CSS-IVE-129059</t>
  </si>
  <si>
    <t>Verify package C10 with PCIe NVMe SSD connected over PCIe Gen4 NVME Slot with VMD port disabled</t>
  </si>
  <si>
    <t>PCI-Gen4,RST</t>
  </si>
  <si>
    <t>CSS-IVE-129733</t>
  </si>
  <si>
    <t>Verify package C10 with PCIe NVMe SSD connected over PCH M.2 Slot with VMD port disabled</t>
  </si>
  <si>
    <t>PCI-Gen4,RST,VMD</t>
  </si>
  <si>
    <t>CSS-IVE-129734</t>
  </si>
  <si>
    <t>Verify Optane with SATA HDD and Optane memory (SB2) connected over CPU attached M.2 slot</t>
  </si>
  <si>
    <t>CSS-IVE-129739</t>
  </si>
  <si>
    <t>Verify M.2 SATA achieve SLP_S0 with VMD enabled</t>
  </si>
  <si>
    <t>M.2 SATA,VMD</t>
  </si>
  <si>
    <t>CSS-IVE-129939</t>
  </si>
  <si>
    <t>Verify NVMe-SSD achieve SLP_S0 and PC10 Residency with VMD enabled</t>
  </si>
  <si>
    <t>M.2 PCIe Gen3x2 &amp; gen 3x4 NVMe,RST,VMD</t>
  </si>
  <si>
    <t>CSS-IVE-129945</t>
  </si>
  <si>
    <t>Verify Booting over LAN using UEFI PXEv4 Network with TBT + native security (VT-d) + IOMMU enabled in BIOS</t>
  </si>
  <si>
    <t>LAN</t>
  </si>
  <si>
    <t>CSS-IVE-129935</t>
  </si>
  <si>
    <t>Verify BIOS updates the PCIe register for PEG60</t>
  </si>
  <si>
    <t>PCI-Gen4</t>
  </si>
  <si>
    <t>CSS-IVE-132602</t>
  </si>
  <si>
    <t>Verify Audio playback over DP monitor</t>
  </si>
  <si>
    <t>HDMI-Audio,audio codecs</t>
  </si>
  <si>
    <t>CSS-IVE-132875</t>
  </si>
  <si>
    <t>Verify Audio DRM playback over 3.5mm-Jack-Headsets (via HD-A)</t>
  </si>
  <si>
    <t>bios.pch,fw.ifwi.bios</t>
  </si>
  <si>
    <t>DRM,audio codecs</t>
  </si>
  <si>
    <t>CSS-IVE-132948</t>
  </si>
  <si>
    <t>Verify NVMe-SSD detection in Bios connected to CPU M.2 Gen4 slot.</t>
  </si>
  <si>
    <t>CSS-IVE-133022</t>
  </si>
  <si>
    <t>Verify SX cycles with NVMe connected to M.2 Gen4 slot</t>
  </si>
  <si>
    <t>PCI-Gen4,S-states</t>
  </si>
  <si>
    <t>CSS-IVE-133023</t>
  </si>
  <si>
    <t>Verify SX cycles with M.2 NVMe-SSD connected to Add-on-card connected over PCIe-X4 Slot</t>
  </si>
  <si>
    <t>bios.pch,fw.ifwi.pmc</t>
  </si>
  <si>
    <t>CSS-IVE-133030</t>
  </si>
  <si>
    <t>Verify VMD RTD3 support with NVMe connected During Sx cycles</t>
  </si>
  <si>
    <t>M.2 PCIe Gen3x2 &amp; gen 3x4 NVMe,RTD3,S-states</t>
  </si>
  <si>
    <t>CSS-IVE-133649</t>
  </si>
  <si>
    <t>Verify SLP_S0 , Package C states &amp; S0I3.4 with M.2 NVMe connected.</t>
  </si>
  <si>
    <t>M.2 PCIe Gen3x2 &amp; gen 3x4 NVMe,S-states,SLP_S0</t>
  </si>
  <si>
    <t>CSS-IVE-133703</t>
  </si>
  <si>
    <t>Verify SLP_S0 , Package C states &amp; S0I3.4 with M.2 NVMe connected to x4 slot.</t>
  </si>
  <si>
    <t>CSS-IVE-133704</t>
  </si>
  <si>
    <t>Verify Dual Tau Feature writing MMIO values With cTDp &amp; Non- cTDP  Part</t>
  </si>
  <si>
    <t>CSS-IVE-133743</t>
  </si>
  <si>
    <t>Verify functionalities of Western digital black NVMe connected to CPU M.2 Gen4 slot</t>
  </si>
  <si>
    <t>CSS-IVE-135397</t>
  </si>
  <si>
    <t>Verify PS_ON Residency with TypeC device connected to dTBT USBC port</t>
  </si>
  <si>
    <t>PS_ON,USB-TypeC</t>
  </si>
  <si>
    <t>CSS-IVE-135709</t>
  </si>
  <si>
    <t>Boot to OS from NVMe connected to CPU M.2 Gen4 slot</t>
  </si>
  <si>
    <t>CSS-IVE-135881</t>
  </si>
  <si>
    <t>Boot to OS from M.2 NVMe-SSD connected to Add-on-card connected over PCIe-X4 Slot</t>
  </si>
  <si>
    <t>CSS-IVE-135882</t>
  </si>
  <si>
    <t>Verify Gen4 speed check with PCIe Gen4 NVMe SSD connected over PCIe M.2 Gen4 slot</t>
  </si>
  <si>
    <t>CSS-IVE-136298</t>
  </si>
  <si>
    <t>Verify Gen1 to Gen5 speed check with PCIe Gen3 NVMe SSD connected over PCIe Gen5 supported X16 slot</t>
  </si>
  <si>
    <t>PCIe-RST</t>
  </si>
  <si>
    <t>CSS-IVE-144399</t>
  </si>
  <si>
    <t>Verify Gen1 to Gen5 speed check with PCIe Gen4 NVMe SSD connected over PCIe Gen5 supported X16 slot</t>
  </si>
  <si>
    <t>CSS-IVE-144400</t>
  </si>
  <si>
    <t>Verify RAID support with NVMe SSD  Through VMD</t>
  </si>
  <si>
    <t>M.2 PCIe Gen3x2 &amp; gen 3x4 NVMe,RAID</t>
  </si>
  <si>
    <t>CSS-IVE-144594</t>
  </si>
  <si>
    <t>Verify System boot with two Hybrid Optane connected to M.2 slots Through VMD</t>
  </si>
  <si>
    <t>Hybrid-Optane,Optane,VMD</t>
  </si>
  <si>
    <t>CSS-IVE-144598</t>
  </si>
  <si>
    <t>Verify DMIC basic functionality test with Soundwire Codec</t>
  </si>
  <si>
    <t>CSS-IVE-145488</t>
  </si>
  <si>
    <t>Verify DMIC basic functionality test over High Definition Audio (HDA) Codec</t>
  </si>
  <si>
    <t>CSS-IVE-145663</t>
  </si>
  <si>
    <t>Verify DMIC basic functionality test over High Definition Audio (HDA) Codec, pre and post CMS cycles</t>
  </si>
  <si>
    <t>CSS-IVE-145667</t>
  </si>
  <si>
    <t>Verify DMIC basic functionality test over I2S Audio Codec</t>
  </si>
  <si>
    <t>CSS-IVE-145698</t>
  </si>
  <si>
    <t>Verify Device Manager for yellow bang and USB storage re-enumeration status during Sx cycle</t>
  </si>
  <si>
    <t>USB 3.0,USB3.1</t>
  </si>
  <si>
    <t>CSS-IVE-145655</t>
  </si>
  <si>
    <t>Verify package C10 with CPU attached M.2 NVMe storage Through VMD</t>
  </si>
  <si>
    <t>PCI-Gen4,VMD</t>
  </si>
  <si>
    <t>CSS-IVE-145693</t>
  </si>
  <si>
    <t>Verify USB devices information are displayed correctly in BIOS Setup and F7 Boot menu</t>
  </si>
  <si>
    <t>CSS-IVE-145019</t>
  </si>
  <si>
    <t>Verify DP/mini DP panel display in BIOS Setup, EFI and OS</t>
  </si>
  <si>
    <t>CSS-IVE-145253</t>
  </si>
  <si>
    <t>Verify CNVi Bluetooth Enumeration in OS before and after warm and cold  reset</t>
  </si>
  <si>
    <t>CNVi,G3-State,S-states</t>
  </si>
  <si>
    <t>CSS-IVE-145028</t>
  </si>
  <si>
    <t>Verify CNVi WLAN Enumeration in OS pre and post S4 , S5 , warm and cold reboot cycles</t>
  </si>
  <si>
    <t>CSS-IVE-145036</t>
  </si>
  <si>
    <t>Verify Audio Play back on USB-Headset pre and post S4 and S5 cycle</t>
  </si>
  <si>
    <t>bios.pch,fw.ifwi.bios,fw.ifwi.pmc</t>
  </si>
  <si>
    <t>S-states,USB 2.0,USB 3.0</t>
  </si>
  <si>
    <t>CSS-IVE-145188</t>
  </si>
  <si>
    <t>Verify RTD3 support for HD Audio Controller with and without Audio playback</t>
  </si>
  <si>
    <t>D-States,RTD3,audio codecs</t>
  </si>
  <si>
    <t>CSS-IVE-145226</t>
  </si>
  <si>
    <t>Verify 3.5mm jack Wired headphones/headset detection on Pre and Post S4, S5, warm and reboot cycles</t>
  </si>
  <si>
    <t>CSS-IVE-145228</t>
  </si>
  <si>
    <t>Verify Audio recording and Playback over 3.5mm-Jack-Headsets (via HD-A) pre and post S4, S5, warm and cold reboot cycles</t>
  </si>
  <si>
    <t>CSS-IVE-145257</t>
  </si>
  <si>
    <t>Verify Intel HD Audio functionality over 3.5mm Jack Speakers  pre and post S4, S5, warm and cold reboot cycles</t>
  </si>
  <si>
    <t>CSS-IVE-145394</t>
  </si>
  <si>
    <t>Verify basic boot check with different IFWI (Release, Performance and Debug)</t>
  </si>
  <si>
    <t>SPI bus</t>
  </si>
  <si>
    <t>CSS-IVE-64401</t>
  </si>
  <si>
    <t>Validate hot-plug USB keyboard, mouse over USB Type-A port when SUT is in BIOS, EFI and OS level</t>
  </si>
  <si>
    <t>BIOS-Boot-Flows,UEFI,USB/XHCI ports</t>
  </si>
  <si>
    <t>CSS-IVE-64111</t>
  </si>
  <si>
    <t>Verify that Debug Messages are sent over on Serial port with Debug BIOS</t>
  </si>
  <si>
    <t>COM,Serial,UART,debug interfaces</t>
  </si>
  <si>
    <t>CSS-IVE-65453</t>
  </si>
  <si>
    <t>Verify that Debug Messages are not sent over in Serial port with Release BIOS</t>
  </si>
  <si>
    <t>CSS-IVE-65454</t>
  </si>
  <si>
    <t>Verify OS debug support using Windbg debugging via USB3.0 debug port</t>
  </si>
  <si>
    <t>CSS-IVE-65455</t>
  </si>
  <si>
    <t>Verify OS debug support using Windbg via native serial UART</t>
  </si>
  <si>
    <t>CSS-IVE-65456</t>
  </si>
  <si>
    <t>Verify WLAN and Bluetooth functionality in OS when AirPlane (Flight) Mode switch in On/OFF state</t>
  </si>
  <si>
    <t>CSS-IVE-113962</t>
  </si>
  <si>
    <t>Verify UEFI and OS should exchange of Bluetooth profile information</t>
  </si>
  <si>
    <t>CSS-IVE-113973</t>
  </si>
  <si>
    <t>Verify Booting over Wi-Fi using UEFI PXEv6 Boot</t>
  </si>
  <si>
    <t>CSS-IVE-113974</t>
  </si>
  <si>
    <t>Verify Booting over LAN using UEFI PXEv6 Boot with TPM enabled in BIOS</t>
  </si>
  <si>
    <t>CSS-IVE-113980</t>
  </si>
  <si>
    <t>Verify Booting with UEFI HTTPv6 network support availability with TPM enabled in BIOS</t>
  </si>
  <si>
    <t>CSS-IVE-113981</t>
  </si>
  <si>
    <t>Verify Booting over LAN using UEFI PXEv4 Boot with TPM enabled in BIOS</t>
  </si>
  <si>
    <t>CSS-IVE-113982</t>
  </si>
  <si>
    <t>Verify Booting with UEFI HTTPv4 network support availability with TPM enabled in BIOS</t>
  </si>
  <si>
    <t>CSS-IVE-113983</t>
  </si>
  <si>
    <t>Verify C10 package state support</t>
  </si>
  <si>
    <t>C-States,MoS(Modern Standby),S-states,S0ix-states</t>
  </si>
  <si>
    <t>CSS-IVE-63683</t>
  </si>
  <si>
    <t>BIOS shall hide the Intel MEI #2(HECI 2) prior to OS boot.</t>
  </si>
  <si>
    <t>CSS-IVE-80347</t>
  </si>
  <si>
    <t>Verify the MEBx features with Non-vPRO sku</t>
  </si>
  <si>
    <t>MEBx</t>
  </si>
  <si>
    <t>CSS-IVE-73243</t>
  </si>
  <si>
    <t>Verify BIOS shall display ME,BIOS,KSC version in Bios setup page</t>
  </si>
  <si>
    <t>BIOS Build,BIOS Information,CSE-BIOS HECI,EC-BIOS interface</t>
  </si>
  <si>
    <t>CSS-IVE-73249</t>
  </si>
  <si>
    <t>Verify IFR Update option is removed from PCH-FW Configuration page in BIOS setup</t>
  </si>
  <si>
    <t>CSS-IVE-73250</t>
  </si>
  <si>
    <t>Verify SUT boot from USB2.0 device</t>
  </si>
  <si>
    <t>BIOS-Boot-Flows,USB 2.0,USB/XHCI ports</t>
  </si>
  <si>
    <t>CSS-IVE-75930</t>
  </si>
  <si>
    <t>Verify booting support through USB 3.2 Gen2 (SS+ mass storage) connected over USB Type-C port</t>
  </si>
  <si>
    <t>USB 3.2 2x1</t>
  </si>
  <si>
    <t>CSS-IVE-75931</t>
  </si>
  <si>
    <t>Verify SUT should be able to boot from USB2.0 Pendrive over Type-C port</t>
  </si>
  <si>
    <t>TCSS,USB-TypeC</t>
  </si>
  <si>
    <t>CSS-IVE-75934</t>
  </si>
  <si>
    <t>Verify SUT should be able to boot from USB 3.0 disk over Type-C port</t>
  </si>
  <si>
    <t>USB 3.0,USB-TypeC</t>
  </si>
  <si>
    <t>CSS-IVE-75935</t>
  </si>
  <si>
    <t>Verify that system boots to EDK shell</t>
  </si>
  <si>
    <t>CSS-IVE-75945</t>
  </si>
  <si>
    <t>Verify system stability post Sx  and Deep S4 cycling with RTD3 option enabled in BIOS</t>
  </si>
  <si>
    <t>DeepSx,RTD3,S-states</t>
  </si>
  <si>
    <t>CSS-IVE-75958</t>
  </si>
  <si>
    <t>Verify system completes disconnected modern standby cycling successfully</t>
  </si>
  <si>
    <t>CSS-IVE-76121</t>
  </si>
  <si>
    <t>Validate USB Keyboard Functionality check over USB Type-A port post S3/S0i3 cycle</t>
  </si>
  <si>
    <t>S-states,S0ix-states,USB/XHCI ports</t>
  </si>
  <si>
    <t>CSS-IVE-76140</t>
  </si>
  <si>
    <t>Validate USB Mouse enumeration and functionality over USB Type-A port after S3/S0i3 cycle</t>
  </si>
  <si>
    <t>CSS-IVE-76141</t>
  </si>
  <si>
    <t>DPTF devices enumeration pre and post S3 cycle</t>
  </si>
  <si>
    <t>DPTF Inteface,S-states</t>
  </si>
  <si>
    <t>CSS-IVE-76197</t>
  </si>
  <si>
    <t>Verify CPU turbo boost functionality post S3 cycle</t>
  </si>
  <si>
    <t>S-states,S0ix-states,Turbo</t>
  </si>
  <si>
    <t>CSS-IVE-76216</t>
  </si>
  <si>
    <t>Verify system stability on waking from idle state pre and post Disconnected Modern Standby cycle</t>
  </si>
  <si>
    <t>CSS-IVE-76219</t>
  </si>
  <si>
    <t>Verify PCIe SD Card detection after plug and unplug in OS</t>
  </si>
  <si>
    <t>USB/XHCI ports</t>
  </si>
  <si>
    <t>CSS-IVE-76230</t>
  </si>
  <si>
    <t>Verify CPU "C-state C7 "support</t>
  </si>
  <si>
    <t>CSS-IVE-76250</t>
  </si>
  <si>
    <t>Verify Audio recording and Playback over 3.5mm-Jack-Headset (via HD-A), pre and post S3 cycles</t>
  </si>
  <si>
    <t>CSS-IVE-76257</t>
  </si>
  <si>
    <t>Validate USB 2.0 device enumeration when hot plug device pre and post S3 cycle over USB Type-A port</t>
  </si>
  <si>
    <t>ACPI,USB 2.0,USB/XHCI ports</t>
  </si>
  <si>
    <t>CSS-IVE-76262</t>
  </si>
  <si>
    <t>Validate USB 3.0 device enumeration when hot plug device pre and post S3/S0i3 cycle over USB Type-A port</t>
  </si>
  <si>
    <t>S-states,S0ix-states,USB 3.0,USB/XHCI ports</t>
  </si>
  <si>
    <t>CSS-IVE-76263</t>
  </si>
  <si>
    <t>Validate USB 2.0 devices functionality over USB Type-A port with pre and post S3 cycle</t>
  </si>
  <si>
    <t>S-states,USB 2.0,USB/XHCI ports</t>
  </si>
  <si>
    <t>CSS-IVE-76323</t>
  </si>
  <si>
    <t>Validate USB 3.0 devices functionality over USB Type-A port with pre and post S3 cycle</t>
  </si>
  <si>
    <t>S-states,USB 3.0,USB/XHCI ports</t>
  </si>
  <si>
    <t>CSS-IVE-76327</t>
  </si>
  <si>
    <t>Validate USB3.0 HUB Functionality check in OS over USB Type-A port</t>
  </si>
  <si>
    <t>USB 3.0,USB/XHCI ports</t>
  </si>
  <si>
    <t>CSS-IVE-76348</t>
  </si>
  <si>
    <t>Validate USB2.0/3.0 HUB Functionality check in OS post S3/S0i3 cycle over USB Type-A port</t>
  </si>
  <si>
    <t>ACPI,USB 3.0,USB/XHCI ports</t>
  </si>
  <si>
    <t>CSS-IVE-76574</t>
  </si>
  <si>
    <t>Verify Intel HD Audio functionality over 3.5mm Jack Speakers post S3/S0i3 cycle</t>
  </si>
  <si>
    <t>CSS-IVE-77314</t>
  </si>
  <si>
    <t>[TBT] Verify Thunderbolt Enumeration in device manager</t>
  </si>
  <si>
    <t>TBT</t>
  </si>
  <si>
    <t>CSS-IVE-76603</t>
  </si>
  <si>
    <t>[TBT] Verify Thunderbolt -TBT device Data transfer functionality</t>
  </si>
  <si>
    <t>CSS-IVE-77133</t>
  </si>
  <si>
    <t>Validate system achieves more than 80% S0i3(CMS) residency</t>
  </si>
  <si>
    <t>MoS(Modern Standby),Power Btn/HID,S0ix-states</t>
  </si>
  <si>
    <t>CSS-IVE-63691</t>
  </si>
  <si>
    <t>Verification of hot keys (F2 &amp; F7) functionality check while BOOT</t>
  </si>
  <si>
    <t>CSS-IVE-78670</t>
  </si>
  <si>
    <t>Verify ucode firmware load/version check pre and post S3 cycle</t>
  </si>
  <si>
    <t>bios.cpu_pm,fw.ifwi.unknown</t>
  </si>
  <si>
    <t>S0ix-states</t>
  </si>
  <si>
    <t>CSS-IVE-78725</t>
  </si>
  <si>
    <t>Validate POST Code Progress for IA during Booting on 7 seg Display.</t>
  </si>
  <si>
    <t>CSS-IVE-63287</t>
  </si>
  <si>
    <t>Verify system wakes up from S0i3( Disconnected Modern standby) with RTD3 option enabled in BIOS</t>
  </si>
  <si>
    <t>MoS(Modern Standby),RTC,RTD3</t>
  </si>
  <si>
    <t>CSS-IVE-90441</t>
  </si>
  <si>
    <t>Validate USB Keyboard Functionality check over USB Type-A port after DMS cycle</t>
  </si>
  <si>
    <t>SDIO,SDXC</t>
  </si>
  <si>
    <t>CSS-IVE-90556</t>
  </si>
  <si>
    <t>Validate USB Mouse enumeration and functionality over USB Type-A port after S0i3/Connected-MOS cycle</t>
  </si>
  <si>
    <t>MoS(Modern Standby),S0ix-states,USB/XHCI ports</t>
  </si>
  <si>
    <t>CSS-IVE-90557</t>
  </si>
  <si>
    <t>Verify CPU turbo boost functionality post CMS/S0i3 cycle</t>
  </si>
  <si>
    <t>MoS(Modern Standby),S0ix-states,Turbo</t>
  </si>
  <si>
    <t>CSS-IVE-90932</t>
  </si>
  <si>
    <t>Verify PCIe SD Card data transfer post Disconnected Modern Standby cycle</t>
  </si>
  <si>
    <t>MoS(Modern Standby),SDIO,SDXC</t>
  </si>
  <si>
    <t>CSS-IVE-90939</t>
  </si>
  <si>
    <t>Verify Audio recording and Playback over 3.5mm-Jack-Headset (via HD-A) pre and post S0i3(Modern Standby) cycle</t>
  </si>
  <si>
    <t>CSS-IVE-90942</t>
  </si>
  <si>
    <t>Validate USB 2.0 device enumeration when hot plug device pre and post Disconnected-MOS cycle over USB Type-A port</t>
  </si>
  <si>
    <t>CSS-IVE-90943</t>
  </si>
  <si>
    <t>Validate USB 3.0 device enumeration when hot plug device pre and post Disconnected-MOS cycle over USB Type-A port</t>
  </si>
  <si>
    <t>MoS(Modern Standby),USB 3.0,USB/XHCI ports</t>
  </si>
  <si>
    <t>CSS-IVE-90944</t>
  </si>
  <si>
    <t>Validate USB 2.0 devices functionality over USB Type-A port with pre and post Disconnected-MOS cycle</t>
  </si>
  <si>
    <t>MoS(Modern Standby),USB 2.0,USB/XHCI ports</t>
  </si>
  <si>
    <t>CSS-IVE-90949</t>
  </si>
  <si>
    <t>Validate USB 3.0 devices functionality over USB Type-A port with pre and post Disconnected-MOS cycle</t>
  </si>
  <si>
    <t>CSS-IVE-90950</t>
  </si>
  <si>
    <t>Validate USB2.0/3.0 HUB Functionality check in OS pre and post disconnected-MOS cycle over USB Type-A port</t>
  </si>
  <si>
    <t>MoS(Modern Standby),USB 2.0,USB 3.0,USB/XHCI ports</t>
  </si>
  <si>
    <t>CSS-IVE-90953</t>
  </si>
  <si>
    <t>Validate USB devices hot plug check pre and post S0i3(Disconnected Modern Standby) cycle with devices connected on Type-C port</t>
  </si>
  <si>
    <t>bios.platform,bios.sa,fw.ifwi.MGPhy,fw.ifwi.dekelPhy,fw.ifwi.iom,fw.ifwi.nphy,fw.ifwi.pmc,fw.ifwi.sphy,fw.ifwi.tbt</t>
  </si>
  <si>
    <t>HDD,MoS(Modern Standby),USB-TypeC</t>
  </si>
  <si>
    <t>CSS-IVE-90955</t>
  </si>
  <si>
    <t>Verify Intel HD Audio functionality over 3.5mm Jack Speakers pre and post S0i3(Modern Standby) cycle</t>
  </si>
  <si>
    <t>CSS-IVE-90975</t>
  </si>
  <si>
    <t>Verify ucode firmware loads pre and post S0i3 (Modern Standby) cycle</t>
  </si>
  <si>
    <t>CSS-IVE-90980</t>
  </si>
  <si>
    <t>Verify CNVi enumeration in BIOS and EFI Shell with respect to CNVi option enabled/disabled in BIOS</t>
  </si>
  <si>
    <t>CSS-IVE-95311</t>
  </si>
  <si>
    <t>Verify Coexistence Support of CNVi Wi-Fi and Bluetooth functionality in OS after S3, S4, S5, Warm and cold reboot cycles</t>
  </si>
  <si>
    <t>CSS-IVE-95319</t>
  </si>
  <si>
    <t>Verify CNVi WLAN Enumeration in OS before/after S3 cycle</t>
  </si>
  <si>
    <t>CNVi,S-states</t>
  </si>
  <si>
    <t>CSS-IVE-95489</t>
  </si>
  <si>
    <t>Verify CNVi WLAN Enumeration in OS before/after disconnected MoS cycle</t>
  </si>
  <si>
    <t>CSS-IVE-95492</t>
  </si>
  <si>
    <t>Verify CNVi Bluetooth Enumeration in OS before/after S3 cycle</t>
  </si>
  <si>
    <t>CSS-IVE-95494</t>
  </si>
  <si>
    <t>Verify CNVi Bluetooth Enumeration in OS before/after disconnected MoS cycle</t>
  </si>
  <si>
    <t>CSS-IVE-95497</t>
  </si>
  <si>
    <t>Validate USB2.0 HUB Functionality check in BIOS over USB Type-A port</t>
  </si>
  <si>
    <t>CSS-IVE-101589</t>
  </si>
  <si>
    <t>Validate USB2.0 HUB Functionality check in EFI over USB Type-A port</t>
  </si>
  <si>
    <t>UEFI,USB 2.0,USB 3.0,USB/XHCI ports</t>
  </si>
  <si>
    <t>CSS-IVE-101590</t>
  </si>
  <si>
    <t>Validate USB2.0 HUB Functionality check in OS over USB Type-A port</t>
  </si>
  <si>
    <t>USB 2.0,USB/XHCI ports</t>
  </si>
  <si>
    <t>CSS-IVE-101591</t>
  </si>
  <si>
    <t>Validate Type-C USB3.1 gen1 Host Mode functionality on hot insert and removal over Type-C port</t>
  </si>
  <si>
    <t>CSS-IVE-105845</t>
  </si>
  <si>
    <t>Verify No device yellow bangs post S0i3.2 cycle with all device connected as per config planned ( Golden, delta, 5, 4, 3 STAR )</t>
  </si>
  <si>
    <t>CSS-IVE-135393</t>
  </si>
  <si>
    <t>Validate hot-plug USB keyboard functionality check in OS over USB Type-A port pre and post S4 , S5 , warm and cold reboot cycles</t>
  </si>
  <si>
    <t>G3-State,S-states,USB/XHCI ports</t>
  </si>
  <si>
    <t>CSS-IVE-145024</t>
  </si>
  <si>
    <t>Verify USB mouse enumeration and functionality on hot-plug over USB Type-A port pre and post S4 , S5 , warm and cold reboot cycles</t>
  </si>
  <si>
    <t>CSS-IVE-145025</t>
  </si>
  <si>
    <t>Verify SD Card plug and play connected to PCIe slot  pre and post S4 , S5 , warm and cold reboot cycles</t>
  </si>
  <si>
    <t>G3-State,S-states,SDIO,SDXC</t>
  </si>
  <si>
    <t>CSS-IVE-145027</t>
  </si>
  <si>
    <t>Validate USB2.0/3.0 HUB Functionality check in OS  pre and post S4 , S5 , warm and cold reboot cycles over USB Type-A port</t>
  </si>
  <si>
    <t>CSS-IVE-145029</t>
  </si>
  <si>
    <t>Validate USB 3.0 devices hot-plug functionality over USB3.0 Type-A port  pre and post S4 , S5 , warm and cold reboot cycles</t>
  </si>
  <si>
    <t>USB 3.0</t>
  </si>
  <si>
    <t>CSS-IVE-145031</t>
  </si>
  <si>
    <t>Validate USB 2.0 device hot-plug functionality over USB3.0 Type-A port pre and post S4 , S5 , warm and cold reboot cycles</t>
  </si>
  <si>
    <t>CSS-IVE-145034</t>
  </si>
  <si>
    <t>Validate USB 2.0 device hot-plug functionality over USB2.0 Type-A port pre and post S4 , S5 , warm and cold reboot cycles</t>
  </si>
  <si>
    <t>G3-State,S-states,USB 2.0,USB/XHCI ports</t>
  </si>
  <si>
    <t>CSS-IVE-145035</t>
  </si>
  <si>
    <t>Verify PCIe SD Card data transfer  pre and post S4 , S5 , warm and cold reboot cycles</t>
  </si>
  <si>
    <t>CSS-IVE-145039</t>
  </si>
  <si>
    <t>Verify multiple global reset functionality cycles check in SUT</t>
  </si>
  <si>
    <t>CSS-IVE-145269</t>
  </si>
  <si>
    <t>Verify Touch function test using Touch Panel  pre and post S4 , S5 , warm and cold reboot cycles</t>
  </si>
  <si>
    <t>Touch &amp; Sensing</t>
  </si>
  <si>
    <t>ISH,P-States,S-states,touch panel</t>
  </si>
  <si>
    <t>CSS-IVE-145247</t>
  </si>
  <si>
    <t>Verify SD Card plug and play connected to PCIe slot post S3 cycle</t>
  </si>
  <si>
    <t>CSS-IVE-76231</t>
  </si>
  <si>
    <t>Verify Wi-Fi connectivity across warm and cold reboot cycles in pre-OS environment</t>
  </si>
  <si>
    <t>P-States,WLAN</t>
  </si>
  <si>
    <t>CSS-IVE-102476</t>
  </si>
  <si>
    <t>Verify S0I3.2 entry in D0/D3 flow with SATA Device Connected</t>
  </si>
  <si>
    <t>M.2 SATA,S0ix-states</t>
  </si>
  <si>
    <t>Verify Display Functionality over USB4 Dock Device when SUT is in BIOS, EFI and OS level as Primary Display</t>
  </si>
  <si>
    <t>Docking support,Pre-OS display,USB 4</t>
  </si>
  <si>
    <t>Verify USB4 Storage connection swap during S3 cycle</t>
  </si>
  <si>
    <t>Validate USB4 Dock Device functionality hot plug during S3 cycles</t>
  </si>
  <si>
    <t>Verify 8K Display Panel enumeration in Device Manager with CMS cycles</t>
  </si>
  <si>
    <t>8K Display,MoS(Modern Standby)</t>
  </si>
  <si>
    <t>CSS-IVE-116766</t>
  </si>
  <si>
    <t>Validate USB4 Dock Device functionality after S3 Cycle</t>
  </si>
  <si>
    <t>Validate USB4 Hub Device functionality hot plug during S3 cycles</t>
  </si>
  <si>
    <t>Validate USB4 Hub Device functionality after S3 cycles</t>
  </si>
  <si>
    <t>Verify USB4 storage functionality after S3 cycles</t>
  </si>
  <si>
    <t>Verify TBT Storage device enumeration with VMD settings enabled</t>
  </si>
  <si>
    <t>TCSS,USB-TypeC,VMD</t>
  </si>
  <si>
    <t>Verify TBT device functionality before/after CMS cycling with PS_ON Enabled (dTBT)</t>
  </si>
  <si>
    <t>MoS(Modern Standby),TBT</t>
  </si>
  <si>
    <t>Verify USB &amp; USBC device functionality before/after CMS cycling with PS_ON Enabled (dTBT)</t>
  </si>
  <si>
    <t>Verify Type-C to Type-C and DP device functionality before/after CMS cycling with PS_ON Enabled (dTBT)</t>
  </si>
  <si>
    <t>Verify if RPE feature is not available on Consumer SKU</t>
  </si>
  <si>
    <t>Platform Protection and SysFW Security</t>
  </si>
  <si>
    <t>RSE</t>
  </si>
  <si>
    <t>CSS-IVE-146007</t>
  </si>
  <si>
    <t>[TBT] Verify SUT wake from S3 using Type-C dock connected over TBT port with a USB keyboard or mouse</t>
  </si>
  <si>
    <t>CSS-IVE-118819</t>
  </si>
  <si>
    <t>Verify USB 3.2 Gen 2x2 device functionality in pre and post OS</t>
  </si>
  <si>
    <t>USB 3.2 2x2,USB-TypeC</t>
  </si>
  <si>
    <t>CSS-IVE-113756</t>
  </si>
  <si>
    <t>Verify GPE event triggered in ACPI during ACPI wake alarm test in sleep state</t>
  </si>
  <si>
    <t>CSS-IVE-120105</t>
  </si>
  <si>
    <t>Verify system stability on performing Sleep cycle on freshly preloaded OS post flashing Release BIOS</t>
  </si>
  <si>
    <t>S-states,stability</t>
  </si>
  <si>
    <t>CSS-IVE-120325</t>
  </si>
  <si>
    <t>Verify system stability on performing Hibernate cycle on freshly preloaded OS post flashing Release BIOS</t>
  </si>
  <si>
    <t>rohith2x</t>
  </si>
  <si>
    <t>CSS-IVE-120326</t>
  </si>
  <si>
    <t>Verify system stability on performing reboot cycle on freshly preloaded OS post flashing Release BIOS</t>
  </si>
  <si>
    <t>CSS-IVE-120327</t>
  </si>
  <si>
    <t>Validate USB3.0 HUB Functionality check in BIOS over USB Type-A port</t>
  </si>
  <si>
    <t>BIOS-Boot-Flows,USB 2.0,USB 3.0,USB/XHCI ports</t>
  </si>
  <si>
    <t>CSS-IVE-76346</t>
  </si>
  <si>
    <t>Status</t>
  </si>
  <si>
    <t>Automation</t>
  </si>
  <si>
    <t>Vijay</t>
  </si>
  <si>
    <t>Shwetha</t>
  </si>
  <si>
    <t>Reshma</t>
  </si>
  <si>
    <t>Arya</t>
  </si>
  <si>
    <t>c-TDP Supported qdf not avilable</t>
  </si>
  <si>
    <t>Comments</t>
  </si>
  <si>
    <t>Bifurcation card not available</t>
  </si>
  <si>
    <t>Type-c headset not available</t>
  </si>
  <si>
    <t>TBT-egrfx not Availabe</t>
  </si>
  <si>
    <t>SODIMM is not Applicable</t>
  </si>
  <si>
    <t>https://hsdes.intel.com/appstore/article/#/16014411134</t>
  </si>
  <si>
    <t>PXE boot over wifi Not enabled</t>
  </si>
  <si>
    <t>Verified without TPM(Verified till winimager page)</t>
  </si>
  <si>
    <t>Intel(Verified with CPU BCLK because CPU BCLK is only BCLK Source for ADL)</t>
  </si>
  <si>
    <r>
      <t>Test Configuration (</t>
    </r>
    <r>
      <rPr>
        <b/>
        <sz val="10"/>
        <color rgb="FFFF0000"/>
        <rFont val="Calibri"/>
        <family val="2"/>
      </rPr>
      <t>*</t>
    </r>
    <r>
      <rPr>
        <b/>
        <sz val="10"/>
        <color rgb="FFFFFFFF"/>
        <rFont val="Calibri"/>
        <family val="2"/>
      </rPr>
      <t xml:space="preserve"> is mandatory)</t>
    </r>
  </si>
  <si>
    <r>
      <t>SUT_NAME</t>
    </r>
    <r>
      <rPr>
        <b/>
        <sz val="10"/>
        <color rgb="FFFF0000"/>
        <rFont val="Calibri"/>
        <family val="2"/>
      </rPr>
      <t>*</t>
    </r>
  </si>
  <si>
    <t>ADL-S</t>
  </si>
  <si>
    <r>
      <t>TEST_TYPE</t>
    </r>
    <r>
      <rPr>
        <b/>
        <sz val="10"/>
        <color rgb="FFFF0000"/>
        <rFont val="Calibri"/>
        <family val="2"/>
      </rPr>
      <t>*</t>
    </r>
  </si>
  <si>
    <r>
      <t>TEST_BIOS</t>
    </r>
    <r>
      <rPr>
        <b/>
        <sz val="10"/>
        <color rgb="FFFF0000"/>
        <rFont val="Calibri"/>
        <family val="2"/>
      </rPr>
      <t>*</t>
    </r>
  </si>
  <si>
    <t>BASE_BIOS</t>
  </si>
  <si>
    <t>OS_NAME</t>
  </si>
  <si>
    <t>SIMICS_PACKAGE</t>
  </si>
  <si>
    <t>TEST_IFWI</t>
  </si>
  <si>
    <t>IFWI_INGREDIENT</t>
  </si>
  <si>
    <t>TEST_ENV</t>
  </si>
  <si>
    <t>{"CPU":"C1", "MEMORY":"DDR5 1 DPC"}</t>
  </si>
  <si>
    <t>IFWI_Short_Name</t>
  </si>
  <si>
    <t>IFWI_Full_Name</t>
  </si>
  <si>
    <t>IFWI_Ingredient</t>
  </si>
  <si>
    <t>Is_Auto</t>
  </si>
  <si>
    <t>Y</t>
  </si>
  <si>
    <t>N</t>
  </si>
  <si>
    <t>FSP Release</t>
  </si>
  <si>
    <t>Complexity</t>
  </si>
  <si>
    <t>Active atom cores verified till 3 cores</t>
  </si>
  <si>
    <t>NA</t>
  </si>
  <si>
    <t>touch pannel NA</t>
  </si>
  <si>
    <t>https://hsdes.intel.com/appstore/article/#/16013356515</t>
  </si>
  <si>
    <t>Verified with H20 Module</t>
  </si>
  <si>
    <t>check 00 0E 00</t>
  </si>
  <si>
    <t>https://hsdes.intel.com/appstore/article/#/22012125183(Verfied for non zero values as per the HSD as mentioned in notes)</t>
  </si>
  <si>
    <t>Testcase NA for ADL-S</t>
  </si>
  <si>
    <t>Assignee</t>
  </si>
  <si>
    <t>HSD ID</t>
  </si>
  <si>
    <t>Verify Fan rotation speed at the time of temperature crosses active trip point during OS hung condition</t>
  </si>
  <si>
    <t>NA For adl-s</t>
  </si>
  <si>
    <t>NA for ADL-S</t>
  </si>
  <si>
    <t>NA for adl-s</t>
  </si>
  <si>
    <t>AIC card not available</t>
  </si>
  <si>
    <t>ADL_SR06_C2B1-ADPSXF2_CPSF_SEP5_01580510_2022WW19.3.0.bin</t>
  </si>
  <si>
    <t>V3192_00_303_Cobalt</t>
  </si>
  <si>
    <t>ADL-S-ADP-S-COBALT-CONS-22.09.7.33A</t>
  </si>
  <si>
    <t>BIOS Ext BAT</t>
  </si>
  <si>
    <t>Not_Run</t>
  </si>
  <si>
    <t>Yamini</t>
  </si>
  <si>
    <t>Passed</t>
  </si>
  <si>
    <t>D3 hot 98.88 observed</t>
  </si>
  <si>
    <t>Intel</t>
  </si>
  <si>
    <t>Verified with PCI-X4 slot</t>
  </si>
  <si>
    <t>verified with selftest version 136</t>
  </si>
  <si>
    <t>intel</t>
  </si>
  <si>
    <t>Jijina</t>
  </si>
  <si>
    <t>Manasa</t>
  </si>
  <si>
    <t>Verified with Keyboard</t>
  </si>
  <si>
    <t>passed</t>
  </si>
  <si>
    <t>Verified with on board M.2 slots</t>
  </si>
  <si>
    <t>Failed</t>
  </si>
  <si>
    <t>L</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</si>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</sst>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color theme="0"/>
      <name val="Calibri"/>
      <family val="2"/>
      <scheme val="minor"/>
    </font>
    <font>
      <sz val="8"/>
      <name val="Segoe UI"/>
      <family val="2"/>
    </font>
    <font>
      <b/>
      <sz val="10"/>
      <color rgb="FFFFFFFF"/>
      <name val="Calibri"/>
      <family val="2"/>
      <scheme val="minor"/>
    </font>
    <font>
      <b/>
      <sz val="10"/>
      <color rgb="FFFF0000"/>
      <name val="Calibri"/>
      <family val="2"/>
    </font>
    <font>
      <b/>
      <sz val="10"/>
      <color rgb="FFFFFFFF"/>
      <name val="Calibri"/>
      <family val="2"/>
    </font>
    <font>
      <b/>
      <sz val="10"/>
      <color rgb="FF333333"/>
      <name val="Calibri"/>
      <family val="2"/>
      <scheme val="minor"/>
    </font>
    <font>
      <sz val="10"/>
      <color rgb="FF333333"/>
      <name val="Calibri"/>
      <family val="2"/>
      <scheme val="minor"/>
    </font>
    <font>
      <sz val="10"/>
      <color theme="1"/>
      <name val="Calibri"/>
      <family val="2"/>
      <scheme val="minor"/>
    </font>
    <font>
      <u/>
      <sz val="9"/>
      <color rgb="FF0000FF"/>
      <name val="Intel Clear"/>
      <family val="2"/>
    </font>
    <font>
      <sz val="10"/>
      <color rgb="FF000000"/>
      <name val="Calibri"/>
      <family val="2"/>
      <scheme val="minor"/>
    </font>
    <font>
      <i/>
      <sz val="11"/>
      <color theme="1"/>
      <name val="Calibri"/>
      <family val="2"/>
      <scheme val="minor"/>
    </font>
    <font>
      <u/>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5B9BD5"/>
        <bgColor rgb="FF000000"/>
      </patternFill>
    </fill>
    <fill>
      <patternFill patternType="solid">
        <fgColor theme="7" tint="0.59999389629810485"/>
        <bgColor indexed="64"/>
      </patternFill>
    </fill>
    <fill>
      <patternFill patternType="solid">
        <fgColor rgb="FFFFFFFF"/>
        <bgColor indexed="64"/>
      </patternFill>
    </fill>
    <fill>
      <patternFill patternType="solid">
        <fgColor theme="4"/>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wrapText="1"/>
    </xf>
    <xf numFmtId="0" fontId="16" fillId="0" borderId="0" xfId="0" applyFont="1"/>
    <xf numFmtId="0" fontId="18" fillId="0" borderId="0" xfId="0" applyFont="1"/>
    <xf numFmtId="0" fontId="13" fillId="0" borderId="0" xfId="0" applyFont="1"/>
    <xf numFmtId="0" fontId="28" fillId="0" borderId="0" xfId="0" applyFont="1" applyBorder="1" applyAlignment="1">
      <alignment horizontal="left" vertical="top"/>
    </xf>
    <xf numFmtId="0" fontId="19" fillId="37" borderId="11" xfId="0" applyFont="1" applyFill="1" applyBorder="1" applyAlignment="1">
      <alignment horizontal="left" vertical="top"/>
    </xf>
    <xf numFmtId="0" fontId="19" fillId="37" borderId="10" xfId="0" applyFont="1" applyFill="1" applyBorder="1" applyAlignment="1">
      <alignment horizontal="left" vertical="top"/>
    </xf>
    <xf numFmtId="0" fontId="27" fillId="0" borderId="0" xfId="0" applyFont="1"/>
    <xf numFmtId="0" fontId="13" fillId="33" borderId="0" xfId="0" applyFont="1" applyFill="1"/>
    <xf numFmtId="0" fontId="0" fillId="0" borderId="0" xfId="0"/>
    <xf numFmtId="0" fontId="20" fillId="0" borderId="0" xfId="0" applyFont="1"/>
    <xf numFmtId="0" fontId="21" fillId="34" borderId="10" xfId="0" applyFont="1" applyFill="1" applyBorder="1" applyAlignment="1">
      <alignment horizontal="left" vertical="center"/>
    </xf>
    <xf numFmtId="0" fontId="24" fillId="35" borderId="10" xfId="0" applyFont="1" applyFill="1" applyBorder="1" applyAlignment="1">
      <alignment horizontal="left" vertical="top"/>
    </xf>
    <xf numFmtId="0" fontId="25" fillId="36" borderId="10" xfId="0" applyFont="1" applyFill="1" applyBorder="1" applyAlignment="1">
      <alignment horizontal="left" vertical="top"/>
    </xf>
    <xf numFmtId="0" fontId="26" fillId="0" borderId="10" xfId="0" applyFont="1" applyBorder="1" applyAlignment="1">
      <alignment horizontal="left" vertical="top"/>
    </xf>
    <xf numFmtId="0" fontId="29" fillId="0" borderId="0" xfId="0" applyFont="1"/>
    <xf numFmtId="0" fontId="0" fillId="0" borderId="0" xfId="0" applyAlignment="1"/>
    <xf numFmtId="0" fontId="20" fillId="0" borderId="0" xfId="0" applyFont="1" applyAlignment="1"/>
    <xf numFmtId="0" fontId="14" fillId="0" borderId="0" xfId="0" applyFont="1"/>
    <xf numFmtId="0" fontId="0" fillId="0" borderId="0" xfId="0" applyFont="1" applyFill="1"/>
    <xf numFmtId="0" fontId="30" fillId="0" borderId="0" xfId="0" applyFont="1" applyFill="1"/>
    <xf numFmtId="0" fontId="0" fillId="0" borderId="0" xfId="0" applyFont="1" applyFill="1" applyAlignment="1"/>
    <xf numFmtId="0" fontId="16" fillId="33" borderId="0" xfId="0" applyFont="1" applyFill="1"/>
    <xf numFmtId="0" fontId="18"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usernames" Target="revisions/userName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671" Type="http://schemas.openxmlformats.org/officeDocument/2006/relationships/revisionLog" Target="revisionLog645.xml"/><Relationship Id="rId769" Type="http://schemas.openxmlformats.org/officeDocument/2006/relationships/revisionLog" Target="revisionLog743.xml"/><Relationship Id="rId976" Type="http://schemas.openxmlformats.org/officeDocument/2006/relationships/revisionLog" Target="revisionLog950.xml"/><Relationship Id="rId324" Type="http://schemas.openxmlformats.org/officeDocument/2006/relationships/revisionLog" Target="revisionLog324.xml"/><Relationship Id="rId531" Type="http://schemas.openxmlformats.org/officeDocument/2006/relationships/revisionLog" Target="revisionLog505.xml"/><Relationship Id="rId629" Type="http://schemas.openxmlformats.org/officeDocument/2006/relationships/revisionLog" Target="revisionLog603.xml"/><Relationship Id="rId170" Type="http://schemas.openxmlformats.org/officeDocument/2006/relationships/revisionLog" Target="revisionLog170.xml"/><Relationship Id="rId836" Type="http://schemas.openxmlformats.org/officeDocument/2006/relationships/revisionLog" Target="revisionLog810.xml"/><Relationship Id="rId1021" Type="http://schemas.openxmlformats.org/officeDocument/2006/relationships/revisionLog" Target="revisionLog995.xml"/><Relationship Id="rId1119" Type="http://schemas.openxmlformats.org/officeDocument/2006/relationships/revisionLog" Target="revisionLog1093.xml"/><Relationship Id="rId268" Type="http://schemas.openxmlformats.org/officeDocument/2006/relationships/revisionLog" Target="revisionLog268.xml"/><Relationship Id="rId475" Type="http://schemas.openxmlformats.org/officeDocument/2006/relationships/revisionLog" Target="revisionLog449.xml"/><Relationship Id="rId682" Type="http://schemas.openxmlformats.org/officeDocument/2006/relationships/revisionLog" Target="revisionLog656.xml"/><Relationship Id="rId903" Type="http://schemas.openxmlformats.org/officeDocument/2006/relationships/revisionLog" Target="revisionLog877.xml"/><Relationship Id="rId335" Type="http://schemas.openxmlformats.org/officeDocument/2006/relationships/revisionLog" Target="revisionLog335.xml"/><Relationship Id="rId32" Type="http://schemas.openxmlformats.org/officeDocument/2006/relationships/revisionLog" Target="revisionLog32.xml"/><Relationship Id="rId128" Type="http://schemas.openxmlformats.org/officeDocument/2006/relationships/revisionLog" Target="revisionLog128.xml"/><Relationship Id="rId542" Type="http://schemas.openxmlformats.org/officeDocument/2006/relationships/revisionLog" Target="revisionLog516.xml"/><Relationship Id="rId987" Type="http://schemas.openxmlformats.org/officeDocument/2006/relationships/revisionLog" Target="revisionLog961.xml"/><Relationship Id="rId181" Type="http://schemas.openxmlformats.org/officeDocument/2006/relationships/revisionLog" Target="revisionLog181.xml"/><Relationship Id="rId402" Type="http://schemas.openxmlformats.org/officeDocument/2006/relationships/revisionLog" Target="revisionLog376.xml"/><Relationship Id="rId847" Type="http://schemas.openxmlformats.org/officeDocument/2006/relationships/revisionLog" Target="revisionLog821.xml"/><Relationship Id="rId1032" Type="http://schemas.openxmlformats.org/officeDocument/2006/relationships/revisionLog" Target="revisionLog1006.xml"/><Relationship Id="rId279" Type="http://schemas.openxmlformats.org/officeDocument/2006/relationships/revisionLog" Target="revisionLog279.xml"/><Relationship Id="rId486" Type="http://schemas.openxmlformats.org/officeDocument/2006/relationships/revisionLog" Target="revisionLog460.xml"/><Relationship Id="rId693" Type="http://schemas.openxmlformats.org/officeDocument/2006/relationships/revisionLog" Target="revisionLog667.xml"/><Relationship Id="rId707" Type="http://schemas.openxmlformats.org/officeDocument/2006/relationships/revisionLog" Target="revisionLog681.xml"/><Relationship Id="rId914" Type="http://schemas.openxmlformats.org/officeDocument/2006/relationships/revisionLog" Target="revisionLog888.xml"/><Relationship Id="rId43" Type="http://schemas.openxmlformats.org/officeDocument/2006/relationships/revisionLog" Target="revisionLog43.xml"/><Relationship Id="rId139" Type="http://schemas.openxmlformats.org/officeDocument/2006/relationships/revisionLog" Target="revisionLog139.xml"/><Relationship Id="rId346" Type="http://schemas.openxmlformats.org/officeDocument/2006/relationships/revisionLog" Target="revisionLog5.xml"/><Relationship Id="rId553" Type="http://schemas.openxmlformats.org/officeDocument/2006/relationships/revisionLog" Target="revisionLog527.xml"/><Relationship Id="rId760" Type="http://schemas.openxmlformats.org/officeDocument/2006/relationships/revisionLog" Target="revisionLog734.xml"/><Relationship Id="rId998" Type="http://schemas.openxmlformats.org/officeDocument/2006/relationships/revisionLog" Target="revisionLog972.xml"/><Relationship Id="rId192" Type="http://schemas.openxmlformats.org/officeDocument/2006/relationships/revisionLog" Target="revisionLog192.xml"/><Relationship Id="rId206" Type="http://schemas.openxmlformats.org/officeDocument/2006/relationships/revisionLog" Target="revisionLog206.xml"/><Relationship Id="rId413" Type="http://schemas.openxmlformats.org/officeDocument/2006/relationships/revisionLog" Target="revisionLog387.xml"/><Relationship Id="rId858" Type="http://schemas.openxmlformats.org/officeDocument/2006/relationships/revisionLog" Target="revisionLog832.xml"/><Relationship Id="rId1043" Type="http://schemas.openxmlformats.org/officeDocument/2006/relationships/revisionLog" Target="revisionLog1017.xml"/><Relationship Id="rId497" Type="http://schemas.openxmlformats.org/officeDocument/2006/relationships/revisionLog" Target="revisionLog471.xml"/><Relationship Id="rId620" Type="http://schemas.openxmlformats.org/officeDocument/2006/relationships/revisionLog" Target="revisionLog594.xml"/><Relationship Id="rId718" Type="http://schemas.openxmlformats.org/officeDocument/2006/relationships/revisionLog" Target="revisionLog692.xml"/><Relationship Id="rId925" Type="http://schemas.openxmlformats.org/officeDocument/2006/relationships/revisionLog" Target="revisionLog899.xml"/><Relationship Id="rId357" Type="http://schemas.openxmlformats.org/officeDocument/2006/relationships/revisionLog" Target="revisionLog16.xml"/><Relationship Id="rId1110" Type="http://schemas.openxmlformats.org/officeDocument/2006/relationships/revisionLog" Target="revisionLog1084.xml"/><Relationship Id="rId54" Type="http://schemas.openxmlformats.org/officeDocument/2006/relationships/revisionLog" Target="revisionLog54.xml"/><Relationship Id="rId217" Type="http://schemas.openxmlformats.org/officeDocument/2006/relationships/revisionLog" Target="revisionLog217.xml"/><Relationship Id="rId564" Type="http://schemas.openxmlformats.org/officeDocument/2006/relationships/revisionLog" Target="revisionLog538.xml"/><Relationship Id="rId771" Type="http://schemas.openxmlformats.org/officeDocument/2006/relationships/revisionLog" Target="revisionLog745.xml"/><Relationship Id="rId869" Type="http://schemas.openxmlformats.org/officeDocument/2006/relationships/revisionLog" Target="revisionLog843.xml"/><Relationship Id="rId424" Type="http://schemas.openxmlformats.org/officeDocument/2006/relationships/revisionLog" Target="revisionLog398.xml"/><Relationship Id="rId631" Type="http://schemas.openxmlformats.org/officeDocument/2006/relationships/revisionLog" Target="revisionLog605.xml"/><Relationship Id="rId729" Type="http://schemas.openxmlformats.org/officeDocument/2006/relationships/revisionLog" Target="revisionLog703.xml"/><Relationship Id="rId1054" Type="http://schemas.openxmlformats.org/officeDocument/2006/relationships/revisionLog" Target="revisionLog1028.xml"/><Relationship Id="rId270" Type="http://schemas.openxmlformats.org/officeDocument/2006/relationships/revisionLog" Target="revisionLog270.xml"/><Relationship Id="rId936" Type="http://schemas.openxmlformats.org/officeDocument/2006/relationships/revisionLog" Target="revisionLog910.xml"/><Relationship Id="rId1121" Type="http://schemas.openxmlformats.org/officeDocument/2006/relationships/revisionLog" Target="revisionLog1095.xml"/><Relationship Id="rId65" Type="http://schemas.openxmlformats.org/officeDocument/2006/relationships/revisionLog" Target="revisionLog65.xml"/><Relationship Id="rId130" Type="http://schemas.openxmlformats.org/officeDocument/2006/relationships/revisionLog" Target="revisionLog130.xml"/><Relationship Id="rId368" Type="http://schemas.openxmlformats.org/officeDocument/2006/relationships/revisionLog" Target="revisionLog342.xml"/><Relationship Id="rId575" Type="http://schemas.openxmlformats.org/officeDocument/2006/relationships/revisionLog" Target="revisionLog549.xml"/><Relationship Id="rId782" Type="http://schemas.openxmlformats.org/officeDocument/2006/relationships/revisionLog" Target="revisionLog756.xml"/><Relationship Id="rId228" Type="http://schemas.openxmlformats.org/officeDocument/2006/relationships/revisionLog" Target="revisionLog228.xml"/><Relationship Id="rId435" Type="http://schemas.openxmlformats.org/officeDocument/2006/relationships/revisionLog" Target="revisionLog409.xml"/><Relationship Id="rId642" Type="http://schemas.openxmlformats.org/officeDocument/2006/relationships/revisionLog" Target="revisionLog616.xml"/><Relationship Id="rId1065" Type="http://schemas.openxmlformats.org/officeDocument/2006/relationships/revisionLog" Target="revisionLog1039.xml"/><Relationship Id="rId281" Type="http://schemas.openxmlformats.org/officeDocument/2006/relationships/revisionLog" Target="revisionLog281.xml"/><Relationship Id="rId502" Type="http://schemas.openxmlformats.org/officeDocument/2006/relationships/revisionLog" Target="revisionLog476.xml"/><Relationship Id="rId947" Type="http://schemas.openxmlformats.org/officeDocument/2006/relationships/revisionLog" Target="revisionLog921.xml"/><Relationship Id="rId76" Type="http://schemas.openxmlformats.org/officeDocument/2006/relationships/revisionLog" Target="revisionLog76.xml"/><Relationship Id="rId141" Type="http://schemas.openxmlformats.org/officeDocument/2006/relationships/revisionLog" Target="revisionLog141.xml"/><Relationship Id="rId379" Type="http://schemas.openxmlformats.org/officeDocument/2006/relationships/revisionLog" Target="revisionLog353.xml"/><Relationship Id="rId586" Type="http://schemas.openxmlformats.org/officeDocument/2006/relationships/revisionLog" Target="revisionLog560.xml"/><Relationship Id="rId793" Type="http://schemas.openxmlformats.org/officeDocument/2006/relationships/revisionLog" Target="revisionLog767.xml"/><Relationship Id="rId807" Type="http://schemas.openxmlformats.org/officeDocument/2006/relationships/revisionLog" Target="revisionLog781.xml"/><Relationship Id="rId239" Type="http://schemas.openxmlformats.org/officeDocument/2006/relationships/revisionLog" Target="revisionLog239.xml"/><Relationship Id="rId446" Type="http://schemas.openxmlformats.org/officeDocument/2006/relationships/revisionLog" Target="revisionLog420.xml"/><Relationship Id="rId653" Type="http://schemas.openxmlformats.org/officeDocument/2006/relationships/revisionLog" Target="revisionLog627.xml"/><Relationship Id="rId1076" Type="http://schemas.openxmlformats.org/officeDocument/2006/relationships/revisionLog" Target="revisionLog1050.xml"/><Relationship Id="rId292" Type="http://schemas.openxmlformats.org/officeDocument/2006/relationships/revisionLog" Target="revisionLog292.xml"/><Relationship Id="rId306" Type="http://schemas.openxmlformats.org/officeDocument/2006/relationships/revisionLog" Target="revisionLog306.xml"/><Relationship Id="rId860" Type="http://schemas.openxmlformats.org/officeDocument/2006/relationships/revisionLog" Target="revisionLog834.xml"/><Relationship Id="rId958" Type="http://schemas.openxmlformats.org/officeDocument/2006/relationships/revisionLog" Target="revisionLog932.xml"/><Relationship Id="rId87" Type="http://schemas.openxmlformats.org/officeDocument/2006/relationships/revisionLog" Target="revisionLog87.xml"/><Relationship Id="rId513" Type="http://schemas.openxmlformats.org/officeDocument/2006/relationships/revisionLog" Target="revisionLog487.xml"/><Relationship Id="rId597" Type="http://schemas.openxmlformats.org/officeDocument/2006/relationships/revisionLog" Target="revisionLog571.xml"/><Relationship Id="rId720" Type="http://schemas.openxmlformats.org/officeDocument/2006/relationships/revisionLog" Target="revisionLog694.xml"/><Relationship Id="rId818" Type="http://schemas.openxmlformats.org/officeDocument/2006/relationships/revisionLog" Target="revisionLog792.xml"/><Relationship Id="rId152" Type="http://schemas.openxmlformats.org/officeDocument/2006/relationships/revisionLog" Target="revisionLog152.xml"/><Relationship Id="rId457" Type="http://schemas.openxmlformats.org/officeDocument/2006/relationships/revisionLog" Target="revisionLog431.xml"/><Relationship Id="rId1003" Type="http://schemas.openxmlformats.org/officeDocument/2006/relationships/revisionLog" Target="revisionLog977.xml"/><Relationship Id="rId1087" Type="http://schemas.openxmlformats.org/officeDocument/2006/relationships/revisionLog" Target="revisionLog1061.xml"/><Relationship Id="rId664" Type="http://schemas.openxmlformats.org/officeDocument/2006/relationships/revisionLog" Target="revisionLog638.xml"/><Relationship Id="rId871" Type="http://schemas.openxmlformats.org/officeDocument/2006/relationships/revisionLog" Target="revisionLog845.xml"/><Relationship Id="rId969" Type="http://schemas.openxmlformats.org/officeDocument/2006/relationships/revisionLog" Target="revisionLog943.xml"/><Relationship Id="rId317" Type="http://schemas.openxmlformats.org/officeDocument/2006/relationships/revisionLog" Target="revisionLog317.xml"/><Relationship Id="rId524" Type="http://schemas.openxmlformats.org/officeDocument/2006/relationships/revisionLog" Target="revisionLog498.xml"/><Relationship Id="rId731" Type="http://schemas.openxmlformats.org/officeDocument/2006/relationships/revisionLog" Target="revisionLog705.xml"/><Relationship Id="rId98" Type="http://schemas.openxmlformats.org/officeDocument/2006/relationships/revisionLog" Target="revisionLog98.xml"/><Relationship Id="rId163" Type="http://schemas.openxmlformats.org/officeDocument/2006/relationships/revisionLog" Target="revisionLog163.xml"/><Relationship Id="rId370" Type="http://schemas.openxmlformats.org/officeDocument/2006/relationships/revisionLog" Target="revisionLog344.xml"/><Relationship Id="rId829" Type="http://schemas.openxmlformats.org/officeDocument/2006/relationships/revisionLog" Target="revisionLog803.xml"/><Relationship Id="rId1014" Type="http://schemas.openxmlformats.org/officeDocument/2006/relationships/revisionLog" Target="revisionLog988.xml"/><Relationship Id="rId230" Type="http://schemas.openxmlformats.org/officeDocument/2006/relationships/revisionLog" Target="revisionLog230.xml"/><Relationship Id="rId468" Type="http://schemas.openxmlformats.org/officeDocument/2006/relationships/revisionLog" Target="revisionLog442.xml"/><Relationship Id="rId675" Type="http://schemas.openxmlformats.org/officeDocument/2006/relationships/revisionLog" Target="revisionLog649.xml"/><Relationship Id="rId882" Type="http://schemas.openxmlformats.org/officeDocument/2006/relationships/revisionLog" Target="revisionLog856.xml"/><Relationship Id="rId1098" Type="http://schemas.openxmlformats.org/officeDocument/2006/relationships/revisionLog" Target="revisionLog1072.xml"/><Relationship Id="rId328" Type="http://schemas.openxmlformats.org/officeDocument/2006/relationships/revisionLog" Target="revisionLog328.xml"/><Relationship Id="rId535" Type="http://schemas.openxmlformats.org/officeDocument/2006/relationships/revisionLog" Target="revisionLog509.xml"/><Relationship Id="rId742" Type="http://schemas.openxmlformats.org/officeDocument/2006/relationships/revisionLog" Target="revisionLog716.xml"/><Relationship Id="rId174" Type="http://schemas.openxmlformats.org/officeDocument/2006/relationships/revisionLog" Target="revisionLog174.xml"/><Relationship Id="rId381" Type="http://schemas.openxmlformats.org/officeDocument/2006/relationships/revisionLog" Target="revisionLog355.xml"/><Relationship Id="rId602" Type="http://schemas.openxmlformats.org/officeDocument/2006/relationships/revisionLog" Target="revisionLog576.xml"/><Relationship Id="rId1025" Type="http://schemas.openxmlformats.org/officeDocument/2006/relationships/revisionLog" Target="revisionLog999.xml"/><Relationship Id="rId241" Type="http://schemas.openxmlformats.org/officeDocument/2006/relationships/revisionLog" Target="revisionLog241.xml"/><Relationship Id="rId479" Type="http://schemas.openxmlformats.org/officeDocument/2006/relationships/revisionLog" Target="revisionLog453.xml"/><Relationship Id="rId686" Type="http://schemas.openxmlformats.org/officeDocument/2006/relationships/revisionLog" Target="revisionLog660.xml"/><Relationship Id="rId893" Type="http://schemas.openxmlformats.org/officeDocument/2006/relationships/revisionLog" Target="revisionLog867.xml"/><Relationship Id="rId907" Type="http://schemas.openxmlformats.org/officeDocument/2006/relationships/revisionLog" Target="revisionLog881.xml"/><Relationship Id="rId339" Type="http://schemas.openxmlformats.org/officeDocument/2006/relationships/revisionLog" Target="revisionLog339.xml"/><Relationship Id="rId36" Type="http://schemas.openxmlformats.org/officeDocument/2006/relationships/revisionLog" Target="revisionLog36.xml"/><Relationship Id="rId546" Type="http://schemas.openxmlformats.org/officeDocument/2006/relationships/revisionLog" Target="revisionLog520.xml"/><Relationship Id="rId753" Type="http://schemas.openxmlformats.org/officeDocument/2006/relationships/revisionLog" Target="revisionLog727.xml"/><Relationship Id="rId101" Type="http://schemas.openxmlformats.org/officeDocument/2006/relationships/revisionLog" Target="revisionLog101.xml"/><Relationship Id="rId185" Type="http://schemas.openxmlformats.org/officeDocument/2006/relationships/revisionLog" Target="revisionLog185.xml"/><Relationship Id="rId406" Type="http://schemas.openxmlformats.org/officeDocument/2006/relationships/revisionLog" Target="revisionLog380.xml"/><Relationship Id="rId960" Type="http://schemas.openxmlformats.org/officeDocument/2006/relationships/revisionLog" Target="revisionLog934.xml"/><Relationship Id="rId1036" Type="http://schemas.openxmlformats.org/officeDocument/2006/relationships/revisionLog" Target="revisionLog1010.xml"/><Relationship Id="rId392" Type="http://schemas.openxmlformats.org/officeDocument/2006/relationships/revisionLog" Target="revisionLog366.xml"/><Relationship Id="rId613" Type="http://schemas.openxmlformats.org/officeDocument/2006/relationships/revisionLog" Target="revisionLog587.xml"/><Relationship Id="rId697" Type="http://schemas.openxmlformats.org/officeDocument/2006/relationships/revisionLog" Target="revisionLog671.xml"/><Relationship Id="rId820" Type="http://schemas.openxmlformats.org/officeDocument/2006/relationships/revisionLog" Target="revisionLog794.xml"/><Relationship Id="rId918" Type="http://schemas.openxmlformats.org/officeDocument/2006/relationships/revisionLog" Target="revisionLog892.xml"/><Relationship Id="rId252" Type="http://schemas.openxmlformats.org/officeDocument/2006/relationships/revisionLog" Target="revisionLog252.xml"/><Relationship Id="rId1103" Type="http://schemas.openxmlformats.org/officeDocument/2006/relationships/revisionLog" Target="revisionLog1077.xml"/><Relationship Id="rId47" Type="http://schemas.openxmlformats.org/officeDocument/2006/relationships/revisionLog" Target="revisionLog47.xml"/><Relationship Id="rId112" Type="http://schemas.openxmlformats.org/officeDocument/2006/relationships/revisionLog" Target="revisionLog112.xml"/><Relationship Id="rId557" Type="http://schemas.openxmlformats.org/officeDocument/2006/relationships/revisionLog" Target="revisionLog531.xml"/><Relationship Id="rId764" Type="http://schemas.openxmlformats.org/officeDocument/2006/relationships/revisionLog" Target="revisionLog738.xml"/><Relationship Id="rId971" Type="http://schemas.openxmlformats.org/officeDocument/2006/relationships/revisionLog" Target="revisionLog945.xml"/><Relationship Id="rId196" Type="http://schemas.openxmlformats.org/officeDocument/2006/relationships/revisionLog" Target="revisionLog196.xml"/><Relationship Id="rId417" Type="http://schemas.openxmlformats.org/officeDocument/2006/relationships/revisionLog" Target="revisionLog391.xml"/><Relationship Id="rId624" Type="http://schemas.openxmlformats.org/officeDocument/2006/relationships/revisionLog" Target="revisionLog598.xml"/><Relationship Id="rId831" Type="http://schemas.openxmlformats.org/officeDocument/2006/relationships/revisionLog" Target="revisionLog805.xml"/><Relationship Id="rId1047" Type="http://schemas.openxmlformats.org/officeDocument/2006/relationships/revisionLog" Target="revisionLog1021.xml"/><Relationship Id="rId263" Type="http://schemas.openxmlformats.org/officeDocument/2006/relationships/revisionLog" Target="revisionLog263.xml"/><Relationship Id="rId470" Type="http://schemas.openxmlformats.org/officeDocument/2006/relationships/revisionLog" Target="revisionLog444.xml"/><Relationship Id="rId929" Type="http://schemas.openxmlformats.org/officeDocument/2006/relationships/revisionLog" Target="revisionLog903.xml"/><Relationship Id="rId1114" Type="http://schemas.openxmlformats.org/officeDocument/2006/relationships/revisionLog" Target="revisionLog1088.xml"/><Relationship Id="rId58" Type="http://schemas.openxmlformats.org/officeDocument/2006/relationships/revisionLog" Target="revisionLog58.xml"/><Relationship Id="rId123" Type="http://schemas.openxmlformats.org/officeDocument/2006/relationships/revisionLog" Target="revisionLog123.xml"/><Relationship Id="rId330" Type="http://schemas.openxmlformats.org/officeDocument/2006/relationships/revisionLog" Target="revisionLog330.xml"/><Relationship Id="rId568" Type="http://schemas.openxmlformats.org/officeDocument/2006/relationships/revisionLog" Target="revisionLog542.xml"/><Relationship Id="rId775" Type="http://schemas.openxmlformats.org/officeDocument/2006/relationships/revisionLog" Target="revisionLog749.xml"/><Relationship Id="rId982" Type="http://schemas.openxmlformats.org/officeDocument/2006/relationships/revisionLog" Target="revisionLog956.xml"/><Relationship Id="rId428" Type="http://schemas.openxmlformats.org/officeDocument/2006/relationships/revisionLog" Target="revisionLog402.xml"/><Relationship Id="rId635" Type="http://schemas.openxmlformats.org/officeDocument/2006/relationships/revisionLog" Target="revisionLog609.xml"/><Relationship Id="rId842" Type="http://schemas.openxmlformats.org/officeDocument/2006/relationships/revisionLog" Target="revisionLog816.xml"/><Relationship Id="rId1058" Type="http://schemas.openxmlformats.org/officeDocument/2006/relationships/revisionLog" Target="revisionLog1032.xml"/><Relationship Id="rId274" Type="http://schemas.openxmlformats.org/officeDocument/2006/relationships/revisionLog" Target="revisionLog274.xml"/><Relationship Id="rId481" Type="http://schemas.openxmlformats.org/officeDocument/2006/relationships/revisionLog" Target="revisionLog455.xml"/><Relationship Id="rId702" Type="http://schemas.openxmlformats.org/officeDocument/2006/relationships/revisionLog" Target="revisionLog676.xml"/><Relationship Id="rId1125" Type="http://schemas.openxmlformats.org/officeDocument/2006/relationships/revisionLog" Target="revisionLog1099.xml"/><Relationship Id="rId69" Type="http://schemas.openxmlformats.org/officeDocument/2006/relationships/revisionLog" Target="revisionLog69.xml"/><Relationship Id="rId134" Type="http://schemas.openxmlformats.org/officeDocument/2006/relationships/revisionLog" Target="revisionLog134.xml"/><Relationship Id="rId579" Type="http://schemas.openxmlformats.org/officeDocument/2006/relationships/revisionLog" Target="revisionLog553.xml"/><Relationship Id="rId786" Type="http://schemas.openxmlformats.org/officeDocument/2006/relationships/revisionLog" Target="revisionLog760.xml"/><Relationship Id="rId993" Type="http://schemas.openxmlformats.org/officeDocument/2006/relationships/revisionLog" Target="revisionLog967.xml"/><Relationship Id="rId341" Type="http://schemas.openxmlformats.org/officeDocument/2006/relationships/revisionLog" Target="revisionLog341.xml"/><Relationship Id="rId439" Type="http://schemas.openxmlformats.org/officeDocument/2006/relationships/revisionLog" Target="revisionLog413.xml"/><Relationship Id="rId646" Type="http://schemas.openxmlformats.org/officeDocument/2006/relationships/revisionLog" Target="revisionLog620.xml"/><Relationship Id="rId1069" Type="http://schemas.openxmlformats.org/officeDocument/2006/relationships/revisionLog" Target="revisionLog1043.xml"/><Relationship Id="rId201" Type="http://schemas.openxmlformats.org/officeDocument/2006/relationships/revisionLog" Target="revisionLog201.xml"/><Relationship Id="rId285" Type="http://schemas.openxmlformats.org/officeDocument/2006/relationships/revisionLog" Target="revisionLog285.xml"/><Relationship Id="rId506" Type="http://schemas.openxmlformats.org/officeDocument/2006/relationships/revisionLog" Target="revisionLog480.xml"/><Relationship Id="rId853" Type="http://schemas.openxmlformats.org/officeDocument/2006/relationships/revisionLog" Target="revisionLog827.xml"/><Relationship Id="rId492" Type="http://schemas.openxmlformats.org/officeDocument/2006/relationships/revisionLog" Target="revisionLog466.xml"/><Relationship Id="rId713" Type="http://schemas.openxmlformats.org/officeDocument/2006/relationships/revisionLog" Target="revisionLog687.xml"/><Relationship Id="rId797" Type="http://schemas.openxmlformats.org/officeDocument/2006/relationships/revisionLog" Target="revisionLog771.xml"/><Relationship Id="rId920" Type="http://schemas.openxmlformats.org/officeDocument/2006/relationships/revisionLog" Target="revisionLog894.xml"/><Relationship Id="rId145" Type="http://schemas.openxmlformats.org/officeDocument/2006/relationships/revisionLog" Target="revisionLog145.xml"/><Relationship Id="rId352" Type="http://schemas.openxmlformats.org/officeDocument/2006/relationships/revisionLog" Target="revisionLog11.xml"/><Relationship Id="rId212" Type="http://schemas.openxmlformats.org/officeDocument/2006/relationships/revisionLog" Target="revisionLog212.xml"/><Relationship Id="rId657" Type="http://schemas.openxmlformats.org/officeDocument/2006/relationships/revisionLog" Target="revisionLog631.xml"/><Relationship Id="rId864" Type="http://schemas.openxmlformats.org/officeDocument/2006/relationships/revisionLog" Target="revisionLog838.xml"/><Relationship Id="rId296" Type="http://schemas.openxmlformats.org/officeDocument/2006/relationships/revisionLog" Target="revisionLog296.xml"/><Relationship Id="rId517" Type="http://schemas.openxmlformats.org/officeDocument/2006/relationships/revisionLog" Target="revisionLog491.xml"/><Relationship Id="rId724" Type="http://schemas.openxmlformats.org/officeDocument/2006/relationships/revisionLog" Target="revisionLog698.xml"/><Relationship Id="rId931" Type="http://schemas.openxmlformats.org/officeDocument/2006/relationships/revisionLog" Target="revisionLog905.xml"/><Relationship Id="rId60" Type="http://schemas.openxmlformats.org/officeDocument/2006/relationships/revisionLog" Target="revisionLog60.xml"/><Relationship Id="rId156" Type="http://schemas.openxmlformats.org/officeDocument/2006/relationships/revisionLog" Target="revisionLog156.xml"/><Relationship Id="rId363" Type="http://schemas.openxmlformats.org/officeDocument/2006/relationships/revisionLog" Target="revisionLog22.xml"/><Relationship Id="rId570" Type="http://schemas.openxmlformats.org/officeDocument/2006/relationships/revisionLog" Target="revisionLog544.xml"/><Relationship Id="rId1007" Type="http://schemas.openxmlformats.org/officeDocument/2006/relationships/revisionLog" Target="revisionLog981.xml"/><Relationship Id="rId223" Type="http://schemas.openxmlformats.org/officeDocument/2006/relationships/revisionLog" Target="revisionLog223.xml"/><Relationship Id="rId430" Type="http://schemas.openxmlformats.org/officeDocument/2006/relationships/revisionLog" Target="revisionLog404.xml"/><Relationship Id="rId668" Type="http://schemas.openxmlformats.org/officeDocument/2006/relationships/revisionLog" Target="revisionLog642.xml"/><Relationship Id="rId875" Type="http://schemas.openxmlformats.org/officeDocument/2006/relationships/revisionLog" Target="revisionLog849.xml"/><Relationship Id="rId1060" Type="http://schemas.openxmlformats.org/officeDocument/2006/relationships/revisionLog" Target="revisionLog1034.xml"/><Relationship Id="rId528" Type="http://schemas.openxmlformats.org/officeDocument/2006/relationships/revisionLog" Target="revisionLog502.xml"/><Relationship Id="rId735" Type="http://schemas.openxmlformats.org/officeDocument/2006/relationships/revisionLog" Target="revisionLog709.xml"/><Relationship Id="rId942" Type="http://schemas.openxmlformats.org/officeDocument/2006/relationships/revisionLog" Target="revisionLog916.xml"/><Relationship Id="rId167" Type="http://schemas.openxmlformats.org/officeDocument/2006/relationships/revisionLog" Target="revisionLog167.xml"/><Relationship Id="rId374" Type="http://schemas.openxmlformats.org/officeDocument/2006/relationships/revisionLog" Target="revisionLog348.xml"/><Relationship Id="rId581" Type="http://schemas.openxmlformats.org/officeDocument/2006/relationships/revisionLog" Target="revisionLog555.xml"/><Relationship Id="rId1018" Type="http://schemas.openxmlformats.org/officeDocument/2006/relationships/revisionLog" Target="revisionLog992.xml"/><Relationship Id="rId71" Type="http://schemas.openxmlformats.org/officeDocument/2006/relationships/revisionLog" Target="revisionLog71.xml"/><Relationship Id="rId234" Type="http://schemas.openxmlformats.org/officeDocument/2006/relationships/revisionLog" Target="revisionLog234.xml"/><Relationship Id="rId679" Type="http://schemas.openxmlformats.org/officeDocument/2006/relationships/revisionLog" Target="revisionLog653.xml"/><Relationship Id="rId802" Type="http://schemas.openxmlformats.org/officeDocument/2006/relationships/revisionLog" Target="revisionLog776.xml"/><Relationship Id="rId886" Type="http://schemas.openxmlformats.org/officeDocument/2006/relationships/revisionLog" Target="revisionLog860.xml"/><Relationship Id="rId29" Type="http://schemas.openxmlformats.org/officeDocument/2006/relationships/revisionLog" Target="revisionLog29.xml"/><Relationship Id="rId441" Type="http://schemas.openxmlformats.org/officeDocument/2006/relationships/revisionLog" Target="revisionLog415.xml"/><Relationship Id="rId539" Type="http://schemas.openxmlformats.org/officeDocument/2006/relationships/revisionLog" Target="revisionLog513.xml"/><Relationship Id="rId746" Type="http://schemas.openxmlformats.org/officeDocument/2006/relationships/revisionLog" Target="revisionLog720.xml"/><Relationship Id="rId1071" Type="http://schemas.openxmlformats.org/officeDocument/2006/relationships/revisionLog" Target="revisionLog1045.xml"/><Relationship Id="rId178" Type="http://schemas.openxmlformats.org/officeDocument/2006/relationships/revisionLog" Target="revisionLog178.xml"/><Relationship Id="rId301" Type="http://schemas.openxmlformats.org/officeDocument/2006/relationships/revisionLog" Target="revisionLog301.xml"/><Relationship Id="rId953" Type="http://schemas.openxmlformats.org/officeDocument/2006/relationships/revisionLog" Target="revisionLog927.xml"/><Relationship Id="rId1029" Type="http://schemas.openxmlformats.org/officeDocument/2006/relationships/revisionLog" Target="revisionLog1003.xml"/><Relationship Id="rId82" Type="http://schemas.openxmlformats.org/officeDocument/2006/relationships/revisionLog" Target="revisionLog82.xml"/><Relationship Id="rId385" Type="http://schemas.openxmlformats.org/officeDocument/2006/relationships/revisionLog" Target="revisionLog359.xml"/><Relationship Id="rId592" Type="http://schemas.openxmlformats.org/officeDocument/2006/relationships/revisionLog" Target="revisionLog566.xml"/><Relationship Id="rId606" Type="http://schemas.openxmlformats.org/officeDocument/2006/relationships/revisionLog" Target="revisionLog580.xml"/><Relationship Id="rId813" Type="http://schemas.openxmlformats.org/officeDocument/2006/relationships/revisionLog" Target="revisionLog787.xml"/><Relationship Id="rId245" Type="http://schemas.openxmlformats.org/officeDocument/2006/relationships/revisionLog" Target="revisionLog245.xml"/><Relationship Id="rId452" Type="http://schemas.openxmlformats.org/officeDocument/2006/relationships/revisionLog" Target="revisionLog426.xml"/><Relationship Id="rId897" Type="http://schemas.openxmlformats.org/officeDocument/2006/relationships/revisionLog" Target="revisionLog871.xml"/><Relationship Id="rId1082" Type="http://schemas.openxmlformats.org/officeDocument/2006/relationships/revisionLog" Target="revisionLog1056.xml"/><Relationship Id="rId105" Type="http://schemas.openxmlformats.org/officeDocument/2006/relationships/revisionLog" Target="revisionLog105.xml"/><Relationship Id="rId312" Type="http://schemas.openxmlformats.org/officeDocument/2006/relationships/revisionLog" Target="revisionLog312.xml"/><Relationship Id="rId757" Type="http://schemas.openxmlformats.org/officeDocument/2006/relationships/revisionLog" Target="revisionLog731.xml"/><Relationship Id="rId964" Type="http://schemas.openxmlformats.org/officeDocument/2006/relationships/revisionLog" Target="revisionLog938.xml"/><Relationship Id="rId93" Type="http://schemas.openxmlformats.org/officeDocument/2006/relationships/revisionLog" Target="revisionLog93.xml"/><Relationship Id="rId189" Type="http://schemas.openxmlformats.org/officeDocument/2006/relationships/revisionLog" Target="revisionLog189.xml"/><Relationship Id="rId396" Type="http://schemas.openxmlformats.org/officeDocument/2006/relationships/revisionLog" Target="revisionLog370.xml"/><Relationship Id="rId617" Type="http://schemas.openxmlformats.org/officeDocument/2006/relationships/revisionLog" Target="revisionLog591.xml"/><Relationship Id="rId51" Type="http://schemas.openxmlformats.org/officeDocument/2006/relationships/revisionLog" Target="revisionLog51.xml"/><Relationship Id="rId561" Type="http://schemas.openxmlformats.org/officeDocument/2006/relationships/revisionLog" Target="revisionLog535.xml"/><Relationship Id="rId659" Type="http://schemas.openxmlformats.org/officeDocument/2006/relationships/revisionLog" Target="revisionLog633.xml"/><Relationship Id="rId824" Type="http://schemas.openxmlformats.org/officeDocument/2006/relationships/revisionLog" Target="revisionLog798.xml"/><Relationship Id="rId866" Type="http://schemas.openxmlformats.org/officeDocument/2006/relationships/revisionLog" Target="revisionLog840.xml"/><Relationship Id="rId256" Type="http://schemas.openxmlformats.org/officeDocument/2006/relationships/revisionLog" Target="revisionLog256.xml"/><Relationship Id="rId463" Type="http://schemas.openxmlformats.org/officeDocument/2006/relationships/revisionLog" Target="revisionLog437.xml"/><Relationship Id="rId670" Type="http://schemas.openxmlformats.org/officeDocument/2006/relationships/revisionLog" Target="revisionLog644.xml"/><Relationship Id="rId298" Type="http://schemas.openxmlformats.org/officeDocument/2006/relationships/revisionLog" Target="revisionLog298.xml"/><Relationship Id="rId214" Type="http://schemas.openxmlformats.org/officeDocument/2006/relationships/revisionLog" Target="revisionLog214.xml"/><Relationship Id="rId421" Type="http://schemas.openxmlformats.org/officeDocument/2006/relationships/revisionLog" Target="revisionLog395.xml"/><Relationship Id="rId519" Type="http://schemas.openxmlformats.org/officeDocument/2006/relationships/revisionLog" Target="revisionLog493.xml"/><Relationship Id="rId1051" Type="http://schemas.openxmlformats.org/officeDocument/2006/relationships/revisionLog" Target="revisionLog1025.xml"/><Relationship Id="rId1093" Type="http://schemas.openxmlformats.org/officeDocument/2006/relationships/revisionLog" Target="revisionLog1067.xml"/><Relationship Id="rId1107" Type="http://schemas.openxmlformats.org/officeDocument/2006/relationships/revisionLog" Target="revisionLog1081.xml"/><Relationship Id="rId116" Type="http://schemas.openxmlformats.org/officeDocument/2006/relationships/revisionLog" Target="revisionLog116.xml"/><Relationship Id="rId323" Type="http://schemas.openxmlformats.org/officeDocument/2006/relationships/revisionLog" Target="revisionLog323.xml"/><Relationship Id="rId530" Type="http://schemas.openxmlformats.org/officeDocument/2006/relationships/revisionLog" Target="revisionLog504.xml"/><Relationship Id="rId768" Type="http://schemas.openxmlformats.org/officeDocument/2006/relationships/revisionLog" Target="revisionLog742.xml"/><Relationship Id="rId158" Type="http://schemas.openxmlformats.org/officeDocument/2006/relationships/revisionLog" Target="revisionLog158.xml"/><Relationship Id="rId726" Type="http://schemas.openxmlformats.org/officeDocument/2006/relationships/revisionLog" Target="revisionLog700.xml"/><Relationship Id="rId933" Type="http://schemas.openxmlformats.org/officeDocument/2006/relationships/revisionLog" Target="revisionLog907.xml"/><Relationship Id="rId975" Type="http://schemas.openxmlformats.org/officeDocument/2006/relationships/revisionLog" Target="revisionLog949.xml"/><Relationship Id="rId1009" Type="http://schemas.openxmlformats.org/officeDocument/2006/relationships/revisionLog" Target="revisionLog983.xml"/><Relationship Id="rId628" Type="http://schemas.openxmlformats.org/officeDocument/2006/relationships/revisionLog" Target="revisionLog602.xml"/><Relationship Id="rId62" Type="http://schemas.openxmlformats.org/officeDocument/2006/relationships/revisionLog" Target="revisionLog62.xml"/><Relationship Id="rId365" Type="http://schemas.openxmlformats.org/officeDocument/2006/relationships/revisionLog" Target="revisionLog24.xml"/><Relationship Id="rId572" Type="http://schemas.openxmlformats.org/officeDocument/2006/relationships/revisionLog" Target="revisionLog546.xml"/><Relationship Id="rId835" Type="http://schemas.openxmlformats.org/officeDocument/2006/relationships/revisionLog" Target="revisionLog809.xml"/><Relationship Id="rId225" Type="http://schemas.openxmlformats.org/officeDocument/2006/relationships/revisionLog" Target="revisionLog225.xml"/><Relationship Id="rId267" Type="http://schemas.openxmlformats.org/officeDocument/2006/relationships/revisionLog" Target="revisionLog267.xml"/><Relationship Id="rId432" Type="http://schemas.openxmlformats.org/officeDocument/2006/relationships/revisionLog" Target="revisionLog406.xml"/><Relationship Id="rId474" Type="http://schemas.openxmlformats.org/officeDocument/2006/relationships/revisionLog" Target="revisionLog448.xml"/><Relationship Id="rId877" Type="http://schemas.openxmlformats.org/officeDocument/2006/relationships/revisionLog" Target="revisionLog851.xml"/><Relationship Id="rId1020" Type="http://schemas.openxmlformats.org/officeDocument/2006/relationships/revisionLog" Target="revisionLog994.xml"/><Relationship Id="rId1062" Type="http://schemas.openxmlformats.org/officeDocument/2006/relationships/revisionLog" Target="revisionLog1036.xml"/><Relationship Id="rId1118" Type="http://schemas.openxmlformats.org/officeDocument/2006/relationships/revisionLog" Target="revisionLog1092.xml"/><Relationship Id="rId127" Type="http://schemas.openxmlformats.org/officeDocument/2006/relationships/revisionLog" Target="revisionLog127.xml"/><Relationship Id="rId681" Type="http://schemas.openxmlformats.org/officeDocument/2006/relationships/revisionLog" Target="revisionLog655.xml"/><Relationship Id="rId737" Type="http://schemas.openxmlformats.org/officeDocument/2006/relationships/revisionLog" Target="revisionLog711.xml"/><Relationship Id="rId779" Type="http://schemas.openxmlformats.org/officeDocument/2006/relationships/revisionLog" Target="revisionLog753.xml"/><Relationship Id="rId902" Type="http://schemas.openxmlformats.org/officeDocument/2006/relationships/revisionLog" Target="revisionLog876.xml"/><Relationship Id="rId944" Type="http://schemas.openxmlformats.org/officeDocument/2006/relationships/revisionLog" Target="revisionLog918.xml"/><Relationship Id="rId986" Type="http://schemas.openxmlformats.org/officeDocument/2006/relationships/revisionLog" Target="revisionLog960.xml"/><Relationship Id="rId334" Type="http://schemas.openxmlformats.org/officeDocument/2006/relationships/revisionLog" Target="revisionLog334.xml"/><Relationship Id="rId31" Type="http://schemas.openxmlformats.org/officeDocument/2006/relationships/revisionLog" Target="revisionLog31.xml"/><Relationship Id="rId73" Type="http://schemas.openxmlformats.org/officeDocument/2006/relationships/revisionLog" Target="revisionLog73.xml"/><Relationship Id="rId169" Type="http://schemas.openxmlformats.org/officeDocument/2006/relationships/revisionLog" Target="revisionLog169.xml"/><Relationship Id="rId376" Type="http://schemas.openxmlformats.org/officeDocument/2006/relationships/revisionLog" Target="revisionLog350.xml"/><Relationship Id="rId541" Type="http://schemas.openxmlformats.org/officeDocument/2006/relationships/revisionLog" Target="revisionLog515.xml"/><Relationship Id="rId583" Type="http://schemas.openxmlformats.org/officeDocument/2006/relationships/revisionLog" Target="revisionLog557.xml"/><Relationship Id="rId639" Type="http://schemas.openxmlformats.org/officeDocument/2006/relationships/revisionLog" Target="revisionLog613.xml"/><Relationship Id="rId790" Type="http://schemas.openxmlformats.org/officeDocument/2006/relationships/revisionLog" Target="revisionLog764.xml"/><Relationship Id="rId804" Type="http://schemas.openxmlformats.org/officeDocument/2006/relationships/revisionLog" Target="revisionLog778.xml"/><Relationship Id="rId278" Type="http://schemas.openxmlformats.org/officeDocument/2006/relationships/revisionLog" Target="revisionLog278.xml"/><Relationship Id="rId180" Type="http://schemas.openxmlformats.org/officeDocument/2006/relationships/revisionLog" Target="revisionLog180.xml"/><Relationship Id="rId236" Type="http://schemas.openxmlformats.org/officeDocument/2006/relationships/revisionLog" Target="revisionLog236.xml"/><Relationship Id="rId401" Type="http://schemas.openxmlformats.org/officeDocument/2006/relationships/revisionLog" Target="revisionLog375.xml"/><Relationship Id="rId443" Type="http://schemas.openxmlformats.org/officeDocument/2006/relationships/revisionLog" Target="revisionLog417.xml"/><Relationship Id="rId650" Type="http://schemas.openxmlformats.org/officeDocument/2006/relationships/revisionLog" Target="revisionLog624.xml"/><Relationship Id="rId846" Type="http://schemas.openxmlformats.org/officeDocument/2006/relationships/revisionLog" Target="revisionLog820.xml"/><Relationship Id="rId888" Type="http://schemas.openxmlformats.org/officeDocument/2006/relationships/revisionLog" Target="revisionLog862.xml"/><Relationship Id="rId1031" Type="http://schemas.openxmlformats.org/officeDocument/2006/relationships/revisionLog" Target="revisionLog1005.xml"/><Relationship Id="rId1073" Type="http://schemas.openxmlformats.org/officeDocument/2006/relationships/revisionLog" Target="revisionLog1047.xml"/><Relationship Id="rId303" Type="http://schemas.openxmlformats.org/officeDocument/2006/relationships/revisionLog" Target="revisionLog303.xml"/><Relationship Id="rId485" Type="http://schemas.openxmlformats.org/officeDocument/2006/relationships/revisionLog" Target="revisionLog459.xml"/><Relationship Id="rId692" Type="http://schemas.openxmlformats.org/officeDocument/2006/relationships/revisionLog" Target="revisionLog666.xml"/><Relationship Id="rId706" Type="http://schemas.openxmlformats.org/officeDocument/2006/relationships/revisionLog" Target="revisionLog680.xml"/><Relationship Id="rId748" Type="http://schemas.openxmlformats.org/officeDocument/2006/relationships/revisionLog" Target="revisionLog722.xml"/><Relationship Id="rId913" Type="http://schemas.openxmlformats.org/officeDocument/2006/relationships/revisionLog" Target="revisionLog887.xml"/><Relationship Id="rId955" Type="http://schemas.openxmlformats.org/officeDocument/2006/relationships/revisionLog" Target="revisionLog929.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4.xml"/><Relationship Id="rId387" Type="http://schemas.openxmlformats.org/officeDocument/2006/relationships/revisionLog" Target="revisionLog361.xml"/><Relationship Id="rId510" Type="http://schemas.openxmlformats.org/officeDocument/2006/relationships/revisionLog" Target="revisionLog484.xml"/><Relationship Id="rId552" Type="http://schemas.openxmlformats.org/officeDocument/2006/relationships/revisionLog" Target="revisionLog526.xml"/><Relationship Id="rId594" Type="http://schemas.openxmlformats.org/officeDocument/2006/relationships/revisionLog" Target="revisionLog568.xml"/><Relationship Id="rId608" Type="http://schemas.openxmlformats.org/officeDocument/2006/relationships/revisionLog" Target="revisionLog582.xml"/><Relationship Id="rId815" Type="http://schemas.openxmlformats.org/officeDocument/2006/relationships/revisionLog" Target="revisionLog789.xml"/><Relationship Id="rId997" Type="http://schemas.openxmlformats.org/officeDocument/2006/relationships/revisionLog" Target="revisionLog971.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386.xml"/><Relationship Id="rId857" Type="http://schemas.openxmlformats.org/officeDocument/2006/relationships/revisionLog" Target="revisionLog831.xml"/><Relationship Id="rId899" Type="http://schemas.openxmlformats.org/officeDocument/2006/relationships/revisionLog" Target="revisionLog873.xml"/><Relationship Id="rId1000" Type="http://schemas.openxmlformats.org/officeDocument/2006/relationships/revisionLog" Target="revisionLog974.xml"/><Relationship Id="rId1042" Type="http://schemas.openxmlformats.org/officeDocument/2006/relationships/revisionLog" Target="revisionLog1016.xml"/><Relationship Id="rId1084" Type="http://schemas.openxmlformats.org/officeDocument/2006/relationships/revisionLog" Target="revisionLog1058.xml"/><Relationship Id="rId107" Type="http://schemas.openxmlformats.org/officeDocument/2006/relationships/revisionLog" Target="revisionLog107.xml"/><Relationship Id="rId289" Type="http://schemas.openxmlformats.org/officeDocument/2006/relationships/revisionLog" Target="revisionLog289.xml"/><Relationship Id="rId454" Type="http://schemas.openxmlformats.org/officeDocument/2006/relationships/revisionLog" Target="revisionLog428.xml"/><Relationship Id="rId496" Type="http://schemas.openxmlformats.org/officeDocument/2006/relationships/revisionLog" Target="revisionLog470.xml"/><Relationship Id="rId661" Type="http://schemas.openxmlformats.org/officeDocument/2006/relationships/revisionLog" Target="revisionLog635.xml"/><Relationship Id="rId717" Type="http://schemas.openxmlformats.org/officeDocument/2006/relationships/revisionLog" Target="revisionLog691.xml"/><Relationship Id="rId759" Type="http://schemas.openxmlformats.org/officeDocument/2006/relationships/revisionLog" Target="revisionLog733.xml"/><Relationship Id="rId924" Type="http://schemas.openxmlformats.org/officeDocument/2006/relationships/revisionLog" Target="revisionLog898.xml"/><Relationship Id="rId966" Type="http://schemas.openxmlformats.org/officeDocument/2006/relationships/revisionLog" Target="revisionLog940.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15.xml"/><Relationship Id="rId398" Type="http://schemas.openxmlformats.org/officeDocument/2006/relationships/revisionLog" Target="revisionLog372.xml"/><Relationship Id="rId521" Type="http://schemas.openxmlformats.org/officeDocument/2006/relationships/revisionLog" Target="revisionLog495.xml"/><Relationship Id="rId563" Type="http://schemas.openxmlformats.org/officeDocument/2006/relationships/revisionLog" Target="revisionLog537.xml"/><Relationship Id="rId619" Type="http://schemas.openxmlformats.org/officeDocument/2006/relationships/revisionLog" Target="revisionLog593.xml"/><Relationship Id="rId770" Type="http://schemas.openxmlformats.org/officeDocument/2006/relationships/revisionLog" Target="revisionLog744.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23" Type="http://schemas.openxmlformats.org/officeDocument/2006/relationships/revisionLog" Target="revisionLog397.xml"/><Relationship Id="rId826" Type="http://schemas.openxmlformats.org/officeDocument/2006/relationships/revisionLog" Target="revisionLog800.xml"/><Relationship Id="rId868" Type="http://schemas.openxmlformats.org/officeDocument/2006/relationships/revisionLog" Target="revisionLog842.xml"/><Relationship Id="rId1011" Type="http://schemas.openxmlformats.org/officeDocument/2006/relationships/revisionLog" Target="revisionLog985.xml"/><Relationship Id="rId1053" Type="http://schemas.openxmlformats.org/officeDocument/2006/relationships/revisionLog" Target="revisionLog1027.xml"/><Relationship Id="rId1109" Type="http://schemas.openxmlformats.org/officeDocument/2006/relationships/revisionLog" Target="revisionLog1083.xml"/><Relationship Id="rId258" Type="http://schemas.openxmlformats.org/officeDocument/2006/relationships/revisionLog" Target="revisionLog258.xml"/><Relationship Id="rId465" Type="http://schemas.openxmlformats.org/officeDocument/2006/relationships/revisionLog" Target="revisionLog439.xml"/><Relationship Id="rId630" Type="http://schemas.openxmlformats.org/officeDocument/2006/relationships/revisionLog" Target="revisionLog604.xml"/><Relationship Id="rId672" Type="http://schemas.openxmlformats.org/officeDocument/2006/relationships/revisionLog" Target="revisionLog646.xml"/><Relationship Id="rId728" Type="http://schemas.openxmlformats.org/officeDocument/2006/relationships/revisionLog" Target="revisionLog702.xml"/><Relationship Id="rId935" Type="http://schemas.openxmlformats.org/officeDocument/2006/relationships/revisionLog" Target="revisionLog909.xml"/><Relationship Id="rId1095" Type="http://schemas.openxmlformats.org/officeDocument/2006/relationships/revisionLog" Target="revisionLog1069.xml"/><Relationship Id="rId325" Type="http://schemas.openxmlformats.org/officeDocument/2006/relationships/revisionLog" Target="revisionLog325.xml"/><Relationship Id="rId64" Type="http://schemas.openxmlformats.org/officeDocument/2006/relationships/revisionLog" Target="revisionLog64.xml"/><Relationship Id="rId118" Type="http://schemas.openxmlformats.org/officeDocument/2006/relationships/revisionLog" Target="revisionLog118.xml"/><Relationship Id="rId367" Type="http://schemas.openxmlformats.org/officeDocument/2006/relationships/revisionLog" Target="revisionLog26.xml"/><Relationship Id="rId532" Type="http://schemas.openxmlformats.org/officeDocument/2006/relationships/revisionLog" Target="revisionLog506.xml"/><Relationship Id="rId574" Type="http://schemas.openxmlformats.org/officeDocument/2006/relationships/revisionLog" Target="revisionLog548.xml"/><Relationship Id="rId977" Type="http://schemas.openxmlformats.org/officeDocument/2006/relationships/revisionLog" Target="revisionLog951.xml"/><Relationship Id="rId1120" Type="http://schemas.openxmlformats.org/officeDocument/2006/relationships/revisionLog" Target="revisionLog1094.xml"/><Relationship Id="rId171" Type="http://schemas.openxmlformats.org/officeDocument/2006/relationships/revisionLog" Target="revisionLog171.xml"/><Relationship Id="rId227" Type="http://schemas.openxmlformats.org/officeDocument/2006/relationships/revisionLog" Target="revisionLog227.xml"/><Relationship Id="rId781" Type="http://schemas.openxmlformats.org/officeDocument/2006/relationships/revisionLog" Target="revisionLog755.xml"/><Relationship Id="rId837" Type="http://schemas.openxmlformats.org/officeDocument/2006/relationships/revisionLog" Target="revisionLog811.xml"/><Relationship Id="rId879" Type="http://schemas.openxmlformats.org/officeDocument/2006/relationships/revisionLog" Target="revisionLog853.xml"/><Relationship Id="rId1022" Type="http://schemas.openxmlformats.org/officeDocument/2006/relationships/revisionLog" Target="revisionLog996.xml"/><Relationship Id="rId269" Type="http://schemas.openxmlformats.org/officeDocument/2006/relationships/revisionLog" Target="revisionLog269.xml"/><Relationship Id="rId434" Type="http://schemas.openxmlformats.org/officeDocument/2006/relationships/revisionLog" Target="revisionLog408.xml"/><Relationship Id="rId476" Type="http://schemas.openxmlformats.org/officeDocument/2006/relationships/revisionLog" Target="revisionLog450.xml"/><Relationship Id="rId641" Type="http://schemas.openxmlformats.org/officeDocument/2006/relationships/revisionLog" Target="revisionLog615.xml"/><Relationship Id="rId683" Type="http://schemas.openxmlformats.org/officeDocument/2006/relationships/revisionLog" Target="revisionLog657.xml"/><Relationship Id="rId739" Type="http://schemas.openxmlformats.org/officeDocument/2006/relationships/revisionLog" Target="revisionLog713.xml"/><Relationship Id="rId890" Type="http://schemas.openxmlformats.org/officeDocument/2006/relationships/revisionLog" Target="revisionLog864.xml"/><Relationship Id="rId904" Type="http://schemas.openxmlformats.org/officeDocument/2006/relationships/revisionLog" Target="revisionLog878.xml"/><Relationship Id="rId1064" Type="http://schemas.openxmlformats.org/officeDocument/2006/relationships/revisionLog" Target="revisionLog1038.xml"/><Relationship Id="rId336" Type="http://schemas.openxmlformats.org/officeDocument/2006/relationships/revisionLog" Target="revisionLog336.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501" Type="http://schemas.openxmlformats.org/officeDocument/2006/relationships/revisionLog" Target="revisionLog475.xml"/><Relationship Id="rId543" Type="http://schemas.openxmlformats.org/officeDocument/2006/relationships/revisionLog" Target="revisionLog517.xml"/><Relationship Id="rId946" Type="http://schemas.openxmlformats.org/officeDocument/2006/relationships/revisionLog" Target="revisionLog920.xml"/><Relationship Id="rId988" Type="http://schemas.openxmlformats.org/officeDocument/2006/relationships/revisionLog" Target="revisionLog962.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52.xml"/><Relationship Id="rId403" Type="http://schemas.openxmlformats.org/officeDocument/2006/relationships/revisionLog" Target="revisionLog377.xml"/><Relationship Id="rId585" Type="http://schemas.openxmlformats.org/officeDocument/2006/relationships/revisionLog" Target="revisionLog559.xml"/><Relationship Id="rId750" Type="http://schemas.openxmlformats.org/officeDocument/2006/relationships/revisionLog" Target="revisionLog724.xml"/><Relationship Id="rId792" Type="http://schemas.openxmlformats.org/officeDocument/2006/relationships/revisionLog" Target="revisionLog766.xml"/><Relationship Id="rId806" Type="http://schemas.openxmlformats.org/officeDocument/2006/relationships/revisionLog" Target="revisionLog780.xml"/><Relationship Id="rId848" Type="http://schemas.openxmlformats.org/officeDocument/2006/relationships/revisionLog" Target="revisionLog822.xml"/><Relationship Id="rId1033" Type="http://schemas.openxmlformats.org/officeDocument/2006/relationships/revisionLog" Target="revisionLog1007.xml"/><Relationship Id="rId238" Type="http://schemas.openxmlformats.org/officeDocument/2006/relationships/revisionLog" Target="revisionLog238.xml"/><Relationship Id="rId445" Type="http://schemas.openxmlformats.org/officeDocument/2006/relationships/revisionLog" Target="revisionLog419.xml"/><Relationship Id="rId487" Type="http://schemas.openxmlformats.org/officeDocument/2006/relationships/revisionLog" Target="revisionLog461.xml"/><Relationship Id="rId610" Type="http://schemas.openxmlformats.org/officeDocument/2006/relationships/revisionLog" Target="revisionLog584.xml"/><Relationship Id="rId652" Type="http://schemas.openxmlformats.org/officeDocument/2006/relationships/revisionLog" Target="revisionLog626.xml"/><Relationship Id="rId694" Type="http://schemas.openxmlformats.org/officeDocument/2006/relationships/revisionLog" Target="revisionLog668.xml"/><Relationship Id="rId708" Type="http://schemas.openxmlformats.org/officeDocument/2006/relationships/revisionLog" Target="revisionLog682.xml"/><Relationship Id="rId915" Type="http://schemas.openxmlformats.org/officeDocument/2006/relationships/revisionLog" Target="revisionLog889.xml"/><Relationship Id="rId1075" Type="http://schemas.openxmlformats.org/officeDocument/2006/relationships/revisionLog" Target="revisionLog1049.xml"/><Relationship Id="rId291" Type="http://schemas.openxmlformats.org/officeDocument/2006/relationships/revisionLog" Target="revisionLog291.xml"/><Relationship Id="rId305" Type="http://schemas.openxmlformats.org/officeDocument/2006/relationships/revisionLog" Target="revisionLog305.xml"/><Relationship Id="rId347" Type="http://schemas.openxmlformats.org/officeDocument/2006/relationships/revisionLog" Target="revisionLog6.xml"/><Relationship Id="rId512" Type="http://schemas.openxmlformats.org/officeDocument/2006/relationships/revisionLog" Target="revisionLog486.xml"/><Relationship Id="rId957" Type="http://schemas.openxmlformats.org/officeDocument/2006/relationships/revisionLog" Target="revisionLog931.xml"/><Relationship Id="rId999" Type="http://schemas.openxmlformats.org/officeDocument/2006/relationships/revisionLog" Target="revisionLog973.xml"/><Relationship Id="rId1100" Type="http://schemas.openxmlformats.org/officeDocument/2006/relationships/revisionLog" Target="revisionLog1074.xml"/><Relationship Id="rId44" Type="http://schemas.openxmlformats.org/officeDocument/2006/relationships/revisionLog" Target="revisionLog44.xml"/><Relationship Id="rId86" Type="http://schemas.openxmlformats.org/officeDocument/2006/relationships/revisionLog" Target="revisionLog86.xml"/><Relationship Id="rId151" Type="http://schemas.openxmlformats.org/officeDocument/2006/relationships/revisionLog" Target="revisionLog151.xml"/><Relationship Id="rId389" Type="http://schemas.openxmlformats.org/officeDocument/2006/relationships/revisionLog" Target="revisionLog363.xml"/><Relationship Id="rId554" Type="http://schemas.openxmlformats.org/officeDocument/2006/relationships/revisionLog" Target="revisionLog528.xml"/><Relationship Id="rId596" Type="http://schemas.openxmlformats.org/officeDocument/2006/relationships/revisionLog" Target="revisionLog570.xml"/><Relationship Id="rId761" Type="http://schemas.openxmlformats.org/officeDocument/2006/relationships/revisionLog" Target="revisionLog735.xml"/><Relationship Id="rId817" Type="http://schemas.openxmlformats.org/officeDocument/2006/relationships/revisionLog" Target="revisionLog791.xml"/><Relationship Id="rId859" Type="http://schemas.openxmlformats.org/officeDocument/2006/relationships/revisionLog" Target="revisionLog833.xml"/><Relationship Id="rId1002" Type="http://schemas.openxmlformats.org/officeDocument/2006/relationships/revisionLog" Target="revisionLog976.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414" Type="http://schemas.openxmlformats.org/officeDocument/2006/relationships/revisionLog" Target="revisionLog388.xml"/><Relationship Id="rId456" Type="http://schemas.openxmlformats.org/officeDocument/2006/relationships/revisionLog" Target="revisionLog430.xml"/><Relationship Id="rId498" Type="http://schemas.openxmlformats.org/officeDocument/2006/relationships/revisionLog" Target="revisionLog472.xml"/><Relationship Id="rId621" Type="http://schemas.openxmlformats.org/officeDocument/2006/relationships/revisionLog" Target="revisionLog595.xml"/><Relationship Id="rId663" Type="http://schemas.openxmlformats.org/officeDocument/2006/relationships/revisionLog" Target="revisionLog637.xml"/><Relationship Id="rId870" Type="http://schemas.openxmlformats.org/officeDocument/2006/relationships/revisionLog" Target="revisionLog844.xml"/><Relationship Id="rId1044" Type="http://schemas.openxmlformats.org/officeDocument/2006/relationships/revisionLog" Target="revisionLog1018.xml"/><Relationship Id="rId1086" Type="http://schemas.openxmlformats.org/officeDocument/2006/relationships/revisionLog" Target="revisionLog1060.xml"/><Relationship Id="rId109" Type="http://schemas.openxmlformats.org/officeDocument/2006/relationships/revisionLog" Target="revisionLog109.xml"/><Relationship Id="rId260" Type="http://schemas.openxmlformats.org/officeDocument/2006/relationships/revisionLog" Target="revisionLog260.xml"/><Relationship Id="rId316" Type="http://schemas.openxmlformats.org/officeDocument/2006/relationships/revisionLog" Target="revisionLog316.xml"/><Relationship Id="rId523" Type="http://schemas.openxmlformats.org/officeDocument/2006/relationships/revisionLog" Target="revisionLog497.xml"/><Relationship Id="rId719" Type="http://schemas.openxmlformats.org/officeDocument/2006/relationships/revisionLog" Target="revisionLog693.xml"/><Relationship Id="rId926" Type="http://schemas.openxmlformats.org/officeDocument/2006/relationships/revisionLog" Target="revisionLog900.xml"/><Relationship Id="rId968" Type="http://schemas.openxmlformats.org/officeDocument/2006/relationships/revisionLog" Target="revisionLog942.xml"/><Relationship Id="rId1111" Type="http://schemas.openxmlformats.org/officeDocument/2006/relationships/revisionLog" Target="revisionLog1085.xml"/><Relationship Id="rId55" Type="http://schemas.openxmlformats.org/officeDocument/2006/relationships/revisionLog" Target="revisionLog55.xml"/><Relationship Id="rId97" Type="http://schemas.openxmlformats.org/officeDocument/2006/relationships/revisionLog" Target="revisionLog97.xml"/><Relationship Id="rId120" Type="http://schemas.openxmlformats.org/officeDocument/2006/relationships/revisionLog" Target="revisionLog120.xml"/><Relationship Id="rId358" Type="http://schemas.openxmlformats.org/officeDocument/2006/relationships/revisionLog" Target="revisionLog17.xml"/><Relationship Id="rId565" Type="http://schemas.openxmlformats.org/officeDocument/2006/relationships/revisionLog" Target="revisionLog539.xml"/><Relationship Id="rId730" Type="http://schemas.openxmlformats.org/officeDocument/2006/relationships/revisionLog" Target="revisionLog704.xml"/><Relationship Id="rId772" Type="http://schemas.openxmlformats.org/officeDocument/2006/relationships/revisionLog" Target="revisionLog746.xml"/><Relationship Id="rId828" Type="http://schemas.openxmlformats.org/officeDocument/2006/relationships/revisionLog" Target="revisionLog802.xml"/><Relationship Id="rId1013" Type="http://schemas.openxmlformats.org/officeDocument/2006/relationships/revisionLog" Target="revisionLog987.xml"/><Relationship Id="rId162" Type="http://schemas.openxmlformats.org/officeDocument/2006/relationships/revisionLog" Target="revisionLog162.xml"/><Relationship Id="rId218" Type="http://schemas.openxmlformats.org/officeDocument/2006/relationships/revisionLog" Target="revisionLog218.xml"/><Relationship Id="rId425" Type="http://schemas.openxmlformats.org/officeDocument/2006/relationships/revisionLog" Target="revisionLog399.xml"/><Relationship Id="rId467" Type="http://schemas.openxmlformats.org/officeDocument/2006/relationships/revisionLog" Target="revisionLog441.xml"/><Relationship Id="rId632" Type="http://schemas.openxmlformats.org/officeDocument/2006/relationships/revisionLog" Target="revisionLog606.xml"/><Relationship Id="rId1055" Type="http://schemas.openxmlformats.org/officeDocument/2006/relationships/revisionLog" Target="revisionLog1029.xml"/><Relationship Id="rId1097" Type="http://schemas.openxmlformats.org/officeDocument/2006/relationships/revisionLog" Target="revisionLog1071.xml"/><Relationship Id="rId271" Type="http://schemas.openxmlformats.org/officeDocument/2006/relationships/revisionLog" Target="revisionLog271.xml"/><Relationship Id="rId674" Type="http://schemas.openxmlformats.org/officeDocument/2006/relationships/revisionLog" Target="revisionLog648.xml"/><Relationship Id="rId881" Type="http://schemas.openxmlformats.org/officeDocument/2006/relationships/revisionLog" Target="revisionLog855.xml"/><Relationship Id="rId937" Type="http://schemas.openxmlformats.org/officeDocument/2006/relationships/revisionLog" Target="revisionLog911.xml"/><Relationship Id="rId979" Type="http://schemas.openxmlformats.org/officeDocument/2006/relationships/revisionLog" Target="revisionLog953.xml"/><Relationship Id="rId1122" Type="http://schemas.openxmlformats.org/officeDocument/2006/relationships/revisionLog" Target="revisionLog1096.xml"/><Relationship Id="rId327" Type="http://schemas.openxmlformats.org/officeDocument/2006/relationships/revisionLog" Target="revisionLog327.xml"/><Relationship Id="rId66" Type="http://schemas.openxmlformats.org/officeDocument/2006/relationships/revisionLog" Target="revisionLog66.xml"/><Relationship Id="rId131" Type="http://schemas.openxmlformats.org/officeDocument/2006/relationships/revisionLog" Target="revisionLog131.xml"/><Relationship Id="rId369" Type="http://schemas.openxmlformats.org/officeDocument/2006/relationships/revisionLog" Target="revisionLog343.xml"/><Relationship Id="rId534" Type="http://schemas.openxmlformats.org/officeDocument/2006/relationships/revisionLog" Target="revisionLog508.xml"/><Relationship Id="rId576" Type="http://schemas.openxmlformats.org/officeDocument/2006/relationships/revisionLog" Target="revisionLog550.xml"/><Relationship Id="rId741" Type="http://schemas.openxmlformats.org/officeDocument/2006/relationships/revisionLog" Target="revisionLog715.xml"/><Relationship Id="rId783" Type="http://schemas.openxmlformats.org/officeDocument/2006/relationships/revisionLog" Target="revisionLog757.xml"/><Relationship Id="rId839" Type="http://schemas.openxmlformats.org/officeDocument/2006/relationships/revisionLog" Target="revisionLog813.xml"/><Relationship Id="rId990" Type="http://schemas.openxmlformats.org/officeDocument/2006/relationships/revisionLog" Target="revisionLog964.xml"/><Relationship Id="rId173" Type="http://schemas.openxmlformats.org/officeDocument/2006/relationships/revisionLog" Target="revisionLog173.xml"/><Relationship Id="rId229" Type="http://schemas.openxmlformats.org/officeDocument/2006/relationships/revisionLog" Target="revisionLog229.xml"/><Relationship Id="rId380" Type="http://schemas.openxmlformats.org/officeDocument/2006/relationships/revisionLog" Target="revisionLog354.xml"/><Relationship Id="rId436" Type="http://schemas.openxmlformats.org/officeDocument/2006/relationships/revisionLog" Target="revisionLog410.xml"/><Relationship Id="rId601" Type="http://schemas.openxmlformats.org/officeDocument/2006/relationships/revisionLog" Target="revisionLog575.xml"/><Relationship Id="rId643" Type="http://schemas.openxmlformats.org/officeDocument/2006/relationships/revisionLog" Target="revisionLog617.xml"/><Relationship Id="rId1024" Type="http://schemas.openxmlformats.org/officeDocument/2006/relationships/revisionLog" Target="revisionLog998.xml"/><Relationship Id="rId1066" Type="http://schemas.openxmlformats.org/officeDocument/2006/relationships/revisionLog" Target="revisionLog1040.xml"/><Relationship Id="rId240" Type="http://schemas.openxmlformats.org/officeDocument/2006/relationships/revisionLog" Target="revisionLog240.xml"/><Relationship Id="rId478" Type="http://schemas.openxmlformats.org/officeDocument/2006/relationships/revisionLog" Target="revisionLog452.xml"/><Relationship Id="rId685" Type="http://schemas.openxmlformats.org/officeDocument/2006/relationships/revisionLog" Target="revisionLog659.xml"/><Relationship Id="rId850" Type="http://schemas.openxmlformats.org/officeDocument/2006/relationships/revisionLog" Target="revisionLog824.xml"/><Relationship Id="rId892" Type="http://schemas.openxmlformats.org/officeDocument/2006/relationships/revisionLog" Target="revisionLog866.xml"/><Relationship Id="rId906" Type="http://schemas.openxmlformats.org/officeDocument/2006/relationships/revisionLog" Target="revisionLog880.xml"/><Relationship Id="rId948" Type="http://schemas.openxmlformats.org/officeDocument/2006/relationships/revisionLog" Target="revisionLog922.xml"/><Relationship Id="rId338" Type="http://schemas.openxmlformats.org/officeDocument/2006/relationships/revisionLog" Target="revisionLog338.xml"/><Relationship Id="rId35" Type="http://schemas.openxmlformats.org/officeDocument/2006/relationships/revisionLog" Target="revisionLog35.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503" Type="http://schemas.openxmlformats.org/officeDocument/2006/relationships/revisionLog" Target="revisionLog477.xml"/><Relationship Id="rId545" Type="http://schemas.openxmlformats.org/officeDocument/2006/relationships/revisionLog" Target="revisionLog519.xml"/><Relationship Id="rId587" Type="http://schemas.openxmlformats.org/officeDocument/2006/relationships/revisionLog" Target="revisionLog561.xml"/><Relationship Id="rId710" Type="http://schemas.openxmlformats.org/officeDocument/2006/relationships/revisionLog" Target="revisionLog684.xml"/><Relationship Id="rId752" Type="http://schemas.openxmlformats.org/officeDocument/2006/relationships/revisionLog" Target="revisionLog726.xml"/><Relationship Id="rId808" Type="http://schemas.openxmlformats.org/officeDocument/2006/relationships/revisionLog" Target="revisionLog782.xml"/><Relationship Id="rId142" Type="http://schemas.openxmlformats.org/officeDocument/2006/relationships/revisionLog" Target="revisionLog142.xml"/><Relationship Id="rId184" Type="http://schemas.openxmlformats.org/officeDocument/2006/relationships/revisionLog" Target="revisionLog184.xml"/><Relationship Id="rId391" Type="http://schemas.openxmlformats.org/officeDocument/2006/relationships/revisionLog" Target="revisionLog365.xml"/><Relationship Id="rId405" Type="http://schemas.openxmlformats.org/officeDocument/2006/relationships/revisionLog" Target="revisionLog379.xml"/><Relationship Id="rId447" Type="http://schemas.openxmlformats.org/officeDocument/2006/relationships/revisionLog" Target="revisionLog421.xml"/><Relationship Id="rId612" Type="http://schemas.openxmlformats.org/officeDocument/2006/relationships/revisionLog" Target="revisionLog586.xml"/><Relationship Id="rId794" Type="http://schemas.openxmlformats.org/officeDocument/2006/relationships/revisionLog" Target="revisionLog768.xml"/><Relationship Id="rId1035" Type="http://schemas.openxmlformats.org/officeDocument/2006/relationships/revisionLog" Target="revisionLog1009.xml"/><Relationship Id="rId1077" Type="http://schemas.openxmlformats.org/officeDocument/2006/relationships/revisionLog" Target="revisionLog1051.xml"/><Relationship Id="rId251" Type="http://schemas.openxmlformats.org/officeDocument/2006/relationships/revisionLog" Target="revisionLog251.xml"/><Relationship Id="rId489" Type="http://schemas.openxmlformats.org/officeDocument/2006/relationships/revisionLog" Target="revisionLog463.xml"/><Relationship Id="rId654" Type="http://schemas.openxmlformats.org/officeDocument/2006/relationships/revisionLog" Target="revisionLog628.xml"/><Relationship Id="rId696" Type="http://schemas.openxmlformats.org/officeDocument/2006/relationships/revisionLog" Target="revisionLog670.xml"/><Relationship Id="rId861" Type="http://schemas.openxmlformats.org/officeDocument/2006/relationships/revisionLog" Target="revisionLog835.xml"/><Relationship Id="rId917" Type="http://schemas.openxmlformats.org/officeDocument/2006/relationships/revisionLog" Target="revisionLog891.xml"/><Relationship Id="rId959" Type="http://schemas.openxmlformats.org/officeDocument/2006/relationships/revisionLog" Target="revisionLog933.xml"/><Relationship Id="rId1102" Type="http://schemas.openxmlformats.org/officeDocument/2006/relationships/revisionLog" Target="revisionLog1076.xml"/><Relationship Id="rId46" Type="http://schemas.openxmlformats.org/officeDocument/2006/relationships/revisionLog" Target="revisionLog46.xml"/><Relationship Id="rId293" Type="http://schemas.openxmlformats.org/officeDocument/2006/relationships/revisionLog" Target="revisionLog293.xml"/><Relationship Id="rId307" Type="http://schemas.openxmlformats.org/officeDocument/2006/relationships/revisionLog" Target="revisionLog307.xml"/><Relationship Id="rId349" Type="http://schemas.openxmlformats.org/officeDocument/2006/relationships/revisionLog" Target="revisionLog8.xml"/><Relationship Id="rId514" Type="http://schemas.openxmlformats.org/officeDocument/2006/relationships/revisionLog" Target="revisionLog488.xml"/><Relationship Id="rId556" Type="http://schemas.openxmlformats.org/officeDocument/2006/relationships/revisionLog" Target="revisionLog530.xml"/><Relationship Id="rId721" Type="http://schemas.openxmlformats.org/officeDocument/2006/relationships/revisionLog" Target="revisionLog695.xml"/><Relationship Id="rId763" Type="http://schemas.openxmlformats.org/officeDocument/2006/relationships/revisionLog" Target="revisionLog737.xml"/><Relationship Id="rId209" Type="http://schemas.openxmlformats.org/officeDocument/2006/relationships/revisionLog" Target="revisionLog209.xml"/><Relationship Id="rId88" Type="http://schemas.openxmlformats.org/officeDocument/2006/relationships/revisionLog" Target="revisionLog88.xml"/><Relationship Id="rId111" Type="http://schemas.openxmlformats.org/officeDocument/2006/relationships/revisionLog" Target="revisionLog111.xml"/><Relationship Id="rId153" Type="http://schemas.openxmlformats.org/officeDocument/2006/relationships/revisionLog" Target="revisionLog153.xml"/><Relationship Id="rId195" Type="http://schemas.openxmlformats.org/officeDocument/2006/relationships/revisionLog" Target="revisionLog195.xml"/><Relationship Id="rId360" Type="http://schemas.openxmlformats.org/officeDocument/2006/relationships/revisionLog" Target="revisionLog19.xml"/><Relationship Id="rId416" Type="http://schemas.openxmlformats.org/officeDocument/2006/relationships/revisionLog" Target="revisionLog390.xml"/><Relationship Id="rId598" Type="http://schemas.openxmlformats.org/officeDocument/2006/relationships/revisionLog" Target="revisionLog572.xml"/><Relationship Id="rId819" Type="http://schemas.openxmlformats.org/officeDocument/2006/relationships/revisionLog" Target="revisionLog793.xml"/><Relationship Id="rId970" Type="http://schemas.openxmlformats.org/officeDocument/2006/relationships/revisionLog" Target="revisionLog944.xml"/><Relationship Id="rId1004" Type="http://schemas.openxmlformats.org/officeDocument/2006/relationships/revisionLog" Target="revisionLog978.xml"/><Relationship Id="rId1046" Type="http://schemas.openxmlformats.org/officeDocument/2006/relationships/revisionLog" Target="revisionLog1020.xml"/><Relationship Id="rId220" Type="http://schemas.openxmlformats.org/officeDocument/2006/relationships/revisionLog" Target="revisionLog220.xml"/><Relationship Id="rId458" Type="http://schemas.openxmlformats.org/officeDocument/2006/relationships/revisionLog" Target="revisionLog432.xml"/><Relationship Id="rId623" Type="http://schemas.openxmlformats.org/officeDocument/2006/relationships/revisionLog" Target="revisionLog597.xml"/><Relationship Id="rId665" Type="http://schemas.openxmlformats.org/officeDocument/2006/relationships/revisionLog" Target="revisionLog639.xml"/><Relationship Id="rId830" Type="http://schemas.openxmlformats.org/officeDocument/2006/relationships/revisionLog" Target="revisionLog804.xml"/><Relationship Id="rId872" Type="http://schemas.openxmlformats.org/officeDocument/2006/relationships/revisionLog" Target="revisionLog846.xml"/><Relationship Id="rId928" Type="http://schemas.openxmlformats.org/officeDocument/2006/relationships/revisionLog" Target="revisionLog902.xml"/><Relationship Id="rId1088" Type="http://schemas.openxmlformats.org/officeDocument/2006/relationships/revisionLog" Target="revisionLog1062.xml"/><Relationship Id="rId57" Type="http://schemas.openxmlformats.org/officeDocument/2006/relationships/revisionLog" Target="revisionLog57.xml"/><Relationship Id="rId262" Type="http://schemas.openxmlformats.org/officeDocument/2006/relationships/revisionLog" Target="revisionLog262.xml"/><Relationship Id="rId318" Type="http://schemas.openxmlformats.org/officeDocument/2006/relationships/revisionLog" Target="revisionLog318.xml"/><Relationship Id="rId525" Type="http://schemas.openxmlformats.org/officeDocument/2006/relationships/revisionLog" Target="revisionLog499.xml"/><Relationship Id="rId567" Type="http://schemas.openxmlformats.org/officeDocument/2006/relationships/revisionLog" Target="revisionLog541.xml"/><Relationship Id="rId732" Type="http://schemas.openxmlformats.org/officeDocument/2006/relationships/revisionLog" Target="revisionLog706.xml"/><Relationship Id="rId1113" Type="http://schemas.openxmlformats.org/officeDocument/2006/relationships/revisionLog" Target="revisionLog1087.xml"/><Relationship Id="rId99" Type="http://schemas.openxmlformats.org/officeDocument/2006/relationships/revisionLog" Target="revisionLog99.xml"/><Relationship Id="rId122" Type="http://schemas.openxmlformats.org/officeDocument/2006/relationships/revisionLog" Target="revisionLog122.xml"/><Relationship Id="rId164" Type="http://schemas.openxmlformats.org/officeDocument/2006/relationships/revisionLog" Target="revisionLog164.xml"/><Relationship Id="rId371" Type="http://schemas.openxmlformats.org/officeDocument/2006/relationships/revisionLog" Target="revisionLog345.xml"/><Relationship Id="rId774" Type="http://schemas.openxmlformats.org/officeDocument/2006/relationships/revisionLog" Target="revisionLog748.xml"/><Relationship Id="rId981" Type="http://schemas.openxmlformats.org/officeDocument/2006/relationships/revisionLog" Target="revisionLog955.xml"/><Relationship Id="rId1015" Type="http://schemas.openxmlformats.org/officeDocument/2006/relationships/revisionLog" Target="revisionLog989.xml"/><Relationship Id="rId1057" Type="http://schemas.openxmlformats.org/officeDocument/2006/relationships/revisionLog" Target="revisionLog1031.xml"/><Relationship Id="rId427" Type="http://schemas.openxmlformats.org/officeDocument/2006/relationships/revisionLog" Target="revisionLog401.xml"/><Relationship Id="rId469" Type="http://schemas.openxmlformats.org/officeDocument/2006/relationships/revisionLog" Target="revisionLog443.xml"/><Relationship Id="rId634" Type="http://schemas.openxmlformats.org/officeDocument/2006/relationships/revisionLog" Target="revisionLog608.xml"/><Relationship Id="rId676" Type="http://schemas.openxmlformats.org/officeDocument/2006/relationships/revisionLog" Target="revisionLog650.xml"/><Relationship Id="rId841" Type="http://schemas.openxmlformats.org/officeDocument/2006/relationships/revisionLog" Target="revisionLog815.xml"/><Relationship Id="rId883" Type="http://schemas.openxmlformats.org/officeDocument/2006/relationships/revisionLog" Target="revisionLog857.xml"/><Relationship Id="rId1099" Type="http://schemas.openxmlformats.org/officeDocument/2006/relationships/revisionLog" Target="revisionLog1073.xml"/><Relationship Id="rId329" Type="http://schemas.openxmlformats.org/officeDocument/2006/relationships/revisionLog" Target="revisionLog329.xml"/><Relationship Id="rId231" Type="http://schemas.openxmlformats.org/officeDocument/2006/relationships/revisionLog" Target="revisionLog231.xml"/><Relationship Id="rId273" Type="http://schemas.openxmlformats.org/officeDocument/2006/relationships/revisionLog" Target="revisionLog273.xml"/><Relationship Id="rId480" Type="http://schemas.openxmlformats.org/officeDocument/2006/relationships/revisionLog" Target="revisionLog454.xml"/><Relationship Id="rId536" Type="http://schemas.openxmlformats.org/officeDocument/2006/relationships/revisionLog" Target="revisionLog510.xml"/><Relationship Id="rId701" Type="http://schemas.openxmlformats.org/officeDocument/2006/relationships/revisionLog" Target="revisionLog675.xml"/><Relationship Id="rId939" Type="http://schemas.openxmlformats.org/officeDocument/2006/relationships/revisionLog" Target="revisionLog913.xml"/><Relationship Id="rId1124" Type="http://schemas.openxmlformats.org/officeDocument/2006/relationships/revisionLog" Target="revisionLog1098.xml"/><Relationship Id="rId68" Type="http://schemas.openxmlformats.org/officeDocument/2006/relationships/revisionLog" Target="revisionLog68.xml"/><Relationship Id="rId133" Type="http://schemas.openxmlformats.org/officeDocument/2006/relationships/revisionLog" Target="revisionLog133.xml"/><Relationship Id="rId175" Type="http://schemas.openxmlformats.org/officeDocument/2006/relationships/revisionLog" Target="revisionLog175.xml"/><Relationship Id="rId340" Type="http://schemas.openxmlformats.org/officeDocument/2006/relationships/revisionLog" Target="revisionLog340.xml"/><Relationship Id="rId578" Type="http://schemas.openxmlformats.org/officeDocument/2006/relationships/revisionLog" Target="revisionLog552.xml"/><Relationship Id="rId743" Type="http://schemas.openxmlformats.org/officeDocument/2006/relationships/revisionLog" Target="revisionLog717.xml"/><Relationship Id="rId785" Type="http://schemas.openxmlformats.org/officeDocument/2006/relationships/revisionLog" Target="revisionLog759.xml"/><Relationship Id="rId950" Type="http://schemas.openxmlformats.org/officeDocument/2006/relationships/revisionLog" Target="revisionLog924.xml"/><Relationship Id="rId992" Type="http://schemas.openxmlformats.org/officeDocument/2006/relationships/revisionLog" Target="revisionLog966.xml"/><Relationship Id="rId1026" Type="http://schemas.openxmlformats.org/officeDocument/2006/relationships/revisionLog" Target="revisionLog1000.xml"/><Relationship Id="rId200" Type="http://schemas.openxmlformats.org/officeDocument/2006/relationships/revisionLog" Target="revisionLog200.xml"/><Relationship Id="rId382" Type="http://schemas.openxmlformats.org/officeDocument/2006/relationships/revisionLog" Target="revisionLog356.xml"/><Relationship Id="rId438" Type="http://schemas.openxmlformats.org/officeDocument/2006/relationships/revisionLog" Target="revisionLog412.xml"/><Relationship Id="rId603" Type="http://schemas.openxmlformats.org/officeDocument/2006/relationships/revisionLog" Target="revisionLog577.xml"/><Relationship Id="rId645" Type="http://schemas.openxmlformats.org/officeDocument/2006/relationships/revisionLog" Target="revisionLog619.xml"/><Relationship Id="rId687" Type="http://schemas.openxmlformats.org/officeDocument/2006/relationships/revisionLog" Target="revisionLog661.xml"/><Relationship Id="rId810" Type="http://schemas.openxmlformats.org/officeDocument/2006/relationships/revisionLog" Target="revisionLog784.xml"/><Relationship Id="rId852" Type="http://schemas.openxmlformats.org/officeDocument/2006/relationships/revisionLog" Target="revisionLog826.xml"/><Relationship Id="rId908" Type="http://schemas.openxmlformats.org/officeDocument/2006/relationships/revisionLog" Target="revisionLog882.xml"/><Relationship Id="rId1068" Type="http://schemas.openxmlformats.org/officeDocument/2006/relationships/revisionLog" Target="revisionLog1042.xml"/><Relationship Id="rId242" Type="http://schemas.openxmlformats.org/officeDocument/2006/relationships/revisionLog" Target="revisionLog242.xml"/><Relationship Id="rId284" Type="http://schemas.openxmlformats.org/officeDocument/2006/relationships/revisionLog" Target="revisionLog284.xml"/><Relationship Id="rId491" Type="http://schemas.openxmlformats.org/officeDocument/2006/relationships/revisionLog" Target="revisionLog465.xml"/><Relationship Id="rId505" Type="http://schemas.openxmlformats.org/officeDocument/2006/relationships/revisionLog" Target="revisionLog479.xml"/><Relationship Id="rId712" Type="http://schemas.openxmlformats.org/officeDocument/2006/relationships/revisionLog" Target="revisionLog686.xml"/><Relationship Id="rId894" Type="http://schemas.openxmlformats.org/officeDocument/2006/relationships/revisionLog" Target="revisionLog868.xml"/><Relationship Id="rId37" Type="http://schemas.openxmlformats.org/officeDocument/2006/relationships/revisionLog" Target="revisionLog37.xml"/><Relationship Id="rId79" Type="http://schemas.openxmlformats.org/officeDocument/2006/relationships/revisionLog" Target="revisionLog79.xml"/><Relationship Id="rId102" Type="http://schemas.openxmlformats.org/officeDocument/2006/relationships/revisionLog" Target="revisionLog102.xml"/><Relationship Id="rId144" Type="http://schemas.openxmlformats.org/officeDocument/2006/relationships/revisionLog" Target="revisionLog144.xml"/><Relationship Id="rId547" Type="http://schemas.openxmlformats.org/officeDocument/2006/relationships/revisionLog" Target="revisionLog521.xml"/><Relationship Id="rId589" Type="http://schemas.openxmlformats.org/officeDocument/2006/relationships/revisionLog" Target="revisionLog563.xml"/><Relationship Id="rId754" Type="http://schemas.openxmlformats.org/officeDocument/2006/relationships/revisionLog" Target="revisionLog728.xml"/><Relationship Id="rId796" Type="http://schemas.openxmlformats.org/officeDocument/2006/relationships/revisionLog" Target="revisionLog770.xml"/><Relationship Id="rId961" Type="http://schemas.openxmlformats.org/officeDocument/2006/relationships/revisionLog" Target="revisionLog935.xml"/><Relationship Id="rId90" Type="http://schemas.openxmlformats.org/officeDocument/2006/relationships/revisionLog" Target="revisionLog90.xml"/><Relationship Id="rId186" Type="http://schemas.openxmlformats.org/officeDocument/2006/relationships/revisionLog" Target="revisionLog186.xml"/><Relationship Id="rId351" Type="http://schemas.openxmlformats.org/officeDocument/2006/relationships/revisionLog" Target="revisionLog10.xml"/><Relationship Id="rId393" Type="http://schemas.openxmlformats.org/officeDocument/2006/relationships/revisionLog" Target="revisionLog367.xml"/><Relationship Id="rId407" Type="http://schemas.openxmlformats.org/officeDocument/2006/relationships/revisionLog" Target="revisionLog381.xml"/><Relationship Id="rId449" Type="http://schemas.openxmlformats.org/officeDocument/2006/relationships/revisionLog" Target="revisionLog423.xml"/><Relationship Id="rId614" Type="http://schemas.openxmlformats.org/officeDocument/2006/relationships/revisionLog" Target="revisionLog588.xml"/><Relationship Id="rId656" Type="http://schemas.openxmlformats.org/officeDocument/2006/relationships/revisionLog" Target="revisionLog630.xml"/><Relationship Id="rId821" Type="http://schemas.openxmlformats.org/officeDocument/2006/relationships/revisionLog" Target="revisionLog795.xml"/><Relationship Id="rId863" Type="http://schemas.openxmlformats.org/officeDocument/2006/relationships/revisionLog" Target="revisionLog837.xml"/><Relationship Id="rId1037" Type="http://schemas.openxmlformats.org/officeDocument/2006/relationships/revisionLog" Target="revisionLog1011.xml"/><Relationship Id="rId1079" Type="http://schemas.openxmlformats.org/officeDocument/2006/relationships/revisionLog" Target="revisionLog1053.xml"/><Relationship Id="rId211" Type="http://schemas.openxmlformats.org/officeDocument/2006/relationships/revisionLog" Target="revisionLog211.xml"/><Relationship Id="rId253" Type="http://schemas.openxmlformats.org/officeDocument/2006/relationships/revisionLog" Target="revisionLog253.xml"/><Relationship Id="rId295" Type="http://schemas.openxmlformats.org/officeDocument/2006/relationships/revisionLog" Target="revisionLog295.xml"/><Relationship Id="rId309" Type="http://schemas.openxmlformats.org/officeDocument/2006/relationships/revisionLog" Target="revisionLog309.xml"/><Relationship Id="rId460" Type="http://schemas.openxmlformats.org/officeDocument/2006/relationships/revisionLog" Target="revisionLog434.xml"/><Relationship Id="rId516" Type="http://schemas.openxmlformats.org/officeDocument/2006/relationships/revisionLog" Target="revisionLog490.xml"/><Relationship Id="rId698" Type="http://schemas.openxmlformats.org/officeDocument/2006/relationships/revisionLog" Target="revisionLog672.xml"/><Relationship Id="rId919" Type="http://schemas.openxmlformats.org/officeDocument/2006/relationships/revisionLog" Target="revisionLog893.xml"/><Relationship Id="rId1090" Type="http://schemas.openxmlformats.org/officeDocument/2006/relationships/revisionLog" Target="revisionLog1064.xml"/><Relationship Id="rId1104" Type="http://schemas.openxmlformats.org/officeDocument/2006/relationships/revisionLog" Target="revisionLog1078.xml"/><Relationship Id="rId48" Type="http://schemas.openxmlformats.org/officeDocument/2006/relationships/revisionLog" Target="revisionLog48.xml"/><Relationship Id="rId113" Type="http://schemas.openxmlformats.org/officeDocument/2006/relationships/revisionLog" Target="revisionLog113.xml"/><Relationship Id="rId320" Type="http://schemas.openxmlformats.org/officeDocument/2006/relationships/revisionLog" Target="revisionLog320.xml"/><Relationship Id="rId558" Type="http://schemas.openxmlformats.org/officeDocument/2006/relationships/revisionLog" Target="revisionLog532.xml"/><Relationship Id="rId723" Type="http://schemas.openxmlformats.org/officeDocument/2006/relationships/revisionLog" Target="revisionLog697.xml"/><Relationship Id="rId765" Type="http://schemas.openxmlformats.org/officeDocument/2006/relationships/revisionLog" Target="revisionLog739.xml"/><Relationship Id="rId930" Type="http://schemas.openxmlformats.org/officeDocument/2006/relationships/revisionLog" Target="revisionLog904.xml"/><Relationship Id="rId972" Type="http://schemas.openxmlformats.org/officeDocument/2006/relationships/revisionLog" Target="revisionLog946.xml"/><Relationship Id="rId1006" Type="http://schemas.openxmlformats.org/officeDocument/2006/relationships/revisionLog" Target="revisionLog980.xml"/><Relationship Id="rId155" Type="http://schemas.openxmlformats.org/officeDocument/2006/relationships/revisionLog" Target="revisionLog155.xml"/><Relationship Id="rId197" Type="http://schemas.openxmlformats.org/officeDocument/2006/relationships/revisionLog" Target="revisionLog197.xml"/><Relationship Id="rId362" Type="http://schemas.openxmlformats.org/officeDocument/2006/relationships/revisionLog" Target="revisionLog21.xml"/><Relationship Id="rId418" Type="http://schemas.openxmlformats.org/officeDocument/2006/relationships/revisionLog" Target="revisionLog392.xml"/><Relationship Id="rId625" Type="http://schemas.openxmlformats.org/officeDocument/2006/relationships/revisionLog" Target="revisionLog599.xml"/><Relationship Id="rId832" Type="http://schemas.openxmlformats.org/officeDocument/2006/relationships/revisionLog" Target="revisionLog806.xml"/><Relationship Id="rId1048" Type="http://schemas.openxmlformats.org/officeDocument/2006/relationships/revisionLog" Target="revisionLog1022.xml"/><Relationship Id="rId222" Type="http://schemas.openxmlformats.org/officeDocument/2006/relationships/revisionLog" Target="revisionLog222.xml"/><Relationship Id="rId264" Type="http://schemas.openxmlformats.org/officeDocument/2006/relationships/revisionLog" Target="revisionLog264.xml"/><Relationship Id="rId471" Type="http://schemas.openxmlformats.org/officeDocument/2006/relationships/revisionLog" Target="revisionLog445.xml"/><Relationship Id="rId667" Type="http://schemas.openxmlformats.org/officeDocument/2006/relationships/revisionLog" Target="revisionLog641.xml"/><Relationship Id="rId874" Type="http://schemas.openxmlformats.org/officeDocument/2006/relationships/revisionLog" Target="revisionLog848.xml"/><Relationship Id="rId1115" Type="http://schemas.openxmlformats.org/officeDocument/2006/relationships/revisionLog" Target="revisionLog1089.xml"/><Relationship Id="rId59" Type="http://schemas.openxmlformats.org/officeDocument/2006/relationships/revisionLog" Target="revisionLog59.xml"/><Relationship Id="rId124" Type="http://schemas.openxmlformats.org/officeDocument/2006/relationships/revisionLog" Target="revisionLog124.xml"/><Relationship Id="rId527" Type="http://schemas.openxmlformats.org/officeDocument/2006/relationships/revisionLog" Target="revisionLog501.xml"/><Relationship Id="rId569" Type="http://schemas.openxmlformats.org/officeDocument/2006/relationships/revisionLog" Target="revisionLog543.xml"/><Relationship Id="rId734" Type="http://schemas.openxmlformats.org/officeDocument/2006/relationships/revisionLog" Target="revisionLog708.xml"/><Relationship Id="rId776" Type="http://schemas.openxmlformats.org/officeDocument/2006/relationships/revisionLog" Target="revisionLog750.xml"/><Relationship Id="rId941" Type="http://schemas.openxmlformats.org/officeDocument/2006/relationships/revisionLog" Target="revisionLog915.xml"/><Relationship Id="rId983" Type="http://schemas.openxmlformats.org/officeDocument/2006/relationships/revisionLog" Target="revisionLog957.xml"/><Relationship Id="rId70" Type="http://schemas.openxmlformats.org/officeDocument/2006/relationships/revisionLog" Target="revisionLog70.xml"/><Relationship Id="rId166" Type="http://schemas.openxmlformats.org/officeDocument/2006/relationships/revisionLog" Target="revisionLog166.xml"/><Relationship Id="rId331" Type="http://schemas.openxmlformats.org/officeDocument/2006/relationships/revisionLog" Target="revisionLog331.xml"/><Relationship Id="rId373" Type="http://schemas.openxmlformats.org/officeDocument/2006/relationships/revisionLog" Target="revisionLog347.xml"/><Relationship Id="rId429" Type="http://schemas.openxmlformats.org/officeDocument/2006/relationships/revisionLog" Target="revisionLog403.xml"/><Relationship Id="rId580" Type="http://schemas.openxmlformats.org/officeDocument/2006/relationships/revisionLog" Target="revisionLog554.xml"/><Relationship Id="rId636" Type="http://schemas.openxmlformats.org/officeDocument/2006/relationships/revisionLog" Target="revisionLog610.xml"/><Relationship Id="rId801" Type="http://schemas.openxmlformats.org/officeDocument/2006/relationships/revisionLog" Target="revisionLog775.xml"/><Relationship Id="rId1017" Type="http://schemas.openxmlformats.org/officeDocument/2006/relationships/revisionLog" Target="revisionLog991.xml"/><Relationship Id="rId1059" Type="http://schemas.openxmlformats.org/officeDocument/2006/relationships/revisionLog" Target="revisionLog1033.xml"/><Relationship Id="rId233" Type="http://schemas.openxmlformats.org/officeDocument/2006/relationships/revisionLog" Target="revisionLog233.xml"/><Relationship Id="rId440" Type="http://schemas.openxmlformats.org/officeDocument/2006/relationships/revisionLog" Target="revisionLog414.xml"/><Relationship Id="rId678" Type="http://schemas.openxmlformats.org/officeDocument/2006/relationships/revisionLog" Target="revisionLog652.xml"/><Relationship Id="rId843" Type="http://schemas.openxmlformats.org/officeDocument/2006/relationships/revisionLog" Target="revisionLog817.xml"/><Relationship Id="rId885" Type="http://schemas.openxmlformats.org/officeDocument/2006/relationships/revisionLog" Target="revisionLog859.xml"/><Relationship Id="rId1070" Type="http://schemas.openxmlformats.org/officeDocument/2006/relationships/revisionLog" Target="revisionLog1044.xml"/><Relationship Id="rId1126" Type="http://schemas.openxmlformats.org/officeDocument/2006/relationships/revisionLog" Target="revisionLog1100.xml"/><Relationship Id="rId28" Type="http://schemas.openxmlformats.org/officeDocument/2006/relationships/revisionLog" Target="revisionLog28.xml"/><Relationship Id="rId275" Type="http://schemas.openxmlformats.org/officeDocument/2006/relationships/revisionLog" Target="revisionLog275.xml"/><Relationship Id="rId300" Type="http://schemas.openxmlformats.org/officeDocument/2006/relationships/revisionLog" Target="revisionLog300.xml"/><Relationship Id="rId482" Type="http://schemas.openxmlformats.org/officeDocument/2006/relationships/revisionLog" Target="revisionLog456.xml"/><Relationship Id="rId538" Type="http://schemas.openxmlformats.org/officeDocument/2006/relationships/revisionLog" Target="revisionLog512.xml"/><Relationship Id="rId703" Type="http://schemas.openxmlformats.org/officeDocument/2006/relationships/revisionLog" Target="revisionLog677.xml"/><Relationship Id="rId745" Type="http://schemas.openxmlformats.org/officeDocument/2006/relationships/revisionLog" Target="revisionLog719.xml"/><Relationship Id="rId910" Type="http://schemas.openxmlformats.org/officeDocument/2006/relationships/revisionLog" Target="revisionLog884.xml"/><Relationship Id="rId952" Type="http://schemas.openxmlformats.org/officeDocument/2006/relationships/revisionLog" Target="revisionLog926.xml"/><Relationship Id="rId81" Type="http://schemas.openxmlformats.org/officeDocument/2006/relationships/revisionLog" Target="revisionLog81.xml"/><Relationship Id="rId135" Type="http://schemas.openxmlformats.org/officeDocument/2006/relationships/revisionLog" Target="revisionLog135.xml"/><Relationship Id="rId177" Type="http://schemas.openxmlformats.org/officeDocument/2006/relationships/revisionLog" Target="revisionLog177.xml"/><Relationship Id="rId342" Type="http://schemas.openxmlformats.org/officeDocument/2006/relationships/revisionLog" Target="revisionLog1.xml"/><Relationship Id="rId384" Type="http://schemas.openxmlformats.org/officeDocument/2006/relationships/revisionLog" Target="revisionLog358.xml"/><Relationship Id="rId591" Type="http://schemas.openxmlformats.org/officeDocument/2006/relationships/revisionLog" Target="revisionLog565.xml"/><Relationship Id="rId605" Type="http://schemas.openxmlformats.org/officeDocument/2006/relationships/revisionLog" Target="revisionLog579.xml"/><Relationship Id="rId787" Type="http://schemas.openxmlformats.org/officeDocument/2006/relationships/revisionLog" Target="revisionLog761.xml"/><Relationship Id="rId812" Type="http://schemas.openxmlformats.org/officeDocument/2006/relationships/revisionLog" Target="revisionLog786.xml"/><Relationship Id="rId994" Type="http://schemas.openxmlformats.org/officeDocument/2006/relationships/revisionLog" Target="revisionLog968.xml"/><Relationship Id="rId1028" Type="http://schemas.openxmlformats.org/officeDocument/2006/relationships/revisionLog" Target="revisionLog1002.xml"/><Relationship Id="rId202" Type="http://schemas.openxmlformats.org/officeDocument/2006/relationships/revisionLog" Target="revisionLog202.xml"/><Relationship Id="rId244" Type="http://schemas.openxmlformats.org/officeDocument/2006/relationships/revisionLog" Target="revisionLog244.xml"/><Relationship Id="rId647" Type="http://schemas.openxmlformats.org/officeDocument/2006/relationships/revisionLog" Target="revisionLog621.xml"/><Relationship Id="rId689" Type="http://schemas.openxmlformats.org/officeDocument/2006/relationships/revisionLog" Target="revisionLog663.xml"/><Relationship Id="rId854" Type="http://schemas.openxmlformats.org/officeDocument/2006/relationships/revisionLog" Target="revisionLog828.xml"/><Relationship Id="rId896" Type="http://schemas.openxmlformats.org/officeDocument/2006/relationships/revisionLog" Target="revisionLog870.xml"/><Relationship Id="rId1081" Type="http://schemas.openxmlformats.org/officeDocument/2006/relationships/revisionLog" Target="revisionLog1055.xml"/><Relationship Id="rId286" Type="http://schemas.openxmlformats.org/officeDocument/2006/relationships/revisionLog" Target="revisionLog286.xml"/><Relationship Id="rId39" Type="http://schemas.openxmlformats.org/officeDocument/2006/relationships/revisionLog" Target="revisionLog39.xml"/><Relationship Id="rId451" Type="http://schemas.openxmlformats.org/officeDocument/2006/relationships/revisionLog" Target="revisionLog425.xml"/><Relationship Id="rId493" Type="http://schemas.openxmlformats.org/officeDocument/2006/relationships/revisionLog" Target="revisionLog467.xml"/><Relationship Id="rId507" Type="http://schemas.openxmlformats.org/officeDocument/2006/relationships/revisionLog" Target="revisionLog481.xml"/><Relationship Id="rId549" Type="http://schemas.openxmlformats.org/officeDocument/2006/relationships/revisionLog" Target="revisionLog523.xml"/><Relationship Id="rId714" Type="http://schemas.openxmlformats.org/officeDocument/2006/relationships/revisionLog" Target="revisionLog688.xml"/><Relationship Id="rId756" Type="http://schemas.openxmlformats.org/officeDocument/2006/relationships/revisionLog" Target="revisionLog730.xml"/><Relationship Id="rId921" Type="http://schemas.openxmlformats.org/officeDocument/2006/relationships/revisionLog" Target="revisionLog895.xml"/><Relationship Id="rId50" Type="http://schemas.openxmlformats.org/officeDocument/2006/relationships/revisionLog" Target="revisionLog50.xml"/><Relationship Id="rId104" Type="http://schemas.openxmlformats.org/officeDocument/2006/relationships/revisionLog" Target="revisionLog104.xml"/><Relationship Id="rId146" Type="http://schemas.openxmlformats.org/officeDocument/2006/relationships/revisionLog" Target="revisionLog146.xml"/><Relationship Id="rId188" Type="http://schemas.openxmlformats.org/officeDocument/2006/relationships/revisionLog" Target="revisionLog188.xml"/><Relationship Id="rId311" Type="http://schemas.openxmlformats.org/officeDocument/2006/relationships/revisionLog" Target="revisionLog311.xml"/><Relationship Id="rId353" Type="http://schemas.openxmlformats.org/officeDocument/2006/relationships/revisionLog" Target="revisionLog12.xml"/><Relationship Id="rId395" Type="http://schemas.openxmlformats.org/officeDocument/2006/relationships/revisionLog" Target="revisionLog369.xml"/><Relationship Id="rId409" Type="http://schemas.openxmlformats.org/officeDocument/2006/relationships/revisionLog" Target="revisionLog383.xml"/><Relationship Id="rId560" Type="http://schemas.openxmlformats.org/officeDocument/2006/relationships/revisionLog" Target="revisionLog534.xml"/><Relationship Id="rId798" Type="http://schemas.openxmlformats.org/officeDocument/2006/relationships/revisionLog" Target="revisionLog772.xml"/><Relationship Id="rId963" Type="http://schemas.openxmlformats.org/officeDocument/2006/relationships/revisionLog" Target="revisionLog937.xml"/><Relationship Id="rId1039" Type="http://schemas.openxmlformats.org/officeDocument/2006/relationships/revisionLog" Target="revisionLog1013.xml"/><Relationship Id="rId92" Type="http://schemas.openxmlformats.org/officeDocument/2006/relationships/revisionLog" Target="revisionLog92.xml"/><Relationship Id="rId213" Type="http://schemas.openxmlformats.org/officeDocument/2006/relationships/revisionLog" Target="revisionLog213.xml"/><Relationship Id="rId420" Type="http://schemas.openxmlformats.org/officeDocument/2006/relationships/revisionLog" Target="revisionLog394.xml"/><Relationship Id="rId616" Type="http://schemas.openxmlformats.org/officeDocument/2006/relationships/revisionLog" Target="revisionLog590.xml"/><Relationship Id="rId658" Type="http://schemas.openxmlformats.org/officeDocument/2006/relationships/revisionLog" Target="revisionLog632.xml"/><Relationship Id="rId823" Type="http://schemas.openxmlformats.org/officeDocument/2006/relationships/revisionLog" Target="revisionLog797.xml"/><Relationship Id="rId865" Type="http://schemas.openxmlformats.org/officeDocument/2006/relationships/revisionLog" Target="revisionLog839.xml"/><Relationship Id="rId1050" Type="http://schemas.openxmlformats.org/officeDocument/2006/relationships/revisionLog" Target="revisionLog1024.xml"/><Relationship Id="rId297" Type="http://schemas.openxmlformats.org/officeDocument/2006/relationships/revisionLog" Target="revisionLog297.xml"/><Relationship Id="rId255" Type="http://schemas.openxmlformats.org/officeDocument/2006/relationships/revisionLog" Target="revisionLog255.xml"/><Relationship Id="rId462" Type="http://schemas.openxmlformats.org/officeDocument/2006/relationships/revisionLog" Target="revisionLog436.xml"/><Relationship Id="rId518" Type="http://schemas.openxmlformats.org/officeDocument/2006/relationships/revisionLog" Target="revisionLog492.xml"/><Relationship Id="rId725" Type="http://schemas.openxmlformats.org/officeDocument/2006/relationships/revisionLog" Target="revisionLog699.xml"/><Relationship Id="rId932" Type="http://schemas.openxmlformats.org/officeDocument/2006/relationships/revisionLog" Target="revisionLog906.xml"/><Relationship Id="rId1092" Type="http://schemas.openxmlformats.org/officeDocument/2006/relationships/revisionLog" Target="revisionLog1066.xml"/><Relationship Id="rId1106" Type="http://schemas.openxmlformats.org/officeDocument/2006/relationships/revisionLog" Target="revisionLog1080.xml"/><Relationship Id="rId115" Type="http://schemas.openxmlformats.org/officeDocument/2006/relationships/revisionLog" Target="revisionLog115.xml"/><Relationship Id="rId157" Type="http://schemas.openxmlformats.org/officeDocument/2006/relationships/revisionLog" Target="revisionLog157.xml"/><Relationship Id="rId322" Type="http://schemas.openxmlformats.org/officeDocument/2006/relationships/revisionLog" Target="revisionLog322.xml"/><Relationship Id="rId364" Type="http://schemas.openxmlformats.org/officeDocument/2006/relationships/revisionLog" Target="revisionLog23.xml"/><Relationship Id="rId767" Type="http://schemas.openxmlformats.org/officeDocument/2006/relationships/revisionLog" Target="revisionLog741.xml"/><Relationship Id="rId974" Type="http://schemas.openxmlformats.org/officeDocument/2006/relationships/revisionLog" Target="revisionLog948.xml"/><Relationship Id="rId1008" Type="http://schemas.openxmlformats.org/officeDocument/2006/relationships/revisionLog" Target="revisionLog982.xml"/><Relationship Id="rId61" Type="http://schemas.openxmlformats.org/officeDocument/2006/relationships/revisionLog" Target="revisionLog61.xml"/><Relationship Id="rId199" Type="http://schemas.openxmlformats.org/officeDocument/2006/relationships/revisionLog" Target="revisionLog199.xml"/><Relationship Id="rId571" Type="http://schemas.openxmlformats.org/officeDocument/2006/relationships/revisionLog" Target="revisionLog545.xml"/><Relationship Id="rId627" Type="http://schemas.openxmlformats.org/officeDocument/2006/relationships/revisionLog" Target="revisionLog601.xml"/><Relationship Id="rId669" Type="http://schemas.openxmlformats.org/officeDocument/2006/relationships/revisionLog" Target="revisionLog643.xml"/><Relationship Id="rId834" Type="http://schemas.openxmlformats.org/officeDocument/2006/relationships/revisionLog" Target="revisionLog808.xml"/><Relationship Id="rId876" Type="http://schemas.openxmlformats.org/officeDocument/2006/relationships/revisionLog" Target="revisionLog850.xml"/><Relationship Id="rId224" Type="http://schemas.openxmlformats.org/officeDocument/2006/relationships/revisionLog" Target="revisionLog224.xml"/><Relationship Id="rId266" Type="http://schemas.openxmlformats.org/officeDocument/2006/relationships/revisionLog" Target="revisionLog266.xml"/><Relationship Id="rId431" Type="http://schemas.openxmlformats.org/officeDocument/2006/relationships/revisionLog" Target="revisionLog405.xml"/><Relationship Id="rId473" Type="http://schemas.openxmlformats.org/officeDocument/2006/relationships/revisionLog" Target="revisionLog447.xml"/><Relationship Id="rId529" Type="http://schemas.openxmlformats.org/officeDocument/2006/relationships/revisionLog" Target="revisionLog503.xml"/><Relationship Id="rId680" Type="http://schemas.openxmlformats.org/officeDocument/2006/relationships/revisionLog" Target="revisionLog654.xml"/><Relationship Id="rId736" Type="http://schemas.openxmlformats.org/officeDocument/2006/relationships/revisionLog" Target="revisionLog710.xml"/><Relationship Id="rId901" Type="http://schemas.openxmlformats.org/officeDocument/2006/relationships/revisionLog" Target="revisionLog875.xml"/><Relationship Id="rId1061" Type="http://schemas.openxmlformats.org/officeDocument/2006/relationships/revisionLog" Target="revisionLog1035.xml"/><Relationship Id="rId1117" Type="http://schemas.openxmlformats.org/officeDocument/2006/relationships/revisionLog" Target="revisionLog1091.xml"/><Relationship Id="rId30" Type="http://schemas.openxmlformats.org/officeDocument/2006/relationships/revisionLog" Target="revisionLog30.xml"/><Relationship Id="rId126" Type="http://schemas.openxmlformats.org/officeDocument/2006/relationships/revisionLog" Target="revisionLog126.xml"/><Relationship Id="rId168" Type="http://schemas.openxmlformats.org/officeDocument/2006/relationships/revisionLog" Target="revisionLog168.xml"/><Relationship Id="rId333" Type="http://schemas.openxmlformats.org/officeDocument/2006/relationships/revisionLog" Target="revisionLog333.xml"/><Relationship Id="rId540" Type="http://schemas.openxmlformats.org/officeDocument/2006/relationships/revisionLog" Target="revisionLog514.xml"/><Relationship Id="rId778" Type="http://schemas.openxmlformats.org/officeDocument/2006/relationships/revisionLog" Target="revisionLog752.xml"/><Relationship Id="rId943" Type="http://schemas.openxmlformats.org/officeDocument/2006/relationships/revisionLog" Target="revisionLog917.xml"/><Relationship Id="rId985" Type="http://schemas.openxmlformats.org/officeDocument/2006/relationships/revisionLog" Target="revisionLog959.xml"/><Relationship Id="rId1019" Type="http://schemas.openxmlformats.org/officeDocument/2006/relationships/revisionLog" Target="revisionLog993.xml"/><Relationship Id="rId72" Type="http://schemas.openxmlformats.org/officeDocument/2006/relationships/revisionLog" Target="revisionLog72.xml"/><Relationship Id="rId375" Type="http://schemas.openxmlformats.org/officeDocument/2006/relationships/revisionLog" Target="revisionLog349.xml"/><Relationship Id="rId582" Type="http://schemas.openxmlformats.org/officeDocument/2006/relationships/revisionLog" Target="revisionLog556.xml"/><Relationship Id="rId638" Type="http://schemas.openxmlformats.org/officeDocument/2006/relationships/revisionLog" Target="revisionLog612.xml"/><Relationship Id="rId803" Type="http://schemas.openxmlformats.org/officeDocument/2006/relationships/revisionLog" Target="revisionLog777.xml"/><Relationship Id="rId845" Type="http://schemas.openxmlformats.org/officeDocument/2006/relationships/revisionLog" Target="revisionLog819.xml"/><Relationship Id="rId1030" Type="http://schemas.openxmlformats.org/officeDocument/2006/relationships/revisionLog" Target="revisionLog1004.xml"/><Relationship Id="rId235" Type="http://schemas.openxmlformats.org/officeDocument/2006/relationships/revisionLog" Target="revisionLog235.xml"/><Relationship Id="rId277" Type="http://schemas.openxmlformats.org/officeDocument/2006/relationships/revisionLog" Target="revisionLog277.xml"/><Relationship Id="rId400" Type="http://schemas.openxmlformats.org/officeDocument/2006/relationships/revisionLog" Target="revisionLog374.xml"/><Relationship Id="rId442" Type="http://schemas.openxmlformats.org/officeDocument/2006/relationships/revisionLog" Target="revisionLog416.xml"/><Relationship Id="rId484" Type="http://schemas.openxmlformats.org/officeDocument/2006/relationships/revisionLog" Target="revisionLog458.xml"/><Relationship Id="rId705" Type="http://schemas.openxmlformats.org/officeDocument/2006/relationships/revisionLog" Target="revisionLog679.xml"/><Relationship Id="rId887" Type="http://schemas.openxmlformats.org/officeDocument/2006/relationships/revisionLog" Target="revisionLog861.xml"/><Relationship Id="rId1072" Type="http://schemas.openxmlformats.org/officeDocument/2006/relationships/revisionLog" Target="revisionLog1046.xml"/><Relationship Id="rId1128" Type="http://schemas.openxmlformats.org/officeDocument/2006/relationships/revisionLog" Target="revisionLog1102.xml"/><Relationship Id="rId137" Type="http://schemas.openxmlformats.org/officeDocument/2006/relationships/revisionLog" Target="revisionLog137.xml"/><Relationship Id="rId302" Type="http://schemas.openxmlformats.org/officeDocument/2006/relationships/revisionLog" Target="revisionLog302.xml"/><Relationship Id="rId344" Type="http://schemas.openxmlformats.org/officeDocument/2006/relationships/revisionLog" Target="revisionLog3.xml"/><Relationship Id="rId691" Type="http://schemas.openxmlformats.org/officeDocument/2006/relationships/revisionLog" Target="revisionLog665.xml"/><Relationship Id="rId747" Type="http://schemas.openxmlformats.org/officeDocument/2006/relationships/revisionLog" Target="revisionLog721.xml"/><Relationship Id="rId789" Type="http://schemas.openxmlformats.org/officeDocument/2006/relationships/revisionLog" Target="revisionLog763.xml"/><Relationship Id="rId912" Type="http://schemas.openxmlformats.org/officeDocument/2006/relationships/revisionLog" Target="revisionLog886.xml"/><Relationship Id="rId954" Type="http://schemas.openxmlformats.org/officeDocument/2006/relationships/revisionLog" Target="revisionLog928.xml"/><Relationship Id="rId996" Type="http://schemas.openxmlformats.org/officeDocument/2006/relationships/revisionLog" Target="revisionLog970.xml"/><Relationship Id="rId41" Type="http://schemas.openxmlformats.org/officeDocument/2006/relationships/revisionLog" Target="revisionLog41.xml"/><Relationship Id="rId83" Type="http://schemas.openxmlformats.org/officeDocument/2006/relationships/revisionLog" Target="revisionLog83.xml"/><Relationship Id="rId179" Type="http://schemas.openxmlformats.org/officeDocument/2006/relationships/revisionLog" Target="revisionLog179.xml"/><Relationship Id="rId386" Type="http://schemas.openxmlformats.org/officeDocument/2006/relationships/revisionLog" Target="revisionLog360.xml"/><Relationship Id="rId551" Type="http://schemas.openxmlformats.org/officeDocument/2006/relationships/revisionLog" Target="revisionLog525.xml"/><Relationship Id="rId593" Type="http://schemas.openxmlformats.org/officeDocument/2006/relationships/revisionLog" Target="revisionLog567.xml"/><Relationship Id="rId607" Type="http://schemas.openxmlformats.org/officeDocument/2006/relationships/revisionLog" Target="revisionLog581.xml"/><Relationship Id="rId649" Type="http://schemas.openxmlformats.org/officeDocument/2006/relationships/revisionLog" Target="revisionLog623.xml"/><Relationship Id="rId814" Type="http://schemas.openxmlformats.org/officeDocument/2006/relationships/revisionLog" Target="revisionLog788.xml"/><Relationship Id="rId856" Type="http://schemas.openxmlformats.org/officeDocument/2006/relationships/revisionLog" Target="revisionLog830.xml"/><Relationship Id="rId190" Type="http://schemas.openxmlformats.org/officeDocument/2006/relationships/revisionLog" Target="revisionLog190.xml"/><Relationship Id="rId204" Type="http://schemas.openxmlformats.org/officeDocument/2006/relationships/revisionLog" Target="revisionLog204.xml"/><Relationship Id="rId246" Type="http://schemas.openxmlformats.org/officeDocument/2006/relationships/revisionLog" Target="revisionLog246.xml"/><Relationship Id="rId288" Type="http://schemas.openxmlformats.org/officeDocument/2006/relationships/revisionLog" Target="revisionLog288.xml"/><Relationship Id="rId411" Type="http://schemas.openxmlformats.org/officeDocument/2006/relationships/revisionLog" Target="revisionLog385.xml"/><Relationship Id="rId453" Type="http://schemas.openxmlformats.org/officeDocument/2006/relationships/revisionLog" Target="revisionLog427.xml"/><Relationship Id="rId509" Type="http://schemas.openxmlformats.org/officeDocument/2006/relationships/revisionLog" Target="revisionLog483.xml"/><Relationship Id="rId660" Type="http://schemas.openxmlformats.org/officeDocument/2006/relationships/revisionLog" Target="revisionLog634.xml"/><Relationship Id="rId898" Type="http://schemas.openxmlformats.org/officeDocument/2006/relationships/revisionLog" Target="revisionLog872.xml"/><Relationship Id="rId1041" Type="http://schemas.openxmlformats.org/officeDocument/2006/relationships/revisionLog" Target="revisionLog1015.xml"/><Relationship Id="rId1083" Type="http://schemas.openxmlformats.org/officeDocument/2006/relationships/revisionLog" Target="revisionLog1057.xml"/><Relationship Id="rId106" Type="http://schemas.openxmlformats.org/officeDocument/2006/relationships/revisionLog" Target="revisionLog106.xml"/><Relationship Id="rId313" Type="http://schemas.openxmlformats.org/officeDocument/2006/relationships/revisionLog" Target="revisionLog313.xml"/><Relationship Id="rId495" Type="http://schemas.openxmlformats.org/officeDocument/2006/relationships/revisionLog" Target="revisionLog469.xml"/><Relationship Id="rId716" Type="http://schemas.openxmlformats.org/officeDocument/2006/relationships/revisionLog" Target="revisionLog690.xml"/><Relationship Id="rId758" Type="http://schemas.openxmlformats.org/officeDocument/2006/relationships/revisionLog" Target="revisionLog732.xml"/><Relationship Id="rId923" Type="http://schemas.openxmlformats.org/officeDocument/2006/relationships/revisionLog" Target="revisionLog897.xml"/><Relationship Id="rId965" Type="http://schemas.openxmlformats.org/officeDocument/2006/relationships/revisionLog" Target="revisionLog939.xml"/><Relationship Id="rId52" Type="http://schemas.openxmlformats.org/officeDocument/2006/relationships/revisionLog" Target="revisionLog52.xml"/><Relationship Id="rId94" Type="http://schemas.openxmlformats.org/officeDocument/2006/relationships/revisionLog" Target="revisionLog94.xml"/><Relationship Id="rId148" Type="http://schemas.openxmlformats.org/officeDocument/2006/relationships/revisionLog" Target="revisionLog148.xml"/><Relationship Id="rId355" Type="http://schemas.openxmlformats.org/officeDocument/2006/relationships/revisionLog" Target="revisionLog14.xml"/><Relationship Id="rId397" Type="http://schemas.openxmlformats.org/officeDocument/2006/relationships/revisionLog" Target="revisionLog371.xml"/><Relationship Id="rId520" Type="http://schemas.openxmlformats.org/officeDocument/2006/relationships/revisionLog" Target="revisionLog494.xml"/><Relationship Id="rId562" Type="http://schemas.openxmlformats.org/officeDocument/2006/relationships/revisionLog" Target="revisionLog536.xml"/><Relationship Id="rId618" Type="http://schemas.openxmlformats.org/officeDocument/2006/relationships/revisionLog" Target="revisionLog592.xml"/><Relationship Id="rId825" Type="http://schemas.openxmlformats.org/officeDocument/2006/relationships/revisionLog" Target="revisionLog799.xml"/><Relationship Id="rId257" Type="http://schemas.openxmlformats.org/officeDocument/2006/relationships/revisionLog" Target="revisionLog257.xml"/><Relationship Id="rId215" Type="http://schemas.openxmlformats.org/officeDocument/2006/relationships/revisionLog" Target="revisionLog215.xml"/><Relationship Id="rId422" Type="http://schemas.openxmlformats.org/officeDocument/2006/relationships/revisionLog" Target="revisionLog396.xml"/><Relationship Id="rId464" Type="http://schemas.openxmlformats.org/officeDocument/2006/relationships/revisionLog" Target="revisionLog438.xml"/><Relationship Id="rId867" Type="http://schemas.openxmlformats.org/officeDocument/2006/relationships/revisionLog" Target="revisionLog841.xml"/><Relationship Id="rId1010" Type="http://schemas.openxmlformats.org/officeDocument/2006/relationships/revisionLog" Target="revisionLog984.xml"/><Relationship Id="rId1052" Type="http://schemas.openxmlformats.org/officeDocument/2006/relationships/revisionLog" Target="revisionLog1026.xml"/><Relationship Id="rId1094" Type="http://schemas.openxmlformats.org/officeDocument/2006/relationships/revisionLog" Target="revisionLog1068.xml"/><Relationship Id="rId1108" Type="http://schemas.openxmlformats.org/officeDocument/2006/relationships/revisionLog" Target="revisionLog1082.xml"/><Relationship Id="rId299" Type="http://schemas.openxmlformats.org/officeDocument/2006/relationships/revisionLog" Target="revisionLog299.xml"/><Relationship Id="rId727" Type="http://schemas.openxmlformats.org/officeDocument/2006/relationships/revisionLog" Target="revisionLog701.xml"/><Relationship Id="rId934" Type="http://schemas.openxmlformats.org/officeDocument/2006/relationships/revisionLog" Target="revisionLog908.xml"/><Relationship Id="rId63" Type="http://schemas.openxmlformats.org/officeDocument/2006/relationships/revisionLog" Target="revisionLog63.xml"/><Relationship Id="rId159" Type="http://schemas.openxmlformats.org/officeDocument/2006/relationships/revisionLog" Target="revisionLog159.xml"/><Relationship Id="rId366" Type="http://schemas.openxmlformats.org/officeDocument/2006/relationships/revisionLog" Target="revisionLog25.xml"/><Relationship Id="rId573" Type="http://schemas.openxmlformats.org/officeDocument/2006/relationships/revisionLog" Target="revisionLog547.xml"/><Relationship Id="rId780" Type="http://schemas.openxmlformats.org/officeDocument/2006/relationships/revisionLog" Target="revisionLog754.xml"/><Relationship Id="rId226" Type="http://schemas.openxmlformats.org/officeDocument/2006/relationships/revisionLog" Target="revisionLog226.xml"/><Relationship Id="rId433" Type="http://schemas.openxmlformats.org/officeDocument/2006/relationships/revisionLog" Target="revisionLog407.xml"/><Relationship Id="rId878" Type="http://schemas.openxmlformats.org/officeDocument/2006/relationships/revisionLog" Target="revisionLog852.xml"/><Relationship Id="rId1063" Type="http://schemas.openxmlformats.org/officeDocument/2006/relationships/revisionLog" Target="revisionLog1037.xml"/><Relationship Id="rId640" Type="http://schemas.openxmlformats.org/officeDocument/2006/relationships/revisionLog" Target="revisionLog614.xml"/><Relationship Id="rId738" Type="http://schemas.openxmlformats.org/officeDocument/2006/relationships/revisionLog" Target="revisionLog712.xml"/><Relationship Id="rId945" Type="http://schemas.openxmlformats.org/officeDocument/2006/relationships/revisionLog" Target="revisionLog919.xml"/><Relationship Id="rId74" Type="http://schemas.openxmlformats.org/officeDocument/2006/relationships/revisionLog" Target="revisionLog74.xml"/><Relationship Id="rId377" Type="http://schemas.openxmlformats.org/officeDocument/2006/relationships/revisionLog" Target="revisionLog351.xml"/><Relationship Id="rId500" Type="http://schemas.openxmlformats.org/officeDocument/2006/relationships/revisionLog" Target="revisionLog474.xml"/><Relationship Id="rId584" Type="http://schemas.openxmlformats.org/officeDocument/2006/relationships/revisionLog" Target="revisionLog558.xml"/><Relationship Id="rId805" Type="http://schemas.openxmlformats.org/officeDocument/2006/relationships/revisionLog" Target="revisionLog779.xml"/><Relationship Id="rId237" Type="http://schemas.openxmlformats.org/officeDocument/2006/relationships/revisionLog" Target="revisionLog237.xml"/><Relationship Id="rId791" Type="http://schemas.openxmlformats.org/officeDocument/2006/relationships/revisionLog" Target="revisionLog765.xml"/><Relationship Id="rId889" Type="http://schemas.openxmlformats.org/officeDocument/2006/relationships/revisionLog" Target="revisionLog863.xml"/><Relationship Id="rId1074" Type="http://schemas.openxmlformats.org/officeDocument/2006/relationships/revisionLog" Target="revisionLog1048.xml"/><Relationship Id="rId444" Type="http://schemas.openxmlformats.org/officeDocument/2006/relationships/revisionLog" Target="revisionLog418.xml"/><Relationship Id="rId651" Type="http://schemas.openxmlformats.org/officeDocument/2006/relationships/revisionLog" Target="revisionLog625.xml"/><Relationship Id="rId749" Type="http://schemas.openxmlformats.org/officeDocument/2006/relationships/revisionLog" Target="revisionLog723.xml"/><Relationship Id="rId290" Type="http://schemas.openxmlformats.org/officeDocument/2006/relationships/revisionLog" Target="revisionLog290.xml"/><Relationship Id="rId304" Type="http://schemas.openxmlformats.org/officeDocument/2006/relationships/revisionLog" Target="revisionLog304.xml"/><Relationship Id="rId388" Type="http://schemas.openxmlformats.org/officeDocument/2006/relationships/revisionLog" Target="revisionLog362.xml"/><Relationship Id="rId511" Type="http://schemas.openxmlformats.org/officeDocument/2006/relationships/revisionLog" Target="revisionLog485.xml"/><Relationship Id="rId609" Type="http://schemas.openxmlformats.org/officeDocument/2006/relationships/revisionLog" Target="revisionLog583.xml"/><Relationship Id="rId956" Type="http://schemas.openxmlformats.org/officeDocument/2006/relationships/revisionLog" Target="revisionLog930.xml"/><Relationship Id="rId85" Type="http://schemas.openxmlformats.org/officeDocument/2006/relationships/revisionLog" Target="revisionLog85.xml"/><Relationship Id="rId150" Type="http://schemas.openxmlformats.org/officeDocument/2006/relationships/revisionLog" Target="revisionLog150.xml"/><Relationship Id="rId595" Type="http://schemas.openxmlformats.org/officeDocument/2006/relationships/revisionLog" Target="revisionLog569.xml"/><Relationship Id="rId816" Type="http://schemas.openxmlformats.org/officeDocument/2006/relationships/revisionLog" Target="revisionLog790.xml"/><Relationship Id="rId1001" Type="http://schemas.openxmlformats.org/officeDocument/2006/relationships/revisionLog" Target="revisionLog975.xml"/><Relationship Id="rId248" Type="http://schemas.openxmlformats.org/officeDocument/2006/relationships/revisionLog" Target="revisionLog248.xml"/><Relationship Id="rId455" Type="http://schemas.openxmlformats.org/officeDocument/2006/relationships/revisionLog" Target="revisionLog429.xml"/><Relationship Id="rId662" Type="http://schemas.openxmlformats.org/officeDocument/2006/relationships/revisionLog" Target="revisionLog636.xml"/><Relationship Id="rId1085" Type="http://schemas.openxmlformats.org/officeDocument/2006/relationships/revisionLog" Target="revisionLog1059.xml"/><Relationship Id="rId108" Type="http://schemas.openxmlformats.org/officeDocument/2006/relationships/revisionLog" Target="revisionLog108.xml"/><Relationship Id="rId315" Type="http://schemas.openxmlformats.org/officeDocument/2006/relationships/revisionLog" Target="revisionLog315.xml"/><Relationship Id="rId522" Type="http://schemas.openxmlformats.org/officeDocument/2006/relationships/revisionLog" Target="revisionLog496.xml"/><Relationship Id="rId967" Type="http://schemas.openxmlformats.org/officeDocument/2006/relationships/revisionLog" Target="revisionLog941.xml"/><Relationship Id="rId96" Type="http://schemas.openxmlformats.org/officeDocument/2006/relationships/revisionLog" Target="revisionLog96.xml"/><Relationship Id="rId161" Type="http://schemas.openxmlformats.org/officeDocument/2006/relationships/revisionLog" Target="revisionLog161.xml"/><Relationship Id="rId399" Type="http://schemas.openxmlformats.org/officeDocument/2006/relationships/revisionLog" Target="revisionLog373.xml"/><Relationship Id="rId827" Type="http://schemas.openxmlformats.org/officeDocument/2006/relationships/revisionLog" Target="revisionLog801.xml"/><Relationship Id="rId1012" Type="http://schemas.openxmlformats.org/officeDocument/2006/relationships/revisionLog" Target="revisionLog986.xml"/><Relationship Id="rId259" Type="http://schemas.openxmlformats.org/officeDocument/2006/relationships/revisionLog" Target="revisionLog259.xml"/><Relationship Id="rId466" Type="http://schemas.openxmlformats.org/officeDocument/2006/relationships/revisionLog" Target="revisionLog440.xml"/><Relationship Id="rId673" Type="http://schemas.openxmlformats.org/officeDocument/2006/relationships/revisionLog" Target="revisionLog647.xml"/><Relationship Id="rId880" Type="http://schemas.openxmlformats.org/officeDocument/2006/relationships/revisionLog" Target="revisionLog854.xml"/><Relationship Id="rId1096" Type="http://schemas.openxmlformats.org/officeDocument/2006/relationships/revisionLog" Target="revisionLog1070.xml"/><Relationship Id="rId326" Type="http://schemas.openxmlformats.org/officeDocument/2006/relationships/revisionLog" Target="revisionLog326.xml"/><Relationship Id="rId119" Type="http://schemas.openxmlformats.org/officeDocument/2006/relationships/revisionLog" Target="revisionLog119.xml"/><Relationship Id="rId533" Type="http://schemas.openxmlformats.org/officeDocument/2006/relationships/revisionLog" Target="revisionLog507.xml"/><Relationship Id="rId978" Type="http://schemas.openxmlformats.org/officeDocument/2006/relationships/revisionLog" Target="revisionLog952.xml"/><Relationship Id="rId740" Type="http://schemas.openxmlformats.org/officeDocument/2006/relationships/revisionLog" Target="revisionLog714.xml"/><Relationship Id="rId838" Type="http://schemas.openxmlformats.org/officeDocument/2006/relationships/revisionLog" Target="revisionLog812.xml"/><Relationship Id="rId1023" Type="http://schemas.openxmlformats.org/officeDocument/2006/relationships/revisionLog" Target="revisionLog997.xml"/><Relationship Id="rId172" Type="http://schemas.openxmlformats.org/officeDocument/2006/relationships/revisionLog" Target="revisionLog172.xml"/><Relationship Id="rId477" Type="http://schemas.openxmlformats.org/officeDocument/2006/relationships/revisionLog" Target="revisionLog451.xml"/><Relationship Id="rId600" Type="http://schemas.openxmlformats.org/officeDocument/2006/relationships/revisionLog" Target="revisionLog574.xml"/><Relationship Id="rId684" Type="http://schemas.openxmlformats.org/officeDocument/2006/relationships/revisionLog" Target="revisionLog658.xml"/><Relationship Id="rId337" Type="http://schemas.openxmlformats.org/officeDocument/2006/relationships/revisionLog" Target="revisionLog337.xml"/><Relationship Id="rId891" Type="http://schemas.openxmlformats.org/officeDocument/2006/relationships/revisionLog" Target="revisionLog865.xml"/><Relationship Id="rId905" Type="http://schemas.openxmlformats.org/officeDocument/2006/relationships/revisionLog" Target="revisionLog879.xml"/><Relationship Id="rId989" Type="http://schemas.openxmlformats.org/officeDocument/2006/relationships/revisionLog" Target="revisionLog963.xml"/><Relationship Id="rId34" Type="http://schemas.openxmlformats.org/officeDocument/2006/relationships/revisionLog" Target="revisionLog34.xml"/><Relationship Id="rId544" Type="http://schemas.openxmlformats.org/officeDocument/2006/relationships/revisionLog" Target="revisionLog518.xml"/><Relationship Id="rId751" Type="http://schemas.openxmlformats.org/officeDocument/2006/relationships/revisionLog" Target="revisionLog725.xml"/><Relationship Id="rId849" Type="http://schemas.openxmlformats.org/officeDocument/2006/relationships/revisionLog" Target="revisionLog823.xml"/><Relationship Id="rId183" Type="http://schemas.openxmlformats.org/officeDocument/2006/relationships/revisionLog" Target="revisionLog183.xml"/><Relationship Id="rId390" Type="http://schemas.openxmlformats.org/officeDocument/2006/relationships/revisionLog" Target="revisionLog364.xml"/><Relationship Id="rId404" Type="http://schemas.openxmlformats.org/officeDocument/2006/relationships/revisionLog" Target="revisionLog378.xml"/><Relationship Id="rId611" Type="http://schemas.openxmlformats.org/officeDocument/2006/relationships/revisionLog" Target="revisionLog585.xml"/><Relationship Id="rId1034" Type="http://schemas.openxmlformats.org/officeDocument/2006/relationships/revisionLog" Target="revisionLog1008.xml"/><Relationship Id="rId250" Type="http://schemas.openxmlformats.org/officeDocument/2006/relationships/revisionLog" Target="revisionLog250.xml"/><Relationship Id="rId488" Type="http://schemas.openxmlformats.org/officeDocument/2006/relationships/revisionLog" Target="revisionLog462.xml"/><Relationship Id="rId695" Type="http://schemas.openxmlformats.org/officeDocument/2006/relationships/revisionLog" Target="revisionLog669.xml"/><Relationship Id="rId709" Type="http://schemas.openxmlformats.org/officeDocument/2006/relationships/revisionLog" Target="revisionLog683.xml"/><Relationship Id="rId916" Type="http://schemas.openxmlformats.org/officeDocument/2006/relationships/revisionLog" Target="revisionLog890.xml"/><Relationship Id="rId1101" Type="http://schemas.openxmlformats.org/officeDocument/2006/relationships/revisionLog" Target="revisionLog1075.xml"/><Relationship Id="rId45" Type="http://schemas.openxmlformats.org/officeDocument/2006/relationships/revisionLog" Target="revisionLog45.xml"/><Relationship Id="rId110" Type="http://schemas.openxmlformats.org/officeDocument/2006/relationships/revisionLog" Target="revisionLog110.xml"/><Relationship Id="rId348" Type="http://schemas.openxmlformats.org/officeDocument/2006/relationships/revisionLog" Target="revisionLog7.xml"/><Relationship Id="rId555" Type="http://schemas.openxmlformats.org/officeDocument/2006/relationships/revisionLog" Target="revisionLog529.xml"/><Relationship Id="rId762" Type="http://schemas.openxmlformats.org/officeDocument/2006/relationships/revisionLog" Target="revisionLog736.xml"/><Relationship Id="rId194" Type="http://schemas.openxmlformats.org/officeDocument/2006/relationships/revisionLog" Target="revisionLog194.xml"/><Relationship Id="rId208" Type="http://schemas.openxmlformats.org/officeDocument/2006/relationships/revisionLog" Target="revisionLog208.xml"/><Relationship Id="rId415" Type="http://schemas.openxmlformats.org/officeDocument/2006/relationships/revisionLog" Target="revisionLog389.xml"/><Relationship Id="rId622" Type="http://schemas.openxmlformats.org/officeDocument/2006/relationships/revisionLog" Target="revisionLog596.xml"/><Relationship Id="rId1045" Type="http://schemas.openxmlformats.org/officeDocument/2006/relationships/revisionLog" Target="revisionLog1019.xml"/><Relationship Id="rId261" Type="http://schemas.openxmlformats.org/officeDocument/2006/relationships/revisionLog" Target="revisionLog261.xml"/><Relationship Id="rId499" Type="http://schemas.openxmlformats.org/officeDocument/2006/relationships/revisionLog" Target="revisionLog473.xml"/><Relationship Id="rId927" Type="http://schemas.openxmlformats.org/officeDocument/2006/relationships/revisionLog" Target="revisionLog901.xml"/><Relationship Id="rId1112" Type="http://schemas.openxmlformats.org/officeDocument/2006/relationships/revisionLog" Target="revisionLog1086.xml"/><Relationship Id="rId56" Type="http://schemas.openxmlformats.org/officeDocument/2006/relationships/revisionLog" Target="revisionLog56.xml"/><Relationship Id="rId359" Type="http://schemas.openxmlformats.org/officeDocument/2006/relationships/revisionLog" Target="revisionLog18.xml"/><Relationship Id="rId566" Type="http://schemas.openxmlformats.org/officeDocument/2006/relationships/revisionLog" Target="revisionLog540.xml"/><Relationship Id="rId773" Type="http://schemas.openxmlformats.org/officeDocument/2006/relationships/revisionLog" Target="revisionLog747.xml"/><Relationship Id="rId219" Type="http://schemas.openxmlformats.org/officeDocument/2006/relationships/revisionLog" Target="revisionLog219.xml"/><Relationship Id="rId121" Type="http://schemas.openxmlformats.org/officeDocument/2006/relationships/revisionLog" Target="revisionLog121.xml"/><Relationship Id="rId426" Type="http://schemas.openxmlformats.org/officeDocument/2006/relationships/revisionLog" Target="revisionLog400.xml"/><Relationship Id="rId633" Type="http://schemas.openxmlformats.org/officeDocument/2006/relationships/revisionLog" Target="revisionLog607.xml"/><Relationship Id="rId980" Type="http://schemas.openxmlformats.org/officeDocument/2006/relationships/revisionLog" Target="revisionLog954.xml"/><Relationship Id="rId1056" Type="http://schemas.openxmlformats.org/officeDocument/2006/relationships/revisionLog" Target="revisionLog1030.xml"/><Relationship Id="rId840" Type="http://schemas.openxmlformats.org/officeDocument/2006/relationships/revisionLog" Target="revisionLog814.xml"/><Relationship Id="rId938" Type="http://schemas.openxmlformats.org/officeDocument/2006/relationships/revisionLog" Target="revisionLog912.xml"/><Relationship Id="rId67" Type="http://schemas.openxmlformats.org/officeDocument/2006/relationships/revisionLog" Target="revisionLog67.xml"/><Relationship Id="rId272" Type="http://schemas.openxmlformats.org/officeDocument/2006/relationships/revisionLog" Target="revisionLog272.xml"/><Relationship Id="rId577" Type="http://schemas.openxmlformats.org/officeDocument/2006/relationships/revisionLog" Target="revisionLog551.xml"/><Relationship Id="rId700" Type="http://schemas.openxmlformats.org/officeDocument/2006/relationships/revisionLog" Target="revisionLog674.xml"/><Relationship Id="rId1123" Type="http://schemas.openxmlformats.org/officeDocument/2006/relationships/revisionLog" Target="revisionLog1097.xml"/><Relationship Id="rId132" Type="http://schemas.openxmlformats.org/officeDocument/2006/relationships/revisionLog" Target="revisionLog132.xml"/><Relationship Id="rId784" Type="http://schemas.openxmlformats.org/officeDocument/2006/relationships/revisionLog" Target="revisionLog758.xml"/><Relationship Id="rId991" Type="http://schemas.openxmlformats.org/officeDocument/2006/relationships/revisionLog" Target="revisionLog965.xml"/><Relationship Id="rId1067" Type="http://schemas.openxmlformats.org/officeDocument/2006/relationships/revisionLog" Target="revisionLog1041.xml"/><Relationship Id="rId437" Type="http://schemas.openxmlformats.org/officeDocument/2006/relationships/revisionLog" Target="revisionLog411.xml"/><Relationship Id="rId644" Type="http://schemas.openxmlformats.org/officeDocument/2006/relationships/revisionLog" Target="revisionLog618.xml"/><Relationship Id="rId851" Type="http://schemas.openxmlformats.org/officeDocument/2006/relationships/revisionLog" Target="revisionLog825.xml"/><Relationship Id="rId283" Type="http://schemas.openxmlformats.org/officeDocument/2006/relationships/revisionLog" Target="revisionLog283.xml"/><Relationship Id="rId490" Type="http://schemas.openxmlformats.org/officeDocument/2006/relationships/revisionLog" Target="revisionLog464.xml"/><Relationship Id="rId504" Type="http://schemas.openxmlformats.org/officeDocument/2006/relationships/revisionLog" Target="revisionLog478.xml"/><Relationship Id="rId711" Type="http://schemas.openxmlformats.org/officeDocument/2006/relationships/revisionLog" Target="revisionLog685.xml"/><Relationship Id="rId949" Type="http://schemas.openxmlformats.org/officeDocument/2006/relationships/revisionLog" Target="revisionLog923.xml"/><Relationship Id="rId78" Type="http://schemas.openxmlformats.org/officeDocument/2006/relationships/revisionLog" Target="revisionLog78.xml"/><Relationship Id="rId143" Type="http://schemas.openxmlformats.org/officeDocument/2006/relationships/revisionLog" Target="revisionLog143.xml"/><Relationship Id="rId350" Type="http://schemas.openxmlformats.org/officeDocument/2006/relationships/revisionLog" Target="revisionLog9.xml"/><Relationship Id="rId588" Type="http://schemas.openxmlformats.org/officeDocument/2006/relationships/revisionLog" Target="revisionLog562.xml"/><Relationship Id="rId795" Type="http://schemas.openxmlformats.org/officeDocument/2006/relationships/revisionLog" Target="revisionLog769.xml"/><Relationship Id="rId809" Type="http://schemas.openxmlformats.org/officeDocument/2006/relationships/revisionLog" Target="revisionLog783.xml"/><Relationship Id="rId210" Type="http://schemas.openxmlformats.org/officeDocument/2006/relationships/revisionLog" Target="revisionLog210.xml"/><Relationship Id="rId448" Type="http://schemas.openxmlformats.org/officeDocument/2006/relationships/revisionLog" Target="revisionLog422.xml"/><Relationship Id="rId655" Type="http://schemas.openxmlformats.org/officeDocument/2006/relationships/revisionLog" Target="revisionLog629.xml"/><Relationship Id="rId862" Type="http://schemas.openxmlformats.org/officeDocument/2006/relationships/revisionLog" Target="revisionLog836.xml"/><Relationship Id="rId1078" Type="http://schemas.openxmlformats.org/officeDocument/2006/relationships/revisionLog" Target="revisionLog1052.xml"/><Relationship Id="rId294" Type="http://schemas.openxmlformats.org/officeDocument/2006/relationships/revisionLog" Target="revisionLog294.xml"/><Relationship Id="rId308" Type="http://schemas.openxmlformats.org/officeDocument/2006/relationships/revisionLog" Target="revisionLog308.xml"/><Relationship Id="rId515" Type="http://schemas.openxmlformats.org/officeDocument/2006/relationships/revisionLog" Target="revisionLog489.xml"/><Relationship Id="rId722" Type="http://schemas.openxmlformats.org/officeDocument/2006/relationships/revisionLog" Target="revisionLog696.xml"/><Relationship Id="rId89" Type="http://schemas.openxmlformats.org/officeDocument/2006/relationships/revisionLog" Target="revisionLog89.xml"/><Relationship Id="rId154" Type="http://schemas.openxmlformats.org/officeDocument/2006/relationships/revisionLog" Target="revisionLog154.xml"/><Relationship Id="rId361" Type="http://schemas.openxmlformats.org/officeDocument/2006/relationships/revisionLog" Target="revisionLog20.xml"/><Relationship Id="rId599" Type="http://schemas.openxmlformats.org/officeDocument/2006/relationships/revisionLog" Target="revisionLog573.xml"/><Relationship Id="rId1005" Type="http://schemas.openxmlformats.org/officeDocument/2006/relationships/revisionLog" Target="revisionLog979.xml"/><Relationship Id="rId459" Type="http://schemas.openxmlformats.org/officeDocument/2006/relationships/revisionLog" Target="revisionLog433.xml"/><Relationship Id="rId666" Type="http://schemas.openxmlformats.org/officeDocument/2006/relationships/revisionLog" Target="revisionLog640.xml"/><Relationship Id="rId873" Type="http://schemas.openxmlformats.org/officeDocument/2006/relationships/revisionLog" Target="revisionLog847.xml"/><Relationship Id="rId1089" Type="http://schemas.openxmlformats.org/officeDocument/2006/relationships/revisionLog" Target="revisionLog1063.xml"/><Relationship Id="rId319" Type="http://schemas.openxmlformats.org/officeDocument/2006/relationships/revisionLog" Target="revisionLog319.xml"/><Relationship Id="rId221" Type="http://schemas.openxmlformats.org/officeDocument/2006/relationships/revisionLog" Target="revisionLog221.xml"/><Relationship Id="rId526" Type="http://schemas.openxmlformats.org/officeDocument/2006/relationships/revisionLog" Target="revisionLog500.xml"/><Relationship Id="rId733" Type="http://schemas.openxmlformats.org/officeDocument/2006/relationships/revisionLog" Target="revisionLog707.xml"/><Relationship Id="rId940" Type="http://schemas.openxmlformats.org/officeDocument/2006/relationships/revisionLog" Target="revisionLog914.xml"/><Relationship Id="rId1016" Type="http://schemas.openxmlformats.org/officeDocument/2006/relationships/revisionLog" Target="revisionLog990.xml"/><Relationship Id="rId165" Type="http://schemas.openxmlformats.org/officeDocument/2006/relationships/revisionLog" Target="revisionLog165.xml"/><Relationship Id="rId372" Type="http://schemas.openxmlformats.org/officeDocument/2006/relationships/revisionLog" Target="revisionLog346.xml"/><Relationship Id="rId677" Type="http://schemas.openxmlformats.org/officeDocument/2006/relationships/revisionLog" Target="revisionLog651.xml"/><Relationship Id="rId800" Type="http://schemas.openxmlformats.org/officeDocument/2006/relationships/revisionLog" Target="revisionLog774.xml"/><Relationship Id="rId232" Type="http://schemas.openxmlformats.org/officeDocument/2006/relationships/revisionLog" Target="revisionLog232.xml"/><Relationship Id="rId884" Type="http://schemas.openxmlformats.org/officeDocument/2006/relationships/revisionLog" Target="revisionLog858.xml"/><Relationship Id="rId27" Type="http://schemas.openxmlformats.org/officeDocument/2006/relationships/revisionLog" Target="revisionLog27.xml"/><Relationship Id="rId537" Type="http://schemas.openxmlformats.org/officeDocument/2006/relationships/revisionLog" Target="revisionLog511.xml"/><Relationship Id="rId744" Type="http://schemas.openxmlformats.org/officeDocument/2006/relationships/revisionLog" Target="revisionLog718.xml"/><Relationship Id="rId951" Type="http://schemas.openxmlformats.org/officeDocument/2006/relationships/revisionLog" Target="revisionLog925.xml"/><Relationship Id="rId80" Type="http://schemas.openxmlformats.org/officeDocument/2006/relationships/revisionLog" Target="revisionLog80.xml"/><Relationship Id="rId176" Type="http://schemas.openxmlformats.org/officeDocument/2006/relationships/revisionLog" Target="revisionLog176.xml"/><Relationship Id="rId383" Type="http://schemas.openxmlformats.org/officeDocument/2006/relationships/revisionLog" Target="revisionLog357.xml"/><Relationship Id="rId590" Type="http://schemas.openxmlformats.org/officeDocument/2006/relationships/revisionLog" Target="revisionLog564.xml"/><Relationship Id="rId604" Type="http://schemas.openxmlformats.org/officeDocument/2006/relationships/revisionLog" Target="revisionLog578.xml"/><Relationship Id="rId811" Type="http://schemas.openxmlformats.org/officeDocument/2006/relationships/revisionLog" Target="revisionLog785.xml"/><Relationship Id="rId1027" Type="http://schemas.openxmlformats.org/officeDocument/2006/relationships/revisionLog" Target="revisionLog1001.xml"/><Relationship Id="rId243" Type="http://schemas.openxmlformats.org/officeDocument/2006/relationships/revisionLog" Target="revisionLog243.xml"/><Relationship Id="rId450" Type="http://schemas.openxmlformats.org/officeDocument/2006/relationships/revisionLog" Target="revisionLog424.xml"/><Relationship Id="rId688" Type="http://schemas.openxmlformats.org/officeDocument/2006/relationships/revisionLog" Target="revisionLog662.xml"/><Relationship Id="rId895" Type="http://schemas.openxmlformats.org/officeDocument/2006/relationships/revisionLog" Target="revisionLog869.xml"/><Relationship Id="rId909" Type="http://schemas.openxmlformats.org/officeDocument/2006/relationships/revisionLog" Target="revisionLog883.xml"/><Relationship Id="rId1080" Type="http://schemas.openxmlformats.org/officeDocument/2006/relationships/revisionLog" Target="revisionLog1054.xml"/><Relationship Id="rId310" Type="http://schemas.openxmlformats.org/officeDocument/2006/relationships/revisionLog" Target="revisionLog310.xml"/><Relationship Id="rId38" Type="http://schemas.openxmlformats.org/officeDocument/2006/relationships/revisionLog" Target="revisionLog38.xml"/><Relationship Id="rId103" Type="http://schemas.openxmlformats.org/officeDocument/2006/relationships/revisionLog" Target="revisionLog103.xml"/><Relationship Id="rId548" Type="http://schemas.openxmlformats.org/officeDocument/2006/relationships/revisionLog" Target="revisionLog522.xml"/><Relationship Id="rId755" Type="http://schemas.openxmlformats.org/officeDocument/2006/relationships/revisionLog" Target="revisionLog729.xml"/><Relationship Id="rId962" Type="http://schemas.openxmlformats.org/officeDocument/2006/relationships/revisionLog" Target="revisionLog936.xml"/><Relationship Id="rId91" Type="http://schemas.openxmlformats.org/officeDocument/2006/relationships/revisionLog" Target="revisionLog91.xml"/><Relationship Id="rId187" Type="http://schemas.openxmlformats.org/officeDocument/2006/relationships/revisionLog" Target="revisionLog187.xml"/><Relationship Id="rId394" Type="http://schemas.openxmlformats.org/officeDocument/2006/relationships/revisionLog" Target="revisionLog368.xml"/><Relationship Id="rId408" Type="http://schemas.openxmlformats.org/officeDocument/2006/relationships/revisionLog" Target="revisionLog382.xml"/><Relationship Id="rId615" Type="http://schemas.openxmlformats.org/officeDocument/2006/relationships/revisionLog" Target="revisionLog589.xml"/><Relationship Id="rId822" Type="http://schemas.openxmlformats.org/officeDocument/2006/relationships/revisionLog" Target="revisionLog796.xml"/><Relationship Id="rId1038" Type="http://schemas.openxmlformats.org/officeDocument/2006/relationships/revisionLog" Target="revisionLog1012.xml"/><Relationship Id="rId254" Type="http://schemas.openxmlformats.org/officeDocument/2006/relationships/revisionLog" Target="revisionLog254.xml"/><Relationship Id="rId699" Type="http://schemas.openxmlformats.org/officeDocument/2006/relationships/revisionLog" Target="revisionLog673.xml"/><Relationship Id="rId1091" Type="http://schemas.openxmlformats.org/officeDocument/2006/relationships/revisionLog" Target="revisionLog1065.xml"/><Relationship Id="rId1105" Type="http://schemas.openxmlformats.org/officeDocument/2006/relationships/revisionLog" Target="revisionLog1079.xml"/><Relationship Id="rId49" Type="http://schemas.openxmlformats.org/officeDocument/2006/relationships/revisionLog" Target="revisionLog49.xml"/><Relationship Id="rId114" Type="http://schemas.openxmlformats.org/officeDocument/2006/relationships/revisionLog" Target="revisionLog114.xml"/><Relationship Id="rId461" Type="http://schemas.openxmlformats.org/officeDocument/2006/relationships/revisionLog" Target="revisionLog435.xml"/><Relationship Id="rId559" Type="http://schemas.openxmlformats.org/officeDocument/2006/relationships/revisionLog" Target="revisionLog533.xml"/><Relationship Id="rId766" Type="http://schemas.openxmlformats.org/officeDocument/2006/relationships/revisionLog" Target="revisionLog740.xml"/><Relationship Id="rId198" Type="http://schemas.openxmlformats.org/officeDocument/2006/relationships/revisionLog" Target="revisionLog198.xml"/><Relationship Id="rId321" Type="http://schemas.openxmlformats.org/officeDocument/2006/relationships/revisionLog" Target="revisionLog321.xml"/><Relationship Id="rId419" Type="http://schemas.openxmlformats.org/officeDocument/2006/relationships/revisionLog" Target="revisionLog393.xml"/><Relationship Id="rId626" Type="http://schemas.openxmlformats.org/officeDocument/2006/relationships/revisionLog" Target="revisionLog600.xml"/><Relationship Id="rId973" Type="http://schemas.openxmlformats.org/officeDocument/2006/relationships/revisionLog" Target="revisionLog947.xml"/><Relationship Id="rId1049" Type="http://schemas.openxmlformats.org/officeDocument/2006/relationships/revisionLog" Target="revisionLog1023.xml"/><Relationship Id="rId833" Type="http://schemas.openxmlformats.org/officeDocument/2006/relationships/revisionLog" Target="revisionLog807.xml"/><Relationship Id="rId1116" Type="http://schemas.openxmlformats.org/officeDocument/2006/relationships/revisionLog" Target="revisionLog1090.xml"/><Relationship Id="rId265" Type="http://schemas.openxmlformats.org/officeDocument/2006/relationships/revisionLog" Target="revisionLog265.xml"/><Relationship Id="rId472" Type="http://schemas.openxmlformats.org/officeDocument/2006/relationships/revisionLog" Target="revisionLog446.xml"/><Relationship Id="rId900" Type="http://schemas.openxmlformats.org/officeDocument/2006/relationships/revisionLog" Target="revisionLog874.xml"/><Relationship Id="rId125" Type="http://schemas.openxmlformats.org/officeDocument/2006/relationships/revisionLog" Target="revisionLog125.xml"/><Relationship Id="rId332" Type="http://schemas.openxmlformats.org/officeDocument/2006/relationships/revisionLog" Target="revisionLog332.xml"/><Relationship Id="rId777" Type="http://schemas.openxmlformats.org/officeDocument/2006/relationships/revisionLog" Target="revisionLog751.xml"/><Relationship Id="rId984" Type="http://schemas.openxmlformats.org/officeDocument/2006/relationships/revisionLog" Target="revisionLog958.xml"/><Relationship Id="rId637" Type="http://schemas.openxmlformats.org/officeDocument/2006/relationships/revisionLog" Target="revisionLog611.xml"/><Relationship Id="rId844" Type="http://schemas.openxmlformats.org/officeDocument/2006/relationships/revisionLog" Target="revisionLog818.xml"/><Relationship Id="rId276" Type="http://schemas.openxmlformats.org/officeDocument/2006/relationships/revisionLog" Target="revisionLog276.xml"/><Relationship Id="rId483" Type="http://schemas.openxmlformats.org/officeDocument/2006/relationships/revisionLog" Target="revisionLog457.xml"/><Relationship Id="rId690" Type="http://schemas.openxmlformats.org/officeDocument/2006/relationships/revisionLog" Target="revisionLog664.xml"/><Relationship Id="rId704" Type="http://schemas.openxmlformats.org/officeDocument/2006/relationships/revisionLog" Target="revisionLog678.xml"/><Relationship Id="rId911" Type="http://schemas.openxmlformats.org/officeDocument/2006/relationships/revisionLog" Target="revisionLog885.xml"/><Relationship Id="rId1127" Type="http://schemas.openxmlformats.org/officeDocument/2006/relationships/revisionLog" Target="revisionLog1101.xml"/><Relationship Id="rId40" Type="http://schemas.openxmlformats.org/officeDocument/2006/relationships/revisionLog" Target="revisionLog40.xml"/><Relationship Id="rId136" Type="http://schemas.openxmlformats.org/officeDocument/2006/relationships/revisionLog" Target="revisionLog136.xml"/><Relationship Id="rId343" Type="http://schemas.openxmlformats.org/officeDocument/2006/relationships/revisionLog" Target="revisionLog2.xml"/><Relationship Id="rId550" Type="http://schemas.openxmlformats.org/officeDocument/2006/relationships/revisionLog" Target="revisionLog524.xml"/><Relationship Id="rId788" Type="http://schemas.openxmlformats.org/officeDocument/2006/relationships/revisionLog" Target="revisionLog762.xml"/><Relationship Id="rId995" Type="http://schemas.openxmlformats.org/officeDocument/2006/relationships/revisionLog" Target="revisionLog969.xml"/><Relationship Id="rId203" Type="http://schemas.openxmlformats.org/officeDocument/2006/relationships/revisionLog" Target="revisionLog203.xml"/><Relationship Id="rId648" Type="http://schemas.openxmlformats.org/officeDocument/2006/relationships/revisionLog" Target="revisionLog622.xml"/><Relationship Id="rId855" Type="http://schemas.openxmlformats.org/officeDocument/2006/relationships/revisionLog" Target="revisionLog829.xml"/><Relationship Id="rId1040" Type="http://schemas.openxmlformats.org/officeDocument/2006/relationships/revisionLog" Target="revisionLog1014.xml"/><Relationship Id="rId287" Type="http://schemas.openxmlformats.org/officeDocument/2006/relationships/revisionLog" Target="revisionLog287.xml"/><Relationship Id="rId410" Type="http://schemas.openxmlformats.org/officeDocument/2006/relationships/revisionLog" Target="revisionLog384.xml"/><Relationship Id="rId494" Type="http://schemas.openxmlformats.org/officeDocument/2006/relationships/revisionLog" Target="revisionLog468.xml"/><Relationship Id="rId508" Type="http://schemas.openxmlformats.org/officeDocument/2006/relationships/revisionLog" Target="revisionLog482.xml"/><Relationship Id="rId715" Type="http://schemas.openxmlformats.org/officeDocument/2006/relationships/revisionLog" Target="revisionLog689.xml"/><Relationship Id="rId922" Type="http://schemas.openxmlformats.org/officeDocument/2006/relationships/revisionLog" Target="revisionLog896.xml"/><Relationship Id="rId147" Type="http://schemas.openxmlformats.org/officeDocument/2006/relationships/revisionLog" Target="revisionLog147.xml"/><Relationship Id="rId354" Type="http://schemas.openxmlformats.org/officeDocument/2006/relationships/revisionLog" Target="revisionLog13.xml"/><Relationship Id="rId799" Type="http://schemas.openxmlformats.org/officeDocument/2006/relationships/revisionLog" Target="revisionLog77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6FCF975-24B1-4834-946E-3D75D00740C2}" diskRevisions="1" revisionId="9015" version="1128">
  <header guid="{D9F2FE37-9518-485F-87E0-A6C030703318}" dateTime="2022-03-04T15:22:17" maxSheetId="2" userName="D, ShwethaX" r:id="rId27" minRId="342">
    <sheetIdMap count="1">
      <sheetId val="1"/>
    </sheetIdMap>
  </header>
  <header guid="{172906C8-3A0B-4EAA-947B-F41DE55ABF89}" dateTime="2022-03-04T15:49:19" maxSheetId="2" userName="As, VijayX" r:id="rId28" minRId="343" maxRId="357">
    <sheetIdMap count="1">
      <sheetId val="1"/>
    </sheetIdMap>
  </header>
  <header guid="{B900BC6E-74B6-4D51-9068-E8B8BEFDFC6F}" dateTime="2022-03-04T15:55:07" maxSheetId="2" userName="D, ShwethaX" r:id="rId29" minRId="358" maxRId="359">
    <sheetIdMap count="1">
      <sheetId val="1"/>
    </sheetIdMap>
  </header>
  <header guid="{D5FC1148-0923-4C92-A5FE-FFA8F44A27AF}" dateTime="2022-03-04T15:56:50" maxSheetId="2" userName="Suresh, AryaX" r:id="rId30">
    <sheetIdMap count="1">
      <sheetId val="1"/>
    </sheetIdMap>
  </header>
  <header guid="{23D72E9C-A4B3-4727-99CD-8BCCAF7699A4}" dateTime="2022-03-04T16:05:04" maxSheetId="2" userName="Suresh, AryaX" r:id="rId31" minRId="361" maxRId="390">
    <sheetIdMap count="1">
      <sheetId val="1"/>
    </sheetIdMap>
  </header>
  <header guid="{FD04C3B9-8E90-4A27-B48C-84E4A731E709}" dateTime="2022-03-04T16:18:39" maxSheetId="2" userName="Biju, BeethuX" r:id="rId32">
    <sheetIdMap count="1">
      <sheetId val="1"/>
    </sheetIdMap>
  </header>
  <header guid="{DC914AC8-9494-4C4A-A5A6-DD1D5FF063B2}" dateTime="2022-03-04T17:17:28" maxSheetId="2" userName="D, ShwethaX" r:id="rId33" minRId="393" maxRId="404">
    <sheetIdMap count="1">
      <sheetId val="1"/>
    </sheetIdMap>
  </header>
  <header guid="{0E71DED2-A135-41FF-B459-CF28D02689FC}" dateTime="2022-03-04T17:28:34" maxSheetId="2" userName="D, ShwethaX" r:id="rId34" minRId="405">
    <sheetIdMap count="1">
      <sheetId val="1"/>
    </sheetIdMap>
  </header>
  <header guid="{5F54EC8E-C3A5-4DD0-BF3A-45ABAAA509AC}" dateTime="2022-03-04T17:49:53" maxSheetId="2" userName="Vs, AnanthareshmaX" r:id="rId35" minRId="406">
    <sheetIdMap count="1">
      <sheetId val="1"/>
    </sheetIdMap>
  </header>
  <header guid="{E78F3441-A4C6-4589-9D3D-0118E438C473}" dateTime="2022-03-04T17:50:17" maxSheetId="2" userName="D, ShwethaX" r:id="rId36" minRId="407">
    <sheetIdMap count="1">
      <sheetId val="1"/>
    </sheetIdMap>
  </header>
  <header guid="{168306A1-3200-4C49-9374-BC0C5F633685}" dateTime="2022-03-04T17:56:52" maxSheetId="2" userName="Vs, AnanthareshmaX" r:id="rId37" minRId="408">
    <sheetIdMap count="1">
      <sheetId val="1"/>
    </sheetIdMap>
  </header>
  <header guid="{126DAF57-B823-460F-BFD8-D8F91D04C4DF}" dateTime="2022-03-04T17:58:18" maxSheetId="2" userName="D, ShwethaX" r:id="rId38" minRId="409">
    <sheetIdMap count="1">
      <sheetId val="1"/>
    </sheetIdMap>
  </header>
  <header guid="{A0CAA2CE-F5F9-4AB4-A890-E54EB43B8B12}" dateTime="2022-03-04T18:00:24" maxSheetId="2" userName="Vs, AnanthareshmaX" r:id="rId39" minRId="410">
    <sheetIdMap count="1">
      <sheetId val="1"/>
    </sheetIdMap>
  </header>
  <header guid="{2357EB96-BFD0-4593-A559-424A181C6B20}" dateTime="2022-03-04T18:04:36" maxSheetId="2" userName="Vs, AnanthareshmaX" r:id="rId40" minRId="411">
    <sheetIdMap count="1">
      <sheetId val="1"/>
    </sheetIdMap>
  </header>
  <header guid="{AE5B3034-44AC-4FA5-A737-BF1761A2E80B}" dateTime="2022-03-04T18:05:03" maxSheetId="2" userName="As, VijayX" r:id="rId41" minRId="412" maxRId="421">
    <sheetIdMap count="1">
      <sheetId val="1"/>
    </sheetIdMap>
  </header>
  <header guid="{E67A50C1-FD26-4C2C-905C-2F15FF4D3602}" dateTime="2022-03-04T18:05:35" maxSheetId="2" userName="D, ShwethaX" r:id="rId42" minRId="423" maxRId="424">
    <sheetIdMap count="1">
      <sheetId val="1"/>
    </sheetIdMap>
  </header>
  <header guid="{0594116A-4FFE-4B54-84A3-B372097584B6}" dateTime="2022-03-04T18:06:07" maxSheetId="2" userName="Vs, AnanthareshmaX" r:id="rId43" minRId="425" maxRId="427">
    <sheetIdMap count="1">
      <sheetId val="1"/>
    </sheetIdMap>
  </header>
  <header guid="{AA8095FE-E035-4C18-8D57-961E85266E9F}" dateTime="2022-03-04T18:06:52" maxSheetId="2" userName="Vs, AnanthareshmaX" r:id="rId44" minRId="428">
    <sheetIdMap count="1">
      <sheetId val="1"/>
    </sheetIdMap>
  </header>
  <header guid="{404CF912-51A8-4727-B089-514E497A437D}" dateTime="2022-03-04T18:15:13" maxSheetId="2" userName="D, ShwethaX" r:id="rId45" minRId="429" maxRId="430">
    <sheetIdMap count="1">
      <sheetId val="1"/>
    </sheetIdMap>
  </header>
  <header guid="{CD4BBA92-E963-41CF-8815-8C0CA98F16EE}" dateTime="2022-03-04T18:17:50" maxSheetId="2" userName="Biju, BeethuX" r:id="rId46">
    <sheetIdMap count="1">
      <sheetId val="1"/>
    </sheetIdMap>
  </header>
  <header guid="{6401C9A6-BEBC-4FC7-9F4E-DEF2A533FCCD}" dateTime="2022-03-04T18:22:03" maxSheetId="2" userName="As, VijayX" r:id="rId47">
    <sheetIdMap count="1">
      <sheetId val="1"/>
    </sheetIdMap>
  </header>
  <header guid="{454EA1E9-7825-45E9-96D2-402EFFBC99FB}" dateTime="2022-03-04T18:31:00" maxSheetId="2" userName="D, ShwethaX" r:id="rId48" minRId="433">
    <sheetIdMap count="1">
      <sheetId val="1"/>
    </sheetIdMap>
  </header>
  <header guid="{63EF7E57-DDD1-4703-AF35-BC7E0E31C99F}" dateTime="2022-03-07T10:52:47" maxSheetId="2" userName="Suresh, AryaX" r:id="rId49" minRId="435" maxRId="626">
    <sheetIdMap count="1">
      <sheetId val="1"/>
    </sheetIdMap>
  </header>
  <header guid="{71926DCA-6A22-44C6-B83B-7926D26C1873}" dateTime="2022-03-07T11:37:34" maxSheetId="2" userName="Vs, AnanthareshmaX" r:id="rId50" minRId="628">
    <sheetIdMap count="1">
      <sheetId val="1"/>
    </sheetIdMap>
  </header>
  <header guid="{CDBB868F-67A6-4777-B1B1-EA4A5785A717}" dateTime="2022-03-07T11:41:03" maxSheetId="2" userName="As, VijayX" r:id="rId51" minRId="630" maxRId="635">
    <sheetIdMap count="1">
      <sheetId val="1"/>
    </sheetIdMap>
  </header>
  <header guid="{A1760690-B0CF-462F-B1A2-E104360C14D8}" dateTime="2022-03-07T11:46:22" maxSheetId="2" userName="Vs, AnanthareshmaX" r:id="rId52" minRId="636">
    <sheetIdMap count="1">
      <sheetId val="1"/>
    </sheetIdMap>
  </header>
  <header guid="{D02C0B9A-5A61-4269-8FFD-DA1967A54DEF}" dateTime="2022-03-07T11:47:07" maxSheetId="2" userName="Vs, AnanthareshmaX" r:id="rId53" minRId="637">
    <sheetIdMap count="1">
      <sheetId val="1"/>
    </sheetIdMap>
  </header>
  <header guid="{095B1389-57F9-44DA-9464-33E748E84745}" dateTime="2022-03-07T11:57:43" maxSheetId="2" userName="Vs, AnanthareshmaX" r:id="rId54" minRId="638" maxRId="639">
    <sheetIdMap count="1">
      <sheetId val="1"/>
    </sheetIdMap>
  </header>
  <header guid="{7CDEDFC6-4240-4D3F-9B79-1A6CAFDDC25B}" dateTime="2022-03-07T11:58:25" maxSheetId="2" userName="Vs, AnanthareshmaX" r:id="rId55" minRId="640" maxRId="641">
    <sheetIdMap count="1">
      <sheetId val="1"/>
    </sheetIdMap>
  </header>
  <header guid="{DCB5BE7E-25B7-4C60-89B0-F249ADAE283F}" dateTime="2022-03-07T12:00:07" maxSheetId="2" userName="Vs, AnanthareshmaX" r:id="rId56" minRId="642">
    <sheetIdMap count="1">
      <sheetId val="1"/>
    </sheetIdMap>
  </header>
  <header guid="{843CC23A-01AB-4BDE-8A12-3D68564EEAFA}" dateTime="2022-03-07T12:01:21" maxSheetId="2" userName="Vs, AnanthareshmaX" r:id="rId57" minRId="643" maxRId="644">
    <sheetIdMap count="1">
      <sheetId val="1"/>
    </sheetIdMap>
  </header>
  <header guid="{4488B04A-CEF2-4F64-A6AF-0BEC5040B538}" dateTime="2022-03-07T12:08:51" maxSheetId="2" userName="Vs, AnanthareshmaX" r:id="rId58" minRId="645">
    <sheetIdMap count="1">
      <sheetId val="1"/>
    </sheetIdMap>
  </header>
  <header guid="{25B03680-BDD4-40DA-9E54-361660E4459E}" dateTime="2022-03-07T12:12:16" maxSheetId="2" userName="Vs, AnanthareshmaX" r:id="rId59" minRId="646" maxRId="647">
    <sheetIdMap count="1">
      <sheetId val="1"/>
    </sheetIdMap>
  </header>
  <header guid="{23FBE307-59DA-4F98-B52A-A82234C1E4AB}" dateTime="2022-03-07T12:15:04" maxSheetId="2" userName="Vs, AnanthareshmaX" r:id="rId60" minRId="648">
    <sheetIdMap count="1">
      <sheetId val="1"/>
    </sheetIdMap>
  </header>
  <header guid="{6D25D8F6-3D40-41A7-A73D-98412CCB9AE1}" dateTime="2022-03-07T12:16:57" maxSheetId="2" userName="Vs, AnanthareshmaX" r:id="rId61" minRId="649">
    <sheetIdMap count="1">
      <sheetId val="1"/>
    </sheetIdMap>
  </header>
  <header guid="{24B4A45F-7822-4617-99B7-CB7F6FF3357C}" dateTime="2022-03-07T12:21:19" maxSheetId="2" userName="Vs, AnanthareshmaX" r:id="rId62" minRId="650" maxRId="651">
    <sheetIdMap count="1">
      <sheetId val="1"/>
    </sheetIdMap>
  </header>
  <header guid="{AD022FF1-F838-4AE5-84FE-8F58370AAB65}" dateTime="2022-03-07T12:22:07" maxSheetId="2" userName="Vs, AnanthareshmaX" r:id="rId63" minRId="652">
    <sheetIdMap count="1">
      <sheetId val="1"/>
    </sheetIdMap>
  </header>
  <header guid="{8FEB6AAC-4E7D-46B1-96C0-B8AA110AAFB7}" dateTime="2022-03-07T12:44:03" maxSheetId="2" userName="Vs, AnanthareshmaX" r:id="rId64" minRId="653" maxRId="654">
    <sheetIdMap count="1">
      <sheetId val="1"/>
    </sheetIdMap>
  </header>
  <header guid="{CF07B794-A413-4FB2-9717-780CBF5CC615}" dateTime="2022-03-07T12:44:40" maxSheetId="2" userName="Vs, AnanthareshmaX" r:id="rId65" minRId="656">
    <sheetIdMap count="1">
      <sheetId val="1"/>
    </sheetIdMap>
  </header>
  <header guid="{7422EB6E-4A49-4A96-9356-58A407EDD1F8}" dateTime="2022-03-07T13:26:36" maxSheetId="2" userName="Vs, AnanthareshmaX" r:id="rId66" minRId="657">
    <sheetIdMap count="1">
      <sheetId val="1"/>
    </sheetIdMap>
  </header>
  <header guid="{7043C602-03B5-4DA0-A95B-1FFF18088086}" dateTime="2022-03-07T13:53:51" maxSheetId="2" userName="Vs, AnanthareshmaX" r:id="rId67" minRId="658">
    <sheetIdMap count="1">
      <sheetId val="1"/>
    </sheetIdMap>
  </header>
  <header guid="{E1197458-BB7C-442E-8D4D-FB63EFB7505F}" dateTime="2022-03-07T13:54:53" maxSheetId="2" userName="Vs, AnanthareshmaX" r:id="rId68" minRId="659">
    <sheetIdMap count="1">
      <sheetId val="1"/>
    </sheetIdMap>
  </header>
  <header guid="{80679FE8-E9D3-4DC5-8A85-B0070D9E212F}" dateTime="2022-03-07T13:56:57" maxSheetId="2" userName="Vs, AnanthareshmaX" r:id="rId69" minRId="660">
    <sheetIdMap count="1">
      <sheetId val="1"/>
    </sheetIdMap>
  </header>
  <header guid="{EC868881-F728-4FFA-9642-1E479DAD0E27}" dateTime="2022-03-07T13:58:07" maxSheetId="2" userName="Vs, AnanthareshmaX" r:id="rId70" minRId="661">
    <sheetIdMap count="1">
      <sheetId val="1"/>
    </sheetIdMap>
  </header>
  <header guid="{D057BDA2-65BE-4D3D-A339-7F24B3E888D0}" dateTime="2022-03-07T15:02:31" maxSheetId="2" userName="Vs, AnanthareshmaX" r:id="rId71" minRId="662">
    <sheetIdMap count="1">
      <sheetId val="1"/>
    </sheetIdMap>
  </header>
  <header guid="{31F34F81-FE70-4862-8C56-A6237AE0C4F2}" dateTime="2022-03-07T15:06:16" maxSheetId="2" userName="Vs, AnanthareshmaX" r:id="rId72" minRId="663">
    <sheetIdMap count="1">
      <sheetId val="1"/>
    </sheetIdMap>
  </header>
  <header guid="{BC98C172-B4CF-40E8-B86D-F7E7384F75D8}" dateTime="2022-03-07T15:11:59" maxSheetId="2" userName="Suresh, AryaX" r:id="rId73" minRId="664" maxRId="679">
    <sheetIdMap count="1">
      <sheetId val="1"/>
    </sheetIdMap>
  </header>
  <header guid="{80102D24-A39A-4E75-9F00-29DBEBBC94DE}" dateTime="2022-03-07T15:23:05" maxSheetId="2" userName="Vs, AnanthareshmaX" r:id="rId74" minRId="680">
    <sheetIdMap count="1">
      <sheetId val="1"/>
    </sheetIdMap>
  </header>
  <header guid="{0AACDC9D-8CB7-4815-8A9A-A10D938C17DC}" dateTime="2022-03-07T15:48:23" maxSheetId="2" userName="Vs, AnanthareshmaX" r:id="rId75" minRId="681">
    <sheetIdMap count="1">
      <sheetId val="1"/>
    </sheetIdMap>
  </header>
  <header guid="{B25A533C-79CC-461F-B2C3-7FD7D6C75FA8}" dateTime="2022-03-07T15:57:10" maxSheetId="2" userName="Vs, AnanthareshmaX" r:id="rId76" minRId="682">
    <sheetIdMap count="1">
      <sheetId val="1"/>
    </sheetIdMap>
  </header>
  <header guid="{A4AFA4C5-5696-4710-87E1-0937A287C27F}" dateTime="2022-03-07T15:57:48" maxSheetId="2" userName="Vs, AnanthareshmaX" r:id="rId77" minRId="683">
    <sheetIdMap count="1">
      <sheetId val="1"/>
    </sheetIdMap>
  </header>
  <header guid="{AF92713F-238C-4D89-A427-52F6F3E22018}" dateTime="2022-03-07T16:06:15" maxSheetId="2" userName="Vs, AnanthareshmaX" r:id="rId78" minRId="684">
    <sheetIdMap count="1">
      <sheetId val="1"/>
    </sheetIdMap>
  </header>
  <header guid="{A00B7821-6ACF-4439-A488-3DCD146806F0}" dateTime="2022-03-07T16:08:10" maxSheetId="2" userName="Vs, AnanthareshmaX" r:id="rId79" minRId="685">
    <sheetIdMap count="1">
      <sheetId val="1"/>
    </sheetIdMap>
  </header>
  <header guid="{13EC8616-AD0D-41B1-9C07-28CCC5C7C8DF}" dateTime="2022-03-07T16:09:01" maxSheetId="2" userName="As, VijayX" r:id="rId80" minRId="686" maxRId="714">
    <sheetIdMap count="1">
      <sheetId val="1"/>
    </sheetIdMap>
  </header>
  <header guid="{B9EEED9B-5360-4D61-9B4E-B1BAAFFDE784}" dateTime="2022-03-07T16:11:17" maxSheetId="2" userName="Vs, AnanthareshmaX" r:id="rId81" minRId="715">
    <sheetIdMap count="1">
      <sheetId val="1"/>
    </sheetIdMap>
  </header>
  <header guid="{5187FA36-EFB6-4ACD-B501-B7B74D5C88D0}" dateTime="2022-03-07T16:17:38" maxSheetId="2" userName="Vs, AnanthareshmaX" r:id="rId82" minRId="716">
    <sheetIdMap count="1">
      <sheetId val="1"/>
    </sheetIdMap>
  </header>
  <header guid="{3826550F-B9A3-4E35-889C-9B2431EEE12A}" dateTime="2022-03-07T16:18:58" maxSheetId="2" userName="Vs, AnanthareshmaX" r:id="rId83" minRId="717">
    <sheetIdMap count="1">
      <sheetId val="1"/>
    </sheetIdMap>
  </header>
  <header guid="{05B1646E-7346-4F37-87D1-2603B181BA7B}" dateTime="2022-03-07T16:24:01" maxSheetId="2" userName="Vs, AnanthareshmaX" r:id="rId84" minRId="718">
    <sheetIdMap count="1">
      <sheetId val="1"/>
    </sheetIdMap>
  </header>
  <header guid="{DB2BD95A-3748-4D35-BECC-C166E68865BF}" dateTime="2022-03-07T16:25:15" maxSheetId="2" userName="Vs, AnanthareshmaX" r:id="rId85" minRId="719">
    <sheetIdMap count="1">
      <sheetId val="1"/>
    </sheetIdMap>
  </header>
  <header guid="{3EC95AD5-2863-4509-8C04-985ABA316ACA}" dateTime="2022-03-07T16:38:31" maxSheetId="2" userName="Vs, AnanthareshmaX" r:id="rId86" minRId="720">
    <sheetIdMap count="1">
      <sheetId val="1"/>
    </sheetIdMap>
  </header>
  <header guid="{CEAE7C46-605F-4F32-BC6E-ACE4222646A0}" dateTime="2022-03-07T16:39:26" maxSheetId="2" userName="Vs, AnanthareshmaX" r:id="rId87" minRId="721">
    <sheetIdMap count="1">
      <sheetId val="1"/>
    </sheetIdMap>
  </header>
  <header guid="{6DAC12AB-3B07-4497-A4CF-753E47F1CE61}" dateTime="2022-03-07T16:51:08" maxSheetId="2" userName="Vs, AnanthareshmaX" r:id="rId88" minRId="722">
    <sheetIdMap count="1">
      <sheetId val="1"/>
    </sheetIdMap>
  </header>
  <header guid="{2A98DD9D-3417-492D-8D9E-1B964C9B3DBF}" dateTime="2022-03-07T16:55:39" maxSheetId="2" userName="Vs, AnanthareshmaX" r:id="rId89" minRId="723">
    <sheetIdMap count="1">
      <sheetId val="1"/>
    </sheetIdMap>
  </header>
  <header guid="{FA6A7279-26CF-4AB5-A375-5182A494AD4A}" dateTime="2022-03-07T17:04:59" maxSheetId="2" userName="Vs, AnanthareshmaX" r:id="rId90" minRId="724">
    <sheetIdMap count="1">
      <sheetId val="1"/>
    </sheetIdMap>
  </header>
  <header guid="{06F7D1C3-F3E3-40AB-9C0B-A97FC97897D0}" dateTime="2022-03-07T17:05:39" maxSheetId="2" userName="Vs, AnanthareshmaX" r:id="rId91" minRId="725">
    <sheetIdMap count="1">
      <sheetId val="1"/>
    </sheetIdMap>
  </header>
  <header guid="{91D5D6B9-3183-423E-A8EF-0F893DAF4C9F}" dateTime="2022-03-07T17:06:46" maxSheetId="2" userName="Vs, AnanthareshmaX" r:id="rId92" minRId="726">
    <sheetIdMap count="1">
      <sheetId val="1"/>
    </sheetIdMap>
  </header>
  <header guid="{03D47AF8-35C5-4369-A85F-5FEDE0A2F4FA}" dateTime="2022-03-07T17:11:30" maxSheetId="2" userName="Vs, AnanthareshmaX" r:id="rId93" minRId="727">
    <sheetIdMap count="1">
      <sheetId val="1"/>
    </sheetIdMap>
  </header>
  <header guid="{5D32E7D1-EA1D-4DF7-8244-3C92F1C6B125}" dateTime="2022-03-07T17:37:40" maxSheetId="2" userName="As, VijayX" r:id="rId94" minRId="728" maxRId="736">
    <sheetIdMap count="1">
      <sheetId val="1"/>
    </sheetIdMap>
  </header>
  <header guid="{9E8CE126-9AFB-40F6-9082-8365D1358866}" dateTime="2022-03-07T17:40:54" maxSheetId="2" userName="Suresh, AryaX" r:id="rId95" minRId="737" maxRId="764">
    <sheetIdMap count="1">
      <sheetId val="1"/>
    </sheetIdMap>
  </header>
  <header guid="{4585E663-AF84-420E-9BDD-E6C8E52EE9DB}" dateTime="2022-03-07T17:45:24" maxSheetId="2" userName="Suresh, AryaX" r:id="rId96" minRId="765" maxRId="772">
    <sheetIdMap count="1">
      <sheetId val="1"/>
    </sheetIdMap>
  </header>
  <header guid="{76168EE0-8D16-4583-82EC-5024FFB18E53}" dateTime="2022-03-08T11:00:15" maxSheetId="2" userName="As, VijayX" r:id="rId97">
    <sheetIdMap count="1">
      <sheetId val="1"/>
    </sheetIdMap>
  </header>
  <header guid="{482683B3-1438-4E5B-9593-DDF0C4338C2C}" dateTime="2022-03-08T11:15:13" maxSheetId="2" userName="Suresh, AryaX" r:id="rId98" minRId="775" maxRId="792">
    <sheetIdMap count="1">
      <sheetId val="1"/>
    </sheetIdMap>
  </header>
  <header guid="{7A127043-9331-431E-9DD2-B91CD8B52DFC}" dateTime="2022-03-08T11:52:18" maxSheetId="2" userName="Vs, AnanthareshmaX" r:id="rId99" minRId="794">
    <sheetIdMap count="1">
      <sheetId val="1"/>
    </sheetIdMap>
  </header>
  <header guid="{F5984FF9-3EAA-4DF7-9E97-6DBF4215FEC7}" dateTime="2022-03-08T12:06:50" maxSheetId="2" userName="Vs, AnanthareshmaX" r:id="rId100" minRId="795">
    <sheetIdMap count="1">
      <sheetId val="1"/>
    </sheetIdMap>
  </header>
  <header guid="{48EB7A4D-6B24-43A8-9C0F-500C50C2DDAC}" dateTime="2022-03-08T12:23:51" maxSheetId="2" userName="Vs, AnanthareshmaX" r:id="rId101" minRId="796">
    <sheetIdMap count="1">
      <sheetId val="1"/>
    </sheetIdMap>
  </header>
  <header guid="{72B9744F-5953-4635-84A7-3DD85A4E2445}" dateTime="2022-03-08T12:41:00" maxSheetId="2" userName="Vs, AnanthareshmaX" r:id="rId102" minRId="797">
    <sheetIdMap count="1">
      <sheetId val="1"/>
    </sheetIdMap>
  </header>
  <header guid="{983AD2B7-89D0-4AE7-9FC2-4EF925BA1BA3}" dateTime="2022-03-08T12:59:01" maxSheetId="2" userName="Vs, AnanthareshmaX" r:id="rId103" minRId="798">
    <sheetIdMap count="1">
      <sheetId val="1"/>
    </sheetIdMap>
  </header>
  <header guid="{332A24CB-CCD5-4631-B704-93CCA4F9554E}" dateTime="2022-03-08T13:02:45" maxSheetId="2" userName="Vs, AnanthareshmaX" r:id="rId104" minRId="799">
    <sheetIdMap count="1">
      <sheetId val="1"/>
    </sheetIdMap>
  </header>
  <header guid="{7F0C2653-53C1-4F9F-A6AA-EEB53102FE53}" dateTime="2022-03-08T13:08:31" maxSheetId="2" userName="Vs, AnanthareshmaX" r:id="rId105" minRId="800">
    <sheetIdMap count="1">
      <sheetId val="1"/>
    </sheetIdMap>
  </header>
  <header guid="{757F038C-6C93-4533-9A14-9648C0FD82B2}" dateTime="2022-03-08T13:19:53" maxSheetId="2" userName="Suresh, AryaX" r:id="rId106" minRId="801" maxRId="846">
    <sheetIdMap count="1">
      <sheetId val="1"/>
    </sheetIdMap>
  </header>
  <header guid="{36260646-3599-4E97-AAAF-D73D97209CA4}" dateTime="2022-03-08T13:49:07" maxSheetId="2" userName="Vs, AnanthareshmaX" r:id="rId107" minRId="847" maxRId="849">
    <sheetIdMap count="1">
      <sheetId val="1"/>
    </sheetIdMap>
  </header>
  <header guid="{5FF96A89-7A42-41C3-908A-93053BE18E3B}" dateTime="2022-03-08T15:01:16" maxSheetId="2" userName="Vs, AnanthareshmaX" r:id="rId108" minRId="850">
    <sheetIdMap count="1">
      <sheetId val="1"/>
    </sheetIdMap>
  </header>
  <header guid="{58207E14-2DD7-439C-90DA-2316C237D4BE}" dateTime="2022-03-08T15:01:48" maxSheetId="2" userName="Vs, AnanthareshmaX" r:id="rId109" minRId="851">
    <sheetIdMap count="1">
      <sheetId val="1"/>
    </sheetIdMap>
  </header>
  <header guid="{EFFB32AB-171E-4261-9854-52ACF7E29BF9}" dateTime="2022-03-08T15:07:28" maxSheetId="2" userName="Vs, AnanthareshmaX" r:id="rId110" minRId="852">
    <sheetIdMap count="1">
      <sheetId val="1"/>
    </sheetIdMap>
  </header>
  <header guid="{FF3D8F3C-C8DD-4227-B983-93A3E9ABF57A}" dateTime="2022-03-08T15:11:59" maxSheetId="2" userName="Vs, AnanthareshmaX" r:id="rId111" minRId="853">
    <sheetIdMap count="1">
      <sheetId val="1"/>
    </sheetIdMap>
  </header>
  <header guid="{CBBD546D-D568-4A89-8524-B39034A9BC6C}" dateTime="2022-03-08T15:25:33" maxSheetId="2" userName="Vs, AnanthareshmaX" r:id="rId112" minRId="854">
    <sheetIdMap count="1">
      <sheetId val="1"/>
    </sheetIdMap>
  </header>
  <header guid="{770A3EFF-8848-4A75-9CC8-AD748EDDBBDD}" dateTime="2022-03-08T15:28:04" maxSheetId="2" userName="Vs, AnanthareshmaX" r:id="rId113" minRId="855">
    <sheetIdMap count="1">
      <sheetId val="1"/>
    </sheetIdMap>
  </header>
  <header guid="{FCB96AED-2DE9-4491-B81B-DC7F046287A8}" dateTime="2022-03-08T15:36:21" maxSheetId="2" userName="Vs, AnanthareshmaX" r:id="rId114" minRId="856">
    <sheetIdMap count="1">
      <sheetId val="1"/>
    </sheetIdMap>
  </header>
  <header guid="{128356CC-AD0A-46B7-83F4-D8AD76257C1D}" dateTime="2022-03-08T15:38:09" maxSheetId="2" userName="Vs, AnanthareshmaX" r:id="rId115" minRId="857">
    <sheetIdMap count="1">
      <sheetId val="1"/>
    </sheetIdMap>
  </header>
  <header guid="{0AB04E0F-5555-405F-BE56-DE90201B7113}" dateTime="2022-03-08T15:41:04" maxSheetId="2" userName="Vs, AnanthareshmaX" r:id="rId116" minRId="858">
    <sheetIdMap count="1">
      <sheetId val="1"/>
    </sheetIdMap>
  </header>
  <header guid="{C04C9C26-9B50-47C9-932C-88B75E03B852}" dateTime="2022-03-08T15:42:14" maxSheetId="2" userName="Vs, AnanthareshmaX" r:id="rId117" minRId="859">
    <sheetIdMap count="1">
      <sheetId val="1"/>
    </sheetIdMap>
  </header>
  <header guid="{9D3E8FF8-E521-4D81-A830-7633C0470C63}" dateTime="2022-03-08T15:43:10" maxSheetId="2" userName="Vs, AnanthareshmaX" r:id="rId118" minRId="860">
    <sheetIdMap count="1">
      <sheetId val="1"/>
    </sheetIdMap>
  </header>
  <header guid="{4E1E48B0-8F49-49BD-BBCF-DC5C414600E6}" dateTime="2022-03-08T15:45:39" maxSheetId="2" userName="Vs, AnanthareshmaX" r:id="rId119" minRId="861">
    <sheetIdMap count="1">
      <sheetId val="1"/>
    </sheetIdMap>
  </header>
  <header guid="{0DB9019C-2776-46A0-8502-31E2B9334D79}" dateTime="2022-03-08T15:47:13" maxSheetId="2" userName="Vs, AnanthareshmaX" r:id="rId120" minRId="862">
    <sheetIdMap count="1">
      <sheetId val="1"/>
    </sheetIdMap>
  </header>
  <header guid="{3DACB115-5081-44A1-A52D-B8D6C6848B93}" dateTime="2022-03-08T15:48:09" maxSheetId="2" userName="Vs, AnanthareshmaX" r:id="rId121" minRId="863">
    <sheetIdMap count="1">
      <sheetId val="1"/>
    </sheetIdMap>
  </header>
  <header guid="{C55D8B53-773F-45E6-9D4F-016EE40993C8}" dateTime="2022-03-08T16:07:20" maxSheetId="2" userName="Vs, AnanthareshmaX" r:id="rId122" minRId="864">
    <sheetIdMap count="1">
      <sheetId val="1"/>
    </sheetIdMap>
  </header>
  <header guid="{E642C311-FD93-411E-996D-48A2E3CCEAAE}" dateTime="2022-03-08T16:08:34" maxSheetId="2" userName="Vs, AnanthareshmaX" r:id="rId123" minRId="865">
    <sheetIdMap count="1">
      <sheetId val="1"/>
    </sheetIdMap>
  </header>
  <header guid="{23A72650-6394-4CE6-A246-CC7D2B438ABD}" dateTime="2022-03-08T16:38:37" maxSheetId="2" userName="Vs, AnanthareshmaX" r:id="rId124" minRId="866">
    <sheetIdMap count="1">
      <sheetId val="1"/>
    </sheetIdMap>
  </header>
  <header guid="{B1458F09-A956-4061-8BF0-1D8A74DCEBA7}" dateTime="2022-03-08T16:41:48" maxSheetId="2" userName="Vs, AnanthareshmaX" r:id="rId125" minRId="867">
    <sheetIdMap count="1">
      <sheetId val="1"/>
    </sheetIdMap>
  </header>
  <header guid="{640085B5-9DD3-4378-BF37-80A290F1C6D1}" dateTime="2022-03-08T16:43:05" maxSheetId="2" userName="Vs, AnanthareshmaX" r:id="rId126" minRId="868">
    <sheetIdMap count="1">
      <sheetId val="1"/>
    </sheetIdMap>
  </header>
  <header guid="{C51AAAD8-E554-4368-B0BE-1E485C274B37}" dateTime="2022-03-08T16:43:42" maxSheetId="2" userName="Vs, AnanthareshmaX" r:id="rId127" minRId="869">
    <sheetIdMap count="1">
      <sheetId val="1"/>
    </sheetIdMap>
  </header>
  <header guid="{E4970D15-3F16-4002-972E-D96E335B788C}" dateTime="2022-03-08T17:45:40" maxSheetId="2" userName="Vs, AnanthareshmaX" r:id="rId128" minRId="870">
    <sheetIdMap count="1">
      <sheetId val="1"/>
    </sheetIdMap>
  </header>
  <header guid="{2D918238-6D39-4038-9985-7B826F7B7FA8}" dateTime="2022-03-08T17:46:42" maxSheetId="2" userName="Vs, AnanthareshmaX" r:id="rId129" minRId="871">
    <sheetIdMap count="1">
      <sheetId val="1"/>
    </sheetIdMap>
  </header>
  <header guid="{AC1CC334-A6C9-479F-87E7-342F20EB3667}" dateTime="2022-03-08T17:48:49" maxSheetId="2" userName="Vs, AnanthareshmaX" r:id="rId130" minRId="872">
    <sheetIdMap count="1">
      <sheetId val="1"/>
    </sheetIdMap>
  </header>
  <header guid="{3A47F5EB-69AF-47B1-A989-E13759642DE2}" dateTime="2022-03-08T17:49:10" maxSheetId="2" userName="Vs, AnanthareshmaX" r:id="rId131" minRId="873">
    <sheetIdMap count="1">
      <sheetId val="1"/>
    </sheetIdMap>
  </header>
  <header guid="{49FC7EDE-8140-460F-AE45-46FA33A19974}" dateTime="2022-03-08T17:50:29" maxSheetId="2" userName="Vs, AnanthareshmaX" r:id="rId132" minRId="874" maxRId="875">
    <sheetIdMap count="1">
      <sheetId val="1"/>
    </sheetIdMap>
  </header>
  <header guid="{50BB18AE-07B9-451C-AF24-BF75177E160E}" dateTime="2022-03-08T17:50:51" maxSheetId="2" userName="As, VijayX" r:id="rId133" minRId="876" maxRId="902">
    <sheetIdMap count="1">
      <sheetId val="1"/>
    </sheetIdMap>
  </header>
  <header guid="{8D1FC03D-FAB6-460D-B855-F18F864679D0}" dateTime="2022-03-08T17:51:28" maxSheetId="2" userName="Vs, AnanthareshmaX" r:id="rId134" minRId="903" maxRId="904">
    <sheetIdMap count="1">
      <sheetId val="1"/>
    </sheetIdMap>
  </header>
  <header guid="{20E16575-B335-4060-9784-540895E4CAD2}" dateTime="2022-03-08T17:51:54" maxSheetId="2" userName="Vs, AnanthareshmaX" r:id="rId135" minRId="905" maxRId="906">
    <sheetIdMap count="1">
      <sheetId val="1"/>
    </sheetIdMap>
  </header>
  <header guid="{6D806280-0451-4E00-AA4E-5F7CDC0CCC10}" dateTime="2022-03-08T17:52:24" maxSheetId="2" userName="Vs, AnanthareshmaX" r:id="rId136" minRId="907" maxRId="908">
    <sheetIdMap count="1">
      <sheetId val="1"/>
    </sheetIdMap>
  </header>
  <header guid="{6976F65F-52AD-4C15-ACB6-3AC20C1FD65A}" dateTime="2022-03-08T17:52:56" maxSheetId="2" userName="Vs, AnanthareshmaX" r:id="rId137" minRId="909" maxRId="910">
    <sheetIdMap count="1">
      <sheetId val="1"/>
    </sheetIdMap>
  </header>
  <header guid="{53E5BABD-1585-4D04-A57C-AA8703554855}" dateTime="2022-03-08T17:54:27" maxSheetId="2" userName="Vs, AnanthareshmaX" r:id="rId138" minRId="911">
    <sheetIdMap count="1">
      <sheetId val="1"/>
    </sheetIdMap>
  </header>
  <header guid="{2E5C7614-7684-486B-A744-E2E3B3168682}" dateTime="2022-03-08T18:13:59" maxSheetId="2" userName="As, VijayX" r:id="rId139">
    <sheetIdMap count="1">
      <sheetId val="1"/>
    </sheetIdMap>
  </header>
  <header guid="{3EAB0998-9643-423E-A618-ADA9187E606D}" dateTime="2022-03-09T11:20:17" maxSheetId="2" userName="Vs, AnanthareshmaX" r:id="rId140" minRId="913">
    <sheetIdMap count="1">
      <sheetId val="1"/>
    </sheetIdMap>
  </header>
  <header guid="{78E70D04-4A23-4EB2-ACBA-7A75B2A2368D}" dateTime="2022-03-09T11:52:00" maxSheetId="2" userName="Vs, AnanthareshmaX" r:id="rId141" minRId="914">
    <sheetIdMap count="1">
      <sheetId val="1"/>
    </sheetIdMap>
  </header>
  <header guid="{B386D5A5-4AA5-4223-80D6-64E37A830AC5}" dateTime="2022-03-09T12:20:40" maxSheetId="2" userName="Vs, AnanthareshmaX" r:id="rId142" minRId="915">
    <sheetIdMap count="1">
      <sheetId val="1"/>
    </sheetIdMap>
  </header>
  <header guid="{62686D65-F3C6-4D3E-981D-59DCAAB530E5}" dateTime="2022-03-09T12:26:13" maxSheetId="2" userName="Vs, AnanthareshmaX" r:id="rId143" minRId="916">
    <sheetIdMap count="1">
      <sheetId val="1"/>
    </sheetIdMap>
  </header>
  <header guid="{22E8F568-4A5A-451A-9434-B934F41D1AF1}" dateTime="2022-03-09T12:51:05" maxSheetId="2" userName="As, VijayX" r:id="rId144" minRId="917" maxRId="920">
    <sheetIdMap count="1">
      <sheetId val="1"/>
    </sheetIdMap>
  </header>
  <header guid="{B340E315-9167-4415-A27E-B63F097698D9}" dateTime="2022-03-09T12:54:08" maxSheetId="2" userName="As, VijayX" r:id="rId145" minRId="921" maxRId="926">
    <sheetIdMap count="1">
      <sheetId val="1"/>
    </sheetIdMap>
  </header>
  <header guid="{E2E534A7-5B1F-4AAD-96CE-E6FB35C63B8B}" dateTime="2022-03-09T13:03:11" maxSheetId="2" userName="Vs, AnanthareshmaX" r:id="rId146" minRId="927">
    <sheetIdMap count="1">
      <sheetId val="1"/>
    </sheetIdMap>
  </header>
  <header guid="{4ED85297-4197-430E-9932-FB567D794A90}" dateTime="2022-03-09T13:04:03" maxSheetId="2" userName="Vs, AnanthareshmaX" r:id="rId147" minRId="928">
    <sheetIdMap count="1">
      <sheetId val="1"/>
    </sheetIdMap>
  </header>
  <header guid="{0163A4D6-EC17-41C0-9972-9CFAB9FD5ADA}" dateTime="2022-03-09T13:08:48" maxSheetId="2" userName="As, VijayX" r:id="rId148" minRId="929" maxRId="931">
    <sheetIdMap count="1">
      <sheetId val="1"/>
    </sheetIdMap>
  </header>
  <header guid="{82F6098E-F142-4F26-8767-554C5DDE073A}" dateTime="2022-03-09T13:16:19" maxSheetId="2" userName="Vs, AnanthareshmaX" r:id="rId149" minRId="932">
    <sheetIdMap count="1">
      <sheetId val="1"/>
    </sheetIdMap>
  </header>
  <header guid="{EE7174A0-964D-4BEB-B32A-93F7202CB4E9}" dateTime="2022-03-09T14:24:19" maxSheetId="2" userName="Vs, AnanthareshmaX" r:id="rId150" minRId="934">
    <sheetIdMap count="1">
      <sheetId val="1"/>
    </sheetIdMap>
  </header>
  <header guid="{B6A6C1B8-0EEE-412C-BD8C-269BC169B120}" dateTime="2022-03-09T15:01:03" maxSheetId="2" userName="Vs, AnanthareshmaX" r:id="rId151" minRId="935">
    <sheetIdMap count="1">
      <sheetId val="1"/>
    </sheetIdMap>
  </header>
  <header guid="{C548A7D0-000F-4F4A-9053-C759B87D755B}" dateTime="2022-03-09T15:01:37" maxSheetId="2" userName="Vs, AnanthareshmaX" r:id="rId152" minRId="936">
    <sheetIdMap count="1">
      <sheetId val="1"/>
    </sheetIdMap>
  </header>
  <header guid="{C7D193C6-634A-46F0-B0DF-8D5C97917774}" dateTime="2022-03-09T15:08:12" maxSheetId="2" userName="Vs, AnanthareshmaX" r:id="rId153" minRId="937">
    <sheetIdMap count="1">
      <sheetId val="1"/>
    </sheetIdMap>
  </header>
  <header guid="{1EE7892F-1875-4566-BE98-58616A31D3C9}" dateTime="2022-03-09T15:08:49" maxSheetId="2" userName="Vs, AnanthareshmaX" r:id="rId154" minRId="938">
    <sheetIdMap count="1">
      <sheetId val="1"/>
    </sheetIdMap>
  </header>
  <header guid="{D53A3A89-352E-4C17-8F1B-E1B6982F2832}" dateTime="2022-03-09T15:10:43" maxSheetId="2" userName="Vs, AnanthareshmaX" r:id="rId155" minRId="939">
    <sheetIdMap count="1">
      <sheetId val="1"/>
    </sheetIdMap>
  </header>
  <header guid="{DBABBDD6-985A-4715-ACEA-FEC05F317F8F}" dateTime="2022-03-09T15:11:52" maxSheetId="2" userName="As, VijayX" r:id="rId156" minRId="940" maxRId="943">
    <sheetIdMap count="1">
      <sheetId val="1"/>
    </sheetIdMap>
  </header>
  <header guid="{C1F4F45E-8E72-4298-A3AA-0022BF1EF867}" dateTime="2022-03-09T15:36:21" maxSheetId="2" userName="Vs, AnanthareshmaX" r:id="rId157" minRId="944">
    <sheetIdMap count="1">
      <sheetId val="1"/>
    </sheetIdMap>
  </header>
  <header guid="{E663CFB0-1C9F-406C-8133-AF984EE6961F}" dateTime="2022-03-09T15:43:42" maxSheetId="2" userName="Vs, AnanthareshmaX" r:id="rId158" minRId="945">
    <sheetIdMap count="1">
      <sheetId val="1"/>
    </sheetIdMap>
  </header>
  <header guid="{DF0ECB8F-00CE-4352-8976-718248D33F23}" dateTime="2022-03-09T15:48:29" maxSheetId="2" userName="As, VijayX" r:id="rId159" minRId="946" maxRId="949">
    <sheetIdMap count="1">
      <sheetId val="1"/>
    </sheetIdMap>
  </header>
  <header guid="{8433F792-302A-45EA-80F7-635C5160157D}" dateTime="2022-03-09T15:56:12" maxSheetId="2" userName="Vs, AnanthareshmaX" r:id="rId160" minRId="951">
    <sheetIdMap count="1">
      <sheetId val="1"/>
    </sheetIdMap>
  </header>
  <header guid="{8D5F3064-CDB8-49D0-87E6-4EC0C134F9A8}" dateTime="2022-03-09T15:59:57" maxSheetId="2" userName="Vs, AnanthareshmaX" r:id="rId161" minRId="952" maxRId="953">
    <sheetIdMap count="1">
      <sheetId val="1"/>
    </sheetIdMap>
  </header>
  <header guid="{2827C286-346B-4CFC-B038-08AD8A1CAF62}" dateTime="2022-03-09T16:02:57" maxSheetId="2" userName="As, VijayX" r:id="rId162" minRId="954" maxRId="955">
    <sheetIdMap count="1">
      <sheetId val="1"/>
    </sheetIdMap>
  </header>
  <header guid="{4D71B87C-A2F6-44F7-89B9-91946C8F222C}" dateTime="2022-03-09T16:20:34" maxSheetId="2" userName="Vs, AnanthareshmaX" r:id="rId163" minRId="956">
    <sheetIdMap count="1">
      <sheetId val="1"/>
    </sheetIdMap>
  </header>
  <header guid="{03100882-2895-49D7-B42F-7ADDFB5F0B88}" dateTime="2022-03-09T16:46:36" maxSheetId="2" userName="Vs, AnanthareshmaX" r:id="rId164" minRId="957">
    <sheetIdMap count="1">
      <sheetId val="1"/>
    </sheetIdMap>
  </header>
  <header guid="{5B3AD0EB-30A7-48B0-9334-7725DC9E96FB}" dateTime="2022-03-09T17:37:54" maxSheetId="2" userName="Vs, AnanthareshmaX" r:id="rId165" minRId="958">
    <sheetIdMap count="1">
      <sheetId val="1"/>
    </sheetIdMap>
  </header>
  <header guid="{F3F9F66A-1CF6-45AE-A072-B928AAF8DBE8}" dateTime="2022-03-09T17:38:52" maxSheetId="2" userName="Vs, AnanthareshmaX" r:id="rId166" minRId="959">
    <sheetIdMap count="1">
      <sheetId val="1"/>
    </sheetIdMap>
  </header>
  <header guid="{8C25E1BD-34C2-4B57-90DD-A2DD0E8545C9}" dateTime="2022-03-09T17:40:57" maxSheetId="2" userName="As, VijayX" r:id="rId167" minRId="960">
    <sheetIdMap count="1">
      <sheetId val="1"/>
    </sheetIdMap>
  </header>
  <header guid="{830A62DB-192A-41C5-8D2D-23D17E18D3E8}" dateTime="2022-03-09T18:01:33" maxSheetId="2" userName="Vs, AnanthareshmaX" r:id="rId168" minRId="961">
    <sheetIdMap count="1">
      <sheetId val="1"/>
    </sheetIdMap>
  </header>
  <header guid="{BFCFEA0E-29F3-4159-A3C2-23644B95A0F8}" dateTime="2022-03-09T18:02:15" maxSheetId="2" userName="Vs, AnanthareshmaX" r:id="rId169" minRId="962">
    <sheetIdMap count="1">
      <sheetId val="1"/>
    </sheetIdMap>
  </header>
  <header guid="{60377DB1-A72F-40C9-9F5C-A37FAF02EF5A}" dateTime="2022-03-09T18:02:33" maxSheetId="2" userName="Suresh, AryaX" r:id="rId170">
    <sheetIdMap count="1">
      <sheetId val="1"/>
    </sheetIdMap>
  </header>
  <header guid="{1D98F284-7250-4F19-A2F1-25B3A0DA189B}" dateTime="2022-03-09T18:04:51" maxSheetId="2" userName="Vs, AnanthareshmaX" r:id="rId171" minRId="964" maxRId="965">
    <sheetIdMap count="1">
      <sheetId val="1"/>
    </sheetIdMap>
  </header>
  <header guid="{C406F79B-E575-472D-AA47-42065A3E2C4B}" dateTime="2022-03-09T18:05:04" maxSheetId="2" userName="Vs, AnanthareshmaX" r:id="rId172" minRId="966" maxRId="967">
    <sheetIdMap count="1">
      <sheetId val="1"/>
    </sheetIdMap>
  </header>
  <header guid="{63A9607B-11A2-42F5-960D-06F63B1E2B63}" dateTime="2022-03-10T12:06:22" maxSheetId="2" userName="Biju, BeethuX" r:id="rId173" minRId="968" maxRId="978">
    <sheetIdMap count="1">
      <sheetId val="1"/>
    </sheetIdMap>
  </header>
  <header guid="{7DE21DF7-94CD-4639-B4FA-FF478F313C99}" dateTime="2022-03-10T17:33:22" maxSheetId="2" userName="Hasagavalli somashekhar, ManasaX" r:id="rId174">
    <sheetIdMap count="1">
      <sheetId val="1"/>
    </sheetIdMap>
  </header>
  <header guid="{6D664AF1-7AFA-4D2C-80F3-1D22F07C48F8}" dateTime="2022-03-10T17:40:39" maxSheetId="2" userName="Hasagavalli somashekhar, ManasaX" r:id="rId175" minRId="981" maxRId="982">
    <sheetIdMap count="1">
      <sheetId val="1"/>
    </sheetIdMap>
  </header>
  <header guid="{30C1899D-8B51-46F4-8FAB-70D097C88AD2}" dateTime="2022-03-10T17:42:05" maxSheetId="2" userName="Hasagavalli somashekhar, ManasaX" r:id="rId176" minRId="984" maxRId="985">
    <sheetIdMap count="1">
      <sheetId val="1"/>
    </sheetIdMap>
  </header>
  <header guid="{4C36ECD5-89DD-46B1-BFD5-FE798DB21FEC}" dateTime="2022-03-10T17:43:34" maxSheetId="2" userName="Hasagavalli somashekhar, ManasaX" r:id="rId177" minRId="986" maxRId="987">
    <sheetIdMap count="1">
      <sheetId val="1"/>
    </sheetIdMap>
  </header>
  <header guid="{EA2C074C-4BBD-4D0E-9EBC-BED711506F28}" dateTime="2022-03-10T17:48:12" maxSheetId="2" userName="Hasagavalli somashekhar, ManasaX" r:id="rId178" minRId="988" maxRId="990">
    <sheetIdMap count="1">
      <sheetId val="1"/>
    </sheetIdMap>
  </header>
  <header guid="{133B1273-EA23-49D2-B367-C1833F6BFA7C}" dateTime="2022-03-10T17:48:57" maxSheetId="2" userName="Hasagavalli somashekhar, ManasaX" r:id="rId179" minRId="991">
    <sheetIdMap count="1">
      <sheetId val="1"/>
    </sheetIdMap>
  </header>
  <header guid="{F124DE4E-12C9-4458-9D86-EF6500DF5AA2}" dateTime="2022-03-10T17:49:42" maxSheetId="2" userName="Hasagavalli somashekhar, ManasaX" r:id="rId180" minRId="992">
    <sheetIdMap count="1">
      <sheetId val="1"/>
    </sheetIdMap>
  </header>
  <header guid="{871203E1-3F37-454B-BFBA-65ABA8C058B1}" dateTime="2022-03-10T17:50:54" maxSheetId="2" userName="Hasagavalli somashekhar, ManasaX" r:id="rId181" minRId="993" maxRId="994">
    <sheetIdMap count="1">
      <sheetId val="1"/>
    </sheetIdMap>
  </header>
  <header guid="{6191C8B2-308D-42B7-ABF5-7A13CAD6E5C1}" dateTime="2022-03-10T17:52:42" maxSheetId="2" userName="Hasagavalli somashekhar, ManasaX" r:id="rId182" minRId="995">
    <sheetIdMap count="1">
      <sheetId val="1"/>
    </sheetIdMap>
  </header>
  <header guid="{2658B301-76BD-43AE-8977-3DB1CEE64940}" dateTime="2022-03-10T17:53:27" maxSheetId="2" userName="Hasagavalli somashekhar, ManasaX" r:id="rId183" minRId="996">
    <sheetIdMap count="1">
      <sheetId val="1"/>
    </sheetIdMap>
  </header>
  <header guid="{FF91D1D3-8218-4A57-9806-5CD3E1EC856C}" dateTime="2022-03-10T18:01:37" maxSheetId="2" userName="Hasagavalli somashekhar, ManasaX" r:id="rId184" minRId="997">
    <sheetIdMap count="1">
      <sheetId val="1"/>
    </sheetIdMap>
  </header>
  <header guid="{5B683F38-3FCD-465C-AE9E-3614541C436E}" dateTime="2022-03-10T18:01:55" maxSheetId="2" userName="Hasagavalli somashekhar, ManasaX" r:id="rId185" minRId="998">
    <sheetIdMap count="1">
      <sheetId val="1"/>
    </sheetIdMap>
  </header>
  <header guid="{795A8449-DCAD-4B1E-AD74-52BA219B7575}" dateTime="2022-03-11T10:47:50" maxSheetId="2" userName="Hasagavalli somashekhar, ManasaX" r:id="rId186" minRId="999" maxRId="1000">
    <sheetIdMap count="1">
      <sheetId val="1"/>
    </sheetIdMap>
  </header>
  <header guid="{05D38749-1121-480E-9E3B-BE918C6136EB}" dateTime="2022-03-11T10:48:52" maxSheetId="2" userName="Hasagavalli somashekhar, ManasaX" r:id="rId187" minRId="1001" maxRId="1004">
    <sheetIdMap count="1">
      <sheetId val="1"/>
    </sheetIdMap>
  </header>
  <header guid="{BFA67167-AB4D-4082-B56F-1122020B6A31}" dateTime="2022-03-11T11:08:49" maxSheetId="2" userName="Vs, AnanthareshmaX" r:id="rId188" minRId="1005">
    <sheetIdMap count="1">
      <sheetId val="1"/>
    </sheetIdMap>
  </header>
  <header guid="{A6346820-2D45-4B36-AE77-F776F29C5EB9}" dateTime="2022-03-11T11:29:39" maxSheetId="2" userName="Vs, AnanthareshmaX" r:id="rId189" minRId="1006" maxRId="1009">
    <sheetIdMap count="1">
      <sheetId val="1"/>
    </sheetIdMap>
  </header>
  <header guid="{D38E5230-8592-489E-91EC-B6DBDBE1C16E}" dateTime="2022-03-11T11:30:38" maxSheetId="2" userName="Vs, AnanthareshmaX" r:id="rId190" minRId="1010" maxRId="1012">
    <sheetIdMap count="1">
      <sheetId val="1"/>
    </sheetIdMap>
  </header>
  <header guid="{0F7594C0-AED1-4242-B65E-A5DF038E294D}" dateTime="2022-03-11T11:37:13" maxSheetId="2" userName="As, VijayX" r:id="rId191">
    <sheetIdMap count="1">
      <sheetId val="1"/>
    </sheetIdMap>
  </header>
  <header guid="{822D5534-9168-495B-816B-A249011D7870}" dateTime="2022-03-11T12:00:16" maxSheetId="2" userName="As, VijayX" r:id="rId192" minRId="1014" maxRId="1019">
    <sheetIdMap count="1">
      <sheetId val="1"/>
    </sheetIdMap>
  </header>
  <header guid="{02E98F2C-B9CA-4CAA-8E4C-238DC375364D}" dateTime="2022-03-11T12:03:47" maxSheetId="2" userName="Vs, AnanthareshmaX" r:id="rId193" minRId="1020">
    <sheetIdMap count="1">
      <sheetId val="1"/>
    </sheetIdMap>
  </header>
  <header guid="{2DEFC4D4-22F7-4D21-8EA8-B68EE1FBFF26}" dateTime="2022-03-11T12:20:04" maxSheetId="2" userName="Hasagavalli somashekhar, ManasaX" r:id="rId194" minRId="1021" maxRId="1022">
    <sheetIdMap count="1">
      <sheetId val="1"/>
    </sheetIdMap>
  </header>
  <header guid="{E43904C8-B2DC-4C1C-A508-5B5A390E59F2}" dateTime="2022-03-11T12:22:51" maxSheetId="2" userName="Hasagavalli somashekhar, ManasaX" r:id="rId195" minRId="1023" maxRId="1024">
    <sheetIdMap count="1">
      <sheetId val="1"/>
    </sheetIdMap>
  </header>
  <header guid="{86C7B3E4-4C94-496B-9A4E-7EBA119D37E4}" dateTime="2022-03-11T12:36:54" maxSheetId="2" userName="Hasagavalli somashekhar, ManasaX" r:id="rId196" minRId="1025" maxRId="1026">
    <sheetIdMap count="1">
      <sheetId val="1"/>
    </sheetIdMap>
  </header>
  <header guid="{48D0AFB5-776C-4EF8-9914-1FADA707BB45}" dateTime="2022-03-11T12:47:47" maxSheetId="2" userName="Hasagavalli somashekhar, ManasaX" r:id="rId197" minRId="1027" maxRId="1028">
    <sheetIdMap count="1">
      <sheetId val="1"/>
    </sheetIdMap>
  </header>
  <header guid="{F9D3A20A-C178-419A-B6A7-5415D8CA8CAE}" dateTime="2022-03-11T13:53:44" maxSheetId="2" userName="Vs, AnanthareshmaX" r:id="rId198" minRId="1029">
    <sheetIdMap count="1">
      <sheetId val="1"/>
    </sheetIdMap>
  </header>
  <header guid="{E1E2EB10-D3F6-4C28-8B4C-0405F15413D9}" dateTime="2022-03-11T13:54:18" maxSheetId="2" userName="Vs, AnanthareshmaX" r:id="rId199" minRId="1030">
    <sheetIdMap count="1">
      <sheetId val="1"/>
    </sheetIdMap>
  </header>
  <header guid="{39B5246A-17E3-4D97-905D-B2A44A220FBB}" dateTime="2022-03-11T14:38:10" maxSheetId="2" userName="Hasagavalli somashekhar, ManasaX" r:id="rId200" minRId="1031" maxRId="1032">
    <sheetIdMap count="1">
      <sheetId val="1"/>
    </sheetIdMap>
  </header>
  <header guid="{80C6DA90-B9FE-417D-BD90-F0584F894C21}" dateTime="2022-03-11T14:43:08" maxSheetId="2" userName="Hasagavalli somashekhar, ManasaX" r:id="rId201" minRId="1033" maxRId="1034">
    <sheetIdMap count="1">
      <sheetId val="1"/>
    </sheetIdMap>
  </header>
  <header guid="{90BBE872-BF27-42E7-B66C-F7F89FF96BEB}" dateTime="2022-03-11T15:09:03" maxSheetId="2" userName="Vs, AnanthareshmaX" r:id="rId202" minRId="1035" maxRId="1036">
    <sheetIdMap count="1">
      <sheetId val="1"/>
    </sheetIdMap>
  </header>
  <header guid="{E1BDEB5B-8588-447C-B294-7EAEE042472F}" dateTime="2022-03-11T15:10:05" maxSheetId="2" userName="Vs, AnanthareshmaX" r:id="rId203" minRId="1037" maxRId="1038">
    <sheetIdMap count="1">
      <sheetId val="1"/>
    </sheetIdMap>
  </header>
  <header guid="{D44CF6E3-CAFB-455B-B1D1-EFBAB2562426}" dateTime="2022-03-11T15:13:13" maxSheetId="2" userName="Vs, AnanthareshmaX" r:id="rId204" minRId="1039" maxRId="1040">
    <sheetIdMap count="1">
      <sheetId val="1"/>
    </sheetIdMap>
  </header>
  <header guid="{C63EAC5D-BF9C-44CD-A157-648841B07E2C}" dateTime="2022-03-11T15:15:31" maxSheetId="2" userName="Vs, AnanthareshmaX" r:id="rId205" minRId="1041" maxRId="1042">
    <sheetIdMap count="1">
      <sheetId val="1"/>
    </sheetIdMap>
  </header>
  <header guid="{BAC79584-A94A-4597-8900-BDE278EAE3DA}" dateTime="2022-03-11T15:28:23" maxSheetId="2" userName="Hasagavalli somashekhar, ManasaX" r:id="rId206" minRId="1043">
    <sheetIdMap count="1">
      <sheetId val="1"/>
    </sheetIdMap>
  </header>
  <header guid="{7741236C-E0EA-444B-8B91-12B6BCB83D5D}" dateTime="2022-03-11T15:28:45" maxSheetId="2" userName="Hasagavalli somashekhar, ManasaX" r:id="rId207" minRId="1044">
    <sheetIdMap count="1">
      <sheetId val="1"/>
    </sheetIdMap>
  </header>
  <header guid="{091D645C-A364-4C18-B49C-6CF7FA120B0C}" dateTime="2022-03-11T15:44:34" maxSheetId="2" userName="As, VijayX" r:id="rId208" minRId="1045">
    <sheetIdMap count="1">
      <sheetId val="1"/>
    </sheetIdMap>
  </header>
  <header guid="{05352E57-4C6C-447E-8B4C-B2BCA2DB353B}" dateTime="2022-03-11T15:46:12" maxSheetId="2" userName="Vs, AnanthareshmaX" r:id="rId209" minRId="1046" maxRId="1047">
    <sheetIdMap count="1">
      <sheetId val="1"/>
    </sheetIdMap>
  </header>
  <header guid="{88ECC166-EB86-4AF9-B1FD-8D52D4CEEF0A}" dateTime="2022-03-11T15:47:46" maxSheetId="2" userName="Vs, AnanthareshmaX" r:id="rId210" minRId="1048" maxRId="1049">
    <sheetIdMap count="1">
      <sheetId val="1"/>
    </sheetIdMap>
  </header>
  <header guid="{12AA1B2A-7DBB-4923-A55B-13645080F752}" dateTime="2022-03-11T15:51:08" maxSheetId="2" userName="Vs, AnanthareshmaX" r:id="rId211" minRId="1050" maxRId="1053">
    <sheetIdMap count="1">
      <sheetId val="1"/>
    </sheetIdMap>
  </header>
  <header guid="{96EE0529-7786-411A-9AA1-0726432D0592}" dateTime="2022-03-11T15:51:49" maxSheetId="2" userName="Vs, AnanthareshmaX" r:id="rId212">
    <sheetIdMap count="1">
      <sheetId val="1"/>
    </sheetIdMap>
  </header>
  <header guid="{9E1BD0E1-C6FB-43FE-B59F-5855DC4676A1}" dateTime="2022-03-11T16:30:44" maxSheetId="2" userName="Hasagavalli somashekhar, ManasaX" r:id="rId213" minRId="1055" maxRId="1056">
    <sheetIdMap count="1">
      <sheetId val="1"/>
    </sheetIdMap>
  </header>
  <header guid="{D7A713D8-5032-469F-8B93-D22AC096037E}" dateTime="2022-03-11T16:48:46" maxSheetId="2" userName="Vs, AnanthareshmaX" r:id="rId214" minRId="1057">
    <sheetIdMap count="1">
      <sheetId val="1"/>
    </sheetIdMap>
  </header>
  <header guid="{2A335505-4972-4B9B-B00A-4AB3D64A688B}" dateTime="2022-03-11T16:48:58" maxSheetId="2" userName="Vs, AnanthareshmaX" r:id="rId215" minRId="1058">
    <sheetIdMap count="1">
      <sheetId val="1"/>
    </sheetIdMap>
  </header>
  <header guid="{A10BD8E2-48A4-43EE-B708-31C6A7ECD1AE}" dateTime="2022-03-11T17:02:48" maxSheetId="2" userName="Hasagavalli somashekhar, ManasaX" r:id="rId216" minRId="1059" maxRId="1060">
    <sheetIdMap count="1">
      <sheetId val="1"/>
    </sheetIdMap>
  </header>
  <header guid="{6F70348F-8EDD-4FE8-8E5C-1295C356F57F}" dateTime="2022-03-11T17:09:17" maxSheetId="2" userName="Hasagavalli somashekhar, ManasaX" r:id="rId217" minRId="1061" maxRId="1064">
    <sheetIdMap count="1">
      <sheetId val="1"/>
    </sheetIdMap>
  </header>
  <header guid="{58B3C575-FEE6-4B99-86A5-70A52C72C08D}" dateTime="2022-03-11T17:20:34" maxSheetId="2" userName="Vs, AnanthareshmaX" r:id="rId218" minRId="1065">
    <sheetIdMap count="1">
      <sheetId val="1"/>
    </sheetIdMap>
  </header>
  <header guid="{00EA51F0-726B-4F40-93DC-DB569493B25D}" dateTime="2022-03-11T17:46:30" maxSheetId="2" userName="Vs, AnanthareshmaX" r:id="rId219" minRId="1066">
    <sheetIdMap count="1">
      <sheetId val="1"/>
    </sheetIdMap>
  </header>
  <header guid="{3A73DE82-B145-438D-AB3D-30FB56419AF3}" dateTime="2022-03-11T17:47:50" maxSheetId="2" userName="Vs, AnanthareshmaX" r:id="rId220" minRId="1067">
    <sheetIdMap count="1">
      <sheetId val="1"/>
    </sheetIdMap>
  </header>
  <header guid="{09848CF6-4180-469D-BB5F-E4B2B17BF60E}" dateTime="2022-03-11T17:52:38" maxSheetId="2" userName="Biju, BeethuX" r:id="rId221" minRId="1068">
    <sheetIdMap count="1">
      <sheetId val="1"/>
    </sheetIdMap>
  </header>
  <header guid="{2380D25E-E2FE-4CB7-AF4B-39CFD1B17D9E}" dateTime="2022-03-15T11:09:43" maxSheetId="2" userName="Biju, BeethuX" r:id="rId222" minRId="1070" maxRId="1170">
    <sheetIdMap count="1">
      <sheetId val="1"/>
    </sheetIdMap>
  </header>
  <header guid="{B533DC12-E6AB-4E94-91F8-09BD5C112850}" dateTime="2022-03-15T11:32:13" maxSheetId="3" userName="Biju, BeethuX" r:id="rId223" minRId="1171" maxRId="2942">
    <sheetIdMap count="2">
      <sheetId val="2"/>
      <sheetId val="1"/>
    </sheetIdMap>
  </header>
  <header guid="{DF8192CE-F8D7-495F-9128-59D923E00DF5}" dateTime="2022-03-15T11:32:28" maxSheetId="3" userName="Biju, BeethuX" r:id="rId224" minRId="2945">
    <sheetIdMap count="2">
      <sheetId val="2"/>
      <sheetId val="1"/>
    </sheetIdMap>
  </header>
  <header guid="{9610B4BE-3B61-4AAF-8CE7-387540F2145C}" dateTime="2022-04-01T11:14:36" maxSheetId="3" userName="Suresh, AryaX" r:id="rId225" minRId="2946" maxRId="3497">
    <sheetIdMap count="2">
      <sheetId val="2"/>
      <sheetId val="1"/>
    </sheetIdMap>
  </header>
  <header guid="{EBB718A8-7831-466B-8F7D-0823661150F1}" dateTime="2022-04-01T11:53:59" maxSheetId="3" userName="Suresh, AryaX" r:id="rId226">
    <sheetIdMap count="2">
      <sheetId val="2"/>
      <sheetId val="1"/>
    </sheetIdMap>
  </header>
  <header guid="{3EEC1040-6739-48C2-93D4-7E64492377FB}" dateTime="2022-04-01T11:59:24" maxSheetId="3" userName="Suresh, AryaX" r:id="rId227" minRId="3502" maxRId="3535">
    <sheetIdMap count="2">
      <sheetId val="2"/>
      <sheetId val="1"/>
    </sheetIdMap>
  </header>
  <header guid="{3F534384-9034-4224-A8F4-DA38540B9199}" dateTime="2022-04-01T12:25:54" maxSheetId="3" userName="D, ShwethaX" r:id="rId228" minRId="3538">
    <sheetIdMap count="2">
      <sheetId val="2"/>
      <sheetId val="1"/>
    </sheetIdMap>
  </header>
  <header guid="{22499DD3-0EDF-4648-900B-4F2116717EC7}" dateTime="2022-04-01T13:26:02" maxSheetId="3" userName="D, ShwethaX" r:id="rId229" minRId="3539" maxRId="3551">
    <sheetIdMap count="2">
      <sheetId val="2"/>
      <sheetId val="1"/>
    </sheetIdMap>
  </header>
  <header guid="{934DAB2F-93AD-43D7-96DD-0540837253FA}" dateTime="2022-04-01T13:28:30" maxSheetId="3" userName="Vs, AnanthareshmaX" r:id="rId230" minRId="3552">
    <sheetIdMap count="2">
      <sheetId val="2"/>
      <sheetId val="1"/>
    </sheetIdMap>
  </header>
  <header guid="{F5603BF8-4492-4303-B632-C62867583023}" dateTime="2022-04-01T13:35:27" maxSheetId="3" userName="Vs, AnanthareshmaX" r:id="rId231" minRId="3553">
    <sheetIdMap count="2">
      <sheetId val="2"/>
      <sheetId val="1"/>
    </sheetIdMap>
  </header>
  <header guid="{FD4D1FB4-93F8-40B7-BA8E-4091AAC7BED0}" dateTime="2022-04-01T13:38:42" maxSheetId="3" userName="Vs, AnanthareshmaX" r:id="rId232" minRId="3554">
    <sheetIdMap count="2">
      <sheetId val="2"/>
      <sheetId val="1"/>
    </sheetIdMap>
  </header>
  <header guid="{5521BF26-4A16-48E2-A16F-2B5E554CE92D}" dateTime="2022-04-01T13:44:42" maxSheetId="3" userName="D, ShwethaX" r:id="rId233" minRId="3555" maxRId="3559">
    <sheetIdMap count="2">
      <sheetId val="2"/>
      <sheetId val="1"/>
    </sheetIdMap>
  </header>
  <header guid="{92CBEE73-AF39-4E48-8204-8EAF09B9B561}" dateTime="2022-04-01T13:48:18" maxSheetId="3" userName="Vs, AnanthareshmaX" r:id="rId234" minRId="3560">
    <sheetIdMap count="2">
      <sheetId val="2"/>
      <sheetId val="1"/>
    </sheetIdMap>
  </header>
  <header guid="{A117742B-64BD-4AA6-9634-93A7B3DF680C}" dateTime="2022-04-01T13:50:28" maxSheetId="3" userName="Vs, AnanthareshmaX" r:id="rId235" minRId="3561">
    <sheetIdMap count="2">
      <sheetId val="2"/>
      <sheetId val="1"/>
    </sheetIdMap>
  </header>
  <header guid="{3E44A3BA-601C-475F-BEC2-7F38BA755A60}" dateTime="2022-04-01T13:51:52" maxSheetId="3" userName="Vs, AnanthareshmaX" r:id="rId236" minRId="3562">
    <sheetIdMap count="2">
      <sheetId val="2"/>
      <sheetId val="1"/>
    </sheetIdMap>
  </header>
  <header guid="{2972D5C3-45DD-4ECF-B40B-19E856DBC3EC}" dateTime="2022-04-01T13:53:39" maxSheetId="3" userName="Vs, AnanthareshmaX" r:id="rId237" minRId="3563">
    <sheetIdMap count="2">
      <sheetId val="2"/>
      <sheetId val="1"/>
    </sheetIdMap>
  </header>
  <header guid="{35DFED80-FE0E-41AA-A4E1-89CDD069DF2C}" dateTime="2022-04-01T13:55:29" maxSheetId="3" userName="Vs, AnanthareshmaX" r:id="rId238" minRId="3564">
    <sheetIdMap count="2">
      <sheetId val="2"/>
      <sheetId val="1"/>
    </sheetIdMap>
  </header>
  <header guid="{FB5FC89A-F4DA-4111-922A-D6C5542068AB}" dateTime="2022-04-01T13:55:58" maxSheetId="3" userName="Vs, AnanthareshmaX" r:id="rId239" minRId="3565">
    <sheetIdMap count="2">
      <sheetId val="2"/>
      <sheetId val="1"/>
    </sheetIdMap>
  </header>
  <header guid="{591723AD-47AD-4035-B34B-572B401777FC}" dateTime="2022-04-01T13:58:56" maxSheetId="3" userName="Vs, AnanthareshmaX" r:id="rId240" minRId="3566">
    <sheetIdMap count="2">
      <sheetId val="2"/>
      <sheetId val="1"/>
    </sheetIdMap>
  </header>
  <header guid="{EE8F39B5-5052-4951-BFA0-8B5037F8BDBC}" dateTime="2022-04-01T14:48:14" maxSheetId="3" userName="Hasagavalli somashekhar, ManasaX" r:id="rId241" minRId="3567" maxRId="3577">
    <sheetIdMap count="2">
      <sheetId val="2"/>
      <sheetId val="1"/>
    </sheetIdMap>
  </header>
  <header guid="{B27A70D9-8FCC-466A-9EAA-D5A054B94E3E}" dateTime="2022-04-01T15:11:36" maxSheetId="3" userName="Vs, AnanthareshmaX" r:id="rId242" minRId="3578">
    <sheetIdMap count="2">
      <sheetId val="2"/>
      <sheetId val="1"/>
    </sheetIdMap>
  </header>
  <header guid="{C42C6C74-5D95-47B7-865B-CC36969FB3A1}" dateTime="2022-04-01T15:14:50" maxSheetId="3" userName="Hasagavalli somashekhar, ManasaX" r:id="rId243" minRId="3579" maxRId="3582">
    <sheetIdMap count="2">
      <sheetId val="2"/>
      <sheetId val="1"/>
    </sheetIdMap>
  </header>
  <header guid="{D7060454-67B6-46A7-AFCC-9A6184059DEC}" dateTime="2022-04-01T15:17:58" maxSheetId="3" userName="Vs, AnanthareshmaX" r:id="rId244" minRId="3583">
    <sheetIdMap count="2">
      <sheetId val="2"/>
      <sheetId val="1"/>
    </sheetIdMap>
  </header>
  <header guid="{5D4ED4FD-F964-4E1E-AFE7-94111928D802}" dateTime="2022-04-01T15:18:04" maxSheetId="3" userName="Hasagavalli somashekhar, ManasaX" r:id="rId245" minRId="3584" maxRId="3585">
    <sheetIdMap count="2">
      <sheetId val="2"/>
      <sheetId val="1"/>
    </sheetIdMap>
  </header>
  <header guid="{A968CBBF-D369-46FE-817E-D477C24180BA}" dateTime="2022-04-01T15:19:10" maxSheetId="3" userName="Vs, AnanthareshmaX" r:id="rId246" minRId="3586">
    <sheetIdMap count="2">
      <sheetId val="2"/>
      <sheetId val="1"/>
    </sheetIdMap>
  </header>
  <header guid="{4A4374BE-A566-4B74-9DB8-667BA7E1B9E6}" dateTime="2022-04-01T15:24:57" maxSheetId="3" userName="Hasagavalli somashekhar, ManasaX" r:id="rId247" minRId="3587">
    <sheetIdMap count="2">
      <sheetId val="2"/>
      <sheetId val="1"/>
    </sheetIdMap>
  </header>
  <header guid="{9AA09BC2-5FF7-49EF-A800-EAFA44C4E269}" dateTime="2022-04-01T15:25:44" maxSheetId="3" userName="D, ShwethaX" r:id="rId248" minRId="3588" maxRId="3592">
    <sheetIdMap count="2">
      <sheetId val="2"/>
      <sheetId val="1"/>
    </sheetIdMap>
  </header>
  <header guid="{F2239951-2FE8-4772-B231-2550FC4980DA}" dateTime="2022-04-01T15:28:01" maxSheetId="3" userName="Vs, AnanthareshmaX" r:id="rId249" minRId="3593">
    <sheetIdMap count="2">
      <sheetId val="2"/>
      <sheetId val="1"/>
    </sheetIdMap>
  </header>
  <header guid="{777997B9-409C-4BE0-B62F-D6F5D71F5A1E}" dateTime="2022-04-01T15:36:12" maxSheetId="3" userName="Vs, AnanthareshmaX" r:id="rId250" minRId="3594">
    <sheetIdMap count="2">
      <sheetId val="2"/>
      <sheetId val="1"/>
    </sheetIdMap>
  </header>
  <header guid="{2E10CC5A-B757-4406-AB1E-2D9F41272D31}" dateTime="2022-04-01T15:36:28" maxSheetId="3" userName="Hasagavalli somashekhar, ManasaX" r:id="rId251" minRId="3595" maxRId="3596">
    <sheetIdMap count="2">
      <sheetId val="2"/>
      <sheetId val="1"/>
    </sheetIdMap>
  </header>
  <header guid="{6D90B7AB-E8E2-4D52-A9A5-C8C36DAAAF24}" dateTime="2022-04-01T15:37:05" maxSheetId="3" userName="Hasagavalli somashekhar, ManasaX" r:id="rId252" minRId="3597">
    <sheetIdMap count="2">
      <sheetId val="2"/>
      <sheetId val="1"/>
    </sheetIdMap>
  </header>
  <header guid="{77C0C6D7-F887-4F78-92DC-7766E6D2FB44}" dateTime="2022-04-01T15:37:26" maxSheetId="3" userName="Vs, AnanthareshmaX" r:id="rId253" minRId="3598">
    <sheetIdMap count="2">
      <sheetId val="2"/>
      <sheetId val="1"/>
    </sheetIdMap>
  </header>
  <header guid="{5D882CCE-E46F-4701-B1E8-28C8CA120C8D}" dateTime="2022-04-01T15:41:09" maxSheetId="3" userName="D, ShwethaX" r:id="rId254" minRId="3599" maxRId="3602">
    <sheetIdMap count="2">
      <sheetId val="2"/>
      <sheetId val="1"/>
    </sheetIdMap>
  </header>
  <header guid="{ABC6BB59-8F85-4014-BCD6-9126D968BC46}" dateTime="2022-04-01T15:42:37" maxSheetId="3" userName="Vs, AnanthareshmaX" r:id="rId255" minRId="3603">
    <sheetIdMap count="2">
      <sheetId val="2"/>
      <sheetId val="1"/>
    </sheetIdMap>
  </header>
  <header guid="{D9FB12D9-6BF2-4B99-A43A-B1591F8D8562}" dateTime="2022-04-01T15:47:28" maxSheetId="3" userName="Hasagavalli somashekhar, ManasaX" r:id="rId256" minRId="3604">
    <sheetIdMap count="2">
      <sheetId val="2"/>
      <sheetId val="1"/>
    </sheetIdMap>
  </header>
  <header guid="{CB3F8A86-B787-442F-BD70-055F12869871}" dateTime="2022-04-01T16:14:10" maxSheetId="3" userName="Vs, AnanthareshmaX" r:id="rId257" minRId="3605">
    <sheetIdMap count="2">
      <sheetId val="2"/>
      <sheetId val="1"/>
    </sheetIdMap>
  </header>
  <header guid="{5906D2DE-2330-4FE1-AA9E-0DB28841E9C3}" dateTime="2022-04-01T16:17:21" maxSheetId="3" userName="Hasagavalli somashekhar, ManasaX" r:id="rId258" minRId="3606" maxRId="3609">
    <sheetIdMap count="2">
      <sheetId val="2"/>
      <sheetId val="1"/>
    </sheetIdMap>
  </header>
  <header guid="{AD97DD2C-5A95-40FE-98C2-5EFF5513F2C3}" dateTime="2022-04-01T16:21:12" maxSheetId="3" userName="D, ShwethaX" r:id="rId259" minRId="3610" maxRId="3616">
    <sheetIdMap count="2">
      <sheetId val="2"/>
      <sheetId val="1"/>
    </sheetIdMap>
  </header>
  <header guid="{A5B9C12E-9C05-4D96-903E-DB52BB1CF516}" dateTime="2022-04-01T16:24:03" maxSheetId="3" userName="Vs, AnanthareshmaX" r:id="rId260" minRId="3617">
    <sheetIdMap count="2">
      <sheetId val="2"/>
      <sheetId val="1"/>
    </sheetIdMap>
  </header>
  <header guid="{7C21DD51-C035-4E6C-9759-19B727B0AB71}" dateTime="2022-04-01T16:29:12" maxSheetId="3" userName="Vs, AnanthareshmaX" r:id="rId261" minRId="3618">
    <sheetIdMap count="2">
      <sheetId val="2"/>
      <sheetId val="1"/>
    </sheetIdMap>
  </header>
  <header guid="{460497A7-CEAC-41A3-A337-362A3055DEA1}" dateTime="2022-04-01T16:40:55" maxSheetId="3" userName="Vs, AnanthareshmaX" r:id="rId262" minRId="3619">
    <sheetIdMap count="2">
      <sheetId val="2"/>
      <sheetId val="1"/>
    </sheetIdMap>
  </header>
  <header guid="{158ACEF4-9AC0-4735-91D2-941FA6D08BFE}" dateTime="2022-04-01T16:43:29" maxSheetId="3" userName="Vs, AnanthareshmaX" r:id="rId263" minRId="3620">
    <sheetIdMap count="2">
      <sheetId val="2"/>
      <sheetId val="1"/>
    </sheetIdMap>
  </header>
  <header guid="{BD9CD688-9489-4F50-A44A-D3434E8575EC}" dateTime="2022-04-01T16:48:46" maxSheetId="3" userName="Vs, AnanthareshmaX" r:id="rId264" minRId="3621">
    <sheetIdMap count="2">
      <sheetId val="2"/>
      <sheetId val="1"/>
    </sheetIdMap>
  </header>
  <header guid="{A66F67E2-8DDD-4A1B-9E89-AE18E4F45F5B}" dateTime="2022-04-01T16:50:03" maxSheetId="3" userName="As, VijayX" r:id="rId265" minRId="3622" maxRId="3652">
    <sheetIdMap count="2">
      <sheetId val="2"/>
      <sheetId val="1"/>
    </sheetIdMap>
  </header>
  <header guid="{CCFBC882-9C54-4528-9A9A-72C374618EC7}" dateTime="2022-04-01T16:52:16" maxSheetId="3" userName="Vs, AnanthareshmaX" r:id="rId266" minRId="3653">
    <sheetIdMap count="2">
      <sheetId val="2"/>
      <sheetId val="1"/>
    </sheetIdMap>
  </header>
  <header guid="{DDAECB23-325F-4058-BC51-E625B1BE09BD}" dateTime="2022-04-01T16:53:05" maxSheetId="3" userName="Vs, AnanthareshmaX" r:id="rId267" minRId="3654">
    <sheetIdMap count="2">
      <sheetId val="2"/>
      <sheetId val="1"/>
    </sheetIdMap>
  </header>
  <header guid="{6935A348-8CB7-484B-82EB-1078C2BD83A9}" dateTime="2022-04-01T16:55:00" maxSheetId="3" userName="Vs, AnanthareshmaX" r:id="rId268" minRId="3655">
    <sheetIdMap count="2">
      <sheetId val="2"/>
      <sheetId val="1"/>
    </sheetIdMap>
  </header>
  <header guid="{36BDE72F-C727-4435-876A-E0C1E121693B}" dateTime="2022-04-01T16:58:14" maxSheetId="3" userName="Vs, AnanthareshmaX" r:id="rId269" minRId="3656">
    <sheetIdMap count="2">
      <sheetId val="2"/>
      <sheetId val="1"/>
    </sheetIdMap>
  </header>
  <header guid="{42AEC23F-11B1-4623-B04B-269968F6A419}" dateTime="2022-04-01T16:59:45" maxSheetId="3" userName="Hasagavalli somashekhar, ManasaX" r:id="rId270" minRId="3657">
    <sheetIdMap count="2">
      <sheetId val="2"/>
      <sheetId val="1"/>
    </sheetIdMap>
  </header>
  <header guid="{7C503B02-F403-4546-B014-4A7B5A17A902}" dateTime="2022-04-01T17:01:28" maxSheetId="3" userName="Vs, AnanthareshmaX" r:id="rId271" minRId="3658">
    <sheetIdMap count="2">
      <sheetId val="2"/>
      <sheetId val="1"/>
    </sheetIdMap>
  </header>
  <header guid="{555CE4E1-93FA-41B1-94CB-D493BF4CD4FF}" dateTime="2022-04-01T17:03:29" maxSheetId="3" userName="Hasagavalli somashekhar, ManasaX" r:id="rId272" minRId="3659">
    <sheetIdMap count="2">
      <sheetId val="2"/>
      <sheetId val="1"/>
    </sheetIdMap>
  </header>
  <header guid="{C28CFCC0-2524-48E9-A57A-DE7B2C81A75F}" dateTime="2022-04-01T17:03:42" maxSheetId="3" userName="Vs, AnanthareshmaX" r:id="rId273" minRId="3660">
    <sheetIdMap count="2">
      <sheetId val="2"/>
      <sheetId val="1"/>
    </sheetIdMap>
  </header>
  <header guid="{5F5192B4-BC79-4411-8385-A46DBCB0BD4B}" dateTime="2022-04-01T17:06:36" maxSheetId="3" userName="Vs, AnanthareshmaX" r:id="rId274" minRId="3661">
    <sheetIdMap count="2">
      <sheetId val="2"/>
      <sheetId val="1"/>
    </sheetIdMap>
  </header>
  <header guid="{8824A9B9-B689-4B55-9F2A-F797D2F43CB5}" dateTime="2022-04-01T17:12:25" maxSheetId="3" userName="Suresh, AryaX" r:id="rId275" minRId="3662" maxRId="3695">
    <sheetIdMap count="2">
      <sheetId val="2"/>
      <sheetId val="1"/>
    </sheetIdMap>
  </header>
  <header guid="{F552D2ED-4519-4766-BC1B-6647B3118F55}" dateTime="2022-04-01T17:16:41" maxSheetId="3" userName="D, ShwethaX" r:id="rId276" minRId="3698" maxRId="3701">
    <sheetIdMap count="2">
      <sheetId val="2"/>
      <sheetId val="1"/>
    </sheetIdMap>
  </header>
  <header guid="{61851773-DCE5-496C-8676-ADA6905FAA90}" dateTime="2022-04-01T17:17:33" maxSheetId="3" userName="Vs, AnanthareshmaX" r:id="rId277" minRId="3702">
    <sheetIdMap count="2">
      <sheetId val="2"/>
      <sheetId val="1"/>
    </sheetIdMap>
  </header>
  <header guid="{8F7FA17C-7877-4592-B10A-838367DFF6E3}" dateTime="2022-04-01T17:18:33" maxSheetId="3" userName="Suresh, AryaX" r:id="rId278" minRId="3703" maxRId="3704">
    <sheetIdMap count="2">
      <sheetId val="2"/>
      <sheetId val="1"/>
    </sheetIdMap>
  </header>
  <header guid="{374A789A-063C-4EA3-8183-B9CCAE6C2EC1}" dateTime="2022-04-01T17:18:55" maxSheetId="3" userName="Vs, AnanthareshmaX" r:id="rId279" minRId="3705">
    <sheetIdMap count="2">
      <sheetId val="2"/>
      <sheetId val="1"/>
    </sheetIdMap>
  </header>
  <header guid="{26A60EDC-2734-4069-81B0-47C9F682DDD3}" dateTime="2022-04-01T17:19:51" maxSheetId="3" userName="Hasagavalli somashekhar, ManasaX" r:id="rId280" minRId="3706">
    <sheetIdMap count="2">
      <sheetId val="2"/>
      <sheetId val="1"/>
    </sheetIdMap>
  </header>
  <header guid="{E3944F61-6D91-42A7-A2EA-05F00B8F85DF}" dateTime="2022-04-01T17:22:08" maxSheetId="3" userName="As, VijayX" r:id="rId281" minRId="3707" maxRId="3708">
    <sheetIdMap count="2">
      <sheetId val="2"/>
      <sheetId val="1"/>
    </sheetIdMap>
  </header>
  <header guid="{4619F323-D1E0-43DE-9228-DCC37A35563C}" dateTime="2022-04-01T17:23:44" maxSheetId="3" userName="Hasagavalli somashekhar, ManasaX" r:id="rId282" minRId="3709" maxRId="3710">
    <sheetIdMap count="2">
      <sheetId val="2"/>
      <sheetId val="1"/>
    </sheetIdMap>
  </header>
  <header guid="{D738B3ED-B46D-4B93-8048-6DB5798AEB82}" dateTime="2022-04-01T17:29:04" maxSheetId="3" userName="D, ShwethaX" r:id="rId283" minRId="3711" maxRId="3712">
    <sheetIdMap count="2">
      <sheetId val="2"/>
      <sheetId val="1"/>
    </sheetIdMap>
  </header>
  <header guid="{A78E9B2C-6D0C-4E80-B377-A9E8EC33B7DC}" dateTime="2022-04-01T17:30:57" maxSheetId="3" userName="Hasagavalli somashekhar, ManasaX" r:id="rId284" minRId="3713" maxRId="3714">
    <sheetIdMap count="2">
      <sheetId val="2"/>
      <sheetId val="1"/>
    </sheetIdMap>
  </header>
  <header guid="{56D7BA0D-66D2-473B-8A3F-9B4C2776ABD2}" dateTime="2022-04-01T17:35:52" maxSheetId="3" userName="Hasagavalli somashekhar, ManasaX" r:id="rId285" minRId="3715">
    <sheetIdMap count="2">
      <sheetId val="2"/>
      <sheetId val="1"/>
    </sheetIdMap>
  </header>
  <header guid="{77CE80F0-78CB-444B-84DA-62AF57B8CFC3}" dateTime="2022-04-04T10:07:11" maxSheetId="3" userName="D, ShwethaX" r:id="rId286" minRId="3716" maxRId="3724">
    <sheetIdMap count="2">
      <sheetId val="2"/>
      <sheetId val="1"/>
    </sheetIdMap>
  </header>
  <header guid="{A6AAC057-78A1-40C5-A369-33813A99D8C3}" dateTime="2022-04-04T10:14:52" maxSheetId="3" userName="Vs, AnanthareshmaX" r:id="rId287">
    <sheetIdMap count="2">
      <sheetId val="2"/>
      <sheetId val="1"/>
    </sheetIdMap>
  </header>
  <header guid="{0EAE81CA-2705-4A07-BB2E-BCC6616DB9F2}" dateTime="2022-04-04T10:44:10" maxSheetId="3" userName="Hasagavalli somashekhar, ManasaX" r:id="rId288" minRId="3729" maxRId="3731">
    <sheetIdMap count="2">
      <sheetId val="2"/>
      <sheetId val="1"/>
    </sheetIdMap>
  </header>
  <header guid="{12149EFF-96FE-457C-8972-05402F3C0146}" dateTime="2022-04-04T11:16:10" maxSheetId="3" userName="D, ShwethaX" r:id="rId289" minRId="3732" maxRId="3737">
    <sheetIdMap count="2">
      <sheetId val="2"/>
      <sheetId val="1"/>
    </sheetIdMap>
  </header>
  <header guid="{40F0A0FC-88E5-4868-A2A7-1720EB31CD45}" dateTime="2022-04-04T11:18:47" maxSheetId="3" userName="Hasagavalli somashekhar, ManasaX" r:id="rId290" minRId="3738">
    <sheetIdMap count="2">
      <sheetId val="2"/>
      <sheetId val="1"/>
    </sheetIdMap>
  </header>
  <header guid="{205615B9-9A9B-455A-9B2F-20FB8C7F4BCB}" dateTime="2022-04-04T11:55:55" maxSheetId="3" userName="Hasagavalli somashekhar, ManasaX" r:id="rId291" minRId="3739">
    <sheetIdMap count="2">
      <sheetId val="2"/>
      <sheetId val="1"/>
    </sheetIdMap>
  </header>
  <header guid="{CF1111D0-A077-4495-9918-FA027C56F6E6}" dateTime="2022-04-04T12:01:32" maxSheetId="3" userName="Hasagavalli somashekhar, ManasaX" r:id="rId292" minRId="3740">
    <sheetIdMap count="2">
      <sheetId val="2"/>
      <sheetId val="1"/>
    </sheetIdMap>
  </header>
  <header guid="{B895DEF2-DD52-452B-83D1-FFF505B67FC6}" dateTime="2022-04-04T12:12:35" maxSheetId="3" userName="D, ShwethaX" r:id="rId293" minRId="3741" maxRId="3745">
    <sheetIdMap count="2">
      <sheetId val="2"/>
      <sheetId val="1"/>
    </sheetIdMap>
  </header>
  <header guid="{1D307A3F-8F73-4E47-B318-B85FD8684D68}" dateTime="2022-04-04T12:20:18" maxSheetId="3" userName="Vs, AnanthareshmaX" r:id="rId294" minRId="3746">
    <sheetIdMap count="2">
      <sheetId val="2"/>
      <sheetId val="1"/>
    </sheetIdMap>
  </header>
  <header guid="{A9FA63F6-767B-4FC9-B5D5-99AA9D90E136}" dateTime="2022-04-04T12:25:52" maxSheetId="3" userName="Hasagavalli somashekhar, ManasaX" r:id="rId295" minRId="3747" maxRId="3748">
    <sheetIdMap count="2">
      <sheetId val="2"/>
      <sheetId val="1"/>
    </sheetIdMap>
  </header>
  <header guid="{30098317-90E7-442A-940F-3B67DA22605E}" dateTime="2022-04-04T12:28:13" maxSheetId="3" userName="Vs, AnanthareshmaX" r:id="rId296" minRId="3749">
    <sheetIdMap count="2">
      <sheetId val="2"/>
      <sheetId val="1"/>
    </sheetIdMap>
  </header>
  <header guid="{6D1AC94C-2910-469F-A801-8FF58348E6BB}" dateTime="2022-04-04T12:51:12" maxSheetId="3" userName="Vs, AnanthareshmaX" r:id="rId297" minRId="3750">
    <sheetIdMap count="2">
      <sheetId val="2"/>
      <sheetId val="1"/>
    </sheetIdMap>
  </header>
  <header guid="{AFD9F216-964C-46C8-AE05-01B1F73B9A7B}" dateTime="2022-04-04T12:58:39" maxSheetId="3" userName="Suresh, AryaX" r:id="rId298" minRId="3751" maxRId="3802">
    <sheetIdMap count="2">
      <sheetId val="2"/>
      <sheetId val="1"/>
    </sheetIdMap>
  </header>
  <header guid="{8CBBE201-9095-41AE-88A0-3F177A1607B0}" dateTime="2022-04-04T13:00:32" maxSheetId="3" userName="Hasagavalli somashekhar, ManasaX" r:id="rId299" minRId="3803">
    <sheetIdMap count="2">
      <sheetId val="2"/>
      <sheetId val="1"/>
    </sheetIdMap>
  </header>
  <header guid="{BB45051C-836E-42AE-9BF4-5137897873AA}" dateTime="2022-04-04T13:02:42" maxSheetId="3" userName="As, VijayX" r:id="rId300" minRId="3804" maxRId="3808">
    <sheetIdMap count="2">
      <sheetId val="2"/>
      <sheetId val="1"/>
    </sheetIdMap>
  </header>
  <header guid="{B8A3FAFB-85DB-47A4-9DC8-D2E28CF3C6E2}" dateTime="2022-04-04T13:03:27" maxSheetId="3" userName="Suresh, AryaX" r:id="rId301" minRId="3809">
    <sheetIdMap count="2">
      <sheetId val="2"/>
      <sheetId val="1"/>
    </sheetIdMap>
  </header>
  <header guid="{10EAD332-BF4A-4FA2-8D13-EDDBA11E392E}" dateTime="2022-04-04T13:03:51" maxSheetId="3" userName="Suresh, AryaX" r:id="rId302">
    <sheetIdMap count="2">
      <sheetId val="2"/>
      <sheetId val="1"/>
    </sheetIdMap>
  </header>
  <header guid="{B0D36EE5-D67D-45FE-B54F-371D2F73BB92}" dateTime="2022-04-04T13:04:16" maxSheetId="3" userName="Suresh, AryaX" r:id="rId303" minRId="3812">
    <sheetIdMap count="2">
      <sheetId val="2"/>
      <sheetId val="1"/>
    </sheetIdMap>
  </header>
  <header guid="{F940F2E7-8D7D-4652-8571-F8E22CCA3A65}" dateTime="2022-04-04T13:08:44" maxSheetId="3" userName="D, ShwethaX" r:id="rId304" minRId="3813">
    <sheetIdMap count="2">
      <sheetId val="2"/>
      <sheetId val="1"/>
    </sheetIdMap>
  </header>
  <header guid="{342D341C-2AF0-4E2E-B687-0F5C0751E48E}" dateTime="2022-04-04T13:18:58" maxSheetId="3" userName="Vs, AnanthareshmaX" r:id="rId305" minRId="3814">
    <sheetIdMap count="2">
      <sheetId val="2"/>
      <sheetId val="1"/>
    </sheetIdMap>
  </header>
  <header guid="{29304DB6-F9E4-4E9B-BDA9-4B304B64FE46}" dateTime="2022-04-04T13:55:57" maxSheetId="3" userName="D, ShwethaX" r:id="rId306" minRId="3815" maxRId="3819">
    <sheetIdMap count="2">
      <sheetId val="2"/>
      <sheetId val="1"/>
    </sheetIdMap>
  </header>
  <header guid="{60677AC8-A455-4C7F-A861-54E57CBDDA54}" dateTime="2022-04-04T14:12:40" maxSheetId="3" userName="D, ShwethaX" r:id="rId307" minRId="3820">
    <sheetIdMap count="2">
      <sheetId val="2"/>
      <sheetId val="1"/>
    </sheetIdMap>
  </header>
  <header guid="{F5ABB4E6-2307-4A23-95F6-BC5931B3F39C}" dateTime="2022-04-04T15:19:25" maxSheetId="3" userName="Hasagavalli somashekhar, ManasaX" r:id="rId308" minRId="3821">
    <sheetIdMap count="2">
      <sheetId val="2"/>
      <sheetId val="1"/>
    </sheetIdMap>
  </header>
  <header guid="{994BEF92-CABD-4334-ABF1-A24C39BBE302}" dateTime="2022-04-04T15:23:52" maxSheetId="3" userName="Vs, AnanthareshmaX" r:id="rId309" minRId="3822">
    <sheetIdMap count="2">
      <sheetId val="2"/>
      <sheetId val="1"/>
    </sheetIdMap>
  </header>
  <header guid="{4908F1C2-A58C-47A1-BFD6-3A3048192A1E}" dateTime="2022-04-04T15:34:29" maxSheetId="3" userName="Suresh, AryaX" r:id="rId310" minRId="3823" maxRId="3824">
    <sheetIdMap count="2">
      <sheetId val="2"/>
      <sheetId val="1"/>
    </sheetIdMap>
  </header>
  <header guid="{5912509C-26FF-4116-AEA7-48692B918288}" dateTime="2022-04-04T15:53:17" maxSheetId="3" userName="D, ShwethaX" r:id="rId311" minRId="3825" maxRId="3826">
    <sheetIdMap count="2">
      <sheetId val="2"/>
      <sheetId val="1"/>
    </sheetIdMap>
  </header>
  <header guid="{95D9CEFF-7D54-4FAA-A30C-17B07AAC933E}" dateTime="2022-04-04T16:00:13" maxSheetId="3" userName="Hasagavalli somashekhar, ManasaX" r:id="rId312" minRId="3827">
    <sheetIdMap count="2">
      <sheetId val="2"/>
      <sheetId val="1"/>
    </sheetIdMap>
  </header>
  <header guid="{8EB26376-FF0E-4FDA-9CAF-C72B5CA9535B}" dateTime="2022-04-04T16:14:47" maxSheetId="3" userName="Hasagavalli somashekhar, ManasaX" r:id="rId313" minRId="3828">
    <sheetIdMap count="2">
      <sheetId val="2"/>
      <sheetId val="1"/>
    </sheetIdMap>
  </header>
  <header guid="{78D586DB-1AC1-43B4-98F2-FF702F0F6EB7}" dateTime="2022-04-04T16:41:15" maxSheetId="3" userName="Vs, AnanthareshmaX" r:id="rId314" minRId="3829" maxRId="3830">
    <sheetIdMap count="2">
      <sheetId val="2"/>
      <sheetId val="1"/>
    </sheetIdMap>
  </header>
  <header guid="{8DF021A5-6172-498D-9AF8-B48B6120981E}" dateTime="2022-04-04T16:41:57" maxSheetId="3" userName="Vs, AnanthareshmaX" r:id="rId315" minRId="3831">
    <sheetIdMap count="2">
      <sheetId val="2"/>
      <sheetId val="1"/>
    </sheetIdMap>
  </header>
  <header guid="{6F5EBB61-AA1F-4167-BAED-EDF778D627ED}" dateTime="2022-04-04T16:46:13" maxSheetId="3" userName="Vs, AnanthareshmaX" r:id="rId316" minRId="3832">
    <sheetIdMap count="2">
      <sheetId val="2"/>
      <sheetId val="1"/>
    </sheetIdMap>
  </header>
  <header guid="{B7CF8E40-D26D-457B-B5D7-DBB0D79E8BD0}" dateTime="2022-04-04T16:47:25" maxSheetId="3" userName="Hasagavalli somashekhar, ManasaX" r:id="rId317" minRId="3833">
    <sheetIdMap count="2">
      <sheetId val="2"/>
      <sheetId val="1"/>
    </sheetIdMap>
  </header>
  <header guid="{5AF35E52-12FF-4F14-84E3-2D431E2A8A9B}" dateTime="2022-04-04T16:48:33" maxSheetId="3" userName="Vs, AnanthareshmaX" r:id="rId318" minRId="3834">
    <sheetIdMap count="2">
      <sheetId val="2"/>
      <sheetId val="1"/>
    </sheetIdMap>
  </header>
  <header guid="{76E7B7CA-1E3E-44BB-BCD8-78AFEF2D6081}" dateTime="2022-04-04T16:49:01" maxSheetId="3" userName="Vs, AnanthareshmaX" r:id="rId319" minRId="3835">
    <sheetIdMap count="2">
      <sheetId val="2"/>
      <sheetId val="1"/>
    </sheetIdMap>
  </header>
  <header guid="{9CB73B23-DF07-4275-A4D7-B87B41B3DE93}" dateTime="2022-04-04T16:49:39" maxSheetId="3" userName="Vs, AnanthareshmaX" r:id="rId320" minRId="3836">
    <sheetIdMap count="2">
      <sheetId val="2"/>
      <sheetId val="1"/>
    </sheetIdMap>
  </header>
  <header guid="{B8EDF592-D0EE-4BF0-8F33-0C96A22D1DB2}" dateTime="2022-04-04T17:12:08" maxSheetId="3" userName="Hasagavalli somashekhar, ManasaX" r:id="rId321" minRId="3837">
    <sheetIdMap count="2">
      <sheetId val="2"/>
      <sheetId val="1"/>
    </sheetIdMap>
  </header>
  <header guid="{42D420E7-4F51-43C7-9D4C-DDA4C883605B}" dateTime="2022-04-04T17:13:19" maxSheetId="3" userName="Hasagavalli somashekhar, ManasaX" r:id="rId322" minRId="3840">
    <sheetIdMap count="2">
      <sheetId val="2"/>
      <sheetId val="1"/>
    </sheetIdMap>
  </header>
  <header guid="{53C9A3CC-1E33-4A8D-94FF-2C1CEB8940FD}" dateTime="2022-04-04T17:13:43" maxSheetId="3" userName="Vs, AnanthareshmaX" r:id="rId323" minRId="3841">
    <sheetIdMap count="2">
      <sheetId val="2"/>
      <sheetId val="1"/>
    </sheetIdMap>
  </header>
  <header guid="{BC75A181-BE14-4343-8E53-85FF573D50FB}" dateTime="2022-04-04T17:15:35" maxSheetId="3" userName="Hasagavalli somashekhar, ManasaX" r:id="rId324" minRId="3842">
    <sheetIdMap count="2">
      <sheetId val="2"/>
      <sheetId val="1"/>
    </sheetIdMap>
  </header>
  <header guid="{D6F61D3F-3119-40FC-8A85-72946F66A0C3}" dateTime="2022-04-04T17:19:09" maxSheetId="3" userName="Hasagavalli somashekhar, ManasaX" r:id="rId325" minRId="3843">
    <sheetIdMap count="2">
      <sheetId val="2"/>
      <sheetId val="1"/>
    </sheetIdMap>
  </header>
  <header guid="{3D3B212C-9DCC-40E1-84DF-026E117B67E5}" dateTime="2022-04-04T17:22:57" maxSheetId="3" userName="Hasagavalli somashekhar, ManasaX" r:id="rId326" minRId="3844">
    <sheetIdMap count="2">
      <sheetId val="2"/>
      <sheetId val="1"/>
    </sheetIdMap>
  </header>
  <header guid="{8F0791A3-9EDA-45F0-9CF6-45B03E0D4E1B}" dateTime="2022-04-04T17:23:41" maxSheetId="3" userName="Hasagavalli somashekhar, ManasaX" r:id="rId327" minRId="3845">
    <sheetIdMap count="2">
      <sheetId val="2"/>
      <sheetId val="1"/>
    </sheetIdMap>
  </header>
  <header guid="{702E060E-8135-43F9-A044-B031492CFEBA}" dateTime="2022-04-04T17:24:34" maxSheetId="3" userName="Hasagavalli somashekhar, ManasaX" r:id="rId328" minRId="3846">
    <sheetIdMap count="2">
      <sheetId val="2"/>
      <sheetId val="1"/>
    </sheetIdMap>
  </header>
  <header guid="{D3E865CC-9E03-472B-B115-58C78E0EA8B2}" dateTime="2022-04-04T17:24:45" maxSheetId="3" userName="Suresh, AryaX" r:id="rId329" minRId="3847" maxRId="3851">
    <sheetIdMap count="2">
      <sheetId val="2"/>
      <sheetId val="1"/>
    </sheetIdMap>
  </header>
  <header guid="{CF1C0152-4444-4CAE-8316-15FD1087E63A}" dateTime="2022-04-04T17:27:34" maxSheetId="3" userName="Vs, AnanthareshmaX" r:id="rId330" minRId="3852" maxRId="3856">
    <sheetIdMap count="2">
      <sheetId val="2"/>
      <sheetId val="1"/>
    </sheetIdMap>
  </header>
  <header guid="{0571034E-238D-4B6E-B1E9-BD8F48965E9F}" dateTime="2022-04-04T17:30:35" maxSheetId="3" userName="As, VijayX" r:id="rId331" minRId="3857" maxRId="3859">
    <sheetIdMap count="2">
      <sheetId val="2"/>
      <sheetId val="1"/>
    </sheetIdMap>
  </header>
  <header guid="{6EA81F9C-5D54-4FA5-9D88-060C4DCFCF0B}" dateTime="2022-04-04T17:35:24" maxSheetId="3" userName="Hasagavalli somashekhar, ManasaX" r:id="rId332" minRId="3860">
    <sheetIdMap count="2">
      <sheetId val="2"/>
      <sheetId val="1"/>
    </sheetIdMap>
  </header>
  <header guid="{B4C98350-4B81-42CE-824F-E10972C99385}" dateTime="2022-04-04T17:39:04" maxSheetId="3" userName="Hasagavalli somashekhar, ManasaX" r:id="rId333" minRId="3861">
    <sheetIdMap count="2">
      <sheetId val="2"/>
      <sheetId val="1"/>
    </sheetIdMap>
  </header>
  <header guid="{013C7DF8-49B1-4A66-ACB0-CF576829ABE3}" dateTime="2022-04-04T17:46:25" maxSheetId="3" userName="Suresh, AryaX" r:id="rId334" minRId="3862" maxRId="3864">
    <sheetIdMap count="2">
      <sheetId val="2"/>
      <sheetId val="1"/>
    </sheetIdMap>
  </header>
  <header guid="{3525F5F0-AC26-4332-952A-606AD7461EDE}" dateTime="2022-04-04T17:47:28" maxSheetId="3" userName="Hasagavalli somashekhar, ManasaX" r:id="rId335" minRId="3865">
    <sheetIdMap count="2">
      <sheetId val="2"/>
      <sheetId val="1"/>
    </sheetIdMap>
  </header>
  <header guid="{8DF80C1B-07F6-4D6C-BE63-630FDCCEB2AF}" dateTime="2022-04-04T17:53:12" maxSheetId="3" userName="Suresh, AryaX" r:id="rId336" minRId="3866">
    <sheetIdMap count="2">
      <sheetId val="2"/>
      <sheetId val="1"/>
    </sheetIdMap>
  </header>
  <header guid="{03CFC4AD-B015-4C4B-828C-836FC8F06799}" dateTime="2022-04-04T17:53:33" maxSheetId="3" userName="Suresh, AryaX" r:id="rId337" minRId="3869">
    <sheetIdMap count="2">
      <sheetId val="2"/>
      <sheetId val="1"/>
    </sheetIdMap>
  </header>
  <header guid="{4E61AEDE-5E9D-478F-B091-F2D01D8C7213}" dateTime="2022-04-04T17:56:14" maxSheetId="3" userName="Vs, AnanthareshmaX" r:id="rId338" minRId="3870">
    <sheetIdMap count="2">
      <sheetId val="2"/>
      <sheetId val="1"/>
    </sheetIdMap>
  </header>
  <header guid="{9F5756FB-9085-4D8C-BEB7-FA9F06D82242}" dateTime="2022-04-04T17:56:19" maxSheetId="3" userName="Suresh, AryaX" r:id="rId339">
    <sheetIdMap count="2">
      <sheetId val="2"/>
      <sheetId val="1"/>
    </sheetIdMap>
  </header>
  <header guid="{A9C73FF2-BE58-4BD0-96DD-1B3A14839521}" dateTime="2022-04-04T18:06:42" maxSheetId="3" userName="Suresh, AryaX" r:id="rId340">
    <sheetIdMap count="2">
      <sheetId val="2"/>
      <sheetId val="1"/>
    </sheetIdMap>
  </header>
  <header guid="{A174079E-89B7-4532-9B4E-1F3799299C79}" dateTime="2022-04-04T18:25:56" maxSheetId="3" userName="Vs, AnanthareshmaX" r:id="rId341" minRId="3875">
    <sheetIdMap count="2">
      <sheetId val="2"/>
      <sheetId val="1"/>
    </sheetIdMap>
  </header>
  <header guid="{7FCDD823-31C4-4D4C-99A8-1D9F6D65D2FB}" dateTime="2022-04-05T10:31:46" maxSheetId="3" userName="Suresh, AryaX" r:id="rId342" minRId="3876" maxRId="3909">
    <sheetIdMap count="2">
      <sheetId val="2"/>
      <sheetId val="1"/>
    </sheetIdMap>
  </header>
  <header guid="{EC68E3F4-80D8-481A-AD71-358D541EBEB3}" dateTime="2022-04-05T10:32:13" maxSheetId="3" userName="As, VijayX" r:id="rId343" minRId="3912" maxRId="3913">
    <sheetIdMap count="2">
      <sheetId val="2"/>
      <sheetId val="1"/>
    </sheetIdMap>
  </header>
  <header guid="{E6D3C8FA-350B-44FC-8817-E815C16DADEA}" dateTime="2022-04-05T10:55:30" maxSheetId="3" userName="Vs, AnanthareshmaX" r:id="rId344" minRId="3914">
    <sheetIdMap count="2">
      <sheetId val="2"/>
      <sheetId val="1"/>
    </sheetIdMap>
  </header>
  <header guid="{325B9205-8F5C-4892-B1F5-FDCC0E16A5D8}" dateTime="2022-04-05T10:58:10" maxSheetId="3" userName="Vs, AnanthareshmaX" r:id="rId345" minRId="3915">
    <sheetIdMap count="2">
      <sheetId val="2"/>
      <sheetId val="1"/>
    </sheetIdMap>
  </header>
  <header guid="{0AF15C7B-7956-48F7-BEA6-E23A39AF6F2B}" dateTime="2022-04-05T11:09:37" maxSheetId="3" userName="D, ShwethaX" r:id="rId346" minRId="3916" maxRId="3917">
    <sheetIdMap count="2">
      <sheetId val="2"/>
      <sheetId val="1"/>
    </sheetIdMap>
  </header>
  <header guid="{5747361A-EF5C-45F4-9322-93A2EEAD5421}" dateTime="2022-04-05T11:17:23" maxSheetId="3" userName="Vs, AnanthareshmaX" r:id="rId347" minRId="3918">
    <sheetIdMap count="2">
      <sheetId val="2"/>
      <sheetId val="1"/>
    </sheetIdMap>
  </header>
  <header guid="{644E5F11-72B2-4BAC-8520-AE6F7A359359}" dateTime="2022-04-05T11:19:09" maxSheetId="3" userName="Vs, AnanthareshmaX" r:id="rId348" minRId="3919">
    <sheetIdMap count="2">
      <sheetId val="2"/>
      <sheetId val="1"/>
    </sheetIdMap>
  </header>
  <header guid="{9B7C682C-474B-42F3-A7FF-B7BAF701E1B2}" dateTime="2022-04-05T11:20:23" maxSheetId="3" userName="As, VijayX" r:id="rId349" minRId="3920">
    <sheetIdMap count="2">
      <sheetId val="2"/>
      <sheetId val="1"/>
    </sheetIdMap>
  </header>
  <header guid="{39A0CA03-58C2-4B0A-8F21-E965EBEAC5E8}" dateTime="2022-04-05T12:02:23" maxSheetId="3" userName="Hasagavalli somashekhar, ManasaX" r:id="rId350" minRId="3923">
    <sheetIdMap count="2">
      <sheetId val="2"/>
      <sheetId val="1"/>
    </sheetIdMap>
  </header>
  <header guid="{9FDF1569-994D-47D0-9AE4-DB3652700FB3}" dateTime="2022-04-05T12:08:08" maxSheetId="3" userName="Hasagavalli somashekhar, ManasaX" r:id="rId351" minRId="3924">
    <sheetIdMap count="2">
      <sheetId val="2"/>
      <sheetId val="1"/>
    </sheetIdMap>
  </header>
  <header guid="{A3B0903B-14B6-405E-948A-B799DAFF392A}" dateTime="2022-04-05T12:23:32" maxSheetId="3" userName="Hasagavalli somashekhar, ManasaX" r:id="rId352" minRId="3925">
    <sheetIdMap count="2">
      <sheetId val="2"/>
      <sheetId val="1"/>
    </sheetIdMap>
  </header>
  <header guid="{C16076A3-9EE7-4A4F-BA6B-07B322C83A10}" dateTime="2022-04-05T12:26:31" maxSheetId="3" userName="Vs, AnanthareshmaX" r:id="rId353" minRId="3926">
    <sheetIdMap count="2">
      <sheetId val="2"/>
      <sheetId val="1"/>
    </sheetIdMap>
  </header>
  <header guid="{8A63B18D-BC73-460D-A77E-D76EFE30780E}" dateTime="2022-04-05T12:28:21" maxSheetId="3" userName="D, ShwethaX" r:id="rId354" minRId="3927" maxRId="3928">
    <sheetIdMap count="2">
      <sheetId val="2"/>
      <sheetId val="1"/>
    </sheetIdMap>
  </header>
  <header guid="{7ECF06FC-903B-4505-BDCA-45C3549923BE}" dateTime="2022-04-05T12:41:56" maxSheetId="3" userName="Hasagavalli somashekhar, ManasaX" r:id="rId355" minRId="3929">
    <sheetIdMap count="2">
      <sheetId val="2"/>
      <sheetId val="1"/>
    </sheetIdMap>
  </header>
  <header guid="{52EED624-8EA8-44DA-A3CB-4945A3502FB1}" dateTime="2022-04-05T12:55:13" maxSheetId="3" userName="Vs, AnanthareshmaX" r:id="rId356" minRId="3930">
    <sheetIdMap count="2">
      <sheetId val="2"/>
      <sheetId val="1"/>
    </sheetIdMap>
  </header>
  <header guid="{A2E8956A-A186-4213-BDB6-87C2EB1E3984}" dateTime="2022-04-05T12:58:09" maxSheetId="3" userName="Hasagavalli somashekhar, ManasaX" r:id="rId357" minRId="3931">
    <sheetIdMap count="2">
      <sheetId val="2"/>
      <sheetId val="1"/>
    </sheetIdMap>
  </header>
  <header guid="{1852FEF6-C510-4E15-9DA7-B019FC80FB8D}" dateTime="2022-04-05T12:58:40" maxSheetId="3" userName="D, ShwethaX" r:id="rId358" minRId="3932">
    <sheetIdMap count="2">
      <sheetId val="2"/>
      <sheetId val="1"/>
    </sheetIdMap>
  </header>
  <header guid="{E5A41B4B-569A-4F9D-B877-D97BE87660C0}" dateTime="2022-04-05T13:38:30" maxSheetId="3" userName="Vs, AnanthareshmaX" r:id="rId359" minRId="3933">
    <sheetIdMap count="2">
      <sheetId val="2"/>
      <sheetId val="1"/>
    </sheetIdMap>
  </header>
  <header guid="{CC3BA0D9-B596-4368-8F6F-9F37BE6A1844}" dateTime="2022-04-05T13:50:06" maxSheetId="3" userName="D, ShwethaX" r:id="rId360" minRId="3934">
    <sheetIdMap count="2">
      <sheetId val="2"/>
      <sheetId val="1"/>
    </sheetIdMap>
  </header>
  <header guid="{72B4CB44-CD40-48A3-B0A6-974FDA33404B}" dateTime="2022-04-05T14:43:14" maxSheetId="3" userName="Vs, AnanthareshmaX" r:id="rId361" minRId="3935">
    <sheetIdMap count="2">
      <sheetId val="2"/>
      <sheetId val="1"/>
    </sheetIdMap>
  </header>
  <header guid="{EA0E6FC3-869C-45E6-B1A6-C1EF7CF91BD0}" dateTime="2022-04-05T14:43:31" maxSheetId="3" userName="Suresh, AryaX" r:id="rId362" minRId="3936" maxRId="3940">
    <sheetIdMap count="2">
      <sheetId val="2"/>
      <sheetId val="1"/>
    </sheetIdMap>
  </header>
  <header guid="{E1EE7D7D-9E0E-4131-B522-5FE576378D66}" dateTime="2022-04-05T14:44:42" maxSheetId="3" userName="Suresh, AryaX" r:id="rId363">
    <sheetIdMap count="2">
      <sheetId val="2"/>
      <sheetId val="1"/>
    </sheetIdMap>
  </header>
  <header guid="{206DE4D1-922C-4AC2-97B8-5C98D6013EB2}" dateTime="2022-04-05T14:57:12" maxSheetId="3" userName="Vs, AnanthareshmaX" r:id="rId364" minRId="3943">
    <sheetIdMap count="2">
      <sheetId val="2"/>
      <sheetId val="1"/>
    </sheetIdMap>
  </header>
  <header guid="{A483F163-4A0D-4657-A2F5-0F3BCE07FEF9}" dateTime="2022-04-05T14:57:38" maxSheetId="3" userName="Hasagavalli somashekhar, ManasaX" r:id="rId365" minRId="3944">
    <sheetIdMap count="2">
      <sheetId val="2"/>
      <sheetId val="1"/>
    </sheetIdMap>
  </header>
  <header guid="{3EE814FB-87C5-4B35-BB41-92C753677E26}" dateTime="2022-04-05T14:58:38" maxSheetId="3" userName="Vs, AnanthareshmaX" r:id="rId366" minRId="3945">
    <sheetIdMap count="2">
      <sheetId val="2"/>
      <sheetId val="1"/>
    </sheetIdMap>
  </header>
  <header guid="{0353A432-9F3F-4A70-91DF-DAD3A4D8DABC}" dateTime="2022-04-05T15:03:13" maxSheetId="3" userName="As, VijayX" r:id="rId367" minRId="3946">
    <sheetIdMap count="2">
      <sheetId val="2"/>
      <sheetId val="1"/>
    </sheetIdMap>
  </header>
  <header guid="{33DCA983-E15A-464E-92BB-9351DA55BAC1}" dateTime="2022-04-05T15:03:31" maxSheetId="3" userName="Vs, AnanthareshmaX" r:id="rId368" minRId="3947">
    <sheetIdMap count="2">
      <sheetId val="2"/>
      <sheetId val="1"/>
    </sheetIdMap>
  </header>
  <header guid="{EDBEDABF-D816-4646-A9EC-CAF3401FAC56}" dateTime="2022-04-05T15:09:05" maxSheetId="3" userName="Hasagavalli somashekhar, ManasaX" r:id="rId369" minRId="3948">
    <sheetIdMap count="2">
      <sheetId val="2"/>
      <sheetId val="1"/>
    </sheetIdMap>
  </header>
  <header guid="{AF3E7E5E-4979-43A0-A02E-E1D90066B6FF}" dateTime="2022-04-05T15:11:51" maxSheetId="3" userName="D, ShwethaX" r:id="rId370" minRId="3949">
    <sheetIdMap count="2">
      <sheetId val="2"/>
      <sheetId val="1"/>
    </sheetIdMap>
  </header>
  <header guid="{42AA9CB8-7584-4821-81B5-8A580C914E33}" dateTime="2022-04-05T15:12:12" maxSheetId="3" userName="Suresh, AryaX" r:id="rId371" minRId="3950" maxRId="3953">
    <sheetIdMap count="2">
      <sheetId val="2"/>
      <sheetId val="1"/>
    </sheetIdMap>
  </header>
  <header guid="{3A06A132-520F-40E3-B45B-4731F7C64134}" dateTime="2022-04-05T15:17:27" maxSheetId="3" userName="D, ShwethaX" r:id="rId372" minRId="3954" maxRId="3955">
    <sheetIdMap count="2">
      <sheetId val="2"/>
      <sheetId val="1"/>
    </sheetIdMap>
  </header>
  <header guid="{F3DD2222-456D-48A7-9DC2-E05BAB1A3136}" dateTime="2022-04-05T15:37:27" maxSheetId="3" userName="Suresh, AryaX" r:id="rId373" minRId="3956" maxRId="3958">
    <sheetIdMap count="2">
      <sheetId val="2"/>
      <sheetId val="1"/>
    </sheetIdMap>
  </header>
  <header guid="{43F0C584-3FB8-4551-B32D-38BC000B0EC8}" dateTime="2022-04-05T15:38:56" maxSheetId="3" userName="D, ShwethaX" r:id="rId374" minRId="3959" maxRId="3960">
    <sheetIdMap count="2">
      <sheetId val="2"/>
      <sheetId val="1"/>
    </sheetIdMap>
  </header>
  <header guid="{97E95B79-BBF7-41C6-BFBE-11FB0CF8BF7B}" dateTime="2022-04-05T16:33:28" maxSheetId="3" userName="D, ShwethaX" r:id="rId375" minRId="3961">
    <sheetIdMap count="2">
      <sheetId val="2"/>
      <sheetId val="1"/>
    </sheetIdMap>
  </header>
  <header guid="{1256FE81-3217-4299-9913-C9DC998D7614}" dateTime="2022-04-05T17:38:13" maxSheetId="3" userName="Vs, AnanthareshmaX" r:id="rId376" minRId="3962" maxRId="3980">
    <sheetIdMap count="2">
      <sheetId val="2"/>
      <sheetId val="1"/>
    </sheetIdMap>
  </header>
  <header guid="{F71B6755-163D-4E88-8EF3-50CF3D620ABF}" dateTime="2022-04-05T17:39:46" maxSheetId="3" userName="Vs, AnanthareshmaX" r:id="rId377" minRId="3981">
    <sheetIdMap count="2">
      <sheetId val="2"/>
      <sheetId val="1"/>
    </sheetIdMap>
  </header>
  <header guid="{73CA18A0-03BA-4705-AB11-4897920E1719}" dateTime="2022-04-05T17:51:39" maxSheetId="3" userName="Suresh, AryaX" r:id="rId378" minRId="3982">
    <sheetIdMap count="2">
      <sheetId val="2"/>
      <sheetId val="1"/>
    </sheetIdMap>
  </header>
  <header guid="{590FEBC7-C060-44ED-89D6-D05C3A53FE35}" dateTime="2022-04-05T17:53:43" maxSheetId="3" userName="Vs, AnanthareshmaX" r:id="rId379" minRId="3983">
    <sheetIdMap count="2">
      <sheetId val="2"/>
      <sheetId val="1"/>
    </sheetIdMap>
  </header>
  <header guid="{42E8E3B4-30E8-491E-8858-8650E62B05FA}" dateTime="2022-04-05T17:55:11" maxSheetId="3" userName="Suresh, AryaX" r:id="rId380" minRId="3984">
    <sheetIdMap count="2">
      <sheetId val="2"/>
      <sheetId val="1"/>
    </sheetIdMap>
  </header>
  <header guid="{2958528B-F507-4032-8550-56299C598D46}" dateTime="2022-04-05T17:57:55" maxSheetId="3" userName="Suresh, AryaX" r:id="rId381" minRId="3987" maxRId="3990">
    <sheetIdMap count="2">
      <sheetId val="2"/>
      <sheetId val="1"/>
    </sheetIdMap>
  </header>
  <header guid="{BB398AF8-2BAA-4401-9FE7-D7C4F0190C9F}" dateTime="2022-04-05T18:00:44" maxSheetId="3" userName="Suresh, AryaX" r:id="rId382" minRId="3991">
    <sheetIdMap count="2">
      <sheetId val="2"/>
      <sheetId val="1"/>
    </sheetIdMap>
  </header>
  <header guid="{8659F7D4-43F9-40E6-9BF7-0EDD7B4D3E22}" dateTime="2022-04-05T18:18:21" maxSheetId="3" userName="Vs, AnanthareshmaX" r:id="rId383" minRId="3994">
    <sheetIdMap count="2">
      <sheetId val="2"/>
      <sheetId val="1"/>
    </sheetIdMap>
  </header>
  <header guid="{667B1BB0-72C8-4512-99F1-31A420C28BA5}" dateTime="2022-04-06T09:47:48" maxSheetId="3" userName="Hasagavalli somashekhar, ManasaX" r:id="rId384" minRId="3995">
    <sheetIdMap count="2">
      <sheetId val="2"/>
      <sheetId val="1"/>
    </sheetIdMap>
  </header>
  <header guid="{B8329FB3-C9CF-435E-946D-80472C484BA4}" dateTime="2022-04-06T09:52:20" maxSheetId="3" userName="Hasagavalli somashekhar, ManasaX" r:id="rId385" minRId="3996" maxRId="3997">
    <sheetIdMap count="2">
      <sheetId val="2"/>
      <sheetId val="1"/>
    </sheetIdMap>
  </header>
  <header guid="{D10A8795-06A6-4D18-B029-CAA9C86311A8}" dateTime="2022-04-06T10:24:18" maxSheetId="3" userName="Biju, BeethuX" r:id="rId386">
    <sheetIdMap count="2">
      <sheetId val="2"/>
      <sheetId val="1"/>
    </sheetIdMap>
  </header>
  <header guid="{99E855F7-12F9-4451-BF5C-5A3E787E11EB}" dateTime="2022-04-06T10:50:54" maxSheetId="3" userName="Vs, AnanthareshmaX" r:id="rId387">
    <sheetIdMap count="2">
      <sheetId val="2"/>
      <sheetId val="1"/>
    </sheetIdMap>
  </header>
  <header guid="{8B0CA1E1-6F1E-4E93-8D4C-897258EAD6CC}" dateTime="2022-04-06T10:56:35" maxSheetId="3" userName="Hasagavalli somashekhar, ManasaX" r:id="rId388" minRId="4002">
    <sheetIdMap count="2">
      <sheetId val="2"/>
      <sheetId val="1"/>
    </sheetIdMap>
  </header>
  <header guid="{6DFCCB90-882F-4070-BE80-3B623190D89E}" dateTime="2022-04-06T11:10:03" maxSheetId="3" userName="Hasagavalli somashekhar, ManasaX" r:id="rId389" minRId="4003">
    <sheetIdMap count="2">
      <sheetId val="2"/>
      <sheetId val="1"/>
    </sheetIdMap>
  </header>
  <header guid="{FD4F5E01-4A8B-449D-B5C9-1A4FF6810794}" dateTime="2022-04-06T11:18:05" maxSheetId="3" userName="Suresh, AryaX" r:id="rId390">
    <sheetIdMap count="2">
      <sheetId val="2"/>
      <sheetId val="1"/>
    </sheetIdMap>
  </header>
  <header guid="{63202DE4-BA16-4F8E-AF93-1E8A155B0A59}" dateTime="2022-04-06T11:22:30" maxSheetId="3" userName="Hasagavalli somashekhar, ManasaX" r:id="rId391" minRId="4006">
    <sheetIdMap count="2">
      <sheetId val="2"/>
      <sheetId val="1"/>
    </sheetIdMap>
  </header>
  <header guid="{6E043B40-9767-40C9-A752-1767C9E48169}" dateTime="2022-04-06T12:07:36" maxSheetId="3" userName="Hasagavalli somashekhar, ManasaX" r:id="rId392" minRId="4007" maxRId="4008">
    <sheetIdMap count="2">
      <sheetId val="2"/>
      <sheetId val="1"/>
    </sheetIdMap>
  </header>
  <header guid="{D28A1CB5-8C34-4533-B761-4527FC8546BE}" dateTime="2022-04-06T12:34:06" maxSheetId="3" userName="Biju, BeethuX" r:id="rId393" minRId="4009" maxRId="4010">
    <sheetIdMap count="2">
      <sheetId val="2"/>
      <sheetId val="1"/>
    </sheetIdMap>
  </header>
  <header guid="{F0C482F4-55E3-4F87-92D7-54DC26AC5A9E}" dateTime="2022-04-06T13:52:50" maxSheetId="3" userName="Vs, AnanthareshmaX" r:id="rId394" minRId="4011">
    <sheetIdMap count="2">
      <sheetId val="2"/>
      <sheetId val="1"/>
    </sheetIdMap>
  </header>
  <header guid="{B9A911C9-7747-4D6C-A72A-7B981FE54999}" dateTime="2022-04-06T15:02:34" maxSheetId="3" userName="Biju, BeethuX" r:id="rId395" minRId="4012">
    <sheetIdMap count="2">
      <sheetId val="2"/>
      <sheetId val="1"/>
    </sheetIdMap>
  </header>
  <header guid="{CDA6DF37-A365-4450-8CCD-66CFDEA20945}" dateTime="2022-04-06T15:50:09" maxSheetId="3" userName="Hasagavalli somashekhar, ManasaX" r:id="rId396" minRId="4013">
    <sheetIdMap count="2">
      <sheetId val="2"/>
      <sheetId val="1"/>
    </sheetIdMap>
  </header>
  <header guid="{D422AD89-0763-468E-A00B-A8B62F32EEBB}" dateTime="2022-04-06T16:42:15" maxSheetId="3" userName="Suresh, AryaX" r:id="rId397" minRId="4014" maxRId="4021">
    <sheetIdMap count="2">
      <sheetId val="2"/>
      <sheetId val="1"/>
    </sheetIdMap>
  </header>
  <header guid="{20D6A240-7183-4E18-95B5-E926366F08AE}" dateTime="2022-04-06T16:42:58" maxSheetId="3" userName="Hasagavalli somashekhar, ManasaX" r:id="rId398" minRId="4022" maxRId="4023">
    <sheetIdMap count="2">
      <sheetId val="2"/>
      <sheetId val="1"/>
    </sheetIdMap>
  </header>
  <header guid="{3FF90988-3095-442E-8B69-6447BF6F68D2}" dateTime="2022-04-06T16:46:20" maxSheetId="3" userName="Suresh, AryaX" r:id="rId399">
    <sheetIdMap count="2">
      <sheetId val="2"/>
      <sheetId val="1"/>
    </sheetIdMap>
  </header>
  <header guid="{F8625B35-0FF8-4CAE-8AF5-BAB5475D664D}" dateTime="2022-04-06T16:46:41" maxSheetId="3" userName="Suresh, AryaX" r:id="rId400" minRId="4026" maxRId="4028">
    <sheetIdMap count="2">
      <sheetId val="2"/>
      <sheetId val="1"/>
    </sheetIdMap>
  </header>
  <header guid="{A81DDF34-DA8C-4D14-A296-80A6CDBF543B}" dateTime="2022-04-06T18:02:03" maxSheetId="3" userName="Biju, BeethuX" r:id="rId401" minRId="4029" maxRId="4130">
    <sheetIdMap count="2">
      <sheetId val="2"/>
      <sheetId val="1"/>
    </sheetIdMap>
  </header>
  <header guid="{9A8A8257-5D0B-4628-B704-13C92D49C08F}" dateTime="2022-04-06T18:03:55" maxSheetId="3" userName="Biju, BeethuX" r:id="rId402">
    <sheetIdMap count="2">
      <sheetId val="2"/>
      <sheetId val="1"/>
    </sheetIdMap>
  </header>
  <header guid="{7253CA83-6CF3-4C47-BA4D-A4CC85828A70}" dateTime="2022-04-06T18:04:54" maxSheetId="3" userName="Biju, BeethuX" r:id="rId403" minRId="4134" maxRId="4140">
    <sheetIdMap count="2">
      <sheetId val="2"/>
      <sheetId val="1"/>
    </sheetIdMap>
  </header>
  <header guid="{1A70D304-DC37-48BC-AD50-C60F879293D9}" dateTime="2022-04-06T18:05:02" maxSheetId="3" userName="Biju, BeethuX" r:id="rId404">
    <sheetIdMap count="2">
      <sheetId val="2"/>
      <sheetId val="1"/>
    </sheetIdMap>
  </header>
  <header guid="{E6E31DAA-862F-4BFA-A27E-D2E3E99A4EA4}" dateTime="2022-04-08T10:31:24" maxSheetId="3" userName="Biju, BeethuX" r:id="rId405" minRId="4146">
    <sheetIdMap count="2">
      <sheetId val="2"/>
      <sheetId val="1"/>
    </sheetIdMap>
  </header>
  <header guid="{CF6F8C0C-42B6-4F91-AAE8-8B86045D48A3}" dateTime="2022-04-18T12:11:12" maxSheetId="3" userName="Biju, BeethuX" r:id="rId406" minRId="4147">
    <sheetIdMap count="2">
      <sheetId val="2"/>
      <sheetId val="1"/>
    </sheetIdMap>
  </header>
  <header guid="{15627AFE-D58F-4F5C-92E4-635CDFFB9713}" dateTime="2022-05-06T11:09:45" maxSheetId="3" userName="Suresh, AryaX" r:id="rId407" minRId="4148" maxRId="4606">
    <sheetIdMap count="2">
      <sheetId val="2"/>
      <sheetId val="1"/>
    </sheetIdMap>
  </header>
  <header guid="{73FCA180-257D-46DF-BF89-A29730878E7F}" dateTime="2022-05-06T11:17:58" maxSheetId="3" userName="D, ShwethaX" r:id="rId408">
    <sheetIdMap count="2">
      <sheetId val="2"/>
      <sheetId val="1"/>
    </sheetIdMap>
  </header>
  <header guid="{25B48CF6-83EE-4CDF-B0CE-B56DDF27194C}" dateTime="2022-05-06T12:35:56" maxSheetId="3" userName="Vs, AnanthareshmaX" r:id="rId409" minRId="4611">
    <sheetIdMap count="2">
      <sheetId val="2"/>
      <sheetId val="1"/>
    </sheetIdMap>
  </header>
  <header guid="{D71ACFD3-90F5-44B2-8BCA-EA9C606EB634}" dateTime="2022-05-06T12:39:25" maxSheetId="3" userName="Vs, AnanthareshmaX" r:id="rId410" minRId="4612">
    <sheetIdMap count="2">
      <sheetId val="2"/>
      <sheetId val="1"/>
    </sheetIdMap>
  </header>
  <header guid="{6CA77494-C93E-480B-825F-4045404E268A}" dateTime="2022-05-06T13:26:00" maxSheetId="3" userName="Hasagavalli somashekhar, ManasaX" r:id="rId411" minRId="4613" maxRId="4629">
    <sheetIdMap count="2">
      <sheetId val="2"/>
      <sheetId val="1"/>
    </sheetIdMap>
  </header>
  <header guid="{B75081D6-9F22-402E-8786-2B0483F0A4D2}" dateTime="2022-05-06T13:40:19" maxSheetId="3" userName="Vs, AnanthareshmaX" r:id="rId412" minRId="4630">
    <sheetIdMap count="2">
      <sheetId val="2"/>
      <sheetId val="1"/>
    </sheetIdMap>
  </header>
  <header guid="{30E28F2D-7204-4D2E-A25B-93007EAE6F8C}" dateTime="2022-05-06T13:41:45" maxSheetId="3" userName="D, ShwethaX" r:id="rId413" minRId="4631" maxRId="4645">
    <sheetIdMap count="2">
      <sheetId val="2"/>
      <sheetId val="1"/>
    </sheetIdMap>
  </header>
  <header guid="{8092EF19-C739-42B7-9627-6ECCFD662B79}" dateTime="2022-05-06T13:43:49" maxSheetId="3" userName="Vs, AnanthareshmaX" r:id="rId414" minRId="4646">
    <sheetIdMap count="2">
      <sheetId val="2"/>
      <sheetId val="1"/>
    </sheetIdMap>
  </header>
  <header guid="{6C7CAA3D-719E-439A-BDAA-29F6DE0742D4}" dateTime="2022-05-06T14:45:16" maxSheetId="3" userName="D, ShwethaX" r:id="rId415" minRId="4647" maxRId="4651">
    <sheetIdMap count="2">
      <sheetId val="2"/>
      <sheetId val="1"/>
    </sheetIdMap>
  </header>
  <header guid="{63804E33-9EE8-4A7A-937B-8EB2D9CC853F}" dateTime="2022-05-06T14:49:19" maxSheetId="3" userName="Hasagavalli somashekhar, ManasaX" r:id="rId416" minRId="4652" maxRId="4654">
    <sheetIdMap count="2">
      <sheetId val="2"/>
      <sheetId val="1"/>
    </sheetIdMap>
  </header>
  <header guid="{FA9D13CA-0B6E-4651-9A6B-8CBFB4ACABC0}" dateTime="2022-05-06T15:08:50" maxSheetId="3" userName="D, ShwethaX" r:id="rId417" minRId="4655" maxRId="4658">
    <sheetIdMap count="2">
      <sheetId val="2"/>
      <sheetId val="1"/>
    </sheetIdMap>
  </header>
  <header guid="{986431AF-2482-4DF9-BB4D-26EBDEBB0F38}" dateTime="2022-05-06T15:11:27" maxSheetId="3" userName="Vs, AnanthareshmaX" r:id="rId418" minRId="4659">
    <sheetIdMap count="2">
      <sheetId val="2"/>
      <sheetId val="1"/>
    </sheetIdMap>
  </header>
  <header guid="{724B88B5-0647-4EA2-B3E3-98736710706E}" dateTime="2022-05-06T15:11:44" maxSheetId="3" userName="Vs, AnanthareshmaX" r:id="rId419" minRId="4660">
    <sheetIdMap count="2">
      <sheetId val="2"/>
      <sheetId val="1"/>
    </sheetIdMap>
  </header>
  <header guid="{E45D6CFD-37B4-45E9-8FF0-EAB5DF862E82}" dateTime="2022-05-06T15:21:20" maxSheetId="3" userName="Hasagavalli somashekhar, ManasaX" r:id="rId420" minRId="4661" maxRId="4663">
    <sheetIdMap count="2">
      <sheetId val="2"/>
      <sheetId val="1"/>
    </sheetIdMap>
  </header>
  <header guid="{0A9C82E4-D8FA-4372-8576-6D97BC9BA51D}" dateTime="2022-05-06T15:24:00" maxSheetId="3" userName="Hasagavalli somashekhar, ManasaX" r:id="rId421" minRId="4664">
    <sheetIdMap count="2">
      <sheetId val="2"/>
      <sheetId val="1"/>
    </sheetIdMap>
  </header>
  <header guid="{5CD3ED07-A052-4FCC-AFF4-D3BEC9B19940}" dateTime="2022-05-06T15:24:20" maxSheetId="3" userName="Vs, AnanthareshmaX" r:id="rId422" minRId="4665">
    <sheetIdMap count="2">
      <sheetId val="2"/>
      <sheetId val="1"/>
    </sheetIdMap>
  </header>
  <header guid="{14EC789E-D258-41DE-9CA5-7DD05769FF2B}" dateTime="2022-05-06T15:25:16" maxSheetId="3" userName="Vs, AnanthareshmaX" r:id="rId423" minRId="4666">
    <sheetIdMap count="2">
      <sheetId val="2"/>
      <sheetId val="1"/>
    </sheetIdMap>
  </header>
  <header guid="{536E1745-BDD4-4E0E-A26C-E36883A51171}" dateTime="2022-05-06T15:26:43" maxSheetId="3" userName="Vs, AnanthareshmaX" r:id="rId424" minRId="4667">
    <sheetIdMap count="2">
      <sheetId val="2"/>
      <sheetId val="1"/>
    </sheetIdMap>
  </header>
  <header guid="{FE48C97B-5DBD-4A17-BFBA-27E99F5778B2}" dateTime="2022-05-06T15:27:11" maxSheetId="3" userName="Vs, AnanthareshmaX" r:id="rId425" minRId="4668">
    <sheetIdMap count="2">
      <sheetId val="2"/>
      <sheetId val="1"/>
    </sheetIdMap>
  </header>
  <header guid="{80CDFCAE-F879-4804-B8DC-A97BF2E8FEC0}" dateTime="2022-05-06T15:40:24" maxSheetId="3" userName="Hasagavalli somashekhar, ManasaX" r:id="rId426" minRId="4669">
    <sheetIdMap count="2">
      <sheetId val="2"/>
      <sheetId val="1"/>
    </sheetIdMap>
  </header>
  <header guid="{B83E1EB0-0AB0-4AB9-B44D-F1B81EDA4606}" dateTime="2022-05-06T16:01:46" maxSheetId="3" userName="Hasagavalli somashekhar, ManasaX" r:id="rId427" minRId="4670" maxRId="4672">
    <sheetIdMap count="2">
      <sheetId val="2"/>
      <sheetId val="1"/>
    </sheetIdMap>
  </header>
  <header guid="{9CD863F9-4A5A-46D9-835F-C7099E69E933}" dateTime="2022-05-06T16:02:35" maxSheetId="3" userName="Suresh, AryaX" r:id="rId428" minRId="4673">
    <sheetIdMap count="2">
      <sheetId val="2"/>
      <sheetId val="1"/>
    </sheetIdMap>
  </header>
  <header guid="{8B40B435-D5D7-4A1C-99B3-57C0697C53EB}" dateTime="2022-05-06T16:04:29" maxSheetId="3" userName="Hasagavalli somashekhar, ManasaX" r:id="rId429" minRId="4674" maxRId="4675">
    <sheetIdMap count="2">
      <sheetId val="2"/>
      <sheetId val="1"/>
    </sheetIdMap>
  </header>
  <header guid="{F30E8E58-7CB8-479E-8AD8-D58DA54D8F22}" dateTime="2022-05-06T16:06:51" maxSheetId="3" userName="D, ShwethaX" r:id="rId430" minRId="4676" maxRId="4682">
    <sheetIdMap count="2">
      <sheetId val="2"/>
      <sheetId val="1"/>
    </sheetIdMap>
  </header>
  <header guid="{844FB5AD-C161-47D6-87DB-A49381D484DB}" dateTime="2022-05-06T16:18:07" maxSheetId="3" userName="Vs, AnanthareshmaX" r:id="rId431" minRId="4683">
    <sheetIdMap count="2">
      <sheetId val="2"/>
      <sheetId val="1"/>
    </sheetIdMap>
  </header>
  <header guid="{16DB5B43-A79E-4D87-A27B-1AC894C3589B}" dateTime="2022-05-06T16:20:14" maxSheetId="3" userName="Vs, AnanthareshmaX" r:id="rId432" minRId="4684">
    <sheetIdMap count="2">
      <sheetId val="2"/>
      <sheetId val="1"/>
    </sheetIdMap>
  </header>
  <header guid="{57AA0360-35B6-4C52-9473-2E9AC3F5C9A5}" dateTime="2022-05-06T16:25:28" maxSheetId="3" userName="Vs, AnanthareshmaX" r:id="rId433" minRId="4685">
    <sheetIdMap count="2">
      <sheetId val="2"/>
      <sheetId val="1"/>
    </sheetIdMap>
  </header>
  <header guid="{9CADB0CD-B54B-41F3-8662-E29EB6773E5E}" dateTime="2022-05-06T16:26:32" maxSheetId="3" userName="Vs, AnanthareshmaX" r:id="rId434" minRId="4686">
    <sheetIdMap count="2">
      <sheetId val="2"/>
      <sheetId val="1"/>
    </sheetIdMap>
  </header>
  <header guid="{B0645BC3-4536-4B03-92CA-5899BCCB14C2}" dateTime="2022-05-06T16:30:11" maxSheetId="3" userName="Vs, AnanthareshmaX" r:id="rId435" minRId="4687">
    <sheetIdMap count="2">
      <sheetId val="2"/>
      <sheetId val="1"/>
    </sheetIdMap>
  </header>
  <header guid="{DDA1FBB3-5B5C-4083-9A84-4E8031006EC4}" dateTime="2022-05-06T16:44:03" maxSheetId="3" userName="Hasagavalli somashekhar, ManasaX" r:id="rId436" minRId="4688" maxRId="4689">
    <sheetIdMap count="2">
      <sheetId val="2"/>
      <sheetId val="1"/>
    </sheetIdMap>
  </header>
  <header guid="{4DFAFB81-CC20-481D-A7F5-46D22B85D0F2}" dateTime="2022-05-06T16:45:29" maxSheetId="3" userName="Vs, AnanthareshmaX" r:id="rId437" minRId="4690">
    <sheetIdMap count="2">
      <sheetId val="2"/>
      <sheetId val="1"/>
    </sheetIdMap>
  </header>
  <header guid="{A314826F-CF7B-4522-A1DB-1AE9194B89C8}" dateTime="2022-05-06T16:47:24" maxSheetId="3" userName="D, ShwethaX" r:id="rId438" minRId="4691">
    <sheetIdMap count="2">
      <sheetId val="2"/>
      <sheetId val="1"/>
    </sheetIdMap>
  </header>
  <header guid="{1EEC909C-EFB2-49A4-8A7C-CA48096DB9A3}" dateTime="2022-05-06T17:02:50" maxSheetId="3" userName="D, ShwethaX" r:id="rId439" minRId="4692" maxRId="4695">
    <sheetIdMap count="2">
      <sheetId val="2"/>
      <sheetId val="1"/>
    </sheetIdMap>
  </header>
  <header guid="{30C28576-8F1B-4EF4-93EE-03781CE4F07D}" dateTime="2022-05-06T17:19:03" maxSheetId="3" userName="Vs, AnanthareshmaX" r:id="rId440" minRId="4696">
    <sheetIdMap count="2">
      <sheetId val="2"/>
      <sheetId val="1"/>
    </sheetIdMap>
  </header>
  <header guid="{A70ADD5E-CBF9-4D36-AF71-9179B98A4344}" dateTime="2022-05-06T17:19:27" maxSheetId="3" userName="Vs, AnanthareshmaX" r:id="rId441" minRId="4697">
    <sheetIdMap count="2">
      <sheetId val="2"/>
      <sheetId val="1"/>
    </sheetIdMap>
  </header>
  <header guid="{75089524-74E1-4D56-8683-9451FCDFA61E}" dateTime="2022-05-06T17:20:59" maxSheetId="3" userName="Vs, AnanthareshmaX" r:id="rId442" minRId="4698">
    <sheetIdMap count="2">
      <sheetId val="2"/>
      <sheetId val="1"/>
    </sheetIdMap>
  </header>
  <header guid="{5C5613D4-B4A7-48D8-B3F8-3FA0150CA101}" dateTime="2022-05-06T17:21:23" maxSheetId="3" userName="Vs, AnanthareshmaX" r:id="rId443" minRId="4699">
    <sheetIdMap count="2">
      <sheetId val="2"/>
      <sheetId val="1"/>
    </sheetIdMap>
  </header>
  <header guid="{969FEC1A-A627-4529-A425-C216D4061C97}" dateTime="2022-05-06T17:21:47" maxSheetId="3" userName="Vs, AnanthareshmaX" r:id="rId444" minRId="4700">
    <sheetIdMap count="2">
      <sheetId val="2"/>
      <sheetId val="1"/>
    </sheetIdMap>
  </header>
  <header guid="{04CD9F5D-8EFE-40D0-A6AD-31AE15C5D344}" dateTime="2022-05-06T17:23:30" maxSheetId="3" userName="D, ShwethaX" r:id="rId445" minRId="4701">
    <sheetIdMap count="2">
      <sheetId val="2"/>
      <sheetId val="1"/>
    </sheetIdMap>
  </header>
  <header guid="{618CC62A-CB2F-40F0-B2D1-99DA9BA3E171}" dateTime="2022-05-06T17:25:07" maxSheetId="3" userName="D, ShwethaX" r:id="rId446" minRId="4702">
    <sheetIdMap count="2">
      <sheetId val="2"/>
      <sheetId val="1"/>
    </sheetIdMap>
  </header>
  <header guid="{EDA8F3D2-5E4E-45A2-A138-7AA069628CCF}" dateTime="2022-05-06T17:25:54" maxSheetId="3" userName="Suresh, AryaX" r:id="rId447" minRId="4703" maxRId="4713">
    <sheetIdMap count="2">
      <sheetId val="2"/>
      <sheetId val="1"/>
    </sheetIdMap>
  </header>
  <header guid="{84EA51ED-5612-48C7-9E42-C8229ABA9082}" dateTime="2022-05-06T17:36:57" maxSheetId="3" userName="Suresh, AryaX" r:id="rId448" minRId="4714" maxRId="4721">
    <sheetIdMap count="2">
      <sheetId val="2"/>
      <sheetId val="1"/>
    </sheetIdMap>
  </header>
  <header guid="{817518A8-8B5D-4154-93B6-9AE18566BFF8}" dateTime="2022-05-06T17:41:45" maxSheetId="3" userName="Vs, AnanthareshmaX" r:id="rId449" minRId="4722">
    <sheetIdMap count="2">
      <sheetId val="2"/>
      <sheetId val="1"/>
    </sheetIdMap>
  </header>
  <header guid="{6F45D9BB-1906-4CB8-9CB0-A0A57FB42206}" dateTime="2022-05-06T17:42:41" maxSheetId="3" userName="Vs, AnanthareshmaX" r:id="rId450" minRId="4725" maxRId="4726">
    <sheetIdMap count="2">
      <sheetId val="2"/>
      <sheetId val="1"/>
    </sheetIdMap>
  </header>
  <header guid="{B086268E-A725-46C8-9935-4AF3414CDE68}" dateTime="2022-05-06T17:43:37" maxSheetId="3" userName="Vs, AnanthareshmaX" r:id="rId451" minRId="4727" maxRId="4728">
    <sheetIdMap count="2">
      <sheetId val="2"/>
      <sheetId val="1"/>
    </sheetIdMap>
  </header>
  <header guid="{27E4BB3D-874C-4B9C-8471-6F3957D9C601}" dateTime="2022-05-06T17:44:07" maxSheetId="3" userName="Vs, AnanthareshmaX" r:id="rId452" minRId="4729">
    <sheetIdMap count="2">
      <sheetId val="2"/>
      <sheetId val="1"/>
    </sheetIdMap>
  </header>
  <header guid="{7CDFEE66-735A-4A0F-B359-A74C8FE289A2}" dateTime="2022-05-06T17:48:19" maxSheetId="3" userName="Hasagavalli somashekhar, ManasaX" r:id="rId453" minRId="4730" maxRId="4732">
    <sheetIdMap count="2">
      <sheetId val="2"/>
      <sheetId val="1"/>
    </sheetIdMap>
  </header>
  <header guid="{DF00D55A-237A-4EBE-9A1B-5518181BBF76}" dateTime="2022-05-06T18:02:04" maxSheetId="3" userName="Vs, AnanthareshmaX" r:id="rId454" minRId="4733">
    <sheetIdMap count="2">
      <sheetId val="2"/>
      <sheetId val="1"/>
    </sheetIdMap>
  </header>
  <header guid="{F0992B0F-AEF0-493D-B7C6-94339132793E}" dateTime="2022-05-06T18:25:53" maxSheetId="3" userName="Vs, AnanthareshmaX" r:id="rId455" minRId="4734">
    <sheetIdMap count="2">
      <sheetId val="2"/>
      <sheetId val="1"/>
    </sheetIdMap>
  </header>
  <header guid="{6C5A825E-77FA-4C1D-92E0-1D06D00FA09E}" dateTime="2022-05-06T18:42:10" maxSheetId="3" userName="Vs, AnanthareshmaX" r:id="rId456" minRId="4735" maxRId="4736">
    <sheetIdMap count="2">
      <sheetId val="2"/>
      <sheetId val="1"/>
    </sheetIdMap>
  </header>
  <header guid="{2E44AFDB-2709-4364-8CB7-F2BCCA1296F2}" dateTime="2022-05-09T10:34:47" maxSheetId="3" userName="D, ShwethaX" r:id="rId457" minRId="4737" maxRId="4740">
    <sheetIdMap count="2">
      <sheetId val="2"/>
      <sheetId val="1"/>
    </sheetIdMap>
  </header>
  <header guid="{B856C6CC-9516-4AAE-ABA9-464D725D0FA3}" dateTime="2022-05-09T10:50:16" maxSheetId="3" userName="Vs, AnanthareshmaX" r:id="rId458">
    <sheetIdMap count="2">
      <sheetId val="2"/>
      <sheetId val="1"/>
    </sheetIdMap>
  </header>
  <header guid="{CABEF595-10EE-45C8-9572-00331205B557}" dateTime="2022-05-09T11:27:55" maxSheetId="3" userName="Vs, AnanthareshmaX" r:id="rId459" minRId="4743">
    <sheetIdMap count="2">
      <sheetId val="2"/>
      <sheetId val="1"/>
    </sheetIdMap>
  </header>
  <header guid="{D0501924-056F-4B21-986E-8385E83928C7}" dateTime="2022-05-09T11:30:20" maxSheetId="3" userName="D, ShwethaX" r:id="rId460" minRId="4744" maxRId="4748">
    <sheetIdMap count="2">
      <sheetId val="2"/>
      <sheetId val="1"/>
    </sheetIdMap>
  </header>
  <header guid="{005C1997-383A-4B60-8A4A-F12A25A89F70}" dateTime="2022-05-09T11:52:37" maxSheetId="3" userName="Suresh, AryaX" r:id="rId461" minRId="4749" maxRId="4776">
    <sheetIdMap count="2">
      <sheetId val="2"/>
      <sheetId val="1"/>
    </sheetIdMap>
  </header>
  <header guid="{4FF5F7CE-623C-4978-9750-FCB9CCC0D712}" dateTime="2022-05-09T11:53:56" maxSheetId="3" userName="Suresh, AryaX" r:id="rId462" minRId="4779" maxRId="4802">
    <sheetIdMap count="2">
      <sheetId val="2"/>
      <sheetId val="1"/>
    </sheetIdMap>
  </header>
  <header guid="{60BB7D70-4C33-4FD4-BE19-4FBF7ABC04C4}" dateTime="2022-05-09T12:59:13" maxSheetId="3" userName="Vs, AnanthareshmaX" r:id="rId463" minRId="4803" maxRId="4805">
    <sheetIdMap count="2">
      <sheetId val="2"/>
      <sheetId val="1"/>
    </sheetIdMap>
  </header>
  <header guid="{9C08E660-4EF6-4DE0-9E74-A8E2155A075E}" dateTime="2022-05-09T13:00:13" maxSheetId="3" userName="Vs, AnanthareshmaX" r:id="rId464" minRId="4806" maxRId="4807">
    <sheetIdMap count="2">
      <sheetId val="2"/>
      <sheetId val="1"/>
    </sheetIdMap>
  </header>
  <header guid="{A2F08B57-6D72-49F9-9AAE-38A62996AF7B}" dateTime="2022-05-09T13:03:51" maxSheetId="3" userName="Vs, AnanthareshmaX" r:id="rId465" minRId="4808" maxRId="4809">
    <sheetIdMap count="2">
      <sheetId val="2"/>
      <sheetId val="1"/>
    </sheetIdMap>
  </header>
  <header guid="{28875BE8-65E8-4934-A9F7-451B0C2690D1}" dateTime="2022-05-09T13:11:00" maxSheetId="3" userName="Vs, AnanthareshmaX" r:id="rId466" minRId="4810">
    <sheetIdMap count="2">
      <sheetId val="2"/>
      <sheetId val="1"/>
    </sheetIdMap>
  </header>
  <header guid="{84F49F6F-1639-4E4F-B928-454345FBB6A5}" dateTime="2022-05-09T13:21:33" maxSheetId="3" userName="D, ShwethaX" r:id="rId467" minRId="4811" maxRId="4817">
    <sheetIdMap count="2">
      <sheetId val="2"/>
      <sheetId val="1"/>
    </sheetIdMap>
  </header>
  <header guid="{06B74F50-B390-44BF-9D23-D2A4104AD384}" dateTime="2022-05-09T13:41:08" maxSheetId="3" userName="D, ShwethaX" r:id="rId468" minRId="4818">
    <sheetIdMap count="2">
      <sheetId val="2"/>
      <sheetId val="1"/>
    </sheetIdMap>
  </header>
  <header guid="{D7E48350-8864-457C-81EE-D3DF04664A54}" dateTime="2022-05-09T15:20:16" maxSheetId="3" userName="Vs, AnanthareshmaX" r:id="rId469" minRId="4819">
    <sheetIdMap count="2">
      <sheetId val="2"/>
      <sheetId val="1"/>
    </sheetIdMap>
  </header>
  <header guid="{5F3B4F6A-552A-4B87-A178-B25943EAE48E}" dateTime="2022-05-09T15:21:09" maxSheetId="3" userName="Vs, AnanthareshmaX" r:id="rId470" minRId="4820">
    <sheetIdMap count="2">
      <sheetId val="2"/>
      <sheetId val="1"/>
    </sheetIdMap>
  </header>
  <header guid="{D2353CEE-0BB6-4251-9369-C78ABD71119E}" dateTime="2022-05-09T15:52:19" maxSheetId="3" userName="D, ShwethaX" r:id="rId471" minRId="4821" maxRId="4829">
    <sheetIdMap count="2">
      <sheetId val="2"/>
      <sheetId val="1"/>
    </sheetIdMap>
  </header>
  <header guid="{08237BE5-B5C5-456F-AD66-8DEA7DB42644}" dateTime="2022-05-09T16:06:52" maxSheetId="3" userName="Vs, AnanthareshmaX" r:id="rId472" minRId="4830">
    <sheetIdMap count="2">
      <sheetId val="2"/>
      <sheetId val="1"/>
    </sheetIdMap>
  </header>
  <header guid="{CE7280CD-8256-4077-9786-A7DDE22955EB}" dateTime="2022-05-09T16:07:27" maxSheetId="3" userName="Vs, AnanthareshmaX" r:id="rId473" minRId="4831">
    <sheetIdMap count="2">
      <sheetId val="2"/>
      <sheetId val="1"/>
    </sheetIdMap>
  </header>
  <header guid="{C89A95AD-A93A-48EE-A490-312E9BB4B53F}" dateTime="2022-05-09T16:07:44" maxSheetId="3" userName="Vs, AnanthareshmaX" r:id="rId474" minRId="4832">
    <sheetIdMap count="2">
      <sheetId val="2"/>
      <sheetId val="1"/>
    </sheetIdMap>
  </header>
  <header guid="{3664401A-9613-4D00-A0D5-F98340539579}" dateTime="2022-05-09T16:08:11" maxSheetId="3" userName="Vs, AnanthareshmaX" r:id="rId475" minRId="4833">
    <sheetIdMap count="2">
      <sheetId val="2"/>
      <sheetId val="1"/>
    </sheetIdMap>
  </header>
  <header guid="{86EFDFB5-026A-448C-9154-44E160794DE0}" dateTime="2022-05-09T16:11:36" maxSheetId="3" userName="Vs, AnanthareshmaX" r:id="rId476" minRId="4834">
    <sheetIdMap count="2">
      <sheetId val="2"/>
      <sheetId val="1"/>
    </sheetIdMap>
  </header>
  <header guid="{A065AC50-B01D-4426-A200-195D5B2B2C74}" dateTime="2022-05-09T16:36:08" maxSheetId="3" userName="Vs, AnanthareshmaX" r:id="rId477" minRId="4835">
    <sheetIdMap count="2">
      <sheetId val="2"/>
      <sheetId val="1"/>
    </sheetIdMap>
  </header>
  <header guid="{E7937885-407C-4460-8DA7-8BE32E34DA7F}" dateTime="2022-05-09T16:36:43" maxSheetId="3" userName="Vs, AnanthareshmaX" r:id="rId478" minRId="4836">
    <sheetIdMap count="2">
      <sheetId val="2"/>
      <sheetId val="1"/>
    </sheetIdMap>
  </header>
  <header guid="{27EEB3AD-29EA-43FF-9931-48C26FA1990E}" dateTime="2022-05-09T16:37:35" maxSheetId="3" userName="Vs, AnanthareshmaX" r:id="rId479" minRId="4837">
    <sheetIdMap count="2">
      <sheetId val="2"/>
      <sheetId val="1"/>
    </sheetIdMap>
  </header>
  <header guid="{C0BA722E-FF30-4A89-8295-FFF06E17D989}" dateTime="2022-05-09T16:38:10" maxSheetId="3" userName="Vs, AnanthareshmaX" r:id="rId480" minRId="4838">
    <sheetIdMap count="2">
      <sheetId val="2"/>
      <sheetId val="1"/>
    </sheetIdMap>
  </header>
  <header guid="{A43AA47B-4589-48B5-BF4C-B3A54DDB2098}" dateTime="2022-05-09T16:40:21" maxSheetId="3" userName="Vs, AnanthareshmaX" r:id="rId481" minRId="4839">
    <sheetIdMap count="2">
      <sheetId val="2"/>
      <sheetId val="1"/>
    </sheetIdMap>
  </header>
  <header guid="{3965311D-FCBD-4C65-A6C1-6D54FF2D294F}" dateTime="2022-05-09T16:43:46" maxSheetId="3" userName="Vs, AnanthareshmaX" r:id="rId482" minRId="4840">
    <sheetIdMap count="2">
      <sheetId val="2"/>
      <sheetId val="1"/>
    </sheetIdMap>
  </header>
  <header guid="{93C857CC-ABF5-4FAB-AB0F-F7862A027896}" dateTime="2022-05-09T16:44:06" maxSheetId="3" userName="Vs, AnanthareshmaX" r:id="rId483" minRId="4841">
    <sheetIdMap count="2">
      <sheetId val="2"/>
      <sheetId val="1"/>
    </sheetIdMap>
  </header>
  <header guid="{B1226A1F-FE20-477C-9BD4-3EF99C2765BD}" dateTime="2022-05-09T16:54:24" maxSheetId="3" userName="D, ShwethaX" r:id="rId484" minRId="4842" maxRId="4849">
    <sheetIdMap count="2">
      <sheetId val="2"/>
      <sheetId val="1"/>
    </sheetIdMap>
  </header>
  <header guid="{433583E0-0C5E-470C-8DDE-2496234A8A11}" dateTime="2022-05-09T16:58:11" maxSheetId="3" userName="Vs, AnanthareshmaX" r:id="rId485" minRId="4850">
    <sheetIdMap count="2">
      <sheetId val="2"/>
      <sheetId val="1"/>
    </sheetIdMap>
  </header>
  <header guid="{8F22FD4E-D9D7-4F1A-911A-B1FBDD450502}" dateTime="2022-05-09T16:59:10" maxSheetId="3" userName="D, ShwethaX" r:id="rId486" minRId="4851">
    <sheetIdMap count="2">
      <sheetId val="2"/>
      <sheetId val="1"/>
    </sheetIdMap>
  </header>
  <header guid="{57B0EE55-8BF8-4DBB-B56B-E85BA0704132}" dateTime="2022-05-09T17:01:48" maxSheetId="3" userName="Vs, AnanthareshmaX" r:id="rId487" minRId="4852">
    <sheetIdMap count="2">
      <sheetId val="2"/>
      <sheetId val="1"/>
    </sheetIdMap>
  </header>
  <header guid="{694607D2-245C-464B-85BD-B71FCE0B9A49}" dateTime="2022-05-09T17:06:20" maxSheetId="3" userName="Vs, AnanthareshmaX" r:id="rId488" minRId="4853">
    <sheetIdMap count="2">
      <sheetId val="2"/>
      <sheetId val="1"/>
    </sheetIdMap>
  </header>
  <header guid="{26CED0A5-3992-4A62-88F7-2A80C722CCB1}" dateTime="2022-05-09T17:12:09" maxSheetId="3" userName="Vs, AnanthareshmaX" r:id="rId489" minRId="4854">
    <sheetIdMap count="2">
      <sheetId val="2"/>
      <sheetId val="1"/>
    </sheetIdMap>
  </header>
  <header guid="{9970F48F-D249-4C1B-84E9-378347C7ACAF}" dateTime="2022-05-09T17:14:47" maxSheetId="3" userName="Vs, AnanthareshmaX" r:id="rId490" minRId="4855">
    <sheetIdMap count="2">
      <sheetId val="2"/>
      <sheetId val="1"/>
    </sheetIdMap>
  </header>
  <header guid="{2B08DFDA-A4D0-4C51-BBF7-D134F00C1A62}" dateTime="2022-05-09T17:43:20" maxSheetId="3" userName="Vs, AnanthareshmaX" r:id="rId491" minRId="4856">
    <sheetIdMap count="2">
      <sheetId val="2"/>
      <sheetId val="1"/>
    </sheetIdMap>
  </header>
  <header guid="{E3E03735-6327-453E-AB02-4F61CAFF8E08}" dateTime="2022-05-09T17:44:19" maxSheetId="3" userName="Vs, AnanthareshmaX" r:id="rId492" minRId="4857">
    <sheetIdMap count="2">
      <sheetId val="2"/>
      <sheetId val="1"/>
    </sheetIdMap>
  </header>
  <header guid="{28047607-F98D-436A-8624-6A1961CDE6BD}" dateTime="2022-05-09T17:45:32" maxSheetId="3" userName="Vs, AnanthareshmaX" r:id="rId493" minRId="4858">
    <sheetIdMap count="2">
      <sheetId val="2"/>
      <sheetId val="1"/>
    </sheetIdMap>
  </header>
  <header guid="{63F500AE-A695-41BD-9A21-ADDB914DCC61}" dateTime="2022-05-09T17:46:24" maxSheetId="3" userName="Vs, AnanthareshmaX" r:id="rId494" minRId="4859">
    <sheetIdMap count="2">
      <sheetId val="2"/>
      <sheetId val="1"/>
    </sheetIdMap>
  </header>
  <header guid="{1CFCDCA6-F4E8-4DC3-957A-6BFF89225E3F}" dateTime="2022-05-09T17:48:40" maxSheetId="3" userName="Vs, AnanthareshmaX" r:id="rId495" minRId="4860">
    <sheetIdMap count="2">
      <sheetId val="2"/>
      <sheetId val="1"/>
    </sheetIdMap>
  </header>
  <header guid="{F6EEB09E-ED89-4957-9E61-EEB92DE4AEAF}" dateTime="2022-05-09T17:53:26" maxSheetId="3" userName="Vs, AnanthareshmaX" r:id="rId496" minRId="4861" maxRId="4862">
    <sheetIdMap count="2">
      <sheetId val="2"/>
      <sheetId val="1"/>
    </sheetIdMap>
  </header>
  <header guid="{B0F137A3-6434-4D59-BD30-D2AB54A346C1}" dateTime="2022-05-09T17:54:20" maxSheetId="3" userName="Vs, AnanthareshmaX" r:id="rId497" minRId="4863" maxRId="4864">
    <sheetIdMap count="2">
      <sheetId val="2"/>
      <sheetId val="1"/>
    </sheetIdMap>
  </header>
  <header guid="{66F06648-DE4C-4F7A-B314-A4861EEF91E7}" dateTime="2022-05-09T17:54:56" maxSheetId="3" userName="As, VijayX" r:id="rId498" minRId="4865" maxRId="4866">
    <sheetIdMap count="2">
      <sheetId val="2"/>
      <sheetId val="1"/>
    </sheetIdMap>
  </header>
  <header guid="{AE69A6EC-646F-4E5A-9224-A60D2972D5CF}" dateTime="2022-05-09T17:56:21" maxSheetId="3" userName="Vs, AnanthareshmaX" r:id="rId499" minRId="4867">
    <sheetIdMap count="2">
      <sheetId val="2"/>
      <sheetId val="1"/>
    </sheetIdMap>
  </header>
  <header guid="{5263770C-AC19-4164-9AF1-92ECC5936219}" dateTime="2022-05-09T18:02:54" maxSheetId="3" userName="Vs, AnanthareshmaX" r:id="rId500" minRId="4868" maxRId="4869">
    <sheetIdMap count="2">
      <sheetId val="2"/>
      <sheetId val="1"/>
    </sheetIdMap>
  </header>
  <header guid="{9F5095C1-D10C-4DA5-A654-4E2034AD9FD6}" dateTime="2022-05-09T19:54:46" maxSheetId="3" userName="As, VijayX" r:id="rId501" minRId="4870" maxRId="4889">
    <sheetIdMap count="2">
      <sheetId val="2"/>
      <sheetId val="1"/>
    </sheetIdMap>
  </header>
  <header guid="{44F2D676-376E-4493-876D-89E573A0ECDC}" dateTime="2022-05-10T09:47:45" maxSheetId="3" userName="D, ShwethaX" r:id="rId502" minRId="4890" maxRId="4893">
    <sheetIdMap count="2">
      <sheetId val="2"/>
      <sheetId val="1"/>
    </sheetIdMap>
  </header>
  <header guid="{E2BF436A-13A0-454A-AA98-462A55C8E68D}" dateTime="2022-05-10T09:54:50" maxSheetId="3" userName="Vs, AnanthareshmaX" r:id="rId503">
    <sheetIdMap count="2">
      <sheetId val="2"/>
      <sheetId val="1"/>
    </sheetIdMap>
  </header>
  <header guid="{F43A09E0-0272-4BBF-98DD-0543318903DE}" dateTime="2022-05-10T10:02:52" maxSheetId="3" userName="D, ShwethaX" r:id="rId504" minRId="4896">
    <sheetIdMap count="2">
      <sheetId val="2"/>
      <sheetId val="1"/>
    </sheetIdMap>
  </header>
  <header guid="{0DCBA59E-EDCC-4B31-A995-87D4932EDAAA}" dateTime="2022-05-10T10:45:17" maxSheetId="3" userName="Vs, AnanthareshmaX" r:id="rId505" minRId="4897">
    <sheetIdMap count="2">
      <sheetId val="2"/>
      <sheetId val="1"/>
    </sheetIdMap>
  </header>
  <header guid="{FB8B6043-F165-4E90-BF1F-21A41B06AF0B}" dateTime="2022-05-10T10:59:57" maxSheetId="3" userName="Vs, AnanthareshmaX" r:id="rId506" minRId="4898">
    <sheetIdMap count="2">
      <sheetId val="2"/>
      <sheetId val="1"/>
    </sheetIdMap>
  </header>
  <header guid="{8832760F-5644-4F14-BEAD-D2F8543FFD36}" dateTime="2022-05-10T11:00:12" maxSheetId="3" userName="Vs, AnanthareshmaX" r:id="rId507" minRId="4899">
    <sheetIdMap count="2">
      <sheetId val="2"/>
      <sheetId val="1"/>
    </sheetIdMap>
  </header>
  <header guid="{BB3B96FE-0F4A-4489-B00B-883127F30D5C}" dateTime="2022-05-10T11:05:03" maxSheetId="3" userName="Vs, AnanthareshmaX" r:id="rId508" minRId="4900">
    <sheetIdMap count="2">
      <sheetId val="2"/>
      <sheetId val="1"/>
    </sheetIdMap>
  </header>
  <header guid="{F9CFBEE2-160E-4E5E-87EC-93A4B37156BD}" dateTime="2022-05-10T11:22:05" maxSheetId="3" userName="D, ShwethaX" r:id="rId509" minRId="4901" maxRId="4904">
    <sheetIdMap count="2">
      <sheetId val="2"/>
      <sheetId val="1"/>
    </sheetIdMap>
  </header>
  <header guid="{DB4A2BD1-74B0-46B3-9054-44799C8A2DAC}" dateTime="2022-05-10T11:23:35" maxSheetId="3" userName="Vs, AnanthareshmaX" r:id="rId510" minRId="4905">
    <sheetIdMap count="2">
      <sheetId val="2"/>
      <sheetId val="1"/>
    </sheetIdMap>
  </header>
  <header guid="{A2E81F8E-598B-4521-B6AA-5B787B74B4D5}" dateTime="2022-05-10T11:45:30" maxSheetId="3" userName="Suresh, AryaX" r:id="rId511" minRId="4906">
    <sheetIdMap count="2">
      <sheetId val="2"/>
      <sheetId val="1"/>
    </sheetIdMap>
  </header>
  <header guid="{AAD71E4C-1632-4493-8DBB-87385EB2EBEF}" dateTime="2022-05-10T11:46:48" maxSheetId="3" userName="Suresh, AryaX" r:id="rId512" minRId="4907">
    <sheetIdMap count="2">
      <sheetId val="2"/>
      <sheetId val="1"/>
    </sheetIdMap>
  </header>
  <header guid="{8441A822-F2CE-4B43-90B4-7EC0FBEB9447}" dateTime="2022-05-10T12:35:22" maxSheetId="3" userName="Vs, AnanthareshmaX" r:id="rId513" minRId="4910">
    <sheetIdMap count="2">
      <sheetId val="2"/>
      <sheetId val="1"/>
    </sheetIdMap>
  </header>
  <header guid="{991FE991-B4F7-4227-AB1D-06D027DDF2CB}" dateTime="2022-05-10T12:37:42" maxSheetId="3" userName="Vs, AnanthareshmaX" r:id="rId514" minRId="4911">
    <sheetIdMap count="2">
      <sheetId val="2"/>
      <sheetId val="1"/>
    </sheetIdMap>
  </header>
  <header guid="{BC8FA312-7EC2-4031-9EC3-43A0CAD71BB2}" dateTime="2022-05-10T12:46:12" maxSheetId="3" userName="Suresh, AryaX" r:id="rId515">
    <sheetIdMap count="2">
      <sheetId val="2"/>
      <sheetId val="1"/>
    </sheetIdMap>
  </header>
  <header guid="{CB39D5F5-5BFB-4298-9995-D44C179CA20B}" dateTime="2022-05-10T13:01:50" maxSheetId="3" userName="Vs, AnanthareshmaX" r:id="rId516" minRId="4914">
    <sheetIdMap count="2">
      <sheetId val="2"/>
      <sheetId val="1"/>
    </sheetIdMap>
  </header>
  <header guid="{E5ACE44D-5E2F-4401-A18C-D053608FC950}" dateTime="2022-05-10T13:06:22" maxSheetId="3" userName="Vs, AnanthareshmaX" r:id="rId517" minRId="4915">
    <sheetIdMap count="2">
      <sheetId val="2"/>
      <sheetId val="1"/>
    </sheetIdMap>
  </header>
  <header guid="{625B3BA8-524F-414F-A68B-793E9367A24C}" dateTime="2022-05-10T13:34:31" maxSheetId="3" userName="D, ShwethaX" r:id="rId518" minRId="4916" maxRId="4921">
    <sheetIdMap count="2">
      <sheetId val="2"/>
      <sheetId val="1"/>
    </sheetIdMap>
  </header>
  <header guid="{5AFCD64D-3848-41EF-9D29-5259AE839A2C}" dateTime="2022-05-10T14:18:25" maxSheetId="3" userName="Hasagavalli somashekhar, ManasaX" r:id="rId519" minRId="4922" maxRId="4936">
    <sheetIdMap count="2">
      <sheetId val="2"/>
      <sheetId val="1"/>
    </sheetIdMap>
  </header>
  <header guid="{06A85C53-F685-4752-864F-93213810D56F}" dateTime="2022-05-10T14:25:23" maxSheetId="3" userName="D, ShwethaX" r:id="rId520" minRId="4939">
    <sheetIdMap count="2">
      <sheetId val="2"/>
      <sheetId val="1"/>
    </sheetIdMap>
  </header>
  <header guid="{5F57D957-57A9-4038-879B-E3042CC191A8}" dateTime="2022-05-10T14:54:19" maxSheetId="3" userName="Hasagavalli somashekhar, ManasaX" r:id="rId521" minRId="4940">
    <sheetIdMap count="2">
      <sheetId val="2"/>
      <sheetId val="1"/>
    </sheetIdMap>
  </header>
  <header guid="{66E03E37-3A76-4AF8-8F14-A931C2474978}" dateTime="2022-05-10T15:04:17" maxSheetId="3" userName="Vs, AnanthareshmaX" r:id="rId522" minRId="4941">
    <sheetIdMap count="2">
      <sheetId val="2"/>
      <sheetId val="1"/>
    </sheetIdMap>
  </header>
  <header guid="{7994C5C7-026D-4FCB-BC89-C2CA70C843DB}" dateTime="2022-05-10T15:08:41" maxSheetId="3" userName="Hasagavalli somashekhar, ManasaX" r:id="rId523" minRId="4942" maxRId="4943">
    <sheetIdMap count="2">
      <sheetId val="2"/>
      <sheetId val="1"/>
    </sheetIdMap>
  </header>
  <header guid="{E678BBD1-5578-4256-B32E-C0EA3E08BBB5}" dateTime="2022-05-10T15:10:20" maxSheetId="3" userName="D, ShwethaX" r:id="rId524" minRId="4944" maxRId="4945">
    <sheetIdMap count="2">
      <sheetId val="2"/>
      <sheetId val="1"/>
    </sheetIdMap>
  </header>
  <header guid="{00A96E79-F256-473B-80CD-A263B3E2EB13}" dateTime="2022-05-10T15:17:16" maxSheetId="3" userName="D, ShwethaX" r:id="rId525" minRId="4946">
    <sheetIdMap count="2">
      <sheetId val="2"/>
      <sheetId val="1"/>
    </sheetIdMap>
  </header>
  <header guid="{811F85C0-BF86-4902-AEB3-1B9A94FA1CC0}" dateTime="2022-05-10T15:23:18" maxSheetId="3" userName="Vs, AnanthareshmaX" r:id="rId526" minRId="4947">
    <sheetIdMap count="2">
      <sheetId val="2"/>
      <sheetId val="1"/>
    </sheetIdMap>
  </header>
  <header guid="{CA2BD1FB-8D77-4603-A0F2-D30775F0D456}" dateTime="2022-05-10T15:25:56" maxSheetId="3" userName="Vs, AnanthareshmaX" r:id="rId527" minRId="4948">
    <sheetIdMap count="2">
      <sheetId val="2"/>
      <sheetId val="1"/>
    </sheetIdMap>
  </header>
  <header guid="{B9A2CEED-FAF3-4679-9445-370821360471}" dateTime="2022-05-10T15:44:04" maxSheetId="3" userName="D, ShwethaX" r:id="rId528" minRId="4949" maxRId="4950">
    <sheetIdMap count="2">
      <sheetId val="2"/>
      <sheetId val="1"/>
    </sheetIdMap>
  </header>
  <header guid="{36DF257C-FAD1-42F5-BAA3-94BC61CDAB0B}" dateTime="2022-05-10T15:48:21" maxSheetId="3" userName="Hasagavalli somashekhar, ManasaX" r:id="rId529" minRId="4951" maxRId="4953">
    <sheetIdMap count="2">
      <sheetId val="2"/>
      <sheetId val="1"/>
    </sheetIdMap>
  </header>
  <header guid="{1AEC8732-EC74-47F8-B9AB-92A68E109A6D}" dateTime="2022-05-10T15:48:55" maxSheetId="3" userName="Hasagavalli somashekhar, ManasaX" r:id="rId530" minRId="4956">
    <sheetIdMap count="2">
      <sheetId val="2"/>
      <sheetId val="1"/>
    </sheetIdMap>
  </header>
  <header guid="{BCC3B2FD-6C0A-495E-B1ED-48427CB0A92C}" dateTime="2022-05-10T15:49:50" maxSheetId="3" userName="Vs, AnanthareshmaX" r:id="rId531" minRId="4957" maxRId="4959">
    <sheetIdMap count="2">
      <sheetId val="2"/>
      <sheetId val="1"/>
    </sheetIdMap>
  </header>
  <header guid="{614C8E50-6A74-4369-94ED-29C1D16A8908}" dateTime="2022-05-10T16:16:12" maxSheetId="3" userName="Vs, AnanthareshmaX" r:id="rId532" minRId="4960">
    <sheetIdMap count="2">
      <sheetId val="2"/>
      <sheetId val="1"/>
    </sheetIdMap>
  </header>
  <header guid="{A59C5942-0CBF-428C-BA98-378AE21A17C9}" dateTime="2022-05-10T16:23:29" maxSheetId="3" userName="Suresh, AryaX" r:id="rId533" minRId="4961">
    <sheetIdMap count="2">
      <sheetId val="2"/>
      <sheetId val="1"/>
    </sheetIdMap>
  </header>
  <header guid="{C8762DCC-282D-4D0E-8A4C-4BF05D9EF1AD}" dateTime="2022-05-10T16:35:33" maxSheetId="3" userName="D, ShwethaX" r:id="rId534" minRId="4962" maxRId="4966">
    <sheetIdMap count="2">
      <sheetId val="2"/>
      <sheetId val="1"/>
    </sheetIdMap>
  </header>
  <header guid="{DE1641F4-5E91-40B1-BD19-0E6B77107808}" dateTime="2022-05-10T16:47:27" maxSheetId="3" userName="D, ShwethaX" r:id="rId535" minRId="4967" maxRId="4975">
    <sheetIdMap count="2">
      <sheetId val="2"/>
      <sheetId val="1"/>
    </sheetIdMap>
  </header>
  <header guid="{64DAC70F-B880-4425-AF27-263411052269}" dateTime="2022-05-10T16:50:27" maxSheetId="3" userName="Hasagavalli somashekhar, ManasaX" r:id="rId536" minRId="4976" maxRId="4977">
    <sheetIdMap count="2">
      <sheetId val="2"/>
      <sheetId val="1"/>
    </sheetIdMap>
  </header>
  <header guid="{C383A429-CB1A-447C-AF1F-2ED0551C2E1D}" dateTime="2022-05-10T16:55:20" maxSheetId="3" userName="Hasagavalli somashekhar, ManasaX" r:id="rId537" minRId="4978">
    <sheetIdMap count="2">
      <sheetId val="2"/>
      <sheetId val="1"/>
    </sheetIdMap>
  </header>
  <header guid="{351D615E-04ED-4E01-98AD-C754C82BA8C2}" dateTime="2022-05-10T17:06:23" maxSheetId="3" userName="Vs, AnanthareshmaX" r:id="rId538" minRId="4979" maxRId="4980">
    <sheetIdMap count="2">
      <sheetId val="2"/>
      <sheetId val="1"/>
    </sheetIdMap>
  </header>
  <header guid="{447A2FB3-94B5-4139-A60F-B8FD3002B612}" dateTime="2022-05-10T17:07:47" maxSheetId="3" userName="Hasagavalli somashekhar, ManasaX" r:id="rId539" minRId="4981">
    <sheetIdMap count="2">
      <sheetId val="2"/>
      <sheetId val="1"/>
    </sheetIdMap>
  </header>
  <header guid="{957B473E-6EBE-4A87-88A3-38FB9A8E7643}" dateTime="2022-05-10T17:08:38" maxSheetId="3" userName="Hasagavalli somashekhar, ManasaX" r:id="rId540" minRId="4982">
    <sheetIdMap count="2">
      <sheetId val="2"/>
      <sheetId val="1"/>
    </sheetIdMap>
  </header>
  <header guid="{995BB65D-9C61-4AEB-BEA8-4B54DE3DB9BE}" dateTime="2022-05-10T17:12:04" maxSheetId="3" userName="Hasagavalli somashekhar, ManasaX" r:id="rId541" minRId="4983">
    <sheetIdMap count="2">
      <sheetId val="2"/>
      <sheetId val="1"/>
    </sheetIdMap>
  </header>
  <header guid="{75B58ACB-AA07-402E-9047-931D9D92E687}" dateTime="2022-05-10T17:13:14" maxSheetId="3" userName="Hasagavalli somashekhar, ManasaX" r:id="rId542" minRId="4984">
    <sheetIdMap count="2">
      <sheetId val="2"/>
      <sheetId val="1"/>
    </sheetIdMap>
  </header>
  <header guid="{22432BB9-9047-4A90-93AB-063582DB001C}" dateTime="2022-05-10T17:16:03" maxSheetId="3" userName="D, ShwethaX" r:id="rId543" minRId="4985" maxRId="4986">
    <sheetIdMap count="2">
      <sheetId val="2"/>
      <sheetId val="1"/>
    </sheetIdMap>
  </header>
  <header guid="{92F5027B-0CA0-4F5D-841B-FAF786A19D65}" dateTime="2022-05-10T17:23:55" maxSheetId="3" userName="Vs, AnanthareshmaX" r:id="rId544" minRId="4987" maxRId="4988">
    <sheetIdMap count="2">
      <sheetId val="2"/>
      <sheetId val="1"/>
    </sheetIdMap>
  </header>
  <header guid="{F329A35C-2040-496C-A48B-B1AD4935C0A6}" dateTime="2022-05-10T17:24:05" maxSheetId="3" userName="Hasagavalli somashekhar, ManasaX" r:id="rId545" minRId="4989" maxRId="4996">
    <sheetIdMap count="2">
      <sheetId val="2"/>
      <sheetId val="1"/>
    </sheetIdMap>
  </header>
  <header guid="{41E9F90E-4CF4-4AC8-96AA-B82EFDE9985D}" dateTime="2022-05-10T17:26:19" maxSheetId="3" userName="Vs, AnanthareshmaX" r:id="rId546" minRId="4997">
    <sheetIdMap count="2">
      <sheetId val="2"/>
      <sheetId val="1"/>
    </sheetIdMap>
  </header>
  <header guid="{08E5835E-0DBB-4057-8F32-1C3CE74B7EB5}" dateTime="2022-05-10T17:26:35" maxSheetId="3" userName="Vs, AnanthareshmaX" r:id="rId547" minRId="4998">
    <sheetIdMap count="2">
      <sheetId val="2"/>
      <sheetId val="1"/>
    </sheetIdMap>
  </header>
  <header guid="{3D646762-70A5-489E-826B-F593C47606B7}" dateTime="2022-05-10T17:27:52" maxSheetId="3" userName="D, ShwethaX" r:id="rId548" minRId="4999" maxRId="5000">
    <sheetIdMap count="2">
      <sheetId val="2"/>
      <sheetId val="1"/>
    </sheetIdMap>
  </header>
  <header guid="{3057D23F-F0F0-4FEB-8EAD-9BFE2682E203}" dateTime="2022-05-10T17:31:31" maxSheetId="3" userName="Vs, AnanthareshmaX" r:id="rId549" minRId="5001">
    <sheetIdMap count="2">
      <sheetId val="2"/>
      <sheetId val="1"/>
    </sheetIdMap>
  </header>
  <header guid="{41F620C6-903C-43BF-8CBE-457A352BECDC}" dateTime="2022-05-10T17:31:59" maxSheetId="3" userName="Vs, AnanthareshmaX" r:id="rId550" minRId="5002" maxRId="5003">
    <sheetIdMap count="2">
      <sheetId val="2"/>
      <sheetId val="1"/>
    </sheetIdMap>
  </header>
  <header guid="{CA6E4463-2CB4-4DC0-B411-EDEDF6A1381D}" dateTime="2022-05-10T17:44:21" maxSheetId="3" userName="Hasagavalli somashekhar, ManasaX" r:id="rId551" minRId="5004" maxRId="5005">
    <sheetIdMap count="2">
      <sheetId val="2"/>
      <sheetId val="1"/>
    </sheetIdMap>
  </header>
  <header guid="{FD07A308-5EDE-40A4-BE6F-AC07FFC84A1C}" dateTime="2022-05-10T17:45:22" maxSheetId="3" userName="Suresh, AryaX" r:id="rId552" minRId="5006" maxRId="5011">
    <sheetIdMap count="2">
      <sheetId val="2"/>
      <sheetId val="1"/>
    </sheetIdMap>
  </header>
  <header guid="{E25945D1-58D0-48F8-9DC5-6A24787F4D8B}" dateTime="2022-05-10T17:46:55" maxSheetId="3" userName="Suresh, AryaX" r:id="rId553">
    <sheetIdMap count="2">
      <sheetId val="2"/>
      <sheetId val="1"/>
    </sheetIdMap>
  </header>
  <header guid="{03D82487-4FDF-41AB-957F-FBFB0F10EFDA}" dateTime="2022-05-10T17:50:32" maxSheetId="3" userName="As, VijayX" r:id="rId554" minRId="5016" maxRId="5029">
    <sheetIdMap count="2">
      <sheetId val="2"/>
      <sheetId val="1"/>
    </sheetIdMap>
  </header>
  <header guid="{FA9ED7A9-18B4-4EDB-9530-71505CE381EA}" dateTime="2022-05-10T17:51:20" maxSheetId="3" userName="Vs, AnanthareshmaX" r:id="rId555" minRId="5030">
    <sheetIdMap count="2">
      <sheetId val="2"/>
      <sheetId val="1"/>
    </sheetIdMap>
  </header>
  <header guid="{AE619A66-9627-4FE9-B7A8-7E6D278D88B5}" dateTime="2022-05-10T17:52:26" maxSheetId="3" userName="Vs, AnanthareshmaX" r:id="rId556" minRId="5031">
    <sheetIdMap count="2">
      <sheetId val="2"/>
      <sheetId val="1"/>
    </sheetIdMap>
  </header>
  <header guid="{AF71FD51-0A97-46C0-9339-249BE4743C67}" dateTime="2022-05-10T18:10:30" maxSheetId="3" userName="As, VijayX" r:id="rId557" minRId="5032" maxRId="5033">
    <sheetIdMap count="2">
      <sheetId val="2"/>
      <sheetId val="1"/>
    </sheetIdMap>
  </header>
  <header guid="{68C132BC-76FA-458D-AB73-FDAE56536393}" dateTime="2022-05-10T18:34:59" maxSheetId="3" userName="As, VijayX" r:id="rId558" minRId="5034" maxRId="5035">
    <sheetIdMap count="2">
      <sheetId val="2"/>
      <sheetId val="1"/>
    </sheetIdMap>
  </header>
  <header guid="{E1AF7C4D-D99F-4610-9618-631DB8F77285}" dateTime="2022-05-11T11:09:01" maxSheetId="3" userName="D, ShwethaX" r:id="rId559" minRId="5036">
    <sheetIdMap count="2">
      <sheetId val="2"/>
      <sheetId val="1"/>
    </sheetIdMap>
  </header>
  <header guid="{85F27678-4B0F-46EA-B499-CDA55E290672}" dateTime="2022-05-11T11:11:13" maxSheetId="3" userName="Vs, AnanthareshmaX" r:id="rId560" minRId="5037">
    <sheetIdMap count="2">
      <sheetId val="2"/>
      <sheetId val="1"/>
    </sheetIdMap>
  </header>
  <header guid="{11547CAC-8410-4E44-AF70-4455E8B441A1}" dateTime="2022-05-11T11:25:45" maxSheetId="3" userName="D, ShwethaX" r:id="rId561" minRId="5040" maxRId="5041">
    <sheetIdMap count="2">
      <sheetId val="2"/>
      <sheetId val="1"/>
    </sheetIdMap>
  </header>
  <header guid="{6649C40F-94A5-4F25-A154-A2E924771C6B}" dateTime="2022-05-11T12:41:10" maxSheetId="3" userName="Vs, AnanthareshmaX" r:id="rId562" minRId="5042" maxRId="5043">
    <sheetIdMap count="2">
      <sheetId val="2"/>
      <sheetId val="1"/>
    </sheetIdMap>
  </header>
  <header guid="{20DD8CAA-0192-46C1-BED7-772ED871A912}" dateTime="2022-05-11T12:52:17" maxSheetId="3" userName="Vs, AnanthareshmaX" r:id="rId563" minRId="5044">
    <sheetIdMap count="2">
      <sheetId val="2"/>
      <sheetId val="1"/>
    </sheetIdMap>
  </header>
  <header guid="{CF4B6A38-7A6D-460F-A939-E307720304EA}" dateTime="2022-05-11T12:54:46" maxSheetId="3" userName="Vs, AnanthareshmaX" r:id="rId564" minRId="5045">
    <sheetIdMap count="2">
      <sheetId val="2"/>
      <sheetId val="1"/>
    </sheetIdMap>
  </header>
  <header guid="{F70A6FA1-DE26-4801-A3D1-017937D58E8E}" dateTime="2022-05-11T13:22:44" maxSheetId="3" userName="Vs, AnanthareshmaX" r:id="rId565" minRId="5046" maxRId="5048">
    <sheetIdMap count="2">
      <sheetId val="2"/>
      <sheetId val="1"/>
    </sheetIdMap>
  </header>
  <header guid="{969BD9BE-54D1-45ED-8CE7-8A81858065C6}" dateTime="2022-05-11T14:25:57" maxSheetId="3" userName="D, ShwethaX" r:id="rId566" minRId="5049">
    <sheetIdMap count="2">
      <sheetId val="2"/>
      <sheetId val="1"/>
    </sheetIdMap>
  </header>
  <header guid="{D102C8D1-8383-473D-A529-0DAB0CD9311B}" dateTime="2022-05-11T14:26:26" maxSheetId="3" userName="D, ShwethaX" r:id="rId567">
    <sheetIdMap count="2">
      <sheetId val="2"/>
      <sheetId val="1"/>
    </sheetIdMap>
  </header>
  <header guid="{290F2953-B552-40B9-A033-DEA6531365E2}" dateTime="2022-05-11T14:37:50" maxSheetId="3" userName="D, ShwethaX" r:id="rId568" minRId="5054">
    <sheetIdMap count="2">
      <sheetId val="2"/>
      <sheetId val="1"/>
    </sheetIdMap>
  </header>
  <header guid="{ED80675A-91A0-4157-A6E5-5EF4B0EBB04B}" dateTime="2022-05-11T14:39:12" maxSheetId="3" userName="D, ShwethaX" r:id="rId569" minRId="5055">
    <sheetIdMap count="2">
      <sheetId val="2"/>
      <sheetId val="1"/>
    </sheetIdMap>
  </header>
  <header guid="{0D4FAABB-503D-4D84-ACEC-0F0903B8CD91}" dateTime="2022-05-11T14:39:58" maxSheetId="3" userName="D, ShwethaX" r:id="rId570" minRId="5056">
    <sheetIdMap count="2">
      <sheetId val="2"/>
      <sheetId val="1"/>
    </sheetIdMap>
  </header>
  <header guid="{5C62BA91-9190-4E4D-A460-B8F3DBAD7F82}" dateTime="2022-05-11T14:44:20" maxSheetId="3" userName="As, VijayX" r:id="rId571">
    <sheetIdMap count="2">
      <sheetId val="2"/>
      <sheetId val="1"/>
    </sheetIdMap>
  </header>
  <header guid="{DA0F0EA7-430B-486E-9472-D2B08336406F}" dateTime="2022-05-11T14:49:19" maxSheetId="3" userName="D, ShwethaX" r:id="rId572" minRId="5059" maxRId="5062">
    <sheetIdMap count="2">
      <sheetId val="2"/>
      <sheetId val="1"/>
    </sheetIdMap>
  </header>
  <header guid="{B27A7214-7EF3-478E-B86D-297C3800B3D7}" dateTime="2022-05-11T14:49:33" maxSheetId="3" userName="D, ShwethaX" r:id="rId573" minRId="5063">
    <sheetIdMap count="2">
      <sheetId val="2"/>
      <sheetId val="1"/>
    </sheetIdMap>
  </header>
  <header guid="{29942622-1113-49F8-BD34-E53B6868C077}" dateTime="2022-05-11T14:56:00" maxSheetId="3" userName="D, ShwethaX" r:id="rId574" minRId="5064" maxRId="5065">
    <sheetIdMap count="2">
      <sheetId val="2"/>
      <sheetId val="1"/>
    </sheetIdMap>
  </header>
  <header guid="{BA7CA4B2-A45A-40FC-9937-6BE45284BDBB}" dateTime="2022-05-11T15:17:09" maxSheetId="3" userName="As, VijayX" r:id="rId575" minRId="5066">
    <sheetIdMap count="2">
      <sheetId val="2"/>
      <sheetId val="1"/>
    </sheetIdMap>
  </header>
  <header guid="{493C191B-FDE0-42C3-BE75-20BC8F762638}" dateTime="2022-05-11T15:41:57" maxSheetId="3" userName="As, VijayX" r:id="rId576" minRId="5067" maxRId="5068">
    <sheetIdMap count="2">
      <sheetId val="2"/>
      <sheetId val="1"/>
    </sheetIdMap>
  </header>
  <header guid="{0A92704B-27E9-4D7C-A6DD-8770A05C2CEC}" dateTime="2022-05-11T16:06:56" maxSheetId="3" userName="Vs, AnanthareshmaX" r:id="rId577" minRId="5069">
    <sheetIdMap count="2">
      <sheetId val="2"/>
      <sheetId val="1"/>
    </sheetIdMap>
  </header>
  <header guid="{C9EE77AE-A0E8-4A0B-8D20-9DA40BE5DC39}" dateTime="2022-05-11T16:30:12" maxSheetId="3" userName="Vs, AnanthareshmaX" r:id="rId578" minRId="5070" maxRId="5071">
    <sheetIdMap count="2">
      <sheetId val="2"/>
      <sheetId val="1"/>
    </sheetIdMap>
  </header>
  <header guid="{BF385B75-D2EB-447F-AEC4-582C2B852198}" dateTime="2022-05-11T17:07:24" maxSheetId="3" userName="D, ShwethaX" r:id="rId579" minRId="5072">
    <sheetIdMap count="2">
      <sheetId val="2"/>
      <sheetId val="1"/>
    </sheetIdMap>
  </header>
  <header guid="{D29AE777-98D1-4139-A7CF-6E2C9C7B145C}" dateTime="2022-05-11T17:40:53" maxSheetId="3" userName="D, ShwethaX" r:id="rId580" minRId="5073" maxRId="5081">
    <sheetIdMap count="2">
      <sheetId val="2"/>
      <sheetId val="1"/>
    </sheetIdMap>
  </header>
  <header guid="{614804F8-59E8-42D7-A4CC-691C3DC206C5}" dateTime="2022-05-11T17:41:49" maxSheetId="3" userName="D, ShwethaX" r:id="rId581" minRId="5082" maxRId="5083">
    <sheetIdMap count="2">
      <sheetId val="2"/>
      <sheetId val="1"/>
    </sheetIdMap>
  </header>
  <header guid="{029D7483-9F2F-4B4A-BF4C-CCF8ED7E644E}" dateTime="2022-05-11T17:42:00" maxSheetId="3" userName="D, ShwethaX" r:id="rId582" minRId="5084" maxRId="5085">
    <sheetIdMap count="2">
      <sheetId val="2"/>
      <sheetId val="1"/>
    </sheetIdMap>
  </header>
  <header guid="{067F1702-5294-4C70-B726-C8FA37A37C80}" dateTime="2022-05-12T11:58:15" maxSheetId="3" userName="Biju, BeethuX" r:id="rId583">
    <sheetIdMap count="2">
      <sheetId val="2"/>
      <sheetId val="1"/>
    </sheetIdMap>
  </header>
  <header guid="{FF3EB069-F577-4BDE-B55F-A40195226700}" dateTime="2022-05-12T12:01:14" maxSheetId="3" userName="Biju, BeethuX" r:id="rId584" minRId="5088" maxRId="5625">
    <sheetIdMap count="2">
      <sheetId val="2"/>
      <sheetId val="1"/>
    </sheetIdMap>
  </header>
  <header guid="{37B97495-0A72-4545-BBEF-13722BCBE1D3}" dateTime="2022-05-12T12:51:55" maxSheetId="3" userName="Biju, BeethuX" r:id="rId585" minRId="5628" maxRId="5642">
    <sheetIdMap count="2">
      <sheetId val="2"/>
      <sheetId val="1"/>
    </sheetIdMap>
  </header>
  <header guid="{50F5F85F-E7E3-43B9-8A8A-080AFC11724D}" dateTime="2022-05-12T12:55:10" maxSheetId="3" userName="Biju, BeethuX" r:id="rId586" minRId="5643" maxRId="6081">
    <sheetIdMap count="2">
      <sheetId val="2"/>
      <sheetId val="1"/>
    </sheetIdMap>
  </header>
  <header guid="{09A50AC8-1B37-4252-927A-4CC4A169812B}" dateTime="2022-05-12T13:01:18" maxSheetId="3" userName="Biju, BeethuX" r:id="rId587" minRId="6082" maxRId="6083">
    <sheetIdMap count="2">
      <sheetId val="2"/>
      <sheetId val="1"/>
    </sheetIdMap>
  </header>
  <header guid="{09F28D0E-5693-4BB8-8256-3419580DCA52}" dateTime="2022-05-12T13:04:56" maxSheetId="3" userName="Biju, BeethuX" r:id="rId588" minRId="6084">
    <sheetIdMap count="2">
      <sheetId val="2"/>
      <sheetId val="1"/>
    </sheetIdMap>
  </header>
  <header guid="{87C4E49B-4848-45CA-804B-D5390AD9343E}" dateTime="2022-05-19T10:04:07" maxSheetId="3" userName="Suresh, AryaX" r:id="rId589" minRId="6085" maxRId="6505">
    <sheetIdMap count="2">
      <sheetId val="2"/>
      <sheetId val="1"/>
    </sheetIdMap>
  </header>
  <header guid="{EEB1ED64-F345-4277-BD41-F08E8B664F6F}" dateTime="2022-05-19T10:06:43" maxSheetId="3" userName="Suresh, AryaX" r:id="rId590" minRId="6508" maxRId="6545">
    <sheetIdMap count="2">
      <sheetId val="2"/>
      <sheetId val="1"/>
    </sheetIdMap>
  </header>
  <header guid="{10D7478E-C9DB-4A38-A4A9-95B836F5C329}" dateTime="2022-05-19T10:19:16" maxSheetId="3" userName="Vs, AnanthareshmaX" r:id="rId591">
    <sheetIdMap count="2">
      <sheetId val="2"/>
      <sheetId val="1"/>
    </sheetIdMap>
  </header>
  <header guid="{A188E6C7-70A4-4F41-A2CF-33DAA9A0D92B}" dateTime="2022-05-19T11:32:10" maxSheetId="3" userName="Vs, AnanthareshmaX" r:id="rId592" minRId="6550">
    <sheetIdMap count="2">
      <sheetId val="2"/>
      <sheetId val="1"/>
    </sheetIdMap>
  </header>
  <header guid="{A8B25FE9-8881-4263-B308-6A15E55C1EA1}" dateTime="2022-05-19T11:40:44" maxSheetId="3" userName="D, ShwethaX" r:id="rId593" minRId="6551" maxRId="6555">
    <sheetIdMap count="2">
      <sheetId val="2"/>
      <sheetId val="1"/>
    </sheetIdMap>
  </header>
  <header guid="{CDC19C01-E6F5-4193-8658-0EBFBE68A601}" dateTime="2022-05-19T13:25:38" maxSheetId="3" userName="Vs, AnanthareshmaX" r:id="rId594" minRId="6556">
    <sheetIdMap count="2">
      <sheetId val="2"/>
      <sheetId val="1"/>
    </sheetIdMap>
  </header>
  <header guid="{48333216-BBB5-47A4-B406-BBA09D82794B}" dateTime="2022-05-19T13:25:56" maxSheetId="3" userName="Vs, AnanthareshmaX" r:id="rId595" minRId="6557">
    <sheetIdMap count="2">
      <sheetId val="2"/>
      <sheetId val="1"/>
    </sheetIdMap>
  </header>
  <header guid="{95182B6A-225B-4890-AE67-056118CCE329}" dateTime="2022-05-19T13:27:50" maxSheetId="3" userName="Vs, AnanthareshmaX" r:id="rId596" minRId="6558">
    <sheetIdMap count="2">
      <sheetId val="2"/>
      <sheetId val="1"/>
    </sheetIdMap>
  </header>
  <header guid="{6E5CB531-5808-4247-B94C-EC33C381AA36}" dateTime="2022-05-19T13:28:20" maxSheetId="3" userName="Vs, AnanthareshmaX" r:id="rId597" minRId="6559">
    <sheetIdMap count="2">
      <sheetId val="2"/>
      <sheetId val="1"/>
    </sheetIdMap>
  </header>
  <header guid="{1CD224F0-8A90-4EDD-9D5A-AE1D7399D889}" dateTime="2022-05-19T13:36:46" maxSheetId="3" userName="Vs, AnanthareshmaX" r:id="rId598" minRId="6560">
    <sheetIdMap count="2">
      <sheetId val="2"/>
      <sheetId val="1"/>
    </sheetIdMap>
  </header>
  <header guid="{87BA9D26-CA92-44E7-B15A-7786762AB23C}" dateTime="2022-05-19T13:37:26" maxSheetId="3" userName="Vs, AnanthareshmaX" r:id="rId599" minRId="6561">
    <sheetIdMap count="2">
      <sheetId val="2"/>
      <sheetId val="1"/>
    </sheetIdMap>
  </header>
  <header guid="{DC171F98-5EAD-4FD3-A03A-F7EA43F24B48}" dateTime="2022-05-19T13:38:47" maxSheetId="3" userName="Vs, AnanthareshmaX" r:id="rId600" minRId="6562">
    <sheetIdMap count="2">
      <sheetId val="2"/>
      <sheetId val="1"/>
    </sheetIdMap>
  </header>
  <header guid="{B0F4EBE6-650E-4AE9-9806-4DEA50244785}" dateTime="2022-05-19T13:41:29" maxSheetId="3" userName="Vs, AnanthareshmaX" r:id="rId601" minRId="6563">
    <sheetIdMap count="2">
      <sheetId val="2"/>
      <sheetId val="1"/>
    </sheetIdMap>
  </header>
  <header guid="{363B7F30-3F81-4879-ACCC-1AA8D9324C23}" dateTime="2022-05-19T13:42:18" maxSheetId="3" userName="D, ShwethaX" r:id="rId602" minRId="6564" maxRId="6565">
    <sheetIdMap count="2">
      <sheetId val="2"/>
      <sheetId val="1"/>
    </sheetIdMap>
  </header>
  <header guid="{332E3859-BE32-4778-B6CA-48E0A0D02EED}" dateTime="2022-05-19T13:57:04" maxSheetId="3" userName="D, ShwethaX" r:id="rId603" minRId="6566" maxRId="6569">
    <sheetIdMap count="2">
      <sheetId val="2"/>
      <sheetId val="1"/>
    </sheetIdMap>
  </header>
  <header guid="{EE2064EB-682B-48D9-8955-E6E9151DF57B}" dateTime="2022-05-19T14:51:58" maxSheetId="3" userName="Vs, AnanthareshmaX" r:id="rId604" minRId="6570">
    <sheetIdMap count="2">
      <sheetId val="2"/>
      <sheetId val="1"/>
    </sheetIdMap>
  </header>
  <header guid="{A8468021-BD99-4171-AC37-A39DA349561B}" dateTime="2022-05-19T14:54:16" maxSheetId="3" userName="Vs, AnanthareshmaX" r:id="rId605" minRId="6571">
    <sheetIdMap count="2">
      <sheetId val="2"/>
      <sheetId val="1"/>
    </sheetIdMap>
  </header>
  <header guid="{953BCF14-9F09-4A4E-8E54-2E81574C41D9}" dateTime="2022-05-19T15:02:03" maxSheetId="3" userName="Vs, AnanthareshmaX" r:id="rId606" minRId="6572">
    <sheetIdMap count="2">
      <sheetId val="2"/>
      <sheetId val="1"/>
    </sheetIdMap>
  </header>
  <header guid="{323C12E8-A7A5-4BE2-BFD5-85467104E8EA}" dateTime="2022-05-19T15:03:45" maxSheetId="3" userName="Vs, AnanthareshmaX" r:id="rId607" minRId="6573">
    <sheetIdMap count="2">
      <sheetId val="2"/>
      <sheetId val="1"/>
    </sheetIdMap>
  </header>
  <header guid="{9D64F8A1-8BC5-4B1B-B632-5E3D46FA9E12}" dateTime="2022-05-19T15:08:46" maxSheetId="3" userName="Vs, AnanthareshmaX" r:id="rId608" minRId="6574">
    <sheetIdMap count="2">
      <sheetId val="2"/>
      <sheetId val="1"/>
    </sheetIdMap>
  </header>
  <header guid="{D7796E3B-36ED-40D4-8F8E-DAA5638407C6}" dateTime="2022-05-19T15:09:29" maxSheetId="3" userName="Vs, AnanthareshmaX" r:id="rId609" minRId="6575">
    <sheetIdMap count="2">
      <sheetId val="2"/>
      <sheetId val="1"/>
    </sheetIdMap>
  </header>
  <header guid="{731311E5-9662-4E46-AEFA-4768616DB3B2}" dateTime="2022-05-19T15:22:44" maxSheetId="3" userName="Yamini, ChittepuX" r:id="rId610">
    <sheetIdMap count="2">
      <sheetId val="2"/>
      <sheetId val="1"/>
    </sheetIdMap>
  </header>
  <header guid="{3DB636E2-F371-42FD-B644-6EF2B8320FF3}" dateTime="2022-05-19T15:41:34" maxSheetId="3" userName="Vs, AnanthareshmaX" r:id="rId611" minRId="6578">
    <sheetIdMap count="2">
      <sheetId val="2"/>
      <sheetId val="1"/>
    </sheetIdMap>
  </header>
  <header guid="{798E8C0F-0018-4148-863D-2D3AE338D0A2}" dateTime="2022-05-19T15:41:47" maxSheetId="3" userName="Vs, AnanthareshmaX" r:id="rId612" minRId="6579">
    <sheetIdMap count="2">
      <sheetId val="2"/>
      <sheetId val="1"/>
    </sheetIdMap>
  </header>
  <header guid="{F83514BD-CCD9-41EE-90EC-F24723056226}" dateTime="2022-05-19T15:43:48" maxSheetId="3" userName="Vs, AnanthareshmaX" r:id="rId613" minRId="6580">
    <sheetIdMap count="2">
      <sheetId val="2"/>
      <sheetId val="1"/>
    </sheetIdMap>
  </header>
  <header guid="{6672472B-3D22-4690-BB33-569B131AFE68}" dateTime="2022-05-19T15:44:48" maxSheetId="3" userName="Vs, AnanthareshmaX" r:id="rId614" minRId="6581">
    <sheetIdMap count="2">
      <sheetId val="2"/>
      <sheetId val="1"/>
    </sheetIdMap>
  </header>
  <header guid="{269395B5-F806-4D8A-8909-3686AB923B25}" dateTime="2022-05-19T15:45:40" maxSheetId="3" userName="Vs, AnanthareshmaX" r:id="rId615" minRId="6582">
    <sheetIdMap count="2">
      <sheetId val="2"/>
      <sheetId val="1"/>
    </sheetIdMap>
  </header>
  <header guid="{BBF932AE-8850-4BEA-901A-9B26D064AD11}" dateTime="2022-05-19T15:56:23" maxSheetId="3" userName="Vs, AnanthareshmaX" r:id="rId616" minRId="6583">
    <sheetIdMap count="2">
      <sheetId val="2"/>
      <sheetId val="1"/>
    </sheetIdMap>
  </header>
  <header guid="{4DE2DBB0-6BD9-4EA5-9D40-9F4D62667C32}" dateTime="2022-05-19T15:56:53" maxSheetId="3" userName="Vs, AnanthareshmaX" r:id="rId617" minRId="6584">
    <sheetIdMap count="2">
      <sheetId val="2"/>
      <sheetId val="1"/>
    </sheetIdMap>
  </header>
  <header guid="{33FFC702-CEE0-4FDF-BF97-2EAE7D57136B}" dateTime="2022-05-19T15:58:43" maxSheetId="3" userName="Vs, AnanthareshmaX" r:id="rId618" minRId="6585">
    <sheetIdMap count="2">
      <sheetId val="2"/>
      <sheetId val="1"/>
    </sheetIdMap>
  </header>
  <header guid="{542B942E-D1D0-4AF4-BF4B-7E723E5D6CDE}" dateTime="2022-05-19T15:59:28" maxSheetId="3" userName="Vs, AnanthareshmaX" r:id="rId619" minRId="6586">
    <sheetIdMap count="2">
      <sheetId val="2"/>
      <sheetId val="1"/>
    </sheetIdMap>
  </header>
  <header guid="{6FC3E454-BDAE-47BA-A87A-B1A44FCABC05}" dateTime="2022-05-19T16:00:57" maxSheetId="3" userName="Vs, AnanthareshmaX" r:id="rId620" minRId="6587">
    <sheetIdMap count="2">
      <sheetId val="2"/>
      <sheetId val="1"/>
    </sheetIdMap>
  </header>
  <header guid="{351599E1-FBB2-4821-95EA-2B4AC29A2A90}" dateTime="2022-05-19T16:16:09" maxSheetId="3" userName="Vs, AnanthareshmaX" r:id="rId621" minRId="6588">
    <sheetIdMap count="2">
      <sheetId val="2"/>
      <sheetId val="1"/>
    </sheetIdMap>
  </header>
  <header guid="{518DB043-662B-453B-89EB-ED5841F40B89}" dateTime="2022-05-19T16:20:07" maxSheetId="3" userName="D, ShwethaX" r:id="rId622" minRId="6589" maxRId="6611">
    <sheetIdMap count="2">
      <sheetId val="2"/>
      <sheetId val="1"/>
    </sheetIdMap>
  </header>
  <header guid="{6FFA405B-CD90-4441-A231-C05AEDAE7928}" dateTime="2022-05-19T16:24:34" maxSheetId="3" userName="D, ShwethaX" r:id="rId623" minRId="6612">
    <sheetIdMap count="2">
      <sheetId val="2"/>
      <sheetId val="1"/>
    </sheetIdMap>
  </header>
  <header guid="{4D711F7D-E697-4A0F-A2AA-DA0CA43E3500}" dateTime="2022-05-19T16:30:59" maxSheetId="3" userName="Vs, AnanthareshmaX" r:id="rId624" minRId="6613" maxRId="6615">
    <sheetIdMap count="2">
      <sheetId val="2"/>
      <sheetId val="1"/>
    </sheetIdMap>
  </header>
  <header guid="{8BECFABA-9FD3-4F9E-958B-27A6390663DA}" dateTime="2022-05-19T16:31:49" maxSheetId="3" userName="Vs, AnanthareshmaX" r:id="rId625" minRId="6616">
    <sheetIdMap count="2">
      <sheetId val="2"/>
      <sheetId val="1"/>
    </sheetIdMap>
  </header>
  <header guid="{A554BBDD-9D3D-44C4-8CFD-31581FCE929C}" dateTime="2022-05-19T16:32:24" maxSheetId="3" userName="Vs, AnanthareshmaX" r:id="rId626" minRId="6617">
    <sheetIdMap count="2">
      <sheetId val="2"/>
      <sheetId val="1"/>
    </sheetIdMap>
  </header>
  <header guid="{867707A1-8FAB-404F-9F76-EB2E866328FA}" dateTime="2022-05-19T16:32:53" maxSheetId="3" userName="Vs, AnanthareshmaX" r:id="rId627" minRId="6618">
    <sheetIdMap count="2">
      <sheetId val="2"/>
      <sheetId val="1"/>
    </sheetIdMap>
  </header>
  <header guid="{2199A5AD-D0B2-4DAB-A4C1-A4DAE4E1F64A}" dateTime="2022-05-19T16:33:22" maxSheetId="3" userName="Vs, AnanthareshmaX" r:id="rId628" minRId="6619">
    <sheetIdMap count="2">
      <sheetId val="2"/>
      <sheetId val="1"/>
    </sheetIdMap>
  </header>
  <header guid="{D5B67EF6-08B4-42CE-8F8E-B5FA5B72DB21}" dateTime="2022-05-19T16:37:20" maxSheetId="3" userName="Vs, AnanthareshmaX" r:id="rId629" minRId="6620">
    <sheetIdMap count="2">
      <sheetId val="2"/>
      <sheetId val="1"/>
    </sheetIdMap>
  </header>
  <header guid="{DD05A0E8-344A-4F91-A71A-9B56A9260F78}" dateTime="2022-05-19T16:43:14" maxSheetId="3" userName="Vs, AnanthareshmaX" r:id="rId630" minRId="6621">
    <sheetIdMap count="2">
      <sheetId val="2"/>
      <sheetId val="1"/>
    </sheetIdMap>
  </header>
  <header guid="{1D323C6A-A7AE-4DB3-AD49-17F71B2DF1D7}" dateTime="2022-05-19T16:45:31" maxSheetId="3" userName="Vs, AnanthareshmaX" r:id="rId631" minRId="6622">
    <sheetIdMap count="2">
      <sheetId val="2"/>
      <sheetId val="1"/>
    </sheetIdMap>
  </header>
  <header guid="{9B216651-6038-4076-BE66-D961BC1E8B6A}" dateTime="2022-05-19T16:46:27" maxSheetId="3" userName="Vs, AnanthareshmaX" r:id="rId632" minRId="6623">
    <sheetIdMap count="2">
      <sheetId val="2"/>
      <sheetId val="1"/>
    </sheetIdMap>
  </header>
  <header guid="{6EE6DACF-B178-496B-B3B6-6E03320B8C3C}" dateTime="2022-05-19T16:47:34" maxSheetId="3" userName="Vs, AnanthareshmaX" r:id="rId633" minRId="6624">
    <sheetIdMap count="2">
      <sheetId val="2"/>
      <sheetId val="1"/>
    </sheetIdMap>
  </header>
  <header guid="{4D407070-EB0C-4CD3-AFE5-21EBA362BB57}" dateTime="2022-05-19T17:01:01" maxSheetId="3" userName="Vs, AnanthareshmaX" r:id="rId634" minRId="6625">
    <sheetIdMap count="2">
      <sheetId val="2"/>
      <sheetId val="1"/>
    </sheetIdMap>
  </header>
  <header guid="{A0E85913-F59D-47DD-9E9C-E9AB3EF7DDD7}" dateTime="2022-05-19T17:03:44" maxSheetId="3" userName="Vs, AnanthareshmaX" r:id="rId635" minRId="6626">
    <sheetIdMap count="2">
      <sheetId val="2"/>
      <sheetId val="1"/>
    </sheetIdMap>
  </header>
  <header guid="{B569ED35-0710-4715-9FB2-978CC225815D}" dateTime="2022-05-19T17:04:18" maxSheetId="3" userName="Vs, AnanthareshmaX" r:id="rId636" minRId="6627">
    <sheetIdMap count="2">
      <sheetId val="2"/>
      <sheetId val="1"/>
    </sheetIdMap>
  </header>
  <header guid="{B775EF93-7F62-45BB-8ED7-BB461A4D9D60}" dateTime="2022-05-19T17:23:34" maxSheetId="3" userName="Yamini, ChittepuX" r:id="rId637" minRId="6628" maxRId="6637">
    <sheetIdMap count="2">
      <sheetId val="2"/>
      <sheetId val="1"/>
    </sheetIdMap>
  </header>
  <header guid="{FAE65A1D-801B-477D-BDE2-7DC6A938FC9E}" dateTime="2022-05-19T17:30:16" maxSheetId="3" userName="Yamini, ChittepuX" r:id="rId638" minRId="6640" maxRId="6642">
    <sheetIdMap count="2">
      <sheetId val="2"/>
      <sheetId val="1"/>
    </sheetIdMap>
  </header>
  <header guid="{22714AB8-818F-4D10-98AC-95B67BA7E57C}" dateTime="2022-05-19T17:38:34" maxSheetId="3" userName="Yamini, ChittepuX" r:id="rId639" minRId="6643" maxRId="6644">
    <sheetIdMap count="2">
      <sheetId val="2"/>
      <sheetId val="1"/>
    </sheetIdMap>
  </header>
  <header guid="{FAC86640-8D9A-4921-8F59-85AD8BD54BFF}" dateTime="2022-05-19T17:44:42" maxSheetId="3" userName="Yamini, ChittepuX" r:id="rId640" minRId="6645" maxRId="6646">
    <sheetIdMap count="2">
      <sheetId val="2"/>
      <sheetId val="1"/>
    </sheetIdMap>
  </header>
  <header guid="{B0EE86CE-AE66-48F1-BB26-1AB07378E98E}" dateTime="2022-05-19T17:49:58" maxSheetId="3" userName="Suresh, AryaX" r:id="rId641" minRId="6647" maxRId="6702">
    <sheetIdMap count="2">
      <sheetId val="2"/>
      <sheetId val="1"/>
    </sheetIdMap>
  </header>
  <header guid="{F0CCBF6C-DC09-45FB-9C99-5197029DE4A7}" dateTime="2022-05-19T17:50:27" maxSheetId="3" userName="Yamini, ChittepuX" r:id="rId642" minRId="6703">
    <sheetIdMap count="2">
      <sheetId val="2"/>
      <sheetId val="1"/>
    </sheetIdMap>
  </header>
  <header guid="{BA71BDC7-F4CC-45D3-9228-460EDF96E6C2}" dateTime="2022-05-19T18:12:35" maxSheetId="3" userName="Yamini, ChittepuX" r:id="rId643" minRId="6706">
    <sheetIdMap count="2">
      <sheetId val="2"/>
      <sheetId val="1"/>
    </sheetIdMap>
  </header>
  <header guid="{EB0403DC-DA95-447E-88FD-39418A7C40BB}" dateTime="2022-05-20T10:20:57" maxSheetId="3" userName="Vs, AnanthareshmaX" r:id="rId644" minRId="6709">
    <sheetIdMap count="2">
      <sheetId val="2"/>
      <sheetId val="1"/>
    </sheetIdMap>
  </header>
  <header guid="{5431EB83-CDFF-46FA-A70D-2C89327BB61B}" dateTime="2022-05-20T10:42:40" maxSheetId="3" userName="Vs, AnanthareshmaX" r:id="rId645" minRId="6710">
    <sheetIdMap count="2">
      <sheetId val="2"/>
      <sheetId val="1"/>
    </sheetIdMap>
  </header>
  <header guid="{D401DDF9-CCE0-49F2-A7B9-50F9A27B4E53}" dateTime="2022-05-20T10:58:21" maxSheetId="3" userName="Vs, AnanthareshmaX" r:id="rId646" minRId="6711">
    <sheetIdMap count="2">
      <sheetId val="2"/>
      <sheetId val="1"/>
    </sheetIdMap>
  </header>
  <header guid="{033381F6-AEFC-47F8-821A-96A48A9C5A70}" dateTime="2022-05-20T11:03:27" maxSheetId="3" userName="Vs, AnanthareshmaX" r:id="rId647" minRId="6712">
    <sheetIdMap count="2">
      <sheetId val="2"/>
      <sheetId val="1"/>
    </sheetIdMap>
  </header>
  <header guid="{08E84845-C8FC-4D4A-95FC-BB177525A4C6}" dateTime="2022-05-20T11:05:41" maxSheetId="3" userName="Vs, AnanthareshmaX" r:id="rId648" minRId="6713">
    <sheetIdMap count="2">
      <sheetId val="2"/>
      <sheetId val="1"/>
    </sheetIdMap>
  </header>
  <header guid="{1088BAFE-4926-4982-9043-48CDA9E1B234}" dateTime="2022-05-20T11:07:15" maxSheetId="3" userName="Suresh, AryaX" r:id="rId649">
    <sheetIdMap count="2">
      <sheetId val="2"/>
      <sheetId val="1"/>
    </sheetIdMap>
  </header>
  <header guid="{416B38CD-BC0B-4DB5-8C87-5F0A07191123}" dateTime="2022-05-20T11:09:14" maxSheetId="3" userName="Vs, AnanthareshmaX" r:id="rId650" minRId="6716">
    <sheetIdMap count="2">
      <sheetId val="2"/>
      <sheetId val="1"/>
    </sheetIdMap>
  </header>
  <header guid="{B6BE68FF-718C-4F66-9880-56C88CE0287E}" dateTime="2022-05-20T11:10:46" maxSheetId="3" userName="Vs, AnanthareshmaX" r:id="rId651" minRId="6717">
    <sheetIdMap count="2">
      <sheetId val="2"/>
      <sheetId val="1"/>
    </sheetIdMap>
  </header>
  <header guid="{100D2665-2361-4E94-B992-455F11886A36}" dateTime="2022-05-20T11:14:10" maxSheetId="3" userName="Yamini, ChittepuX" r:id="rId652" minRId="6718" maxRId="6722">
    <sheetIdMap count="2">
      <sheetId val="2"/>
      <sheetId val="1"/>
    </sheetIdMap>
  </header>
  <header guid="{EC818674-C556-4541-95B6-4E9F285A711B}" dateTime="2022-05-20T11:15:04" maxSheetId="3" userName="Yamini, ChittepuX" r:id="rId653" minRId="6723">
    <sheetIdMap count="2">
      <sheetId val="2"/>
      <sheetId val="1"/>
    </sheetIdMap>
  </header>
  <header guid="{1546C769-EE9D-41B4-81C2-0EBD1E47B533}" dateTime="2022-05-20T11:21:50" maxSheetId="3" userName="Vs, AnanthareshmaX" r:id="rId654" minRId="6724">
    <sheetIdMap count="2">
      <sheetId val="2"/>
      <sheetId val="1"/>
    </sheetIdMap>
  </header>
  <header guid="{C5B8AFCD-079A-4ACB-AD19-AD4CA322C424}" dateTime="2022-05-20T11:22:23" maxSheetId="3" userName="Vs, AnanthareshmaX" r:id="rId655" minRId="6725">
    <sheetIdMap count="2">
      <sheetId val="2"/>
      <sheetId val="1"/>
    </sheetIdMap>
  </header>
  <header guid="{3E9FC781-7250-414A-932B-01661F45D422}" dateTime="2022-05-20T11:24:11" maxSheetId="3" userName="Vs, AnanthareshmaX" r:id="rId656" minRId="6726">
    <sheetIdMap count="2">
      <sheetId val="2"/>
      <sheetId val="1"/>
    </sheetIdMap>
  </header>
  <header guid="{2B350F7D-4CD5-4A3D-9572-FAFD9446BAFF}" dateTime="2022-05-20T11:28:22" maxSheetId="3" userName="Vs, AnanthareshmaX" r:id="rId657" minRId="6727">
    <sheetIdMap count="2">
      <sheetId val="2"/>
      <sheetId val="1"/>
    </sheetIdMap>
  </header>
  <header guid="{1ADD84DE-F9F1-4A0E-9135-6755767620A3}" dateTime="2022-05-20T11:31:37" maxSheetId="3" userName="Vs, AnanthareshmaX" r:id="rId658" minRId="6728">
    <sheetIdMap count="2">
      <sheetId val="2"/>
      <sheetId val="1"/>
    </sheetIdMap>
  </header>
  <header guid="{D89DE55B-6E32-4A8C-9D14-F3267B3DD9E9}" dateTime="2022-05-20T12:26:16" maxSheetId="3" userName="Vs, AnanthareshmaX" r:id="rId659" minRId="6729">
    <sheetIdMap count="2">
      <sheetId val="2"/>
      <sheetId val="1"/>
    </sheetIdMap>
  </header>
  <header guid="{0371759E-70E8-4B95-B73E-35821BA714F1}" dateTime="2022-05-20T12:26:35" maxSheetId="3" userName="Vs, AnanthareshmaX" r:id="rId660">
    <sheetIdMap count="2">
      <sheetId val="2"/>
      <sheetId val="1"/>
    </sheetIdMap>
  </header>
  <header guid="{FAA11D11-7063-44DD-81A5-36DBF066D6F3}" dateTime="2022-05-20T12:43:47" maxSheetId="3" userName="Vs, AnanthareshmaX" r:id="rId661" minRId="6732">
    <sheetIdMap count="2">
      <sheetId val="2"/>
      <sheetId val="1"/>
    </sheetIdMap>
  </header>
  <header guid="{1831060F-BCCA-40DB-AF0A-D6647AE5089E}" dateTime="2022-05-20T12:44:16" maxSheetId="3" userName="Vs, AnanthareshmaX" r:id="rId662" minRId="6733">
    <sheetIdMap count="2">
      <sheetId val="2"/>
      <sheetId val="1"/>
    </sheetIdMap>
  </header>
  <header guid="{0E0FE5AE-4751-48A0-BF80-5531156B16BE}" dateTime="2022-05-20T12:46:31" maxSheetId="3" userName="Vs, AnanthareshmaX" r:id="rId663" minRId="6734">
    <sheetIdMap count="2">
      <sheetId val="2"/>
      <sheetId val="1"/>
    </sheetIdMap>
  </header>
  <header guid="{6825B525-FB6F-44DB-9EDC-34E2CF44FCFF}" dateTime="2022-05-20T12:52:33" maxSheetId="3" userName="Yamini, ChittepuX" r:id="rId664" minRId="6735">
    <sheetIdMap count="2">
      <sheetId val="2"/>
      <sheetId val="1"/>
    </sheetIdMap>
  </header>
  <header guid="{4E3B7A8F-3307-45A8-B9A1-836063FFEA8A}" dateTime="2022-05-20T12:57:57" maxSheetId="3" userName="D, ShwethaX" r:id="rId665" minRId="6736" maxRId="6751">
    <sheetIdMap count="2">
      <sheetId val="2"/>
      <sheetId val="1"/>
    </sheetIdMap>
  </header>
  <header guid="{24097AB7-8CF8-4C7B-A875-8980042EA4F3}" dateTime="2022-05-20T12:59:47" maxSheetId="3" userName="Yamini, ChittepuX" r:id="rId666" minRId="6752" maxRId="6753">
    <sheetIdMap count="2">
      <sheetId val="2"/>
      <sheetId val="1"/>
    </sheetIdMap>
  </header>
  <header guid="{A9FEE201-2A9C-4B43-B19C-44CB2BA4848C}" dateTime="2022-05-20T13:02:09" maxSheetId="3" userName="Vs, AnanthareshmaX" r:id="rId667" minRId="6754">
    <sheetIdMap count="2">
      <sheetId val="2"/>
      <sheetId val="1"/>
    </sheetIdMap>
  </header>
  <header guid="{06E8BFAB-6C72-4F63-AA10-77094CCBDBB2}" dateTime="2022-05-20T13:05:37" maxSheetId="3" userName="Vs, AnanthareshmaX" r:id="rId668" minRId="6755">
    <sheetIdMap count="2">
      <sheetId val="2"/>
      <sheetId val="1"/>
    </sheetIdMap>
  </header>
  <header guid="{231B6E4D-4300-43A4-8B8A-C5D5B9FE4FF3}" dateTime="2022-05-20T13:09:56" maxSheetId="3" userName="Vs, AnanthareshmaX" r:id="rId669" minRId="6756">
    <sheetIdMap count="2">
      <sheetId val="2"/>
      <sheetId val="1"/>
    </sheetIdMap>
  </header>
  <header guid="{60A22FD5-6597-4163-9B32-DF7026026B03}" dateTime="2022-05-20T13:10:47" maxSheetId="3" userName="Vs, AnanthareshmaX" r:id="rId670" minRId="6757">
    <sheetIdMap count="2">
      <sheetId val="2"/>
      <sheetId val="1"/>
    </sheetIdMap>
  </header>
  <header guid="{833533DA-91FC-4248-ABF9-BDEACBD47A0C}" dateTime="2022-05-20T13:11:54" maxSheetId="3" userName="Vs, AnanthareshmaX" r:id="rId671" minRId="6758">
    <sheetIdMap count="2">
      <sheetId val="2"/>
      <sheetId val="1"/>
    </sheetIdMap>
  </header>
  <header guid="{FEF5B692-B7EE-4F56-947A-8D981768ED9F}" dateTime="2022-05-20T13:15:16" maxSheetId="3" userName="Vs, AnanthareshmaX" r:id="rId672" minRId="6759">
    <sheetIdMap count="2">
      <sheetId val="2"/>
      <sheetId val="1"/>
    </sheetIdMap>
  </header>
  <header guid="{8686C6C6-C1CB-4A87-9064-CADA4073B452}" dateTime="2022-05-20T13:16:39" maxSheetId="3" userName="Vs, AnanthareshmaX" r:id="rId673" minRId="6760">
    <sheetIdMap count="2">
      <sheetId val="2"/>
      <sheetId val="1"/>
    </sheetIdMap>
  </header>
  <header guid="{BAEF572C-F60F-45C0-85B6-2E66477E4039}" dateTime="2022-05-20T13:17:38" maxSheetId="3" userName="Vs, AnanthareshmaX" r:id="rId674" minRId="6761">
    <sheetIdMap count="2">
      <sheetId val="2"/>
      <sheetId val="1"/>
    </sheetIdMap>
  </header>
  <header guid="{34C3022F-E4D2-4A1C-99FA-1C671C16D853}" dateTime="2022-05-20T13:23:04" maxSheetId="3" userName="D, ShwethaX" r:id="rId675" minRId="6762" maxRId="6767">
    <sheetIdMap count="2">
      <sheetId val="2"/>
      <sheetId val="1"/>
    </sheetIdMap>
  </header>
  <header guid="{8A038B14-D43C-49F4-AD11-47240FDAC8C3}" dateTime="2022-05-20T13:32:52" maxSheetId="3" userName="D, ShwethaX" r:id="rId676" minRId="6768">
    <sheetIdMap count="2">
      <sheetId val="2"/>
      <sheetId val="1"/>
    </sheetIdMap>
  </header>
  <header guid="{8743496A-83F7-4422-BA51-A164355B040C}" dateTime="2022-05-20T13:38:24" maxSheetId="3" userName="Vs, AnanthareshmaX" r:id="rId677" minRId="6769" maxRId="6770">
    <sheetIdMap count="2">
      <sheetId val="2"/>
      <sheetId val="1"/>
    </sheetIdMap>
  </header>
  <header guid="{4609E47F-EE18-4BEE-AA2D-07B2F768CAE9}" dateTime="2022-05-20T14:52:06" maxSheetId="3" userName="D, ShwethaX" r:id="rId678" minRId="6771">
    <sheetIdMap count="2">
      <sheetId val="2"/>
      <sheetId val="1"/>
    </sheetIdMap>
  </header>
  <header guid="{546FFA9B-7E59-4609-81D4-0E3EFE15F7F9}" dateTime="2022-05-20T14:55:44" maxSheetId="3" userName="Yamini, ChittepuX" r:id="rId679" minRId="6772">
    <sheetIdMap count="2">
      <sheetId val="2"/>
      <sheetId val="1"/>
    </sheetIdMap>
  </header>
  <header guid="{34204FAE-7A39-4C8B-8921-A4C79DC3AF36}" dateTime="2022-05-20T14:58:09" maxSheetId="3" userName="Vs, AnanthareshmaX" r:id="rId680" minRId="6773">
    <sheetIdMap count="2">
      <sheetId val="2"/>
      <sheetId val="1"/>
    </sheetIdMap>
  </header>
  <header guid="{4C00AF67-36CC-48CF-8B53-F6CDB062EC45}" dateTime="2022-05-20T15:05:24" maxSheetId="3" userName="D, ShwethaX" r:id="rId681" minRId="6774" maxRId="6777">
    <sheetIdMap count="2">
      <sheetId val="2"/>
      <sheetId val="1"/>
    </sheetIdMap>
  </header>
  <header guid="{B89B1D69-DB83-46CA-A6B9-1D6627E902DB}" dateTime="2022-05-20T15:12:36" maxSheetId="3" userName="Vs, AnanthareshmaX" r:id="rId682" minRId="6778">
    <sheetIdMap count="2">
      <sheetId val="2"/>
      <sheetId val="1"/>
    </sheetIdMap>
  </header>
  <header guid="{090B4269-30B7-47EE-A4FC-66175DC7897D}" dateTime="2022-05-20T15:16:02" maxSheetId="3" userName="Vs, AnanthareshmaX" r:id="rId683" minRId="6779">
    <sheetIdMap count="2">
      <sheetId val="2"/>
      <sheetId val="1"/>
    </sheetIdMap>
  </header>
  <header guid="{60300B14-4668-43F3-AEC6-6B16F6855C5B}" dateTime="2022-05-20T15:39:36" maxSheetId="3" userName="Suresh, AryaX" r:id="rId684" minRId="6780" maxRId="6805">
    <sheetIdMap count="2">
      <sheetId val="2"/>
      <sheetId val="1"/>
    </sheetIdMap>
  </header>
  <header guid="{EB603398-0C41-4A67-8D2F-C3ADF7B68EA2}" dateTime="2022-05-20T15:42:33" maxSheetId="3" userName="Vs, AnanthareshmaX" r:id="rId685" minRId="6806">
    <sheetIdMap count="2">
      <sheetId val="2"/>
      <sheetId val="1"/>
    </sheetIdMap>
  </header>
  <header guid="{5F99D6BC-EB06-475A-A288-16292088409E}" dateTime="2022-05-20T16:09:11" maxSheetId="3" userName="Suresh, AryaX" r:id="rId686" minRId="6807" maxRId="6808">
    <sheetIdMap count="2">
      <sheetId val="2"/>
      <sheetId val="1"/>
    </sheetIdMap>
  </header>
  <header guid="{EE01916D-885D-448A-A8FE-20743C8EC81C}" dateTime="2022-05-20T16:26:24" maxSheetId="3" userName="Vs, AnanthareshmaX" r:id="rId687" minRId="6809" maxRId="6810">
    <sheetIdMap count="2">
      <sheetId val="2"/>
      <sheetId val="1"/>
    </sheetIdMap>
  </header>
  <header guid="{173DD259-CB83-4544-B31A-D6C0D8CB7938}" dateTime="2022-05-20T16:27:51" maxSheetId="3" userName="D, ShwethaX" r:id="rId688" minRId="6813" maxRId="6817">
    <sheetIdMap count="2">
      <sheetId val="2"/>
      <sheetId val="1"/>
    </sheetIdMap>
  </header>
  <header guid="{8ABBB4B4-924A-4D0A-9533-BC1B096A5289}" dateTime="2022-05-20T16:27:59" maxSheetId="3" userName="Vs, AnanthareshmaX" r:id="rId689" minRId="6818">
    <sheetIdMap count="2">
      <sheetId val="2"/>
      <sheetId val="1"/>
    </sheetIdMap>
  </header>
  <header guid="{8CD407A5-4334-403F-A493-672DEF17001B}" dateTime="2022-05-20T16:29:29" maxSheetId="3" userName="Vs, AnanthareshmaX" r:id="rId690" minRId="6819">
    <sheetIdMap count="2">
      <sheetId val="2"/>
      <sheetId val="1"/>
    </sheetIdMap>
  </header>
  <header guid="{8655573C-F5B3-4D5D-98B8-339C179E65BD}" dateTime="2022-05-20T16:34:37" maxSheetId="3" userName="Vs, AnanthareshmaX" r:id="rId691" minRId="6820">
    <sheetIdMap count="2">
      <sheetId val="2"/>
      <sheetId val="1"/>
    </sheetIdMap>
  </header>
  <header guid="{020EEC1A-B06F-4896-8786-4B68750EE7C7}" dateTime="2022-05-20T16:37:10" maxSheetId="3" userName="D, ShwethaX" r:id="rId692" minRId="6821" maxRId="6824">
    <sheetIdMap count="2">
      <sheetId val="2"/>
      <sheetId val="1"/>
    </sheetIdMap>
  </header>
  <header guid="{C85E89C5-B7CE-4257-B1CA-32E46671D9C7}" dateTime="2022-05-20T16:52:48" maxSheetId="3" userName="Vs, AnanthareshmaX" r:id="rId693" minRId="6825" maxRId="6828">
    <sheetIdMap count="2">
      <sheetId val="2"/>
      <sheetId val="1"/>
    </sheetIdMap>
  </header>
  <header guid="{68564123-2C83-4C4A-96AB-99A602A17527}" dateTime="2022-05-20T17:01:42" maxSheetId="3" userName="Suresh, AryaX" r:id="rId694" minRId="6831" maxRId="6835">
    <sheetIdMap count="2">
      <sheetId val="2"/>
      <sheetId val="1"/>
    </sheetIdMap>
  </header>
  <header guid="{70ED672E-72C8-42E7-8742-95A998D36D30}" dateTime="2022-05-20T17:06:56" maxSheetId="3" userName="Vs, AnanthareshmaX" r:id="rId695" minRId="6836">
    <sheetIdMap count="2">
      <sheetId val="2"/>
      <sheetId val="1"/>
    </sheetIdMap>
  </header>
  <header guid="{3DC65346-7A58-4F6E-9DC9-AF1530BF0571}" dateTime="2022-05-20T17:07:34" maxSheetId="3" userName="Suresh, AryaX" r:id="rId696" minRId="6837" maxRId="6840">
    <sheetIdMap count="2">
      <sheetId val="2"/>
      <sheetId val="1"/>
    </sheetIdMap>
  </header>
  <header guid="{0F68FCEF-D91B-449F-9294-6877D7B97C31}" dateTime="2022-05-20T17:11:44" maxSheetId="3" userName="Suresh, AryaX" r:id="rId697" minRId="6841" maxRId="6842">
    <sheetIdMap count="2">
      <sheetId val="2"/>
      <sheetId val="1"/>
    </sheetIdMap>
  </header>
  <header guid="{5A5F4F8E-1286-42B6-9FEF-E413E2F2F46B}" dateTime="2022-05-20T17:16:47" maxSheetId="3" userName="Yamini, ChittepuX" r:id="rId698" minRId="6843">
    <sheetIdMap count="2">
      <sheetId val="2"/>
      <sheetId val="1"/>
    </sheetIdMap>
  </header>
  <header guid="{F93072D2-FC83-4EC5-B2A7-790F93260522}" dateTime="2022-05-20T17:19:11" maxSheetId="3" userName="Suresh, AryaX" r:id="rId699">
    <sheetIdMap count="2">
      <sheetId val="2"/>
      <sheetId val="1"/>
    </sheetIdMap>
  </header>
  <header guid="{536CA3E9-CC3C-4129-B7A2-2752FB643B86}" dateTime="2022-05-20T17:55:22" maxSheetId="3" userName="Yamini, ChittepuX" r:id="rId700" minRId="6846">
    <sheetIdMap count="2">
      <sheetId val="2"/>
      <sheetId val="1"/>
    </sheetIdMap>
  </header>
  <header guid="{7816D649-927E-462D-8C91-E7DE93B863ED}" dateTime="2022-05-23T09:44:47" maxSheetId="3" userName="Vs, AnanthareshmaX" r:id="rId701">
    <sheetIdMap count="2">
      <sheetId val="2"/>
      <sheetId val="1"/>
    </sheetIdMap>
  </header>
  <header guid="{4A07A5E6-9FE1-448A-BB1E-AAAA44C5C407}" dateTime="2022-05-23T10:10:26" maxSheetId="3" userName="Vs, AnanthareshmaX" r:id="rId702" minRId="6849">
    <sheetIdMap count="2">
      <sheetId val="2"/>
      <sheetId val="1"/>
    </sheetIdMap>
  </header>
  <header guid="{8FBBBE64-B3FF-43A4-BE7E-14F49E9E7F10}" dateTime="2022-05-23T10:10:58" maxSheetId="3" userName="D, ShwethaX" r:id="rId703" minRId="6850">
    <sheetIdMap count="2">
      <sheetId val="2"/>
      <sheetId val="1"/>
    </sheetIdMap>
  </header>
  <header guid="{BE74CDFD-5EA4-45E7-B37E-DAC9F989396A}" dateTime="2022-05-23T10:11:27" maxSheetId="3" userName="Vs, AnanthareshmaX" r:id="rId704" minRId="6853" maxRId="6855">
    <sheetIdMap count="2">
      <sheetId val="2"/>
      <sheetId val="1"/>
    </sheetIdMap>
  </header>
  <header guid="{1EE96EBB-1379-4CE9-8A7A-C00272C15A15}" dateTime="2022-05-23T10:13:53" maxSheetId="3" userName="D, ShwethaX" r:id="rId705" minRId="6856" maxRId="6863">
    <sheetIdMap count="2">
      <sheetId val="2"/>
      <sheetId val="1"/>
    </sheetIdMap>
  </header>
  <header guid="{9E7DD84D-7240-421F-998A-CB3F0A4AB017}" dateTime="2022-05-23T10:15:11" maxSheetId="3" userName="Vs, AnanthareshmaX" r:id="rId706" minRId="6866">
    <sheetIdMap count="2">
      <sheetId val="2"/>
      <sheetId val="1"/>
    </sheetIdMap>
  </header>
  <header guid="{0AC33ACE-DC7D-4FCC-8166-EDB8B6990D93}" dateTime="2022-05-23T10:21:22" maxSheetId="3" userName="Yamini, ChittepuX" r:id="rId707" minRId="6867">
    <sheetIdMap count="2">
      <sheetId val="2"/>
      <sheetId val="1"/>
    </sheetIdMap>
  </header>
  <header guid="{7566166B-42D7-402F-9DCB-7727E556A09B}" dateTime="2022-05-23T10:26:03" maxSheetId="3" userName="D, ShwethaX" r:id="rId708" minRId="6868" maxRId="6929">
    <sheetIdMap count="2">
      <sheetId val="2"/>
      <sheetId val="1"/>
    </sheetIdMap>
  </header>
  <header guid="{6C04B2E9-4569-407D-A5C1-F79A7D67C81D}" dateTime="2022-05-23T10:26:25" maxSheetId="3" userName="D, ShwethaX" r:id="rId709" minRId="6930">
    <sheetIdMap count="2">
      <sheetId val="2"/>
      <sheetId val="1"/>
    </sheetIdMap>
  </header>
  <header guid="{8A0FDC67-5AFE-4B77-A83D-5EDCF6B3FA1D}" dateTime="2022-05-23T10:33:18" maxSheetId="3" userName="Yamini, ChittepuX" r:id="rId710" minRId="6931">
    <sheetIdMap count="2">
      <sheetId val="2"/>
      <sheetId val="1"/>
    </sheetIdMap>
  </header>
  <header guid="{92B54D9F-70C7-44FF-9D4C-EF41EE35AAE3}" dateTime="2022-05-23T10:33:37" maxSheetId="3" userName="Yamini, ChittepuX" r:id="rId711" minRId="6932">
    <sheetIdMap count="2">
      <sheetId val="2"/>
      <sheetId val="1"/>
    </sheetIdMap>
  </header>
  <header guid="{2F326598-07D7-463C-A939-B1AA81B5A1A8}" dateTime="2022-05-23T10:37:27" maxSheetId="3" userName="Vs, AnanthareshmaX" r:id="rId712" minRId="6933">
    <sheetIdMap count="2">
      <sheetId val="2"/>
      <sheetId val="1"/>
    </sheetIdMap>
  </header>
  <header guid="{94F88096-DF18-424E-96A9-C5CB94EE39AA}" dateTime="2022-05-23T10:55:14" maxSheetId="3" userName="D, ShwethaX" r:id="rId713" minRId="6934">
    <sheetIdMap count="2">
      <sheetId val="2"/>
      <sheetId val="1"/>
    </sheetIdMap>
  </header>
  <header guid="{789D570C-6793-4F28-A0A2-AD16DE468AA9}" dateTime="2022-05-23T10:56:25" maxSheetId="3" userName="D, ShwethaX" r:id="rId714" minRId="6935">
    <sheetIdMap count="2">
      <sheetId val="2"/>
      <sheetId val="1"/>
    </sheetIdMap>
  </header>
  <header guid="{7EB96EA1-3F8B-470B-B4BB-F58C7B9F9A39}" dateTime="2022-05-23T10:58:16" maxSheetId="3" userName="Suresh, AryaX" r:id="rId715" minRId="6936" maxRId="6937">
    <sheetIdMap count="2">
      <sheetId val="2"/>
      <sheetId val="1"/>
    </sheetIdMap>
  </header>
  <header guid="{B84A3845-40AB-44EF-B715-35AD9B37C99C}" dateTime="2022-05-23T10:59:39" maxSheetId="3" userName="Yamini, ChittepuX" r:id="rId716">
    <sheetIdMap count="2">
      <sheetId val="2"/>
      <sheetId val="1"/>
    </sheetIdMap>
  </header>
  <header guid="{7F2DFA45-BF59-4082-A5DB-3AEF277739E3}" dateTime="2022-05-23T11:02:15" maxSheetId="3" userName="Suresh, AryaX" r:id="rId717" minRId="6942" maxRId="6952">
    <sheetIdMap count="2">
      <sheetId val="2"/>
      <sheetId val="1"/>
    </sheetIdMap>
  </header>
  <header guid="{D61BE451-C84E-4165-AF10-4EB9892AD4B0}" dateTime="2022-05-23T11:03:00" maxSheetId="3" userName="D, ShwethaX" r:id="rId718" minRId="6953">
    <sheetIdMap count="2">
      <sheetId val="2"/>
      <sheetId val="1"/>
    </sheetIdMap>
  </header>
  <header guid="{A2C96539-E6E4-4DE4-BD14-2BD1E6EF56DA}" dateTime="2022-05-23T11:11:49" maxSheetId="3" userName="Vs, AnanthareshmaX" r:id="rId719" minRId="6954">
    <sheetIdMap count="2">
      <sheetId val="2"/>
      <sheetId val="1"/>
    </sheetIdMap>
  </header>
  <header guid="{6DA36367-9746-46BE-8F13-9CC3911C9946}" dateTime="2022-05-23T11:18:12" maxSheetId="3" userName="Vs, AnanthareshmaX" r:id="rId720" minRId="6955">
    <sheetIdMap count="2">
      <sheetId val="2"/>
      <sheetId val="1"/>
    </sheetIdMap>
  </header>
  <header guid="{81D36574-A4C7-458D-A075-648E152C0FB0}" dateTime="2022-05-23T11:25:26" maxSheetId="3" userName="Vs, AnanthareshmaX" r:id="rId721" minRId="6956">
    <sheetIdMap count="2">
      <sheetId val="2"/>
      <sheetId val="1"/>
    </sheetIdMap>
  </header>
  <header guid="{E69CF6DD-CE5F-491E-B6D8-B7EBBF551857}" dateTime="2022-05-23T11:40:53" maxSheetId="3" userName="Vs, AnanthareshmaX" r:id="rId722" minRId="6957">
    <sheetIdMap count="2">
      <sheetId val="2"/>
      <sheetId val="1"/>
    </sheetIdMap>
  </header>
  <header guid="{30F2AF2C-FB9C-4F0C-9D9E-F7EA970FD9B7}" dateTime="2022-05-23T12:17:11" maxSheetId="3" userName="Yamini, ChittepuX" r:id="rId723" minRId="6958" maxRId="6960">
    <sheetIdMap count="2">
      <sheetId val="2"/>
      <sheetId val="1"/>
    </sheetIdMap>
  </header>
  <header guid="{67B663EB-28B9-4037-9E9B-79795ECCAFC4}" dateTime="2022-05-23T12:19:55" maxSheetId="3" userName="Suresh, AryaX" r:id="rId724" minRId="6961">
    <sheetIdMap count="2">
      <sheetId val="2"/>
      <sheetId val="1"/>
    </sheetIdMap>
  </header>
  <header guid="{576F3745-665D-4BD7-BED6-08EB8AB05DAE}" dateTime="2022-05-23T12:20:29" maxSheetId="3" userName="Yamini, ChittepuX" r:id="rId725" minRId="6962">
    <sheetIdMap count="2">
      <sheetId val="2"/>
      <sheetId val="1"/>
    </sheetIdMap>
  </header>
  <header guid="{0606584D-DA3A-4F75-9E96-58EEFC357D49}" dateTime="2022-05-23T12:53:40" maxSheetId="3" userName="Vs, AnanthareshmaX" r:id="rId726" minRId="6963">
    <sheetIdMap count="2">
      <sheetId val="2"/>
      <sheetId val="1"/>
    </sheetIdMap>
  </header>
  <header guid="{C4CBB7AE-68B5-48E3-88DC-26B09DE7C187}" dateTime="2022-05-23T12:58:17" maxSheetId="3" userName="Ahammad, SohelX" r:id="rId727" minRId="6964">
    <sheetIdMap count="2">
      <sheetId val="2"/>
      <sheetId val="1"/>
    </sheetIdMap>
  </header>
  <header guid="{8C6D1D5E-CF7B-4C5C-BB66-D2DD8B985115}" dateTime="2022-05-23T13:09:35" maxSheetId="3" userName="Yamini, ChittepuX" r:id="rId728" minRId="6967" maxRId="6969">
    <sheetIdMap count="2">
      <sheetId val="2"/>
      <sheetId val="1"/>
    </sheetIdMap>
  </header>
  <header guid="{CBE8CA98-1EE9-4C0C-B545-B44E2F8BE769}" dateTime="2022-05-23T13:11:04" maxSheetId="3" userName="Vs, AnanthareshmaX" r:id="rId729" minRId="6970">
    <sheetIdMap count="2">
      <sheetId val="2"/>
      <sheetId val="1"/>
    </sheetIdMap>
  </header>
  <header guid="{151984DB-0EAB-4811-A908-F24F56A7302C}" dateTime="2022-05-23T13:32:20" maxSheetId="3" userName="Vs, AnanthareshmaX" r:id="rId730" minRId="6971">
    <sheetIdMap count="2">
      <sheetId val="2"/>
      <sheetId val="1"/>
    </sheetIdMap>
  </header>
  <header guid="{CBA7A09E-B8D3-4698-8655-55535A477158}" dateTime="2022-05-23T13:35:47" maxSheetId="3" userName="Yamini, ChittepuX" r:id="rId731" minRId="6972">
    <sheetIdMap count="2">
      <sheetId val="2"/>
      <sheetId val="1"/>
    </sheetIdMap>
  </header>
  <header guid="{3945B694-6154-4B5E-A990-C57AA2D4A27F}" dateTime="2022-05-23T13:49:29" maxSheetId="3" userName="Vs, AnanthareshmaX" r:id="rId732" minRId="6973" maxRId="6974">
    <sheetIdMap count="2">
      <sheetId val="2"/>
      <sheetId val="1"/>
    </sheetIdMap>
  </header>
  <header guid="{F744BB77-6DD9-4FE7-979D-525EC731CA46}" dateTime="2022-05-23T14:14:58" maxSheetId="3" userName="Yamini, ChittepuX" r:id="rId733" minRId="6975">
    <sheetIdMap count="2">
      <sheetId val="2"/>
      <sheetId val="1"/>
    </sheetIdMap>
  </header>
  <header guid="{7AFC3AB9-CA94-4FA4-8F5B-5107131DB769}" dateTime="2022-05-23T14:57:42" maxSheetId="3" userName="Vs, AnanthareshmaX" r:id="rId734" minRId="6976">
    <sheetIdMap count="2">
      <sheetId val="2"/>
      <sheetId val="1"/>
    </sheetIdMap>
  </header>
  <header guid="{563D5CE8-2C70-4533-934B-21A6B49E82CF}" dateTime="2022-05-23T14:58:23" maxSheetId="3" userName="D, ShwethaX" r:id="rId735" minRId="6977" maxRId="6980">
    <sheetIdMap count="2">
      <sheetId val="2"/>
      <sheetId val="1"/>
    </sheetIdMap>
  </header>
  <header guid="{34EA1812-BB74-4C8F-9F55-5034AA79243C}" dateTime="2022-05-23T15:18:15" maxSheetId="3" userName="Suresh, AryaX" r:id="rId736" minRId="6981" maxRId="6986">
    <sheetIdMap count="2">
      <sheetId val="2"/>
      <sheetId val="1"/>
    </sheetIdMap>
  </header>
  <header guid="{25AB0BE7-04C4-48B3-868C-F5B52003C1DE}" dateTime="2022-05-23T15:20:59" maxSheetId="3" userName="Hasagavalli somashekhar, ManasaX" r:id="rId737" minRId="6987" maxRId="6996">
    <sheetIdMap count="2">
      <sheetId val="2"/>
      <sheetId val="1"/>
    </sheetIdMap>
  </header>
  <header guid="{83585944-2761-4926-8D33-AAA13EED3FED}" dateTime="2022-05-23T15:27:14" maxSheetId="3" userName="Suresh, AryaX" r:id="rId738" minRId="6997" maxRId="7000">
    <sheetIdMap count="2">
      <sheetId val="2"/>
      <sheetId val="1"/>
    </sheetIdMap>
  </header>
  <header guid="{86260850-4CCF-406E-A866-5175664762B2}" dateTime="2022-05-23T15:41:37" maxSheetId="3" userName="Ahammad, SohelX" r:id="rId739" minRId="7003" maxRId="7009">
    <sheetIdMap count="2">
      <sheetId val="2"/>
      <sheetId val="1"/>
    </sheetIdMap>
  </header>
  <header guid="{849F82FE-C7AE-4D3F-BDFC-AC48836929A1}" dateTime="2022-05-23T15:50:09" maxSheetId="3" userName="Suresh, AryaX" r:id="rId740" minRId="7010" maxRId="7011">
    <sheetIdMap count="2">
      <sheetId val="2"/>
      <sheetId val="1"/>
    </sheetIdMap>
  </header>
  <header guid="{0367728F-68EB-4B0A-B171-125367572E70}" dateTime="2022-05-23T15:50:29" maxSheetId="3" userName="Vs, AnanthareshmaX" r:id="rId741" minRId="7012">
    <sheetIdMap count="2">
      <sheetId val="2"/>
      <sheetId val="1"/>
    </sheetIdMap>
  </header>
  <header guid="{54AA8056-D3EC-49C6-BD08-387A39FE88F2}" dateTime="2022-05-23T16:16:40" maxSheetId="3" userName="Ahammad, SohelX" r:id="rId742" minRId="7013">
    <sheetIdMap count="2">
      <sheetId val="2"/>
      <sheetId val="1"/>
    </sheetIdMap>
  </header>
  <header guid="{17465E99-CA2D-4944-A13B-9FE636717B61}" dateTime="2022-05-23T16:29:50" maxSheetId="3" userName="Vs, AnanthareshmaX" r:id="rId743" minRId="7014" maxRId="7016">
    <sheetIdMap count="2">
      <sheetId val="2"/>
      <sheetId val="1"/>
    </sheetIdMap>
  </header>
  <header guid="{90B7DCB4-37C8-46FA-9961-21278394E4CB}" dateTime="2022-05-23T16:32:08" maxSheetId="3" userName="D, ShwethaX" r:id="rId744" minRId="7017" maxRId="7018">
    <sheetIdMap count="2">
      <sheetId val="2"/>
      <sheetId val="1"/>
    </sheetIdMap>
  </header>
  <header guid="{CBE77186-B6BD-43D2-8814-4DFB2E682C1D}" dateTime="2022-05-23T16:32:22" maxSheetId="3" userName="Yamini, ChittepuX" r:id="rId745" minRId="7019">
    <sheetIdMap count="2">
      <sheetId val="2"/>
      <sheetId val="1"/>
    </sheetIdMap>
  </header>
  <header guid="{923BCA0D-85A1-43DF-BA32-9566DEE92C3C}" dateTime="2022-05-23T16:51:20" maxSheetId="3" userName="Suresh, AryaX" r:id="rId746" minRId="7020" maxRId="7023">
    <sheetIdMap count="2">
      <sheetId val="2"/>
      <sheetId val="1"/>
    </sheetIdMap>
  </header>
  <header guid="{4B659874-0C6F-46C4-B242-6661CFD15D3D}" dateTime="2022-05-23T17:02:40" maxSheetId="3" userName="Vs, AnanthareshmaX" r:id="rId747" minRId="7024">
    <sheetIdMap count="2">
      <sheetId val="2"/>
      <sheetId val="1"/>
    </sheetIdMap>
  </header>
  <header guid="{86946E1C-343B-4694-98E9-FE44E13A1472}" dateTime="2022-05-23T17:15:09" maxSheetId="3" userName="Suresh, AryaX" r:id="rId748" minRId="7025">
    <sheetIdMap count="2">
      <sheetId val="2"/>
      <sheetId val="1"/>
    </sheetIdMap>
  </header>
  <header guid="{C112F5D9-BC89-4F62-A355-2542DBF0A831}" dateTime="2022-05-23T17:24:10" maxSheetId="3" userName="Suresh, AryaX" r:id="rId749" minRId="7026" maxRId="7027">
    <sheetIdMap count="2">
      <sheetId val="2"/>
      <sheetId val="1"/>
    </sheetIdMap>
  </header>
  <header guid="{6C3FD957-E7D1-47A7-ABE8-96A9E9E9C2B0}" dateTime="2022-05-23T17:30:24" maxSheetId="3" userName="D, ShwethaX" r:id="rId750" minRId="7028" maxRId="7031">
    <sheetIdMap count="2">
      <sheetId val="2"/>
      <sheetId val="1"/>
    </sheetIdMap>
  </header>
  <header guid="{7E2E23FD-32CD-43A4-87D3-CEC4E0266D17}" dateTime="2022-05-23T17:35:52" maxSheetId="3" userName="Suresh, AryaX" r:id="rId751" minRId="7034" maxRId="7035">
    <sheetIdMap count="2">
      <sheetId val="2"/>
      <sheetId val="1"/>
    </sheetIdMap>
  </header>
  <header guid="{D11AD273-69DB-49C8-88DA-854D4C2ABDBC}" dateTime="2022-05-23T17:43:56" maxSheetId="3" userName="Suresh, AryaX" r:id="rId752" minRId="7036" maxRId="7037">
    <sheetIdMap count="2">
      <sheetId val="2"/>
      <sheetId val="1"/>
    </sheetIdMap>
  </header>
  <header guid="{FD6BB0D2-C779-4097-8311-272280E22F8D}" dateTime="2022-05-23T17:49:44" maxSheetId="3" userName="D, ShwethaX" r:id="rId753" minRId="7038">
    <sheetIdMap count="2">
      <sheetId val="2"/>
      <sheetId val="1"/>
    </sheetIdMap>
  </header>
  <header guid="{D932781E-D563-43B4-8C76-8D9ED70FB0F7}" dateTime="2022-05-23T17:58:44" maxSheetId="3" userName="U, SavithaX B" r:id="rId754">
    <sheetIdMap count="2">
      <sheetId val="2"/>
      <sheetId val="1"/>
    </sheetIdMap>
  </header>
  <header guid="{A59CFC0E-E693-481B-AC50-ED418387ED64}" dateTime="2022-05-23T18:03:27" maxSheetId="3" userName="Suresh, AryaX" r:id="rId755" minRId="7041" maxRId="7042">
    <sheetIdMap count="2">
      <sheetId val="2"/>
      <sheetId val="1"/>
    </sheetIdMap>
  </header>
  <header guid="{7F10602E-1807-467A-A7B2-7BA719DCA436}" dateTime="2022-05-23T18:06:14" maxSheetId="3" userName="Suresh, AryaX" r:id="rId756" minRId="7043" maxRId="7046">
    <sheetIdMap count="2">
      <sheetId val="2"/>
      <sheetId val="1"/>
    </sheetIdMap>
  </header>
  <header guid="{3A53476F-0712-4665-8552-A99E6584A9FC}" dateTime="2022-05-23T18:16:57" maxSheetId="3" userName="D, ShwethaX" r:id="rId757" minRId="7047">
    <sheetIdMap count="2">
      <sheetId val="2"/>
      <sheetId val="1"/>
    </sheetIdMap>
  </header>
  <header guid="{56DEBA4F-505A-4C2D-AF95-7B57392E82AA}" dateTime="2022-05-23T18:19:37" maxSheetId="3" userName="Suresh, AryaX" r:id="rId758" minRId="7048" maxRId="7049">
    <sheetIdMap count="2">
      <sheetId val="2"/>
      <sheetId val="1"/>
    </sheetIdMap>
  </header>
  <header guid="{9DE2B836-6258-4136-83DE-E7FB789D5C74}" dateTime="2022-05-23T18:24:46" maxSheetId="3" userName="D, ShwethaX" r:id="rId759" minRId="7050" maxRId="7055">
    <sheetIdMap count="2">
      <sheetId val="2"/>
      <sheetId val="1"/>
    </sheetIdMap>
  </header>
  <header guid="{7D853556-25F1-484E-83F0-93A167F2A09F}" dateTime="2022-05-24T09:28:07" maxSheetId="3" userName="Vs, AnanthareshmaX" r:id="rId760" minRId="7056" maxRId="7059">
    <sheetIdMap count="2">
      <sheetId val="2"/>
      <sheetId val="1"/>
    </sheetIdMap>
  </header>
  <header guid="{4430BB66-2936-4CF7-A20A-547968CC3C08}" dateTime="2022-05-24T09:29:14" maxSheetId="3" userName="Vs, AnanthareshmaX" r:id="rId761" minRId="7062">
    <sheetIdMap count="2">
      <sheetId val="2"/>
      <sheetId val="1"/>
    </sheetIdMap>
  </header>
  <header guid="{F74337B7-0685-4CE9-B4E7-C277CF21ABD0}" dateTime="2022-05-24T09:45:47" maxSheetId="3" userName="U, SavithaX B" r:id="rId762">
    <sheetIdMap count="2">
      <sheetId val="2"/>
      <sheetId val="1"/>
    </sheetIdMap>
  </header>
  <header guid="{4581B6BE-3498-415E-A2E7-B39CB70ECB94}" dateTime="2022-05-24T09:46:14" maxSheetId="3" userName="U, SavithaX B" r:id="rId763">
    <sheetIdMap count="2">
      <sheetId val="2"/>
      <sheetId val="1"/>
    </sheetIdMap>
  </header>
  <header guid="{E04730BD-6A73-4771-9398-4DF9015E0AF6}" dateTime="2022-05-24T11:36:53" maxSheetId="3" userName="Suresh, AryaX" r:id="rId764" minRId="7067" maxRId="7385">
    <sheetIdMap count="2">
      <sheetId val="2"/>
      <sheetId val="1"/>
    </sheetIdMap>
  </header>
  <header guid="{8A2B3C33-2D84-4B01-88BF-377A562D4289}" dateTime="2022-05-24T11:54:16" maxSheetId="3" userName="Vs, AnanthareshmaX" r:id="rId765">
    <sheetIdMap count="2">
      <sheetId val="2"/>
      <sheetId val="1"/>
    </sheetIdMap>
  </header>
  <header guid="{4563013F-6425-4E17-A034-34050A4A7C9A}" dateTime="2022-05-24T13:14:48" maxSheetId="3" userName="Vs, AnanthareshmaX" r:id="rId766" minRId="7390">
    <sheetIdMap count="2">
      <sheetId val="2"/>
      <sheetId val="1"/>
    </sheetIdMap>
  </header>
  <header guid="{C5352349-59EC-40D2-829B-7AE7268C6B5A}" dateTime="2022-05-24T13:17:30" maxSheetId="3" userName="Vs, AnanthareshmaX" r:id="rId767" minRId="7391">
    <sheetIdMap count="2">
      <sheetId val="2"/>
      <sheetId val="1"/>
    </sheetIdMap>
  </header>
  <header guid="{6F0826A7-B44C-42B1-9925-C2AB173D9505}" dateTime="2022-05-24T13:36:09" maxSheetId="3" userName="Vs, AnanthareshmaX" r:id="rId768" minRId="7392">
    <sheetIdMap count="2">
      <sheetId val="2"/>
      <sheetId val="1"/>
    </sheetIdMap>
  </header>
  <header guid="{09624F74-E659-4971-B76F-05A91FF13587}" dateTime="2022-05-24T13:54:42" maxSheetId="3" userName="Vs, AnanthareshmaX" r:id="rId769" minRId="7393">
    <sheetIdMap count="2">
      <sheetId val="2"/>
      <sheetId val="1"/>
    </sheetIdMap>
  </header>
  <header guid="{B1EA5107-A7FE-437A-B782-4BE755FF9760}" dateTime="2022-05-24T13:55:41" maxSheetId="3" userName="Vs, AnanthareshmaX" r:id="rId770" minRId="7394">
    <sheetIdMap count="2">
      <sheetId val="2"/>
      <sheetId val="1"/>
    </sheetIdMap>
  </header>
  <header guid="{F7C6D538-22E6-416A-A310-1E271C1D373F}" dateTime="2022-05-24T13:57:41" maxSheetId="3" userName="Vs, AnanthareshmaX" r:id="rId771" minRId="7395">
    <sheetIdMap count="2">
      <sheetId val="2"/>
      <sheetId val="1"/>
    </sheetIdMap>
  </header>
  <header guid="{E0F876AA-272B-4AD0-90B0-8ABBA99232D7}" dateTime="2022-05-24T13:58:29" maxSheetId="3" userName="Vs, AnanthareshmaX" r:id="rId772" minRId="7396">
    <sheetIdMap count="2">
      <sheetId val="2"/>
      <sheetId val="1"/>
    </sheetIdMap>
  </header>
  <header guid="{6CA6563A-AD7B-49AB-89CD-A0DE512E55F6}" dateTime="2022-05-24T13:59:29" maxSheetId="3" userName="Vs, AnanthareshmaX" r:id="rId773" minRId="7397">
    <sheetIdMap count="2">
      <sheetId val="2"/>
      <sheetId val="1"/>
    </sheetIdMap>
  </header>
  <header guid="{BA178871-3871-4ADF-9B1E-E666EB0FAE5C}" dateTime="2022-05-24T13:59:58" maxSheetId="3" userName="Vs, AnanthareshmaX" r:id="rId774" minRId="7398">
    <sheetIdMap count="2">
      <sheetId val="2"/>
      <sheetId val="1"/>
    </sheetIdMap>
  </header>
  <header guid="{A4F1D665-23EC-4605-B73E-BE92B7F2B336}" dateTime="2022-05-24T14:17:56" maxSheetId="3" userName="D, ShwethaX" r:id="rId775" minRId="7399" maxRId="7408">
    <sheetIdMap count="2">
      <sheetId val="2"/>
      <sheetId val="1"/>
    </sheetIdMap>
  </header>
  <header guid="{5EDD65B1-F77A-4742-AD19-A284C13745EA}" dateTime="2022-05-24T14:56:14" maxSheetId="3" userName="Vs, AnanthareshmaX" r:id="rId776" minRId="7409">
    <sheetIdMap count="2">
      <sheetId val="2"/>
      <sheetId val="1"/>
    </sheetIdMap>
  </header>
  <header guid="{28523F68-6603-454E-B799-6A2DCC582441}" dateTime="2022-05-24T15:56:24" maxSheetId="3" userName="D, ShwethaX" r:id="rId777" minRId="7410" maxRId="7418">
    <sheetIdMap count="2">
      <sheetId val="2"/>
      <sheetId val="1"/>
    </sheetIdMap>
  </header>
  <header guid="{18F2FBD1-4456-4852-AEC4-049868BC6DBD}" dateTime="2022-05-24T17:00:38" maxSheetId="3" userName="D, ShwethaX" r:id="rId778" minRId="7419" maxRId="7422">
    <sheetIdMap count="2">
      <sheetId val="2"/>
      <sheetId val="1"/>
    </sheetIdMap>
  </header>
  <header guid="{266DF887-E38B-455D-986B-3B72CDAB159B}" dateTime="2022-05-25T10:12:10" maxSheetId="3" userName="D, ShwethaX" r:id="rId779" minRId="7423" maxRId="7435">
    <sheetIdMap count="2">
      <sheetId val="2"/>
      <sheetId val="1"/>
    </sheetIdMap>
  </header>
  <header guid="{866E9F48-E08C-44E3-9B85-C62742C4790A}" dateTime="2022-05-25T11:07:54" maxSheetId="3" userName="D, ShwethaX" r:id="rId780" minRId="7438" maxRId="7445">
    <sheetIdMap count="2">
      <sheetId val="2"/>
      <sheetId val="1"/>
    </sheetIdMap>
  </header>
  <header guid="{5CE5DFF2-D438-4419-A003-47FE03B2AFA7}" dateTime="2022-05-25T11:46:00" maxSheetId="3" userName="Yamini, ChittepuX" r:id="rId781" minRId="7446" maxRId="7451">
    <sheetIdMap count="2">
      <sheetId val="2"/>
      <sheetId val="1"/>
    </sheetIdMap>
  </header>
  <header guid="{7EC09168-D594-4AC2-8B8E-8A0CA7FC2CE9}" dateTime="2022-05-25T12:38:50" maxSheetId="3" userName="Vs, AnanthareshmaX" r:id="rId782" minRId="7452">
    <sheetIdMap count="2">
      <sheetId val="2"/>
      <sheetId val="1"/>
    </sheetIdMap>
  </header>
  <header guid="{CF881923-1783-454D-9B22-E88575925BD0}" dateTime="2022-05-25T12:43:09" maxSheetId="3" userName="Yamini, ChittepuX" r:id="rId783" minRId="7453">
    <sheetIdMap count="2">
      <sheetId val="2"/>
      <sheetId val="1"/>
    </sheetIdMap>
  </header>
  <header guid="{E441D0A2-4F79-48B6-8573-6E9E586B593A}" dateTime="2022-05-25T12:47:38" maxSheetId="3" userName="Yamini, ChittepuX" r:id="rId784" minRId="7454">
    <sheetIdMap count="2">
      <sheetId val="2"/>
      <sheetId val="1"/>
    </sheetIdMap>
  </header>
  <header guid="{14C0DDEF-EE8A-4DE5-AB8E-18BA666D6A2B}" dateTime="2022-05-25T12:49:53" maxSheetId="3" userName="D, ShwethaX" r:id="rId785" minRId="7455" maxRId="7458">
    <sheetIdMap count="2">
      <sheetId val="2"/>
      <sheetId val="1"/>
    </sheetIdMap>
  </header>
  <header guid="{6A0E9465-CD85-48C2-8B35-F5CF00D47348}" dateTime="2022-05-25T12:55:18" maxSheetId="3" userName="Vs, AnanthareshmaX" r:id="rId786" minRId="7459">
    <sheetIdMap count="2">
      <sheetId val="2"/>
      <sheetId val="1"/>
    </sheetIdMap>
  </header>
  <header guid="{CCCBE46A-9764-46EC-B7AD-D3355CDCCC41}" dateTime="2022-05-25T12:58:55" maxSheetId="3" userName="Vs, AnanthareshmaX" r:id="rId787" minRId="7460">
    <sheetIdMap count="2">
      <sheetId val="2"/>
      <sheetId val="1"/>
    </sheetIdMap>
  </header>
  <header guid="{490B163E-63FC-4280-BE89-EB0AADC5EB9B}" dateTime="2022-05-25T13:20:21" maxSheetId="3" userName="Vs, AnanthareshmaX" r:id="rId788" minRId="7461" maxRId="7462">
    <sheetIdMap count="2">
      <sheetId val="2"/>
      <sheetId val="1"/>
    </sheetIdMap>
  </header>
  <header guid="{6E7F6E25-8997-4DC7-B46F-BFCE3F36C676}" dateTime="2022-05-25T13:27:32" maxSheetId="3" userName="Vs, AnanthareshmaX" r:id="rId789" minRId="7463">
    <sheetIdMap count="2">
      <sheetId val="2"/>
      <sheetId val="1"/>
    </sheetIdMap>
  </header>
  <header guid="{64ACC21E-128C-4B49-956F-B8792CCB4FF3}" dateTime="2022-05-25T13:31:06" maxSheetId="3" userName="D, ShwethaX" r:id="rId790" minRId="7464">
    <sheetIdMap count="2">
      <sheetId val="2"/>
      <sheetId val="1"/>
    </sheetIdMap>
  </header>
  <header guid="{4AC6FD78-29DC-4D40-B81E-692C8521C766}" dateTime="2022-05-25T13:33:18" maxSheetId="3" userName="Vs, AnanthareshmaX" r:id="rId791" minRId="7465">
    <sheetIdMap count="2">
      <sheetId val="2"/>
      <sheetId val="1"/>
    </sheetIdMap>
  </header>
  <header guid="{41A0F73A-636B-41DA-9157-B3FB8540D48B}" dateTime="2022-05-25T13:48:46" maxSheetId="3" userName="Vs, AnanthareshmaX" r:id="rId792" minRId="7466">
    <sheetIdMap count="2">
      <sheetId val="2"/>
      <sheetId val="1"/>
    </sheetIdMap>
  </header>
  <header guid="{080B8293-E3EF-4FA4-8E04-2ECD5CB009F4}" dateTime="2022-05-25T13:53:28" maxSheetId="3" userName="Vs, AnanthareshmaX" r:id="rId793" minRId="7467" maxRId="7468">
    <sheetIdMap count="2">
      <sheetId val="2"/>
      <sheetId val="1"/>
    </sheetIdMap>
  </header>
  <header guid="{0810F272-EAC7-43E3-9DB4-F8188CC3EA39}" dateTime="2022-05-25T13:54:52" maxSheetId="3" userName="Vs, AnanthareshmaX" r:id="rId794" minRId="7469">
    <sheetIdMap count="2">
      <sheetId val="2"/>
      <sheetId val="1"/>
    </sheetIdMap>
  </header>
  <header guid="{9DB230C7-E1EB-4A68-B30E-9CDD05B9E1DB}" dateTime="2022-05-25T15:02:51" maxSheetId="3" userName="Vs, AnanthareshmaX" r:id="rId795" minRId="7470">
    <sheetIdMap count="2">
      <sheetId val="2"/>
      <sheetId val="1"/>
    </sheetIdMap>
  </header>
  <header guid="{4532B0D0-D072-45C2-B116-E6DD049FD8F5}" dateTime="2022-05-25T15:03:24" maxSheetId="3" userName="Vs, AnanthareshmaX" r:id="rId796" minRId="7471">
    <sheetIdMap count="2">
      <sheetId val="2"/>
      <sheetId val="1"/>
    </sheetIdMap>
  </header>
  <header guid="{1226F68E-6434-421E-8BE6-60EEFF651F02}" dateTime="2022-05-25T15:03:50" maxSheetId="3" userName="D, ShwethaX" r:id="rId797" minRId="7472">
    <sheetIdMap count="2">
      <sheetId val="2"/>
      <sheetId val="1"/>
    </sheetIdMap>
  </header>
  <header guid="{2DDABDCB-CA4E-47CB-BF5B-7B0E6665984F}" dateTime="2022-05-25T15:13:43" maxSheetId="3" userName="Vs, AnanthareshmaX" r:id="rId798" minRId="7473">
    <sheetIdMap count="2">
      <sheetId val="2"/>
      <sheetId val="1"/>
    </sheetIdMap>
  </header>
  <header guid="{8F7FEC47-8F14-4CDD-9460-321913E773EC}" dateTime="2022-05-25T15:18:56" maxSheetId="3" userName="Yamini, ChittepuX" r:id="rId799" minRId="7474" maxRId="7479">
    <sheetIdMap count="2">
      <sheetId val="2"/>
      <sheetId val="1"/>
    </sheetIdMap>
  </header>
  <header guid="{75A8CE10-CCBC-4DDC-BD67-B2ECBDBB25A7}" dateTime="2022-05-25T15:21:19" maxSheetId="3" userName="Vs, AnanthareshmaX" r:id="rId800" minRId="7480">
    <sheetIdMap count="2">
      <sheetId val="2"/>
      <sheetId val="1"/>
    </sheetIdMap>
  </header>
  <header guid="{87C11783-61E5-4AEF-B366-E03EFA205872}" dateTime="2022-05-25T15:29:22" maxSheetId="3" userName="Vs, AnanthareshmaX" r:id="rId801" minRId="7481">
    <sheetIdMap count="2">
      <sheetId val="2"/>
      <sheetId val="1"/>
    </sheetIdMap>
  </header>
  <header guid="{E1A4C458-8E58-4EFD-B142-1AA537DACC1A}" dateTime="2022-05-25T15:30:37" maxSheetId="3" userName="Vs, AnanthareshmaX" r:id="rId802" minRId="7482">
    <sheetIdMap count="2">
      <sheetId val="2"/>
      <sheetId val="1"/>
    </sheetIdMap>
  </header>
  <header guid="{32814CD0-B8E7-4076-9003-F469D7A927FC}" dateTime="2022-05-25T15:31:03" maxSheetId="3" userName="Vs, AnanthareshmaX" r:id="rId803" minRId="7483">
    <sheetIdMap count="2">
      <sheetId val="2"/>
      <sheetId val="1"/>
    </sheetIdMap>
  </header>
  <header guid="{4F30B4EE-66EC-4688-87D5-32A1DD4C7859}" dateTime="2022-05-25T15:36:33" maxSheetId="3" userName="Vs, AnanthareshmaX" r:id="rId804" minRId="7484">
    <sheetIdMap count="2">
      <sheetId val="2"/>
      <sheetId val="1"/>
    </sheetIdMap>
  </header>
  <header guid="{C315C3F7-9FF3-42FB-8836-5540D19EEDAF}" dateTime="2022-05-25T15:36:55" maxSheetId="3" userName="Vs, AnanthareshmaX" r:id="rId805" minRId="7485">
    <sheetIdMap count="2">
      <sheetId val="2"/>
      <sheetId val="1"/>
    </sheetIdMap>
  </header>
  <header guid="{886250E8-43EB-4B29-98E8-FF95624C7BA8}" dateTime="2022-05-25T15:39:05" maxSheetId="3" userName="Vs, AnanthareshmaX" r:id="rId806" minRId="7486">
    <sheetIdMap count="2">
      <sheetId val="2"/>
      <sheetId val="1"/>
    </sheetIdMap>
  </header>
  <header guid="{E2D4C8D7-3472-4CD3-9EA0-E9E8A46B398A}" dateTime="2022-05-25T15:41:03" maxSheetId="3" userName="Vs, AnanthareshmaX" r:id="rId807" minRId="7487">
    <sheetIdMap count="2">
      <sheetId val="2"/>
      <sheetId val="1"/>
    </sheetIdMap>
  </header>
  <header guid="{054AD4A2-5130-47BD-B134-C24721F6D5C6}" dateTime="2022-05-25T15:42:19" maxSheetId="3" userName="Vs, AnanthareshmaX" r:id="rId808" minRId="7488">
    <sheetIdMap count="2">
      <sheetId val="2"/>
      <sheetId val="1"/>
    </sheetIdMap>
  </header>
  <header guid="{9D38DC16-7F37-42CD-A0BE-7690678B10BB}" dateTime="2022-05-25T15:47:23" maxSheetId="3" userName="Vs, AnanthareshmaX" r:id="rId809" minRId="7489" maxRId="7490">
    <sheetIdMap count="2">
      <sheetId val="2"/>
      <sheetId val="1"/>
    </sheetIdMap>
  </header>
  <header guid="{D5C4D94F-6B72-40A1-9940-5B86D39A48FE}" dateTime="2022-05-25T15:53:06" maxSheetId="3" userName="Vs, AnanthareshmaX" r:id="rId810" minRId="7491">
    <sheetIdMap count="2">
      <sheetId val="2"/>
      <sheetId val="1"/>
    </sheetIdMap>
  </header>
  <header guid="{EA55F5E2-F4F9-4791-8761-D40F19A43554}" dateTime="2022-05-25T15:55:12" maxSheetId="3" userName="Vs, AnanthareshmaX" r:id="rId811" minRId="7492">
    <sheetIdMap count="2">
      <sheetId val="2"/>
      <sheetId val="1"/>
    </sheetIdMap>
  </header>
  <header guid="{9DBB83DD-3FF5-44B0-89BB-15F7EE8C2472}" dateTime="2022-05-25T15:56:43" maxSheetId="3" userName="Vs, AnanthareshmaX" r:id="rId812" minRId="7493">
    <sheetIdMap count="2">
      <sheetId val="2"/>
      <sheetId val="1"/>
    </sheetIdMap>
  </header>
  <header guid="{4457F8E3-9F21-42DA-8FA0-D533AF09F7F2}" dateTime="2022-05-25T15:57:24" maxSheetId="3" userName="Vs, AnanthareshmaX" r:id="rId813" minRId="7494">
    <sheetIdMap count="2">
      <sheetId val="2"/>
      <sheetId val="1"/>
    </sheetIdMap>
  </header>
  <header guid="{9E1041C2-7F59-41AD-ACF8-706255B440AD}" dateTime="2022-05-25T15:57:40" maxSheetId="3" userName="D, ShwethaX" r:id="rId814" minRId="7495" maxRId="7505">
    <sheetIdMap count="2">
      <sheetId val="2"/>
      <sheetId val="1"/>
    </sheetIdMap>
  </header>
  <header guid="{28FBB249-1599-4F67-85F1-86D5CC63D083}" dateTime="2022-05-25T15:58:14" maxSheetId="3" userName="Vs, AnanthareshmaX" r:id="rId815" minRId="7506">
    <sheetIdMap count="2">
      <sheetId val="2"/>
      <sheetId val="1"/>
    </sheetIdMap>
  </header>
  <header guid="{0BD9628E-2B55-4CDB-B101-47775FC5116D}" dateTime="2022-05-25T16:00:02" maxSheetId="3" userName="Vs, AnanthareshmaX" r:id="rId816" minRId="7507">
    <sheetIdMap count="2">
      <sheetId val="2"/>
      <sheetId val="1"/>
    </sheetIdMap>
  </header>
  <header guid="{C7168AA5-D706-4E44-B6C7-40B7624FB5E0}" dateTime="2022-05-25T16:19:42" maxSheetId="3" userName="Yamini, ChittepuX" r:id="rId817" minRId="7508" maxRId="7510">
    <sheetIdMap count="2">
      <sheetId val="2"/>
      <sheetId val="1"/>
    </sheetIdMap>
  </header>
  <header guid="{803C9528-B59A-46BB-8545-BD93038B3C92}" dateTime="2022-05-25T16:25:36" maxSheetId="3" userName="D, ShwethaX" r:id="rId818" minRId="7511" maxRId="7514">
    <sheetIdMap count="2">
      <sheetId val="2"/>
      <sheetId val="1"/>
    </sheetIdMap>
  </header>
  <header guid="{981DC60B-D21B-49D7-8515-B30B5CF4847C}" dateTime="2022-05-25T16:28:36" maxSheetId="3" userName="Vs, AnanthareshmaX" r:id="rId819" minRId="7515" maxRId="7516">
    <sheetIdMap count="2">
      <sheetId val="2"/>
      <sheetId val="1"/>
    </sheetIdMap>
  </header>
  <header guid="{955DFFF4-F021-4887-9C05-4A590CC035E1}" dateTime="2022-05-25T16:37:55" maxSheetId="3" userName="Yamini, ChittepuX" r:id="rId820" minRId="7517" maxRId="7518">
    <sheetIdMap count="2">
      <sheetId val="2"/>
      <sheetId val="1"/>
    </sheetIdMap>
  </header>
  <header guid="{CCACAFDC-84E7-4D1F-A50D-8EBF6F05ABB2}" dateTime="2022-05-25T16:41:21" maxSheetId="3" userName="Vs, AnanthareshmaX" r:id="rId821" minRId="7519">
    <sheetIdMap count="2">
      <sheetId val="2"/>
      <sheetId val="1"/>
    </sheetIdMap>
  </header>
  <header guid="{3B98B5D8-D669-44D9-A084-5043B3EDC98E}" dateTime="2022-05-25T17:28:19" maxSheetId="3" userName="Suresh, AryaX" r:id="rId822" minRId="7520" maxRId="7523">
    <sheetIdMap count="2">
      <sheetId val="2"/>
      <sheetId val="1"/>
    </sheetIdMap>
  </header>
  <header guid="{3CD3BA8B-3823-4419-8AAD-D9AD2F100B8D}" dateTime="2022-05-25T17:30:22" maxSheetId="3" userName="D, ShwethaX" r:id="rId823" minRId="7524" maxRId="7528">
    <sheetIdMap count="2">
      <sheetId val="2"/>
      <sheetId val="1"/>
    </sheetIdMap>
  </header>
  <header guid="{5CC5DAEE-B017-4EFD-879F-40D0C5C938D4}" dateTime="2022-05-25T17:38:28" maxSheetId="3" userName="Vs, AnanthareshmaX" r:id="rId824" minRId="7529" maxRId="7530">
    <sheetIdMap count="2">
      <sheetId val="2"/>
      <sheetId val="1"/>
    </sheetIdMap>
  </header>
  <header guid="{A5DCA3CA-A744-438D-A32A-AFED9A552F6F}" dateTime="2022-05-25T17:39:03" maxSheetId="3" userName="Vs, AnanthareshmaX" r:id="rId825" minRId="7531">
    <sheetIdMap count="2">
      <sheetId val="2"/>
      <sheetId val="1"/>
    </sheetIdMap>
  </header>
  <header guid="{F4C77678-3EE3-4FBA-B7DC-17C33C645FA5}" dateTime="2022-05-25T17:39:23" maxSheetId="3" userName="Vs, AnanthareshmaX" r:id="rId826" minRId="7532">
    <sheetIdMap count="2">
      <sheetId val="2"/>
      <sheetId val="1"/>
    </sheetIdMap>
  </header>
  <header guid="{A9F9DE75-A8FD-4C1A-9EF3-AD70AA7BDAFA}" dateTime="2022-05-25T17:54:42" maxSheetId="3" userName="Vs, AnanthareshmaX" r:id="rId827" minRId="7533">
    <sheetIdMap count="2">
      <sheetId val="2"/>
      <sheetId val="1"/>
    </sheetIdMap>
  </header>
  <header guid="{A9E74EDC-23D6-49D2-A021-5678F7454840}" dateTime="2022-05-25T17:55:19" maxSheetId="3" userName="Vs, AnanthareshmaX" r:id="rId828" minRId="7534">
    <sheetIdMap count="2">
      <sheetId val="2"/>
      <sheetId val="1"/>
    </sheetIdMap>
  </header>
  <header guid="{C0F9A06B-A418-4E16-950A-A3811112DB9E}" dateTime="2022-05-25T17:55:34" maxSheetId="3" userName="Vs, AnanthareshmaX" r:id="rId829" minRId="7535">
    <sheetIdMap count="2">
      <sheetId val="2"/>
      <sheetId val="1"/>
    </sheetIdMap>
  </header>
  <header guid="{26B01EFB-6648-4575-8E8D-1C9E939D0BC0}" dateTime="2022-05-25T17:57:29" maxSheetId="3" userName="Vs, AnanthareshmaX" r:id="rId830" minRId="7536">
    <sheetIdMap count="2">
      <sheetId val="2"/>
      <sheetId val="1"/>
    </sheetIdMap>
  </header>
  <header guid="{0396A730-9580-4289-A051-A36D8AA13D6D}" dateTime="2022-05-25T17:57:46" maxSheetId="3" userName="Vs, AnanthareshmaX" r:id="rId831" minRId="7537">
    <sheetIdMap count="2">
      <sheetId val="2"/>
      <sheetId val="1"/>
    </sheetIdMap>
  </header>
  <header guid="{FAD3263B-95A5-44DB-800A-2ED5F6BBEE0C}" dateTime="2022-05-25T17:58:05" maxSheetId="3" userName="Vs, AnanthareshmaX" r:id="rId832" minRId="7538">
    <sheetIdMap count="2">
      <sheetId val="2"/>
      <sheetId val="1"/>
    </sheetIdMap>
  </header>
  <header guid="{42C01730-8219-49D6-8CB5-4A5EF1C8EFEE}" dateTime="2022-05-25T17:58:37" maxSheetId="3" userName="Vs, AnanthareshmaX" r:id="rId833" minRId="7539">
    <sheetIdMap count="2">
      <sheetId val="2"/>
      <sheetId val="1"/>
    </sheetIdMap>
  </header>
  <header guid="{0EFE9E99-42E5-485F-8D27-FBC18A4B0E77}" dateTime="2022-05-25T17:58:56" maxSheetId="3" userName="Vs, AnanthareshmaX" r:id="rId834" minRId="7540">
    <sheetIdMap count="2">
      <sheetId val="2"/>
      <sheetId val="1"/>
    </sheetIdMap>
  </header>
  <header guid="{B3EBE172-1A9B-41DF-8048-3DD62F99B2D6}" dateTime="2022-05-25T18:00:35" maxSheetId="3" userName="Vs, AnanthareshmaX" r:id="rId835" minRId="7541">
    <sheetIdMap count="2">
      <sheetId val="2"/>
      <sheetId val="1"/>
    </sheetIdMap>
  </header>
  <header guid="{57A9628F-1330-4DC6-AB41-CBE204C3D529}" dateTime="2022-05-25T18:03:01" maxSheetId="3" userName="Vs, AnanthareshmaX" r:id="rId836" minRId="7542" maxRId="7543">
    <sheetIdMap count="2">
      <sheetId val="2"/>
      <sheetId val="1"/>
    </sheetIdMap>
  </header>
  <header guid="{57381354-DD15-4324-ADBB-A977166408CB}" dateTime="2022-05-25T18:03:20" maxSheetId="3" userName="Vs, AnanthareshmaX" r:id="rId837" minRId="7544">
    <sheetIdMap count="2">
      <sheetId val="2"/>
      <sheetId val="1"/>
    </sheetIdMap>
  </header>
  <header guid="{3CC74E9B-22D9-4923-BB28-EFA79006FEF0}" dateTime="2022-05-25T18:04:48" maxSheetId="3" userName="Vs, AnanthareshmaX" r:id="rId838" minRId="7545" maxRId="7546">
    <sheetIdMap count="2">
      <sheetId val="2"/>
      <sheetId val="1"/>
    </sheetIdMap>
  </header>
  <header guid="{A4B5D4FF-B2DF-423D-B168-F7CAB2411C77}" dateTime="2022-05-25T18:06:28" maxSheetId="3" userName="Vs, AnanthareshmaX" r:id="rId839" minRId="7547" maxRId="7548">
    <sheetIdMap count="2">
      <sheetId val="2"/>
      <sheetId val="1"/>
    </sheetIdMap>
  </header>
  <header guid="{982FDF09-3DE4-4FB4-96E2-02C171950D08}" dateTime="2022-05-25T18:07:04" maxSheetId="3" userName="Vs, AnanthareshmaX" r:id="rId840" minRId="7549" maxRId="7550">
    <sheetIdMap count="2">
      <sheetId val="2"/>
      <sheetId val="1"/>
    </sheetIdMap>
  </header>
  <header guid="{2943E7A1-BF76-4ADA-A9BF-3F33ABD2FD24}" dateTime="2022-05-25T18:07:39" maxSheetId="3" userName="Vs, AnanthareshmaX" r:id="rId841" minRId="7551" maxRId="7552">
    <sheetIdMap count="2">
      <sheetId val="2"/>
      <sheetId val="1"/>
    </sheetIdMap>
  </header>
  <header guid="{C1DCCAF5-A141-4C2D-A263-1A9AF0E3F3E7}" dateTime="2022-05-25T18:08:04" maxSheetId="3" userName="Vs, AnanthareshmaX" r:id="rId842" minRId="7553" maxRId="7554">
    <sheetIdMap count="2">
      <sheetId val="2"/>
      <sheetId val="1"/>
    </sheetIdMap>
  </header>
  <header guid="{CB7430D9-6208-4D12-A4E0-94F51D30B5E9}" dateTime="2022-05-25T18:10:50" maxSheetId="3" userName="Vs, AnanthareshmaX" r:id="rId843" minRId="7555">
    <sheetIdMap count="2">
      <sheetId val="2"/>
      <sheetId val="1"/>
    </sheetIdMap>
  </header>
  <header guid="{C4D7BD6D-B482-4692-A7A8-14A6D38859A6}" dateTime="2022-05-25T18:33:30" maxSheetId="3" userName="D, ShwethaX" r:id="rId844" minRId="7556" maxRId="7559">
    <sheetIdMap count="2">
      <sheetId val="2"/>
      <sheetId val="1"/>
    </sheetIdMap>
  </header>
  <header guid="{FCACCFC7-5D1F-49A5-A57A-3A80BD0D2048}" dateTime="2022-05-26T09:58:41" maxSheetId="3" userName="Vs, AnanthareshmaX" r:id="rId845" minRId="7562">
    <sheetIdMap count="2">
      <sheetId val="2"/>
      <sheetId val="1"/>
    </sheetIdMap>
  </header>
  <header guid="{CC6A770C-C5E4-4531-AC86-9C29939B1A94}" dateTime="2022-05-26T10:07:04" maxSheetId="3" userName="D, ShwethaX" r:id="rId846">
    <sheetIdMap count="2">
      <sheetId val="2"/>
      <sheetId val="1"/>
    </sheetIdMap>
  </header>
  <header guid="{6CDBA257-66C0-444F-B0E5-EB4E68D503F8}" dateTime="2022-05-26T10:07:35" maxSheetId="3" userName="D, ShwethaX" r:id="rId847" minRId="7565">
    <sheetIdMap count="2">
      <sheetId val="2"/>
      <sheetId val="1"/>
    </sheetIdMap>
  </header>
  <header guid="{DA9504DA-34C5-4B0F-A5A2-ED5485198252}" dateTime="2022-05-26T10:09:11" maxSheetId="3" userName="D, ShwethaX" r:id="rId848" minRId="7566" maxRId="7572">
    <sheetIdMap count="2">
      <sheetId val="2"/>
      <sheetId val="1"/>
    </sheetIdMap>
  </header>
  <header guid="{E9EC066E-FA87-43CD-BC8C-4B3A6C6E929E}" dateTime="2022-05-26T10:09:53" maxSheetId="3" userName="D, ShwethaX" r:id="rId849" minRId="7573" maxRId="7578">
    <sheetIdMap count="2">
      <sheetId val="2"/>
      <sheetId val="1"/>
    </sheetIdMap>
  </header>
  <header guid="{2146017C-866C-467C-BE4B-2A135521B665}" dateTime="2022-05-26T10:10:55" maxSheetId="3" userName="D, ShwethaX" r:id="rId850" minRId="7579" maxRId="7580">
    <sheetIdMap count="2">
      <sheetId val="2"/>
      <sheetId val="1"/>
    </sheetIdMap>
  </header>
  <header guid="{A48176FC-72EB-4EBF-A752-52DCD7D301DD}" dateTime="2022-05-26T10:12:55" maxSheetId="3" userName="D, ShwethaX" r:id="rId851" minRId="7581" maxRId="7588">
    <sheetIdMap count="2">
      <sheetId val="2"/>
      <sheetId val="1"/>
    </sheetIdMap>
  </header>
  <header guid="{E91E6C78-7808-4709-BC23-DDC48C59DDBD}" dateTime="2022-05-26T10:14:37" maxSheetId="3" userName="D, ShwethaX" r:id="rId852" minRId="7589" maxRId="7591">
    <sheetIdMap count="2">
      <sheetId val="2"/>
      <sheetId val="1"/>
    </sheetIdMap>
  </header>
  <header guid="{74114A32-047A-40E1-9BAB-65F7F8945AC8}" dateTime="2022-05-26T10:16:32" maxSheetId="3" userName="Suresh, AryaX" r:id="rId853" minRId="7592" maxRId="7598">
    <sheetIdMap count="2">
      <sheetId val="2"/>
      <sheetId val="1"/>
    </sheetIdMap>
  </header>
  <header guid="{43594364-3199-4050-B0B6-5B36F67D07A0}" dateTime="2022-05-26T10:24:34" maxSheetId="3" userName="Vs, AnanthareshmaX" r:id="rId854">
    <sheetIdMap count="2">
      <sheetId val="2"/>
      <sheetId val="1"/>
    </sheetIdMap>
  </header>
  <header guid="{87C4185E-DF51-4D8E-B4A5-3432FCA6CBE6}" dateTime="2022-05-26T10:26:39" maxSheetId="3" userName="Vs, AnanthareshmaX" r:id="rId855" minRId="7601" maxRId="7604">
    <sheetIdMap count="2">
      <sheetId val="2"/>
      <sheetId val="1"/>
    </sheetIdMap>
  </header>
  <header guid="{0DF7B77F-7189-45E3-8C00-41938D1EDC8F}" dateTime="2022-05-26T10:28:04" maxSheetId="3" userName="Yamini, ChittepuX" r:id="rId856" minRId="7605" maxRId="7614">
    <sheetIdMap count="2">
      <sheetId val="2"/>
      <sheetId val="1"/>
    </sheetIdMap>
  </header>
  <header guid="{B412CCF5-09EA-4927-BB89-5A2F6D740F60}" dateTime="2022-05-26T10:29:12" maxSheetId="3" userName="Vs, AnanthareshmaX" r:id="rId857" minRId="7617">
    <sheetIdMap count="2">
      <sheetId val="2"/>
      <sheetId val="1"/>
    </sheetIdMap>
  </header>
  <header guid="{1E98740E-F92B-48FB-83A4-6277578A26AB}" dateTime="2022-05-26T10:31:38" maxSheetId="3" userName="Suresh, AryaX" r:id="rId858" minRId="7618" maxRId="7646">
    <sheetIdMap count="2">
      <sheetId val="2"/>
      <sheetId val="1"/>
    </sheetIdMap>
  </header>
  <header guid="{65D9DD61-5B8A-4EB7-BD83-672891FECBB8}" dateTime="2022-05-26T10:33:34" maxSheetId="3" userName="Vs, AnanthareshmaX" r:id="rId859" minRId="7647">
    <sheetIdMap count="2">
      <sheetId val="2"/>
      <sheetId val="1"/>
    </sheetIdMap>
  </header>
  <header guid="{CEE34274-777E-46F7-8169-6DFBCE68E774}" dateTime="2022-05-26T10:56:44" maxSheetId="3" userName="Yamini, ChittepuX" r:id="rId860" minRId="7648">
    <sheetIdMap count="2">
      <sheetId val="2"/>
      <sheetId val="1"/>
    </sheetIdMap>
  </header>
  <header guid="{2151B0BD-FD91-4888-8691-16D675C3EC31}" dateTime="2022-05-26T11:13:51" maxSheetId="3" userName="Yamini, ChittepuX" r:id="rId861" minRId="7649" maxRId="7650">
    <sheetIdMap count="2">
      <sheetId val="2"/>
      <sheetId val="1"/>
    </sheetIdMap>
  </header>
  <header guid="{245C42E7-5C4F-4059-8953-2D985D0B03CE}" dateTime="2022-05-26T11:36:40" maxSheetId="3" userName="As, VijayX" r:id="rId862" minRId="7651" maxRId="7652">
    <sheetIdMap count="2">
      <sheetId val="2"/>
      <sheetId val="1"/>
    </sheetIdMap>
  </header>
  <header guid="{5A2A3FE7-677A-4E55-BEEC-2458B16B5843}" dateTime="2022-05-26T11:37:30" maxSheetId="3" userName="Yamini, ChittepuX" r:id="rId863" minRId="7653">
    <sheetIdMap count="2">
      <sheetId val="2"/>
      <sheetId val="1"/>
    </sheetIdMap>
  </header>
  <header guid="{2DEC589A-6408-4D3C-995B-1C16BE516B31}" dateTime="2022-05-26T11:54:30" maxSheetId="3" userName="Yamini, ChittepuX" r:id="rId864" minRId="7654">
    <sheetIdMap count="2">
      <sheetId val="2"/>
      <sheetId val="1"/>
    </sheetIdMap>
  </header>
  <header guid="{650C263A-6A5A-4C86-8A26-8389F89F97B3}" dateTime="2022-05-26T12:02:39" maxSheetId="3" userName="As, VijayX" r:id="rId865">
    <sheetIdMap count="2">
      <sheetId val="2"/>
      <sheetId val="1"/>
    </sheetIdMap>
  </header>
  <header guid="{7543C9E0-62B3-4B35-890F-DCFBE1ED25FB}" dateTime="2022-05-26T12:03:50" maxSheetId="3" userName="As, VijayX" r:id="rId866">
    <sheetIdMap count="2">
      <sheetId val="2"/>
      <sheetId val="1"/>
    </sheetIdMap>
  </header>
  <header guid="{57A53A47-8A6B-4550-8C83-1B2146FF491C}" dateTime="2022-05-26T12:04:54" maxSheetId="3" userName="As, VijayX" r:id="rId867" minRId="7659" maxRId="7661">
    <sheetIdMap count="2">
      <sheetId val="2"/>
      <sheetId val="1"/>
    </sheetIdMap>
  </header>
  <header guid="{3A318EBB-0FD7-4C48-A81A-37FCAE2880C8}" dateTime="2022-05-26T12:05:38" maxSheetId="3" userName="Suresh, AryaX" r:id="rId868" minRId="7662" maxRId="7667">
    <sheetIdMap count="2">
      <sheetId val="2"/>
      <sheetId val="1"/>
    </sheetIdMap>
  </header>
  <header guid="{E79CFC7B-2D5C-49F0-A40A-FB2ACF75B268}" dateTime="2022-05-26T12:06:17" maxSheetId="3" userName="Vs, AnanthareshmaX" r:id="rId869" minRId="7668">
    <sheetIdMap count="2">
      <sheetId val="2"/>
      <sheetId val="1"/>
    </sheetIdMap>
  </header>
  <header guid="{8255560A-6932-416E-A1F8-6EAE75E2A5DB}" dateTime="2022-05-26T12:09:28" maxSheetId="3" userName="Suresh, AryaX" r:id="rId870" minRId="7669" maxRId="7679">
    <sheetIdMap count="2">
      <sheetId val="2"/>
      <sheetId val="1"/>
    </sheetIdMap>
  </header>
  <header guid="{0AC432D0-1E37-41A9-B4EF-BD3F150B83AE}" dateTime="2022-05-26T12:10:33" maxSheetId="3" userName="Suresh, AryaX" r:id="rId871" minRId="7680">
    <sheetIdMap count="2">
      <sheetId val="2"/>
      <sheetId val="1"/>
    </sheetIdMap>
  </header>
  <header guid="{9BBE513A-9233-43EE-9F85-A39E6318F7A3}" dateTime="2022-05-26T12:16:43" maxSheetId="3" userName="Vs, AnanthareshmaX" r:id="rId872" minRId="7681" maxRId="7683">
    <sheetIdMap count="2">
      <sheetId val="2"/>
      <sheetId val="1"/>
    </sheetIdMap>
  </header>
  <header guid="{1D88AD07-00FD-4E03-B9CF-99DA5F211A88}" dateTime="2022-05-26T12:18:02" maxSheetId="3" userName="Vs, AnanthareshmaX" r:id="rId873" minRId="7684" maxRId="7686">
    <sheetIdMap count="2">
      <sheetId val="2"/>
      <sheetId val="1"/>
    </sheetIdMap>
  </header>
  <header guid="{F1D019DC-1A57-4F48-A6E4-B48041FFD589}" dateTime="2022-05-26T12:18:57" maxSheetId="3" userName="As, VijayX" r:id="rId874" minRId="7687">
    <sheetIdMap count="2">
      <sheetId val="2"/>
      <sheetId val="1"/>
    </sheetIdMap>
  </header>
  <header guid="{0CAA0842-7DBE-499C-94C6-0F6012C0073A}" dateTime="2022-05-26T12:20:44" maxSheetId="3" userName="Vs, AnanthareshmaX" r:id="rId875" minRId="7688">
    <sheetIdMap count="2">
      <sheetId val="2"/>
      <sheetId val="1"/>
    </sheetIdMap>
  </header>
  <header guid="{CE95B003-0748-4229-BEF8-311F1FC19D2B}" dateTime="2022-05-26T12:36:10" maxSheetId="3" userName="Suresh, AryaX" r:id="rId876" minRId="7689" maxRId="7691">
    <sheetIdMap count="2">
      <sheetId val="2"/>
      <sheetId val="1"/>
    </sheetIdMap>
  </header>
  <header guid="{22A4D267-3D7D-4B42-980D-F55B9CDE795B}" dateTime="2022-05-26T12:40:33" maxSheetId="3" userName="D, ShwethaX" r:id="rId877" minRId="7692" maxRId="7699">
    <sheetIdMap count="2">
      <sheetId val="2"/>
      <sheetId val="1"/>
    </sheetIdMap>
  </header>
  <header guid="{3D5CDA3A-837F-49CD-A74E-0F71376FA5A7}" dateTime="2022-05-26T12:45:56" maxSheetId="3" userName="Vs, AnanthareshmaX" r:id="rId878" minRId="7700" maxRId="7701">
    <sheetIdMap count="2">
      <sheetId val="2"/>
      <sheetId val="1"/>
    </sheetIdMap>
  </header>
  <header guid="{665C3747-8CAC-4D47-BC59-65EFDCB08D77}" dateTime="2022-05-26T12:49:48" maxSheetId="3" userName="Vs, AnanthareshmaX" r:id="rId879" minRId="7702">
    <sheetIdMap count="2">
      <sheetId val="2"/>
      <sheetId val="1"/>
    </sheetIdMap>
  </header>
  <header guid="{A81A5946-A401-47E9-A2A1-D5ECE65956B4}" dateTime="2022-05-26T12:51:31" maxSheetId="3" userName="Vs, AnanthareshmaX" r:id="rId880" minRId="7703">
    <sheetIdMap count="2">
      <sheetId val="2"/>
      <sheetId val="1"/>
    </sheetIdMap>
  </header>
  <header guid="{40D9CF3F-C455-428B-A22A-4ACB51FFA33B}" dateTime="2022-05-26T12:53:35" maxSheetId="3" userName="Vs, AnanthareshmaX" r:id="rId881" minRId="7704">
    <sheetIdMap count="2">
      <sheetId val="2"/>
      <sheetId val="1"/>
    </sheetIdMap>
  </header>
  <header guid="{0B0B8BE9-4B4F-49D1-A7B8-2ADBC187AC74}" dateTime="2022-05-26T12:56:09" maxSheetId="3" userName="Suresh, AryaX" r:id="rId882" minRId="7705">
    <sheetIdMap count="2">
      <sheetId val="2"/>
      <sheetId val="1"/>
    </sheetIdMap>
  </header>
  <header guid="{55E9777C-3A2D-409D-A11D-E627717D8693}" dateTime="2022-05-26T12:57:19" maxSheetId="3" userName="Vs, AnanthareshmaX" r:id="rId883" minRId="7706">
    <sheetIdMap count="2">
      <sheetId val="2"/>
      <sheetId val="1"/>
    </sheetIdMap>
  </header>
  <header guid="{672A062D-0AEB-469C-A4A4-B10D111817AC}" dateTime="2022-05-26T13:04:18" maxSheetId="3" userName="Vs, AnanthareshmaX" r:id="rId884" minRId="7707">
    <sheetIdMap count="2">
      <sheetId val="2"/>
      <sheetId val="1"/>
    </sheetIdMap>
  </header>
  <header guid="{2F3B271A-8FD7-435D-B86E-3108CA4E8171}" dateTime="2022-05-26T13:08:11" maxSheetId="3" userName="Yamini, ChittepuX" r:id="rId885" minRId="7708" maxRId="7709">
    <sheetIdMap count="2">
      <sheetId val="2"/>
      <sheetId val="1"/>
    </sheetIdMap>
  </header>
  <header guid="{93248F1F-036A-48AD-84B1-26CC7942CFDC}" dateTime="2022-05-26T13:21:08" maxSheetId="3" userName="D, ShwethaX" r:id="rId886" minRId="7710" maxRId="7713">
    <sheetIdMap count="2">
      <sheetId val="2"/>
      <sheetId val="1"/>
    </sheetIdMap>
  </header>
  <header guid="{4CDCDD29-008C-465C-9788-B2987077FAAB}" dateTime="2022-05-26T13:30:26" maxSheetId="3" userName="Vs, AnanthareshmaX" r:id="rId887" minRId="7714" maxRId="7715">
    <sheetIdMap count="2">
      <sheetId val="2"/>
      <sheetId val="1"/>
    </sheetIdMap>
  </header>
  <header guid="{E1935574-C194-405C-B2F4-CBD81097F2F7}" dateTime="2022-05-26T13:31:06" maxSheetId="3" userName="Vs, AnanthareshmaX" r:id="rId888" minRId="7716">
    <sheetIdMap count="2">
      <sheetId val="2"/>
      <sheetId val="1"/>
    </sheetIdMap>
  </header>
  <header guid="{6D4638C9-5164-4A4D-9CB0-14F91E83ECB2}" dateTime="2022-05-26T13:31:33" maxSheetId="3" userName="Vs, AnanthareshmaX" r:id="rId889" minRId="7717">
    <sheetIdMap count="2">
      <sheetId val="2"/>
      <sheetId val="1"/>
    </sheetIdMap>
  </header>
  <header guid="{D09EE4CD-29EF-4C54-894B-5B5D6396471C}" dateTime="2022-05-26T13:32:56" maxSheetId="3" userName="Vs, AnanthareshmaX" r:id="rId890" minRId="7718">
    <sheetIdMap count="2">
      <sheetId val="2"/>
      <sheetId val="1"/>
    </sheetIdMap>
  </header>
  <header guid="{9EF4DD28-35AB-4856-B155-B644E7AD22C0}" dateTime="2022-05-26T13:33:29" maxSheetId="3" userName="Vs, AnanthareshmaX" r:id="rId891" minRId="7719">
    <sheetIdMap count="2">
      <sheetId val="2"/>
      <sheetId val="1"/>
    </sheetIdMap>
  </header>
  <header guid="{B90392CE-9E00-434E-B4E5-0A2FA7210978}" dateTime="2022-05-26T13:35:04" maxSheetId="3" userName="Vs, AnanthareshmaX" r:id="rId892" minRId="7720">
    <sheetIdMap count="2">
      <sheetId val="2"/>
      <sheetId val="1"/>
    </sheetIdMap>
  </header>
  <header guid="{5B426E32-68E5-4D8B-AB5C-A8F6821FBFB0}" dateTime="2022-05-26T13:40:33" maxSheetId="3" userName="Vs, AnanthareshmaX" r:id="rId893" minRId="7721">
    <sheetIdMap count="2">
      <sheetId val="2"/>
      <sheetId val="1"/>
    </sheetIdMap>
  </header>
  <header guid="{D48B665B-8F3F-4032-B1A5-DED5E84B5CC3}" dateTime="2022-05-26T13:41:44" maxSheetId="3" userName="Vs, AnanthareshmaX" r:id="rId894" minRId="7722" maxRId="7723">
    <sheetIdMap count="2">
      <sheetId val="2"/>
      <sheetId val="1"/>
    </sheetIdMap>
  </header>
  <header guid="{FF7D2C26-5681-4BA1-B5C3-9F93FD43F4BE}" dateTime="2022-05-26T13:43:19" maxSheetId="3" userName="Vs, AnanthareshmaX" r:id="rId895" minRId="7724">
    <sheetIdMap count="2">
      <sheetId val="2"/>
      <sheetId val="1"/>
    </sheetIdMap>
  </header>
  <header guid="{8691135B-609D-45F6-BD5E-E3861860890F}" dateTime="2022-05-26T13:47:29" maxSheetId="3" userName="Yamini, ChittepuX" r:id="rId896" minRId="7725">
    <sheetIdMap count="2">
      <sheetId val="2"/>
      <sheetId val="1"/>
    </sheetIdMap>
  </header>
  <header guid="{EC91BDB4-0CB8-4A4D-8323-3D1ADA2E6101}" dateTime="2022-05-26T14:26:10" maxSheetId="3" userName="Yamini, ChittepuX" r:id="rId897" minRId="7728" maxRId="7729">
    <sheetIdMap count="2">
      <sheetId val="2"/>
      <sheetId val="1"/>
    </sheetIdMap>
  </header>
  <header guid="{50C9AC64-CE52-46B6-BBF2-E041772566E9}" dateTime="2022-05-26T14:27:01" maxSheetId="3" userName="Yamini, ChittepuX" r:id="rId898" minRId="7732">
    <sheetIdMap count="2">
      <sheetId val="2"/>
      <sheetId val="1"/>
    </sheetIdMap>
  </header>
  <header guid="{648ED351-56CF-413D-8754-C6249F77B9B9}" dateTime="2022-05-26T14:43:39" maxSheetId="3" userName="Yamini, ChittepuX" r:id="rId899" minRId="7733" maxRId="7734">
    <sheetIdMap count="2">
      <sheetId val="2"/>
      <sheetId val="1"/>
    </sheetIdMap>
  </header>
  <header guid="{873C291A-A670-42C5-B3F7-287C826EC7A9}" dateTime="2022-05-26T14:54:37" maxSheetId="3" userName="D, ShwethaX" r:id="rId900" minRId="7735" maxRId="7737">
    <sheetIdMap count="2">
      <sheetId val="2"/>
      <sheetId val="1"/>
    </sheetIdMap>
  </header>
  <header guid="{4688E73E-C4D2-4F53-A25E-8D9CD78BE520}" dateTime="2022-05-26T15:07:34" maxSheetId="3" userName="Suresh, AryaX" r:id="rId901" minRId="7738" maxRId="7740">
    <sheetIdMap count="2">
      <sheetId val="2"/>
      <sheetId val="1"/>
    </sheetIdMap>
  </header>
  <header guid="{6DAD4056-1B68-4685-B0AE-53F2B6EE748A}" dateTime="2022-05-26T15:08:04" maxSheetId="3" userName="Yamini, ChittepuX" r:id="rId902" minRId="7743">
    <sheetIdMap count="2">
      <sheetId val="2"/>
      <sheetId val="1"/>
    </sheetIdMap>
  </header>
  <header guid="{8566FFDE-233C-4A70-8E3E-DF7808DF58A0}" dateTime="2022-05-26T15:08:55" maxSheetId="3" userName="Suresh, AryaX" r:id="rId903" minRId="7744" maxRId="7746">
    <sheetIdMap count="2">
      <sheetId val="2"/>
      <sheetId val="1"/>
    </sheetIdMap>
  </header>
  <header guid="{ADC887F0-EDC8-4D43-B0D6-EA57EAB597E0}" dateTime="2022-05-26T15:10:44" maxSheetId="3" userName="Suresh, AryaX" r:id="rId904" minRId="7747">
    <sheetIdMap count="2">
      <sheetId val="2"/>
      <sheetId val="1"/>
    </sheetIdMap>
  </header>
  <header guid="{0733799B-F371-4C08-ABBF-76D24B890B45}" dateTime="2022-05-26T15:11:00" maxSheetId="3" userName="As, VijayX" r:id="rId905" minRId="7748" maxRId="7753">
    <sheetIdMap count="2">
      <sheetId val="2"/>
      <sheetId val="1"/>
    </sheetIdMap>
  </header>
  <header guid="{F9AF3D0D-DCD6-4D4A-8EF5-EF3F1BBD30B3}" dateTime="2022-05-26T15:25:24" maxSheetId="3" userName="Vs, AnanthareshmaX" r:id="rId906" minRId="7754">
    <sheetIdMap count="2">
      <sheetId val="2"/>
      <sheetId val="1"/>
    </sheetIdMap>
  </header>
  <header guid="{5C023572-99CA-4104-BA05-BF833667CB01}" dateTime="2022-05-26T15:29:34" maxSheetId="3" userName="Yamini, ChittepuX" r:id="rId907" minRId="7755">
    <sheetIdMap count="2">
      <sheetId val="2"/>
      <sheetId val="1"/>
    </sheetIdMap>
  </header>
  <header guid="{C1B21D52-88EE-46D3-A920-633D4BD4D826}" dateTime="2022-05-26T15:37:25" maxSheetId="3" userName="D, ShwethaX" r:id="rId908" minRId="7756">
    <sheetIdMap count="2">
      <sheetId val="2"/>
      <sheetId val="1"/>
    </sheetIdMap>
  </header>
  <header guid="{3A82592F-75DE-4BA3-9555-975CA60317A9}" dateTime="2022-05-26T15:42:36" maxSheetId="3" userName="Yamini, ChittepuX" r:id="rId909" minRId="7757" maxRId="7758">
    <sheetIdMap count="2">
      <sheetId val="2"/>
      <sheetId val="1"/>
    </sheetIdMap>
  </header>
  <header guid="{BE406015-F8A6-4FCD-8CAA-453981CC404C}" dateTime="2022-05-26T16:01:35" maxSheetId="3" userName="D, ShwethaX" r:id="rId910" minRId="7759" maxRId="7760">
    <sheetIdMap count="2">
      <sheetId val="2"/>
      <sheetId val="1"/>
    </sheetIdMap>
  </header>
  <header guid="{FC6CE751-00B7-41BB-A0E8-5D07FDF19A09}" dateTime="2022-05-26T16:07:07" maxSheetId="3" userName="As, VijayX" r:id="rId911" minRId="7761" maxRId="7762">
    <sheetIdMap count="2">
      <sheetId val="2"/>
      <sheetId val="1"/>
    </sheetIdMap>
  </header>
  <header guid="{7BFB35DA-E5B9-49CA-8C52-0107BDDD7F5A}" dateTime="2022-05-26T16:07:29" maxSheetId="3" userName="D, ShwethaX" r:id="rId912">
    <sheetIdMap count="2">
      <sheetId val="2"/>
      <sheetId val="1"/>
    </sheetIdMap>
  </header>
  <header guid="{28E7E745-50C3-43A0-8CD0-E38E480F1927}" dateTime="2022-05-26T16:25:17" maxSheetId="3" userName="D, ShwethaX" r:id="rId913" minRId="7765">
    <sheetIdMap count="2">
      <sheetId val="2"/>
      <sheetId val="1"/>
    </sheetIdMap>
  </header>
  <header guid="{0DC80515-C807-4423-A6C2-EE5673F5ACC8}" dateTime="2022-05-26T16:44:50" maxSheetId="3" userName="D, ShwethaX" r:id="rId914" minRId="7766">
    <sheetIdMap count="2">
      <sheetId val="2"/>
      <sheetId val="1"/>
    </sheetIdMap>
  </header>
  <header guid="{5E56B4B5-C3DE-4BD4-A8EA-663F4BBBB0C3}" dateTime="2022-05-26T16:50:09" maxSheetId="3" userName="D, ShwethaX" r:id="rId915" minRId="7767">
    <sheetIdMap count="2">
      <sheetId val="2"/>
      <sheetId val="1"/>
    </sheetIdMap>
  </header>
  <header guid="{005BD1E9-043D-4312-A3AA-661304CEE82C}" dateTime="2022-05-26T17:08:07" maxSheetId="3" userName="Yamini, ChittepuX" r:id="rId916" minRId="7768">
    <sheetIdMap count="2">
      <sheetId val="2"/>
      <sheetId val="1"/>
    </sheetIdMap>
  </header>
  <header guid="{BC651FEA-03DD-420D-A145-4D9B6D0ED816}" dateTime="2022-05-26T17:10:21" maxSheetId="3" userName="Suresh, AryaX" r:id="rId917" minRId="7769" maxRId="7776">
    <sheetIdMap count="2">
      <sheetId val="2"/>
      <sheetId val="1"/>
    </sheetIdMap>
  </header>
  <header guid="{18518356-861F-4BC8-A26E-A8F11C24FF0E}" dateTime="2022-05-26T17:15:50" maxSheetId="3" userName="Vs, AnanthareshmaX" r:id="rId918" minRId="7777">
    <sheetIdMap count="2">
      <sheetId val="2"/>
      <sheetId val="1"/>
    </sheetIdMap>
  </header>
  <header guid="{C85DD197-20C9-4AAE-A0A3-AEF76DFD06DA}" dateTime="2022-05-26T17:16:30" maxSheetId="3" userName="Vs, AnanthareshmaX" r:id="rId919" minRId="7778" maxRId="7779">
    <sheetIdMap count="2">
      <sheetId val="2"/>
      <sheetId val="1"/>
    </sheetIdMap>
  </header>
  <header guid="{A029FC42-B771-4160-811D-6EC467C7E724}" dateTime="2022-05-26T17:16:59" maxSheetId="3" userName="Vs, AnanthareshmaX" r:id="rId920" minRId="7780">
    <sheetIdMap count="2">
      <sheetId val="2"/>
      <sheetId val="1"/>
    </sheetIdMap>
  </header>
  <header guid="{C5B24042-FE6A-42DA-83BB-5768B65BBF22}" dateTime="2022-05-26T17:19:17" maxSheetId="3" userName="Vs, AnanthareshmaX" r:id="rId921" minRId="7781">
    <sheetIdMap count="2">
      <sheetId val="2"/>
      <sheetId val="1"/>
    </sheetIdMap>
  </header>
  <header guid="{784DF444-1691-4B78-9D10-12E94B3F7DDD}" dateTime="2022-05-26T17:21:10" maxSheetId="3" userName="As, VijayX" r:id="rId922" minRId="7782" maxRId="7785">
    <sheetIdMap count="2">
      <sheetId val="2"/>
      <sheetId val="1"/>
    </sheetIdMap>
  </header>
  <header guid="{D4AD3202-BDC2-4128-9800-4EAD597948DF}" dateTime="2022-05-26T17:21:50" maxSheetId="3" userName="D, ShwethaX" r:id="rId923" minRId="7786" maxRId="7790">
    <sheetIdMap count="2">
      <sheetId val="2"/>
      <sheetId val="1"/>
    </sheetIdMap>
  </header>
  <header guid="{20F79C9D-9CC7-4864-AEE5-BECB6B1A6D8A}" dateTime="2022-05-26T17:31:45" maxSheetId="3" userName="Vs, AnanthareshmaX" r:id="rId924" minRId="7791">
    <sheetIdMap count="2">
      <sheetId val="2"/>
      <sheetId val="1"/>
    </sheetIdMap>
  </header>
  <header guid="{FFF2A576-9723-4B1A-A843-3190E827270B}" dateTime="2022-05-26T17:52:49" maxSheetId="3" userName="Vs, AnanthareshmaX" r:id="rId925" minRId="7792">
    <sheetIdMap count="2">
      <sheetId val="2"/>
      <sheetId val="1"/>
    </sheetIdMap>
  </header>
  <header guid="{FB830054-E4F4-4855-8966-59C5A59D0C60}" dateTime="2022-05-26T18:18:44" maxSheetId="3" userName="As, VijayX" r:id="rId926" minRId="7793">
    <sheetIdMap count="2">
      <sheetId val="2"/>
      <sheetId val="1"/>
    </sheetIdMap>
  </header>
  <header guid="{433F86F8-221C-45A8-BF99-E9896A700C8C}" dateTime="2022-05-26T18:44:38" maxSheetId="3" userName="D, ShwethaX" r:id="rId927" minRId="7794">
    <sheetIdMap count="2">
      <sheetId val="2"/>
      <sheetId val="1"/>
    </sheetIdMap>
  </header>
  <header guid="{998731F7-5E58-4143-97DB-9655A6A45F20}" dateTime="2022-05-27T06:04:46" maxSheetId="3" userName="Suresh, AryaX" r:id="rId928" minRId="7795" maxRId="7810">
    <sheetIdMap count="2">
      <sheetId val="2"/>
      <sheetId val="1"/>
    </sheetIdMap>
  </header>
  <header guid="{FED65759-1274-4C36-98A7-6BFB88FAF3C8}" dateTime="2022-05-27T06:08:22" maxSheetId="3" userName="Suresh, AryaX" r:id="rId929">
    <sheetIdMap count="2">
      <sheetId val="2"/>
      <sheetId val="1"/>
    </sheetIdMap>
  </header>
  <header guid="{373F4EB1-F77C-4E8C-BE8C-25FD39818D18}" dateTime="2022-05-27T09:32:34" maxSheetId="3" userName="Yamini, ChittepuX" r:id="rId930" minRId="7813">
    <sheetIdMap count="2">
      <sheetId val="2"/>
      <sheetId val="1"/>
    </sheetIdMap>
  </header>
  <header guid="{8C009CF9-AFC2-4513-8436-B606FF2E9131}" dateTime="2022-05-27T19:34:22" maxSheetId="3" userName="As, VijayX" r:id="rId931" minRId="7814" maxRId="7816">
    <sheetIdMap count="2">
      <sheetId val="2"/>
      <sheetId val="1"/>
    </sheetIdMap>
  </header>
  <header guid="{48D4D721-D22F-4F5C-AEB6-A0112D615B60}" dateTime="2022-05-30T10:38:33" maxSheetId="3" userName="Suresh, AryaX" r:id="rId932">
    <sheetIdMap count="2">
      <sheetId val="2"/>
      <sheetId val="1"/>
    </sheetIdMap>
  </header>
  <header guid="{0CE341D4-2228-48D6-942C-99C8D10ACAE9}" dateTime="2022-05-30T10:50:24" maxSheetId="3" userName="Vs, AnanthareshmaX" r:id="rId933">
    <sheetIdMap count="2">
      <sheetId val="2"/>
      <sheetId val="1"/>
    </sheetIdMap>
  </header>
  <header guid="{3FFB3F1D-694B-4593-9315-74BCAF5FD986}" dateTime="2022-05-30T11:15:39" maxSheetId="3" userName="Suresh, AryaX" r:id="rId934" minRId="7821" maxRId="7826">
    <sheetIdMap count="2">
      <sheetId val="2"/>
      <sheetId val="1"/>
    </sheetIdMap>
  </header>
  <header guid="{D1FD0243-F3D0-4853-BA95-274983946F6B}" dateTime="2022-05-30T11:16:08" maxSheetId="3" userName="As, VijayX" r:id="rId935">
    <sheetIdMap count="2">
      <sheetId val="2"/>
      <sheetId val="1"/>
    </sheetIdMap>
  </header>
  <header guid="{4516CC6A-8A26-4684-A1CB-8E732431F891}" dateTime="2022-05-30T11:22:47" maxSheetId="3" userName="Suresh, AryaX" r:id="rId936" minRId="7829" maxRId="7833">
    <sheetIdMap count="2">
      <sheetId val="2"/>
      <sheetId val="1"/>
    </sheetIdMap>
  </header>
  <header guid="{89C783FE-160C-4E32-9A89-0CCA2C1B8888}" dateTime="2022-05-30T12:28:51" maxSheetId="3" userName="Vs, AnanthareshmaX" r:id="rId937" minRId="7836">
    <sheetIdMap count="2">
      <sheetId val="2"/>
      <sheetId val="1"/>
    </sheetIdMap>
  </header>
  <header guid="{4948B4C7-134C-4B78-B639-42FC1316E407}" dateTime="2022-05-30T12:33:48" maxSheetId="3" userName="Suresh, AryaX" r:id="rId938" minRId="7837" maxRId="7898">
    <sheetIdMap count="2">
      <sheetId val="2"/>
      <sheetId val="1"/>
    </sheetIdMap>
  </header>
  <header guid="{3A2D51D7-3004-4743-BE4B-BD82AD18BC58}" dateTime="2022-05-30T12:57:18" maxSheetId="3" userName="Vs, AnanthareshmaX" r:id="rId939" minRId="7901" maxRId="7902">
    <sheetIdMap count="2">
      <sheetId val="2"/>
      <sheetId val="1"/>
    </sheetIdMap>
  </header>
  <header guid="{D99526B3-1F3A-4909-8F3B-E6A1C0670C8C}" dateTime="2022-05-30T13:07:50" maxSheetId="3" userName="Vs, AnanthareshmaX" r:id="rId940" minRId="7903">
    <sheetIdMap count="2">
      <sheetId val="2"/>
      <sheetId val="1"/>
    </sheetIdMap>
  </header>
  <header guid="{CEB5A1DA-4848-4EB5-962D-E0EF3318C9D8}" dateTime="2022-05-30T13:09:06" maxSheetId="3" userName="Vs, AnanthareshmaX" r:id="rId941" minRId="7904">
    <sheetIdMap count="2">
      <sheetId val="2"/>
      <sheetId val="1"/>
    </sheetIdMap>
  </header>
  <header guid="{AEF32DE7-F7C3-46B4-9BF7-9EDB83A765F7}" dateTime="2022-05-30T13:16:31" maxSheetId="3" userName="Vs, AnanthareshmaX" r:id="rId942" minRId="7905">
    <sheetIdMap count="2">
      <sheetId val="2"/>
      <sheetId val="1"/>
    </sheetIdMap>
  </header>
  <header guid="{5FD4154E-1A4D-4E00-ADE3-06D252CB9946}" dateTime="2022-05-30T13:18:53" maxSheetId="3" userName="Vs, AnanthareshmaX" r:id="rId943" minRId="7906">
    <sheetIdMap count="2">
      <sheetId val="2"/>
      <sheetId val="1"/>
    </sheetIdMap>
  </header>
  <header guid="{0E73F343-B096-4F79-97BB-3F7ADAEAAA28}" dateTime="2022-05-30T13:19:41" maxSheetId="3" userName="Vs, AnanthareshmaX" r:id="rId944" minRId="7907">
    <sheetIdMap count="2">
      <sheetId val="2"/>
      <sheetId val="1"/>
    </sheetIdMap>
  </header>
  <header guid="{8CBDBB85-0827-4621-882E-4A1148601B8A}" dateTime="2022-05-30T13:21:33" maxSheetId="3" userName="Vs, AnanthareshmaX" r:id="rId945" minRId="7908">
    <sheetIdMap count="2">
      <sheetId val="2"/>
      <sheetId val="1"/>
    </sheetIdMap>
  </header>
  <header guid="{1A855B88-2765-4011-AB5D-08D4F945A9D9}" dateTime="2022-05-30T14:44:54" maxSheetId="3" userName="Vs, AnanthareshmaX" r:id="rId946" minRId="7909">
    <sheetIdMap count="2">
      <sheetId val="2"/>
      <sheetId val="1"/>
    </sheetIdMap>
  </header>
  <header guid="{A6807576-43EC-4432-83C6-358F88CB0C75}" dateTime="2022-05-30T14:47:33" maxSheetId="3" userName="Vs, AnanthareshmaX" r:id="rId947" minRId="7910">
    <sheetIdMap count="2">
      <sheetId val="2"/>
      <sheetId val="1"/>
    </sheetIdMap>
  </header>
  <header guid="{51824EB1-6237-47BF-883E-1A7AFDFF6EB1}" dateTime="2022-05-30T14:53:20" maxSheetId="3" userName="Vs, AnanthareshmaX" r:id="rId948" minRId="7911">
    <sheetIdMap count="2">
      <sheetId val="2"/>
      <sheetId val="1"/>
    </sheetIdMap>
  </header>
  <header guid="{C53A7DEE-0A87-4026-BA4B-327D1D275C37}" dateTime="2022-05-30T14:55:54" maxSheetId="3" userName="Vs, AnanthareshmaX" r:id="rId949" minRId="7912" maxRId="7913">
    <sheetIdMap count="2">
      <sheetId val="2"/>
      <sheetId val="1"/>
    </sheetIdMap>
  </header>
  <header guid="{C62024C8-174D-4486-A316-833AD9BDA030}" dateTime="2022-05-30T15:00:53" maxSheetId="3" userName="Vs, AnanthareshmaX" r:id="rId950" minRId="7914">
    <sheetIdMap count="2">
      <sheetId val="2"/>
      <sheetId val="1"/>
    </sheetIdMap>
  </header>
  <header guid="{C8A177F9-D68F-42C1-8DFD-4833697375E4}" dateTime="2022-05-30T15:05:12" maxSheetId="3" userName="Vs, AnanthareshmaX" r:id="rId951" minRId="7915">
    <sheetIdMap count="2">
      <sheetId val="2"/>
      <sheetId val="1"/>
    </sheetIdMap>
  </header>
  <header guid="{16790979-6FD2-427E-9546-88B3991CC323}" dateTime="2022-05-30T15:24:18" maxSheetId="3" userName="Vs, AnanthareshmaX" r:id="rId952" minRId="7916" maxRId="7918">
    <sheetIdMap count="2">
      <sheetId val="2"/>
      <sheetId val="1"/>
    </sheetIdMap>
  </header>
  <header guid="{D732EB72-4E0A-43E9-925A-36379A870C8D}" dateTime="2022-05-30T15:27:08" maxSheetId="3" userName="Vs, AnanthareshmaX" r:id="rId953" minRId="7919" maxRId="7920">
    <sheetIdMap count="2">
      <sheetId val="2"/>
      <sheetId val="1"/>
    </sheetIdMap>
  </header>
  <header guid="{F3FCA8D8-3905-43A2-B22A-4288FD0F9801}" dateTime="2022-05-30T15:53:19" maxSheetId="3" userName="Vs, AnanthareshmaX" r:id="rId954" minRId="7921">
    <sheetIdMap count="2">
      <sheetId val="2"/>
      <sheetId val="1"/>
    </sheetIdMap>
  </header>
  <header guid="{8404982D-699C-4B3E-BEE4-A0C63F1BDAE8}" dateTime="2022-05-30T15:57:46" maxSheetId="3" userName="Vs, AnanthareshmaX" r:id="rId955" minRId="7922">
    <sheetIdMap count="2">
      <sheetId val="2"/>
      <sheetId val="1"/>
    </sheetIdMap>
  </header>
  <header guid="{CD412756-4435-4E02-BB8A-7485AC20C498}" dateTime="2022-05-30T16:01:48" maxSheetId="3" userName="Vs, AnanthareshmaX" r:id="rId956" minRId="7923">
    <sheetIdMap count="2">
      <sheetId val="2"/>
      <sheetId val="1"/>
    </sheetIdMap>
  </header>
  <header guid="{67E3C3E0-E70D-46A7-BB97-3D97F3E65B8F}" dateTime="2022-05-30T16:40:48" maxSheetId="3" userName="Vs, AnanthareshmaX" r:id="rId957" minRId="7924">
    <sheetIdMap count="2">
      <sheetId val="2"/>
      <sheetId val="1"/>
    </sheetIdMap>
  </header>
  <header guid="{0ACA340C-361F-4C5F-B6D7-090CD152A0DE}" dateTime="2022-05-30T17:07:00" maxSheetId="3" userName="Vs, AnanthareshmaX" r:id="rId958" minRId="7925" maxRId="7926">
    <sheetIdMap count="2">
      <sheetId val="2"/>
      <sheetId val="1"/>
    </sheetIdMap>
  </header>
  <header guid="{8E43DA87-74AC-4CC2-9971-6E9CCB19F962}" dateTime="2022-05-30T17:07:22" maxSheetId="3" userName="Vs, AnanthareshmaX" r:id="rId959" minRId="7927">
    <sheetIdMap count="2">
      <sheetId val="2"/>
      <sheetId val="1"/>
    </sheetIdMap>
  </header>
  <header guid="{D44A64CE-1E3A-4CA3-8BB4-F22E43F3FC95}" dateTime="2022-05-30T17:07:59" maxSheetId="3" userName="Vs, AnanthareshmaX" r:id="rId960" minRId="7928">
    <sheetIdMap count="2">
      <sheetId val="2"/>
      <sheetId val="1"/>
    </sheetIdMap>
  </header>
  <header guid="{65F331D5-55CD-49F4-9138-EA86D31AAD54}" dateTime="2022-05-30T17:15:36" maxSheetId="3" userName="As, VijayX" r:id="rId961" minRId="7929" maxRId="7938">
    <sheetIdMap count="2">
      <sheetId val="2"/>
      <sheetId val="1"/>
    </sheetIdMap>
  </header>
  <header guid="{131A4374-BE2F-404D-9A5C-B755951B0CB3}" dateTime="2022-05-30T17:16:52" maxSheetId="3" userName="Yamini, ChittepuX" r:id="rId962" minRId="7939" maxRId="7941">
    <sheetIdMap count="2">
      <sheetId val="2"/>
      <sheetId val="1"/>
    </sheetIdMap>
  </header>
  <header guid="{8B7EED96-6DF4-4A44-B715-4654EE302B8E}" dateTime="2022-05-30T17:20:56" maxSheetId="3" userName="Yamini, ChittepuX" r:id="rId963" minRId="7944">
    <sheetIdMap count="2">
      <sheetId val="2"/>
      <sheetId val="1"/>
    </sheetIdMap>
  </header>
  <header guid="{06F60A01-A5F4-4E60-B63B-A7600362BD80}" dateTime="2022-05-30T17:40:28" maxSheetId="3" userName="Vs, AnanthareshmaX" r:id="rId964" minRId="7945">
    <sheetIdMap count="2">
      <sheetId val="2"/>
      <sheetId val="1"/>
    </sheetIdMap>
  </header>
  <header guid="{8BA240A5-CB94-4F5A-B30E-03326A7F84E9}" dateTime="2022-05-30T17:46:18" maxSheetId="3" userName="Vs, AnanthareshmaX" r:id="rId965" minRId="7946">
    <sheetIdMap count="2">
      <sheetId val="2"/>
      <sheetId val="1"/>
    </sheetIdMap>
  </header>
  <header guid="{FBC79803-54DD-4926-B47F-B9D3C086AAAF}" dateTime="2022-05-30T17:46:42" maxSheetId="3" userName="Vs, AnanthareshmaX" r:id="rId966" minRId="7947">
    <sheetIdMap count="2">
      <sheetId val="2"/>
      <sheetId val="1"/>
    </sheetIdMap>
  </header>
  <header guid="{FE2E00A8-BEAD-4D43-8499-667BB619DA01}" dateTime="2022-05-30T17:47:02" maxSheetId="3" userName="Vs, AnanthareshmaX" r:id="rId967" minRId="7948">
    <sheetIdMap count="2">
      <sheetId val="2"/>
      <sheetId val="1"/>
    </sheetIdMap>
  </header>
  <header guid="{97A5A5B4-2537-4B83-B1DA-BE256BB2D197}" dateTime="2022-05-30T17:58:05" maxSheetId="3" userName="D, ShwethaX" r:id="rId968" minRId="7949" maxRId="7959">
    <sheetIdMap count="2">
      <sheetId val="2"/>
      <sheetId val="1"/>
    </sheetIdMap>
  </header>
  <header guid="{8527EBA6-D7DC-441F-A9E9-79D9AC7C1DCC}" dateTime="2022-05-30T17:59:16" maxSheetId="3" userName="D, ShwethaX" r:id="rId969" minRId="7962" maxRId="7963">
    <sheetIdMap count="2">
      <sheetId val="2"/>
      <sheetId val="1"/>
    </sheetIdMap>
  </header>
  <header guid="{DB2528EB-A2FD-4615-81E3-2ED31797A598}" dateTime="2022-05-30T18:00:00" maxSheetId="3" userName="As, VijayX" r:id="rId970">
    <sheetIdMap count="2">
      <sheetId val="2"/>
      <sheetId val="1"/>
    </sheetIdMap>
  </header>
  <header guid="{3703E4EA-4A65-4077-9D24-5CC3FE44C717}" dateTime="2022-05-30T18:55:22" maxSheetId="3" userName="As, VijayX" r:id="rId971" minRId="7966">
    <sheetIdMap count="2">
      <sheetId val="2"/>
      <sheetId val="1"/>
    </sheetIdMap>
  </header>
  <header guid="{41B90B4C-BCF6-41B1-98B7-9D5CC2AFB362}" dateTime="2022-05-31T10:40:38" maxSheetId="3" userName="Vs, AnanthareshmaX" r:id="rId972" minRId="7967">
    <sheetIdMap count="2">
      <sheetId val="2"/>
      <sheetId val="1"/>
    </sheetIdMap>
  </header>
  <header guid="{9C137152-14DA-49BE-B2FF-070A14BC0960}" dateTime="2022-05-31T12:10:35" maxSheetId="3" userName="Yamini, ChittepuX" r:id="rId973">
    <sheetIdMap count="2">
      <sheetId val="2"/>
      <sheetId val="1"/>
    </sheetIdMap>
  </header>
  <header guid="{86CC7A9F-46D9-4730-8D63-69E7E7CDB5A8}" dateTime="2022-05-31T12:28:23" maxSheetId="3" userName="Vs, AnanthareshmaX" r:id="rId974" minRId="7970">
    <sheetIdMap count="2">
      <sheetId val="2"/>
      <sheetId val="1"/>
    </sheetIdMap>
  </header>
  <header guid="{E34FC185-BF38-4098-971A-1464D04BA999}" dateTime="2022-05-31T13:00:44" maxSheetId="3" userName="Vs, AnanthareshmaX" r:id="rId975" minRId="7971" maxRId="7974">
    <sheetIdMap count="2">
      <sheetId val="2"/>
      <sheetId val="1"/>
    </sheetIdMap>
  </header>
  <header guid="{FBC5D950-6D3F-4B3B-8D1B-BB66055346D7}" dateTime="2022-05-31T13:01:38" maxSheetId="3" userName="Vs, AnanthareshmaX" r:id="rId976" minRId="7975">
    <sheetIdMap count="2">
      <sheetId val="2"/>
      <sheetId val="1"/>
    </sheetIdMap>
  </header>
  <header guid="{A0BDBB9A-4AE8-4393-A3EB-BB1C370CE2CE}" dateTime="2022-05-31T13:07:03" maxSheetId="3" userName="Vs, AnanthareshmaX" r:id="rId977" minRId="7976">
    <sheetIdMap count="2">
      <sheetId val="2"/>
      <sheetId val="1"/>
    </sheetIdMap>
  </header>
  <header guid="{68FBD6BE-5F1C-48BD-A593-E55B175E51F9}" dateTime="2022-05-31T13:28:37" maxSheetId="3" userName="Vs, AnanthareshmaX" r:id="rId978" minRId="7977">
    <sheetIdMap count="2">
      <sheetId val="2"/>
      <sheetId val="1"/>
    </sheetIdMap>
  </header>
  <header guid="{AF951F48-7745-4E14-8939-E74BD4E05E04}" dateTime="2022-05-31T14:57:50" maxSheetId="3" userName="Vs, AnanthareshmaX" r:id="rId979" minRId="7978">
    <sheetIdMap count="2">
      <sheetId val="2"/>
      <sheetId val="1"/>
    </sheetIdMap>
  </header>
  <header guid="{4D4D9CB5-E3B7-4C5D-8533-D790CAACD87D}" dateTime="2022-05-31T16:12:07" maxSheetId="3" userName="Suresh, AryaX" r:id="rId980" minRId="7979" maxRId="7981">
    <sheetIdMap count="2">
      <sheetId val="2"/>
      <sheetId val="1"/>
    </sheetIdMap>
  </header>
  <header guid="{5679816C-8A0B-4C9F-A7E5-D44C684BF915}" dateTime="2022-05-31T16:47:26" maxSheetId="3" userName="Vs, AnanthareshmaX" r:id="rId981" minRId="7982">
    <sheetIdMap count="2">
      <sheetId val="2"/>
      <sheetId val="1"/>
    </sheetIdMap>
  </header>
  <header guid="{0B282C0A-CE0F-4865-952C-4DCEAFFD24D2}" dateTime="2022-05-31T16:52:57" maxSheetId="3" userName="As, VijayX" r:id="rId982" minRId="7983">
    <sheetIdMap count="2">
      <sheetId val="2"/>
      <sheetId val="1"/>
    </sheetIdMap>
  </header>
  <header guid="{012CD088-D850-4316-B8C8-2219B641C40C}" dateTime="2022-05-31T17:31:32" maxSheetId="3" userName="Vs, AnanthareshmaX" r:id="rId983" minRId="7986" maxRId="7995">
    <sheetIdMap count="2">
      <sheetId val="2"/>
      <sheetId val="1"/>
    </sheetIdMap>
  </header>
  <header guid="{B4372F14-CF65-4029-B6D1-A569005020A2}" dateTime="2022-06-14T10:01:35" maxSheetId="3" userName="D, ShwethaX" r:id="rId984" minRId="7996" maxRId="8329">
    <sheetIdMap count="2">
      <sheetId val="2"/>
      <sheetId val="1"/>
    </sheetIdMap>
  </header>
  <header guid="{51E3806C-23B2-46AD-9F16-B342C8BEE5DE}" dateTime="2022-06-14T10:09:20" maxSheetId="3" userName="D, ShwethaX" r:id="rId985" minRId="8332" maxRId="8549">
    <sheetIdMap count="2">
      <sheetId val="2"/>
      <sheetId val="1"/>
    </sheetIdMap>
  </header>
  <header guid="{D28F0004-075F-4B50-95D4-6935648D2376}" dateTime="2022-06-14T10:20:10" maxSheetId="3" userName="D, ShwethaX" r:id="rId986" minRId="8550" maxRId="8576">
    <sheetIdMap count="2">
      <sheetId val="2"/>
      <sheetId val="1"/>
    </sheetIdMap>
  </header>
  <header guid="{FA71697C-175B-496C-91AF-AB1EBA7E5F32}" dateTime="2022-06-14T10:23:19" maxSheetId="3" userName="D, ShwethaX" r:id="rId987" minRId="8579" maxRId="8595">
    <sheetIdMap count="2">
      <sheetId val="2"/>
      <sheetId val="1"/>
    </sheetIdMap>
  </header>
  <header guid="{E0D20758-EC56-4541-9330-F3B259ACA910}" dateTime="2022-06-14T10:24:55" maxSheetId="3" userName="D, ShwethaX" r:id="rId988">
    <sheetIdMap count="2">
      <sheetId val="2"/>
      <sheetId val="1"/>
    </sheetIdMap>
  </header>
  <header guid="{A0021038-F97C-42DE-B280-17350BF64FB2}" dateTime="2022-06-14T10:37:56" maxSheetId="3" userName="Pandyala, JijinaX Nellyatt" r:id="rId989" minRId="8598" maxRId="8599">
    <sheetIdMap count="2">
      <sheetId val="2"/>
      <sheetId val="1"/>
    </sheetIdMap>
  </header>
  <header guid="{6F668729-66ED-47B0-9D41-D96E4D967E12}" dateTime="2022-06-14T10:57:24" maxSheetId="3" userName="Vs, AnanthareshmaX" r:id="rId990" minRId="8602">
    <sheetIdMap count="2">
      <sheetId val="2"/>
      <sheetId val="1"/>
    </sheetIdMap>
  </header>
  <header guid="{1E30A9B8-E3B6-4EBB-AA1C-F86EC85AD7BD}" dateTime="2022-06-14T10:59:57" maxSheetId="3" userName="Vs, AnanthareshmaX" r:id="rId991" minRId="8603">
    <sheetIdMap count="2">
      <sheetId val="2"/>
      <sheetId val="1"/>
    </sheetIdMap>
  </header>
  <header guid="{A2F62FE2-EBB7-435A-8AC3-E9F64C7D6F63}" dateTime="2022-06-14T11:05:00" maxSheetId="3" userName="Vs, AnanthareshmaX" r:id="rId992" minRId="8604">
    <sheetIdMap count="2">
      <sheetId val="2"/>
      <sheetId val="1"/>
    </sheetIdMap>
  </header>
  <header guid="{151D6C9B-C696-4E22-AD04-C2386CA82DEB}" dateTime="2022-06-14T11:09:19" maxSheetId="3" userName="Vs, AnanthareshmaX" r:id="rId993" minRId="8605">
    <sheetIdMap count="2">
      <sheetId val="2"/>
      <sheetId val="1"/>
    </sheetIdMap>
  </header>
  <header guid="{1E4D708C-8692-4EB2-982E-7A2FB5C84F04}" dateTime="2022-06-14T11:10:59" maxSheetId="3" userName="Vs, AnanthareshmaX" r:id="rId994" minRId="8606">
    <sheetIdMap count="2">
      <sheetId val="2"/>
      <sheetId val="1"/>
    </sheetIdMap>
  </header>
  <header guid="{22698BE2-33EA-4C44-A4F7-38624781491C}" dateTime="2022-06-14T11:51:06" maxSheetId="3" userName="Yamini, ChittepuX" r:id="rId995" minRId="8607" maxRId="8608">
    <sheetIdMap count="2">
      <sheetId val="2"/>
      <sheetId val="1"/>
    </sheetIdMap>
  </header>
  <header guid="{E296E11A-2479-4E97-A0F9-053BEF7ED837}" dateTime="2022-06-14T11:59:06" maxSheetId="3" userName="Pandyala, JijinaX Nellyatt" r:id="rId996" minRId="8609" maxRId="8615">
    <sheetIdMap count="2">
      <sheetId val="2"/>
      <sheetId val="1"/>
    </sheetIdMap>
  </header>
  <header guid="{7B4D0BFA-6E67-4DB7-9A44-E3BB915C5358}" dateTime="2022-06-14T12:09:04" maxSheetId="3" userName="Vs, AnanthareshmaX" r:id="rId997" minRId="8616">
    <sheetIdMap count="2">
      <sheetId val="2"/>
      <sheetId val="1"/>
    </sheetIdMap>
  </header>
  <header guid="{BE1C6AEC-BDD3-4422-9EC4-696BFA7004D5}" dateTime="2022-06-14T12:09:19" maxSheetId="3" userName="Vs, AnanthareshmaX" r:id="rId998" minRId="8617">
    <sheetIdMap count="2">
      <sheetId val="2"/>
      <sheetId val="1"/>
    </sheetIdMap>
  </header>
  <header guid="{606FEDF6-C937-41C8-A97C-383A9D3F5076}" dateTime="2022-06-14T12:15:08" maxSheetId="3" userName="Vs, AnanthareshmaX" r:id="rId999" minRId="8618">
    <sheetIdMap count="2">
      <sheetId val="2"/>
      <sheetId val="1"/>
    </sheetIdMap>
  </header>
  <header guid="{C9BF7A5A-6C31-42B7-8F5F-225E4DD375C9}" dateTime="2022-06-14T12:23:05" maxSheetId="3" userName="Vs, AnanthareshmaX" r:id="rId1000" minRId="8619">
    <sheetIdMap count="2">
      <sheetId val="2"/>
      <sheetId val="1"/>
    </sheetIdMap>
  </header>
  <header guid="{2C62E1F5-098A-42CA-87BF-DB301BF402DF}" dateTime="2022-06-14T12:30:28" maxSheetId="3" userName="Vs, AnanthareshmaX" r:id="rId1001" minRId="8620">
    <sheetIdMap count="2">
      <sheetId val="2"/>
      <sheetId val="1"/>
    </sheetIdMap>
  </header>
  <header guid="{6314F580-4343-454E-B9B6-62ABD2A4BC60}" dateTime="2022-06-14T12:31:42" maxSheetId="3" userName="Vs, AnanthareshmaX" r:id="rId1002" minRId="8621">
    <sheetIdMap count="2">
      <sheetId val="2"/>
      <sheetId val="1"/>
    </sheetIdMap>
  </header>
  <header guid="{39E2110A-5C8E-4D0C-BBBF-4F0FC7B6E2A3}" dateTime="2022-06-14T12:31:59" maxSheetId="3" userName="Pandyala, JijinaX Nellyatt" r:id="rId1003" minRId="8622" maxRId="8623">
    <sheetIdMap count="2">
      <sheetId val="2"/>
      <sheetId val="1"/>
    </sheetIdMap>
  </header>
  <header guid="{8561071E-CE8B-474D-BBE3-162A1A2C39A4}" dateTime="2022-06-14T12:37:05" maxSheetId="3" userName="Vs, AnanthareshmaX" r:id="rId1004" minRId="8624">
    <sheetIdMap count="2">
      <sheetId val="2"/>
      <sheetId val="1"/>
    </sheetIdMap>
  </header>
  <header guid="{76F5A768-2B26-4850-B200-7A493D960942}" dateTime="2022-06-14T12:37:43" maxSheetId="3" userName="Vs, AnanthareshmaX" r:id="rId1005" minRId="8625">
    <sheetIdMap count="2">
      <sheetId val="2"/>
      <sheetId val="1"/>
    </sheetIdMap>
  </header>
  <header guid="{9852A17C-BB91-4939-9DC7-27DF6746389E}" dateTime="2022-06-14T12:38:14" maxSheetId="3" userName="Vs, AnanthareshmaX" r:id="rId1006" minRId="8626">
    <sheetIdMap count="2">
      <sheetId val="2"/>
      <sheetId val="1"/>
    </sheetIdMap>
  </header>
  <header guid="{789550B7-3099-402B-833E-7FAAE0CA80E0}" dateTime="2022-06-14T12:38:46" maxSheetId="3" userName="Pandyala, JijinaX Nellyatt" r:id="rId1007" minRId="8627">
    <sheetIdMap count="2">
      <sheetId val="2"/>
      <sheetId val="1"/>
    </sheetIdMap>
  </header>
  <header guid="{727F4472-1366-4E50-9E1B-186789CB5512}" dateTime="2022-06-14T12:41:43" maxSheetId="3" userName="Vs, AnanthareshmaX" r:id="rId1008" minRId="8628">
    <sheetIdMap count="2">
      <sheetId val="2"/>
      <sheetId val="1"/>
    </sheetIdMap>
  </header>
  <header guid="{E5229F10-4FF4-4A70-88CE-C35283062BE8}" dateTime="2022-06-14T12:42:26" maxSheetId="3" userName="Vs, AnanthareshmaX" r:id="rId1009" minRId="8629">
    <sheetIdMap count="2">
      <sheetId val="2"/>
      <sheetId val="1"/>
    </sheetIdMap>
  </header>
  <header guid="{650D9ECE-E82C-4B80-9BF2-61483EA36D1F}" dateTime="2022-06-14T12:47:16" maxSheetId="3" userName="Vs, AnanthareshmaX" r:id="rId1010" minRId="8630">
    <sheetIdMap count="2">
      <sheetId val="2"/>
      <sheetId val="1"/>
    </sheetIdMap>
  </header>
  <header guid="{A3085EEE-9ED8-4D69-8951-BB4232584388}" dateTime="2022-06-14T12:49:51" maxSheetId="3" userName="Vs, AnanthareshmaX" r:id="rId1011" minRId="8631">
    <sheetIdMap count="2">
      <sheetId val="2"/>
      <sheetId val="1"/>
    </sheetIdMap>
  </header>
  <header guid="{A7BA1192-4D9A-48B3-9956-FC6F8B05FB61}" dateTime="2022-06-14T12:53:35" maxSheetId="3" userName="Vs, AnanthareshmaX" r:id="rId1012" minRId="8632">
    <sheetIdMap count="2">
      <sheetId val="2"/>
      <sheetId val="1"/>
    </sheetIdMap>
  </header>
  <header guid="{DB95BE01-103C-462A-AA38-558D9CB26443}" dateTime="2022-06-14T12:54:09" maxSheetId="3" userName="Vs, AnanthareshmaX" r:id="rId1013" minRId="8633">
    <sheetIdMap count="2">
      <sheetId val="2"/>
      <sheetId val="1"/>
    </sheetIdMap>
  </header>
  <header guid="{E08E1460-224C-4B95-8DA4-A1A81FCA42CE}" dateTime="2022-06-14T12:54:55" maxSheetId="3" userName="Vs, AnanthareshmaX" r:id="rId1014" minRId="8634">
    <sheetIdMap count="2">
      <sheetId val="2"/>
      <sheetId val="1"/>
    </sheetIdMap>
  </header>
  <header guid="{374F3FA2-4A78-433C-8F6C-34A226D01474}" dateTime="2022-06-14T12:55:21" maxSheetId="3" userName="Vs, AnanthareshmaX" r:id="rId1015" minRId="8635">
    <sheetIdMap count="2">
      <sheetId val="2"/>
      <sheetId val="1"/>
    </sheetIdMap>
  </header>
  <header guid="{4EB38C33-1E6E-46D6-BC78-4381415D028D}" dateTime="2022-06-14T12:55:59" maxSheetId="3" userName="Vs, AnanthareshmaX" r:id="rId1016" minRId="8636">
    <sheetIdMap count="2">
      <sheetId val="2"/>
      <sheetId val="1"/>
    </sheetIdMap>
  </header>
  <header guid="{FB55CF03-1403-4145-B7DA-18322B3C2AD8}" dateTime="2022-06-14T12:56:11" maxSheetId="3" userName="Vs, AnanthareshmaX" r:id="rId1017" minRId="8637">
    <sheetIdMap count="2">
      <sheetId val="2"/>
      <sheetId val="1"/>
    </sheetIdMap>
  </header>
  <header guid="{C7043A40-F502-42EE-9E37-95FE36451310}" dateTime="2022-06-14T13:00:42" maxSheetId="3" userName="Pandyala, JijinaX Nellyatt" r:id="rId1018" minRId="8638">
    <sheetIdMap count="2">
      <sheetId val="2"/>
      <sheetId val="1"/>
    </sheetIdMap>
  </header>
  <header guid="{F12532C9-29F6-4BE9-A435-F1EFF0830B0A}" dateTime="2022-06-14T13:03:15" maxSheetId="3" userName="Vs, AnanthareshmaX" r:id="rId1019" minRId="8639">
    <sheetIdMap count="2">
      <sheetId val="2"/>
      <sheetId val="1"/>
    </sheetIdMap>
  </header>
  <header guid="{2A3E02E8-580B-484E-9C14-9D15F8684D56}" dateTime="2022-06-14T13:05:39" maxSheetId="3" userName="Pandyala, JijinaX Nellyatt" r:id="rId1020" minRId="8640">
    <sheetIdMap count="2">
      <sheetId val="2"/>
      <sheetId val="1"/>
    </sheetIdMap>
  </header>
  <header guid="{6F5B56AF-8512-40C1-8BEB-2C7C8E011043}" dateTime="2022-06-14T13:05:58" maxSheetId="3" userName="Vs, AnanthareshmaX" r:id="rId1021" minRId="8641" maxRId="8642">
    <sheetIdMap count="2">
      <sheetId val="2"/>
      <sheetId val="1"/>
    </sheetIdMap>
  </header>
  <header guid="{63924058-53FD-4591-BDB9-16E6BAB112A3}" dateTime="2022-06-14T13:11:05" maxSheetId="3" userName="Yamini, ChittepuX" r:id="rId1022" minRId="8643" maxRId="8650">
    <sheetIdMap count="2">
      <sheetId val="2"/>
      <sheetId val="1"/>
    </sheetIdMap>
  </header>
  <header guid="{BD57B878-550C-48B0-A697-BDAC2BDBC29A}" dateTime="2022-06-14T13:11:36" maxSheetId="3" userName="Vs, AnanthareshmaX" r:id="rId1023" minRId="8651">
    <sheetIdMap count="2">
      <sheetId val="2"/>
      <sheetId val="1"/>
    </sheetIdMap>
  </header>
  <header guid="{7B81EAE8-678C-4C2A-8A35-A90E47A723BD}" dateTime="2022-06-14T13:15:40" maxSheetId="3" userName="Pandyala, JijinaX Nellyatt" r:id="rId1024" minRId="8652">
    <sheetIdMap count="2">
      <sheetId val="2"/>
      <sheetId val="1"/>
    </sheetIdMap>
  </header>
  <header guid="{FA2CE049-128D-4B71-B1FD-633A3A8DCCEF}" dateTime="2022-06-14T13:20:21" maxSheetId="3" userName="Vs, AnanthareshmaX" r:id="rId1025" minRId="8653">
    <sheetIdMap count="2">
      <sheetId val="2"/>
      <sheetId val="1"/>
    </sheetIdMap>
  </header>
  <header guid="{AF3CD444-69AE-4A58-8135-01D8D5878C9B}" dateTime="2022-06-14T13:21:36" maxSheetId="3" userName="D, ShwethaX" r:id="rId1026" minRId="8654" maxRId="8665">
    <sheetIdMap count="2">
      <sheetId val="2"/>
      <sheetId val="1"/>
    </sheetIdMap>
  </header>
  <header guid="{7E8CCCB0-9D00-4224-8015-2F44535CDD59}" dateTime="2022-06-14T13:28:14" maxSheetId="3" userName="Vs, AnanthareshmaX" r:id="rId1027" minRId="8666">
    <sheetIdMap count="2">
      <sheetId val="2"/>
      <sheetId val="1"/>
    </sheetIdMap>
  </header>
  <header guid="{EBE46684-F0C4-4747-868F-CBB0A3B2A311}" dateTime="2022-06-14T13:29:22" maxSheetId="3" userName="Vs, AnanthareshmaX" r:id="rId1028" minRId="8667">
    <sheetIdMap count="2">
      <sheetId val="2"/>
      <sheetId val="1"/>
    </sheetIdMap>
  </header>
  <header guid="{4711BFDF-1D27-4790-BB25-40A7941F60D7}" dateTime="2022-06-14T13:29:46" maxSheetId="3" userName="Vs, AnanthareshmaX" r:id="rId1029" minRId="8668">
    <sheetIdMap count="2">
      <sheetId val="2"/>
      <sheetId val="1"/>
    </sheetIdMap>
  </header>
  <header guid="{9D097297-FD33-40CB-A0D3-8006725BD5BA}" dateTime="2022-06-14T13:32:20" maxSheetId="3" userName="Vs, AnanthareshmaX" r:id="rId1030" minRId="8669">
    <sheetIdMap count="2">
      <sheetId val="2"/>
      <sheetId val="1"/>
    </sheetIdMap>
  </header>
  <header guid="{398B4E03-216B-46D7-A5DC-53AD39741953}" dateTime="2022-06-14T13:47:38" maxSheetId="3" userName="Vs, AnanthareshmaX" r:id="rId1031" minRId="8670">
    <sheetIdMap count="2">
      <sheetId val="2"/>
      <sheetId val="1"/>
    </sheetIdMap>
  </header>
  <header guid="{4E658E2D-B549-48A2-AB2F-F5795F9C4F93}" dateTime="2022-06-14T14:23:59" maxSheetId="3" userName="Yamini, ChittepuX" r:id="rId1032" minRId="8671" maxRId="8672">
    <sheetIdMap count="2">
      <sheetId val="2"/>
      <sheetId val="1"/>
    </sheetIdMap>
  </header>
  <header guid="{353D8667-38AA-465D-B1CB-8B3D82C0764A}" dateTime="2022-06-14T14:32:30" maxSheetId="3" userName="Yamini, ChittepuX" r:id="rId1033" minRId="8673" maxRId="8675">
    <sheetIdMap count="2">
      <sheetId val="2"/>
      <sheetId val="1"/>
    </sheetIdMap>
  </header>
  <header guid="{27CD7AFD-554C-4F80-961F-5FEBE0322734}" dateTime="2022-06-14T14:59:35" maxSheetId="3" userName="D, ShwethaX" r:id="rId1034" minRId="8676" maxRId="8681">
    <sheetIdMap count="2">
      <sheetId val="2"/>
      <sheetId val="1"/>
    </sheetIdMap>
  </header>
  <header guid="{99136F50-7CB3-47C8-BBA1-8B91994EF00E}" dateTime="2022-06-14T15:00:42" maxSheetId="3" userName="Suresh, AryaX" r:id="rId1035" minRId="8682" maxRId="8690">
    <sheetIdMap count="2">
      <sheetId val="2"/>
      <sheetId val="1"/>
    </sheetIdMap>
  </header>
  <header guid="{99ECCD3B-A6AB-4E32-B750-0280BE45D649}" dateTime="2022-06-14T15:15:23" maxSheetId="3" userName="Pandyala, JijinaX Nellyatt" r:id="rId1036" minRId="8691" maxRId="8694">
    <sheetIdMap count="2">
      <sheetId val="2"/>
      <sheetId val="1"/>
    </sheetIdMap>
  </header>
  <header guid="{AF33C1D3-DCA9-4820-B312-8EFB23244437}" dateTime="2022-06-14T15:17:12" maxSheetId="3" userName="Pandyala, JijinaX Nellyatt" r:id="rId1037" minRId="8695">
    <sheetIdMap count="2">
      <sheetId val="2"/>
      <sheetId val="1"/>
    </sheetIdMap>
  </header>
  <header guid="{86E6A2F2-96DA-49A3-8AEE-E774D4F59D84}" dateTime="2022-06-14T15:19:27" maxSheetId="3" userName="Pandyala, JijinaX Nellyatt" r:id="rId1038" minRId="8696">
    <sheetIdMap count="2">
      <sheetId val="2"/>
      <sheetId val="1"/>
    </sheetIdMap>
  </header>
  <header guid="{16358AA9-D928-400B-84C5-71E0F25221F6}" dateTime="2022-06-14T15:24:09" maxSheetId="3" userName="Yamini, ChittepuX" r:id="rId1039" minRId="8697" maxRId="8710">
    <sheetIdMap count="2">
      <sheetId val="2"/>
      <sheetId val="1"/>
    </sheetIdMap>
  </header>
  <header guid="{61C9BE0E-3774-4F7C-ACFD-3A869219A462}" dateTime="2022-06-14T15:28:43" maxSheetId="3" userName="Pandyala, JijinaX Nellyatt" r:id="rId1040" minRId="8713">
    <sheetIdMap count="2">
      <sheetId val="2"/>
      <sheetId val="1"/>
    </sheetIdMap>
  </header>
  <header guid="{6D6D10F6-C532-40DA-9BC1-499334BE703B}" dateTime="2022-06-14T15:32:09" maxSheetId="3" userName="Vs, AnanthareshmaX" r:id="rId1041" minRId="8714">
    <sheetIdMap count="2">
      <sheetId val="2"/>
      <sheetId val="1"/>
    </sheetIdMap>
  </header>
  <header guid="{A03BF6EA-C490-4C1C-B6CC-E72D79807AFF}" dateTime="2022-06-14T15:43:57" maxSheetId="3" userName="Pandyala, JijinaX Nellyatt" r:id="rId1042" minRId="8715">
    <sheetIdMap count="2">
      <sheetId val="2"/>
      <sheetId val="1"/>
    </sheetIdMap>
  </header>
  <header guid="{8586FBE1-7650-4765-9A0F-CE9C769A0E02}" dateTime="2022-06-14T15:45:28" maxSheetId="3" userName="Yamini, ChittepuX" r:id="rId1043" minRId="8716">
    <sheetIdMap count="2">
      <sheetId val="2"/>
      <sheetId val="1"/>
    </sheetIdMap>
  </header>
  <header guid="{6FAF2C52-09B7-4F59-929C-57BF8E4BAD34}" dateTime="2022-06-14T15:57:08" maxSheetId="3" userName="Pandyala, JijinaX Nellyatt" r:id="rId1044" minRId="8717">
    <sheetIdMap count="2">
      <sheetId val="2"/>
      <sheetId val="1"/>
    </sheetIdMap>
  </header>
  <header guid="{45D97DF7-1C11-4C64-9FB5-F0DE1F8D7B96}" dateTime="2022-06-14T16:00:49" maxSheetId="3" userName="Vs, AnanthareshmaX" r:id="rId1045" minRId="8718" maxRId="8719">
    <sheetIdMap count="2">
      <sheetId val="2"/>
      <sheetId val="1"/>
    </sheetIdMap>
  </header>
  <header guid="{7A868A72-FF7B-4C0D-B70C-5D9DDBBED181}" dateTime="2022-06-14T16:01:57" maxSheetId="3" userName="Vs, AnanthareshmaX" r:id="rId1046" minRId="8720">
    <sheetIdMap count="2">
      <sheetId val="2"/>
      <sheetId val="1"/>
    </sheetIdMap>
  </header>
  <header guid="{4CF72A17-A9E4-48E1-8319-334E1EF2D684}" dateTime="2022-06-14T16:03:34" maxSheetId="3" userName="Yamini, ChittepuX" r:id="rId1047" minRId="8721" maxRId="8726">
    <sheetIdMap count="2">
      <sheetId val="2"/>
      <sheetId val="1"/>
    </sheetIdMap>
  </header>
  <header guid="{161A8CDA-8D86-4F59-8F16-ADD71465EEF9}" dateTime="2022-06-14T16:07:25" maxSheetId="3" userName="Vs, AnanthareshmaX" r:id="rId1048" minRId="8729">
    <sheetIdMap count="2">
      <sheetId val="2"/>
      <sheetId val="1"/>
    </sheetIdMap>
  </header>
  <header guid="{0E58B38A-1874-4459-8E5F-2A329A4C4B8D}" dateTime="2022-06-14T16:09:49" maxSheetId="3" userName="Vs, AnanthareshmaX" r:id="rId1049" minRId="8730">
    <sheetIdMap count="2">
      <sheetId val="2"/>
      <sheetId val="1"/>
    </sheetIdMap>
  </header>
  <header guid="{DF89350A-DADD-42A8-8EB9-B0DE75639B5A}" dateTime="2022-06-14T16:27:12" maxSheetId="3" userName="Pandyala, JijinaX Nellyatt" r:id="rId1050" minRId="8731" maxRId="8733">
    <sheetIdMap count="2">
      <sheetId val="2"/>
      <sheetId val="1"/>
    </sheetIdMap>
  </header>
  <header guid="{F99683B4-2C9E-4950-A77B-93172AAE96CB}" dateTime="2022-06-14T16:35:23" maxSheetId="3" userName="Yamini, ChittepuX" r:id="rId1051" minRId="8734" maxRId="8737">
    <sheetIdMap count="2">
      <sheetId val="2"/>
      <sheetId val="1"/>
    </sheetIdMap>
  </header>
  <header guid="{71885884-27A0-4D56-8949-2666B4E3A793}" dateTime="2022-06-14T16:39:09" maxSheetId="3" userName="Yamini, ChittepuX" r:id="rId1052" minRId="8738" maxRId="8740">
    <sheetIdMap count="2">
      <sheetId val="2"/>
      <sheetId val="1"/>
    </sheetIdMap>
  </header>
  <header guid="{3449D612-079C-4574-B637-88D3FF7CD234}" dateTime="2022-06-14T17:12:00" maxSheetId="3" userName="Yamini, ChittepuX" r:id="rId1053" minRId="8741" maxRId="8745">
    <sheetIdMap count="2">
      <sheetId val="2"/>
      <sheetId val="1"/>
    </sheetIdMap>
  </header>
  <header guid="{45B5C03F-D090-41D6-AFB3-F265D97315AC}" dateTime="2022-06-14T17:20:13" maxSheetId="3" userName="Pandyala, JijinaX Nellyatt" r:id="rId1054" minRId="8748">
    <sheetIdMap count="2">
      <sheetId val="2"/>
      <sheetId val="1"/>
    </sheetIdMap>
  </header>
  <header guid="{5EC3E217-69D4-410D-8961-C301FAFF2FF5}" dateTime="2022-06-14T17:25:31" maxSheetId="3" userName="Pandyala, JijinaX Nellyatt" r:id="rId1055" minRId="8749">
    <sheetIdMap count="2">
      <sheetId val="2"/>
      <sheetId val="1"/>
    </sheetIdMap>
  </header>
  <header guid="{7FA7C96B-6F73-42B5-AF34-AA4AE1419983}" dateTime="2022-06-14T17:26:08" maxSheetId="3" userName="Yamini, ChittepuX" r:id="rId1056" minRId="8750" maxRId="8751">
    <sheetIdMap count="2">
      <sheetId val="2"/>
      <sheetId val="1"/>
    </sheetIdMap>
  </header>
  <header guid="{BC1DAA86-B698-45B3-8E47-2031B19D73B3}" dateTime="2022-06-14T17:30:13" maxSheetId="3" userName="D, ShwethaX" r:id="rId1057" minRId="8752" maxRId="8774">
    <sheetIdMap count="2">
      <sheetId val="2"/>
      <sheetId val="1"/>
    </sheetIdMap>
  </header>
  <header guid="{8AD0CB91-2C06-452F-A529-79B11E44A3CA}" dateTime="2022-06-14T17:38:51" maxSheetId="3" userName="D, ShwethaX" r:id="rId1058" minRId="8775" maxRId="8776">
    <sheetIdMap count="2">
      <sheetId val="2"/>
      <sheetId val="1"/>
    </sheetIdMap>
  </header>
  <header guid="{175E3523-66A6-4709-8E89-8C5F6EB710FE}" dateTime="2022-06-14T17:48:21" maxSheetId="3" userName="D, ShwethaX" r:id="rId1059" minRId="8777" maxRId="8779">
    <sheetIdMap count="2">
      <sheetId val="2"/>
      <sheetId val="1"/>
    </sheetIdMap>
  </header>
  <header guid="{55D85438-FECC-4D8C-9AD9-545586A4EA51}" dateTime="2022-06-14T17:49:42" maxSheetId="3" userName="D, ShwethaX" r:id="rId1060" minRId="8780" maxRId="8781">
    <sheetIdMap count="2">
      <sheetId val="2"/>
      <sheetId val="1"/>
    </sheetIdMap>
  </header>
  <header guid="{FC39330B-9E6B-4A59-9392-C7380D3A9695}" dateTime="2022-06-14T17:50:03" maxSheetId="3" userName="As, VijayX" r:id="rId1061" minRId="8782" maxRId="8811">
    <sheetIdMap count="2">
      <sheetId val="2"/>
      <sheetId val="1"/>
    </sheetIdMap>
  </header>
  <header guid="{D564956C-D5F6-4371-8048-F11C295C8E30}" dateTime="2022-06-14T17:51:24" maxSheetId="3" userName="As, VijayX" r:id="rId1062" minRId="8812" maxRId="8813">
    <sheetIdMap count="2">
      <sheetId val="2"/>
      <sheetId val="1"/>
    </sheetIdMap>
  </header>
  <header guid="{6CE94584-0184-4990-A302-80911FA710F3}" dateTime="2022-06-14T18:20:38" maxSheetId="3" userName="Pandyala, JijinaX Nellyatt" r:id="rId1063" minRId="8814">
    <sheetIdMap count="2">
      <sheetId val="2"/>
      <sheetId val="1"/>
    </sheetIdMap>
  </header>
  <header guid="{607B95C6-BA4D-48B4-93D3-64849734CA42}" dateTime="2022-06-14T18:24:36" maxSheetId="3" userName="Yamini, ChittepuX" r:id="rId1064" minRId="8815" maxRId="8816">
    <sheetIdMap count="2">
      <sheetId val="2"/>
      <sheetId val="1"/>
    </sheetIdMap>
  </header>
  <header guid="{87414E32-1E18-43BE-8BBE-7F51198A72D2}" dateTime="2022-06-15T09:59:44" maxSheetId="3" userName="Yamini, ChittepuX" r:id="rId1065" minRId="8817">
    <sheetIdMap count="2">
      <sheetId val="2"/>
      <sheetId val="1"/>
    </sheetIdMap>
  </header>
  <header guid="{5CB54809-5FC9-4DAC-BD81-B76DF111D49F}" dateTime="2022-06-15T10:06:18" maxSheetId="3" userName="D, ShwethaX" r:id="rId1066" minRId="8818" maxRId="8863">
    <sheetIdMap count="2">
      <sheetId val="2"/>
      <sheetId val="1"/>
    </sheetIdMap>
  </header>
  <header guid="{BF7C1EE6-DA4E-46F1-8B30-276EA6C556E1}" dateTime="2022-06-15T10:09:34" maxSheetId="3" userName="As, VijayX" r:id="rId1067" minRId="8866" maxRId="8870">
    <sheetIdMap count="2">
      <sheetId val="2"/>
      <sheetId val="1"/>
    </sheetIdMap>
  </header>
  <header guid="{B01352DC-E5FA-4899-BE6C-8F6BE195BD4F}" dateTime="2022-06-15T10:10:20" maxSheetId="3" userName="Yamini, ChittepuX" r:id="rId1068">
    <sheetIdMap count="2">
      <sheetId val="2"/>
      <sheetId val="1"/>
    </sheetIdMap>
  </header>
  <header guid="{9627E887-BDC8-44B4-8237-5243A9E6D977}" dateTime="2022-06-15T10:19:30" maxSheetId="3" userName="D, ShwethaX" r:id="rId1069" minRId="8875" maxRId="8887">
    <sheetIdMap count="2">
      <sheetId val="2"/>
      <sheetId val="1"/>
    </sheetIdMap>
  </header>
  <header guid="{2F6F8B23-A088-4D45-A7B6-CA9154F49CD4}" dateTime="2022-06-15T10:20:29" maxSheetId="3" userName="D, ShwethaX" r:id="rId1070" minRId="8888">
    <sheetIdMap count="2">
      <sheetId val="2"/>
      <sheetId val="1"/>
    </sheetIdMap>
  </header>
  <header guid="{03A98A00-2B89-4BC1-B01E-C2AB12F333FA}" dateTime="2022-06-15T10:24:52" maxSheetId="3" userName="D, ShwethaX" r:id="rId1071" minRId="8889">
    <sheetIdMap count="2">
      <sheetId val="2"/>
      <sheetId val="1"/>
    </sheetIdMap>
  </header>
  <header guid="{438694A4-36CB-469A-B657-EB959217EA72}" dateTime="2022-06-15T10:29:36" maxSheetId="3" userName="Vs, AnanthareshmaX" r:id="rId1072" minRId="8890">
    <sheetIdMap count="2">
      <sheetId val="2"/>
      <sheetId val="1"/>
    </sheetIdMap>
  </header>
  <header guid="{22C7657A-6831-452B-956C-7489FA4F0E24}" dateTime="2022-06-15T10:42:32" maxSheetId="3" userName="Yamini, ChittepuX" r:id="rId1073" minRId="8891" maxRId="8893">
    <sheetIdMap count="2">
      <sheetId val="2"/>
      <sheetId val="1"/>
    </sheetIdMap>
  </header>
  <header guid="{B791F08A-5590-4012-948C-A16F84C9E569}" dateTime="2022-06-15T10:56:41" maxSheetId="3" userName="Vs, AnanthareshmaX" r:id="rId1074" minRId="8894">
    <sheetIdMap count="2">
      <sheetId val="2"/>
      <sheetId val="1"/>
    </sheetIdMap>
  </header>
  <header guid="{41470BBC-5614-4806-9262-7CDBEC2C8A72}" dateTime="2022-06-15T10:59:50" maxSheetId="3" userName="Yamini, ChittepuX" r:id="rId1075" minRId="8895">
    <sheetIdMap count="2">
      <sheetId val="2"/>
      <sheetId val="1"/>
    </sheetIdMap>
  </header>
  <header guid="{034F40D8-D4D8-40A6-9878-A760F8F71903}" dateTime="2022-06-15T11:06:13" maxSheetId="3" userName="Vs, AnanthareshmaX" r:id="rId1076" minRId="8898">
    <sheetIdMap count="2">
      <sheetId val="2"/>
      <sheetId val="1"/>
    </sheetIdMap>
  </header>
  <header guid="{308920D7-3CBC-4DF3-B067-2D5A8BAB1D21}" dateTime="2022-06-15T11:07:48" maxSheetId="3" userName="Vs, AnanthareshmaX" r:id="rId1077" minRId="8899">
    <sheetIdMap count="2">
      <sheetId val="2"/>
      <sheetId val="1"/>
    </sheetIdMap>
  </header>
  <header guid="{6653D7A0-9882-4CE6-807D-BE39E5F00EF3}" dateTime="2022-06-15T11:11:16" maxSheetId="3" userName="Vs, AnanthareshmaX" r:id="rId1078" minRId="8900">
    <sheetIdMap count="2">
      <sheetId val="2"/>
      <sheetId val="1"/>
    </sheetIdMap>
  </header>
  <header guid="{21715FA7-7ADD-41FC-BD1C-DA0B2FA05013}" dateTime="2022-06-15T11:11:23" maxSheetId="3" userName="Yamini, ChittepuX" r:id="rId1079" minRId="8901" maxRId="8902">
    <sheetIdMap count="2">
      <sheetId val="2"/>
      <sheetId val="1"/>
    </sheetIdMap>
  </header>
  <header guid="{9ADE3321-BFBF-4828-B624-AD66FF17EBE2}" dateTime="2022-06-15T11:12:50" maxSheetId="3" userName="Vs, AnanthareshmaX" r:id="rId1080" minRId="8903">
    <sheetIdMap count="2">
      <sheetId val="2"/>
      <sheetId val="1"/>
    </sheetIdMap>
  </header>
  <header guid="{62BE6DB3-86AB-47F1-BFF0-7D7B4D8F7E70}" dateTime="2022-06-15T11:13:48" maxSheetId="3" userName="Vs, AnanthareshmaX" r:id="rId1081" minRId="8904">
    <sheetIdMap count="2">
      <sheetId val="2"/>
      <sheetId val="1"/>
    </sheetIdMap>
  </header>
  <header guid="{EFFA80CC-FB38-4778-BE84-22B03A8DFCE9}" dateTime="2022-06-15T11:15:00" maxSheetId="3" userName="Vs, AnanthareshmaX" r:id="rId1082" minRId="8905">
    <sheetIdMap count="2">
      <sheetId val="2"/>
      <sheetId val="1"/>
    </sheetIdMap>
  </header>
  <header guid="{21BF1805-5B59-42B5-959A-8DC0A8A179F0}" dateTime="2022-06-15T11:20:39" maxSheetId="3" userName="Vs, AnanthareshmaX" r:id="rId1083" minRId="8906">
    <sheetIdMap count="2">
      <sheetId val="2"/>
      <sheetId val="1"/>
    </sheetIdMap>
  </header>
  <header guid="{5B2FDFE1-513E-413B-8926-D4B136B4A2DF}" dateTime="2022-06-15T11:21:45" maxSheetId="3" userName="Pandyala, JijinaX Nellyatt" r:id="rId1084" minRId="8907" maxRId="8912">
    <sheetIdMap count="2">
      <sheetId val="2"/>
      <sheetId val="1"/>
    </sheetIdMap>
  </header>
  <header guid="{9BC9CB85-5DC8-4DC9-BF1B-ABAB435FD7F0}" dateTime="2022-06-15T11:23:18" maxSheetId="3" userName="Vs, AnanthareshmaX" r:id="rId1085" minRId="8913">
    <sheetIdMap count="2">
      <sheetId val="2"/>
      <sheetId val="1"/>
    </sheetIdMap>
  </header>
  <header guid="{9B54432D-7592-41C6-BE19-7C0EF8822D17}" dateTime="2022-06-15T11:29:27" maxSheetId="3" userName="Pandyala, JijinaX Nellyatt" r:id="rId1086" minRId="8914">
    <sheetIdMap count="2">
      <sheetId val="2"/>
      <sheetId val="1"/>
    </sheetIdMap>
  </header>
  <header guid="{52D1009E-D617-4E8C-AA9C-2F6F9423BA49}" dateTime="2022-06-15T11:30:37" maxSheetId="3" userName="Yamini, ChittepuX" r:id="rId1087" minRId="8915" maxRId="8918">
    <sheetIdMap count="2">
      <sheetId val="2"/>
      <sheetId val="1"/>
    </sheetIdMap>
  </header>
  <header guid="{10C7AAEA-55E5-42BE-B3E7-1E48DCF588C8}" dateTime="2022-06-15T11:34:56" maxSheetId="3" userName="Yamini, ChittepuX" r:id="rId1088" minRId="8919">
    <sheetIdMap count="2">
      <sheetId val="2"/>
      <sheetId val="1"/>
    </sheetIdMap>
  </header>
  <header guid="{D2609A94-BA47-41D8-BAA4-7383B5ED3F48}" dateTime="2022-06-15T11:36:47" maxSheetId="3" userName="Pandyala, JijinaX Nellyatt" r:id="rId1089" minRId="8922">
    <sheetIdMap count="2">
      <sheetId val="2"/>
      <sheetId val="1"/>
    </sheetIdMap>
  </header>
  <header guid="{0705B07A-D171-473A-A33A-13777F503D80}" dateTime="2022-06-15T11:38:21" maxSheetId="3" userName="Pandyala, JijinaX Nellyatt" r:id="rId1090" minRId="8923">
    <sheetIdMap count="2">
      <sheetId val="2"/>
      <sheetId val="1"/>
    </sheetIdMap>
  </header>
  <header guid="{A9CC7625-DA9E-446E-805F-9D947E578034}" dateTime="2022-06-15T11:39:28" maxSheetId="3" userName="Yamini, ChittepuX" r:id="rId1091" minRId="8924">
    <sheetIdMap count="2">
      <sheetId val="2"/>
      <sheetId val="1"/>
    </sheetIdMap>
  </header>
  <header guid="{79750D5D-40C9-4AED-A71E-FA79DBF6E189}" dateTime="2022-06-15T11:56:13" maxSheetId="3" userName="Pandyala, JijinaX Nellyatt" r:id="rId1092" minRId="8925">
    <sheetIdMap count="2">
      <sheetId val="2"/>
      <sheetId val="1"/>
    </sheetIdMap>
  </header>
  <header guid="{CB7C6F35-22B3-4693-AD1D-D5C2A0851552}" dateTime="2022-06-15T12:43:51" maxSheetId="3" userName="Vs, AnanthareshmaX" r:id="rId1093" minRId="8926">
    <sheetIdMap count="2">
      <sheetId val="2"/>
      <sheetId val="1"/>
    </sheetIdMap>
  </header>
  <header guid="{280A22EE-9886-45CA-A5D4-79BE81035091}" dateTime="2022-06-15T13:31:57" maxSheetId="3" userName="Vs, AnanthareshmaX" r:id="rId1094" minRId="8927">
    <sheetIdMap count="2">
      <sheetId val="2"/>
      <sheetId val="1"/>
    </sheetIdMap>
  </header>
  <header guid="{AEAB4C0C-BC72-4D24-8679-725B493683C1}" dateTime="2022-06-15T13:32:53" maxSheetId="3" userName="Vs, AnanthareshmaX" r:id="rId1095" minRId="8928">
    <sheetIdMap count="2">
      <sheetId val="2"/>
      <sheetId val="1"/>
    </sheetIdMap>
  </header>
  <header guid="{66235D69-B816-485D-98B1-FC3B4B455BFC}" dateTime="2022-06-15T13:35:10" maxSheetId="3" userName="Vs, AnanthareshmaX" r:id="rId1096" minRId="8929">
    <sheetIdMap count="2">
      <sheetId val="2"/>
      <sheetId val="1"/>
    </sheetIdMap>
  </header>
  <header guid="{349FF9C1-DAA2-44D5-A06C-01611A3684A1}" dateTime="2022-06-15T13:44:31" maxSheetId="3" userName="D, ShwethaX" r:id="rId1097" minRId="8930" maxRId="8932">
    <sheetIdMap count="2">
      <sheetId val="2"/>
      <sheetId val="1"/>
    </sheetIdMap>
  </header>
  <header guid="{7CD97192-5D2D-4B14-B70B-F86BF099E068}" dateTime="2022-06-15T13:54:13" maxSheetId="3" userName="Vs, AnanthareshmaX" r:id="rId1098" minRId="8933">
    <sheetIdMap count="2">
      <sheetId val="2"/>
      <sheetId val="1"/>
    </sheetIdMap>
  </header>
  <header guid="{03740812-72F6-4225-8F98-390DB8DDC2D3}" dateTime="2022-06-15T14:25:42" maxSheetId="3" userName="Yamini, ChittepuX" r:id="rId1099" minRId="8934" maxRId="8935">
    <sheetIdMap count="2">
      <sheetId val="2"/>
      <sheetId val="1"/>
    </sheetIdMap>
  </header>
  <header guid="{C29C4B4F-9D93-4030-96A4-28592B278C46}" dateTime="2022-06-15T14:59:37" maxSheetId="3" userName="Vs, AnanthareshmaX" r:id="rId1100" minRId="8936">
    <sheetIdMap count="2">
      <sheetId val="2"/>
      <sheetId val="1"/>
    </sheetIdMap>
  </header>
  <header guid="{DABCAC78-F6CD-41E0-85BE-8C0796B183C6}" dateTime="2022-06-15T15:00:28" maxSheetId="3" userName="Vs, AnanthareshmaX" r:id="rId1101" minRId="8937">
    <sheetIdMap count="2">
      <sheetId val="2"/>
      <sheetId val="1"/>
    </sheetIdMap>
  </header>
  <header guid="{362036BB-49A2-46C5-A2EC-776A491AB6A2}" dateTime="2022-06-15T15:04:35" maxSheetId="3" userName="Vs, AnanthareshmaX" r:id="rId1102" minRId="8938" maxRId="8939">
    <sheetIdMap count="2">
      <sheetId val="2"/>
      <sheetId val="1"/>
    </sheetIdMap>
  </header>
  <header guid="{07EE2916-DB77-49E9-95E4-93F83E7F124F}" dateTime="2022-06-15T15:16:19" maxSheetId="3" userName="As, VijayX" r:id="rId1103" minRId="8940" maxRId="8954">
    <sheetIdMap count="2">
      <sheetId val="2"/>
      <sheetId val="1"/>
    </sheetIdMap>
  </header>
  <header guid="{B1DCFFFC-ADF0-45CB-A424-C90F7DDB3B61}" dateTime="2022-06-15T15:16:36" maxSheetId="3" userName="Vs, AnanthareshmaX" r:id="rId1104" minRId="8957">
    <sheetIdMap count="2">
      <sheetId val="2"/>
      <sheetId val="1"/>
    </sheetIdMap>
  </header>
  <header guid="{AE8310E9-DB70-4BD4-9C21-685405750155}" dateTime="2022-06-15T15:17:00" maxSheetId="3" userName="Vs, AnanthareshmaX" r:id="rId1105" minRId="8958">
    <sheetIdMap count="2">
      <sheetId val="2"/>
      <sheetId val="1"/>
    </sheetIdMap>
  </header>
  <header guid="{733C7AA9-9AE7-44D9-9C63-51FDC6926179}" dateTime="2022-06-15T15:24:23" maxSheetId="3" userName="Yamini, ChittepuX" r:id="rId1106" minRId="8959" maxRId="8962">
    <sheetIdMap count="2">
      <sheetId val="2"/>
      <sheetId val="1"/>
    </sheetIdMap>
  </header>
  <header guid="{6CFAD205-A6BA-4F98-BD25-5532CF26ACA5}" dateTime="2022-06-15T15:24:45" maxSheetId="3" userName="Vs, AnanthareshmaX" r:id="rId1107" minRId="8963" maxRId="8964">
    <sheetIdMap count="2">
      <sheetId val="2"/>
      <sheetId val="1"/>
    </sheetIdMap>
  </header>
  <header guid="{EF3CBD50-0D72-4838-89BC-AE27FB7034F0}" dateTime="2022-06-15T15:29:08" maxSheetId="3" userName="As, VijayX" r:id="rId1108" minRId="8965" maxRId="8969">
    <sheetIdMap count="2">
      <sheetId val="2"/>
      <sheetId val="1"/>
    </sheetIdMap>
  </header>
  <header guid="{6ECF7C1B-F35C-457C-A06B-22D95D5930D2}" dateTime="2022-06-15T15:32:24" maxSheetId="3" userName="Vs, AnanthareshmaX" r:id="rId1109" minRId="8970">
    <sheetIdMap count="2">
      <sheetId val="2"/>
      <sheetId val="1"/>
    </sheetIdMap>
  </header>
  <header guid="{4A1FA724-521C-44DB-8E00-4DA337DD1820}" dateTime="2022-06-15T15:36:29" maxSheetId="3" userName="Vs, AnanthareshmaX" r:id="rId1110" minRId="8971">
    <sheetIdMap count="2">
      <sheetId val="2"/>
      <sheetId val="1"/>
    </sheetIdMap>
  </header>
  <header guid="{CDD53FAB-1F90-47E0-B496-E846ACA61572}" dateTime="2022-06-15T15:54:17" maxSheetId="3" userName="Yamini, ChittepuX" r:id="rId1111" minRId="8972" maxRId="8974">
    <sheetIdMap count="2">
      <sheetId val="2"/>
      <sheetId val="1"/>
    </sheetIdMap>
  </header>
  <header guid="{F8F0E0B9-4BED-4E4A-934A-36BF1E142E9B}" dateTime="2022-06-15T15:57:27" maxSheetId="3" userName="Yamini, ChittepuX" r:id="rId1112" minRId="8975" maxRId="8976">
    <sheetIdMap count="2">
      <sheetId val="2"/>
      <sheetId val="1"/>
    </sheetIdMap>
  </header>
  <header guid="{BFE76D84-368C-4E5A-AE1B-EA8FE2B08536}" dateTime="2022-06-15T16:01:01" maxSheetId="3" userName="Vs, AnanthareshmaX" r:id="rId1113" minRId="8977" maxRId="8978">
    <sheetIdMap count="2">
      <sheetId val="2"/>
      <sheetId val="1"/>
    </sheetIdMap>
  </header>
  <header guid="{1D656362-220F-4180-91ED-4D7D375B1438}" dateTime="2022-06-15T16:08:55" maxSheetId="3" userName="As, VijayX" r:id="rId1114" minRId="8979" maxRId="8980">
    <sheetIdMap count="2">
      <sheetId val="2"/>
      <sheetId val="1"/>
    </sheetIdMap>
  </header>
  <header guid="{CCDF94A1-82D6-416D-B5F2-1337AC81ECFF}" dateTime="2022-06-15T16:17:04" maxSheetId="3" userName="Vs, AnanthareshmaX" r:id="rId1115" minRId="8981">
    <sheetIdMap count="2">
      <sheetId val="2"/>
      <sheetId val="1"/>
    </sheetIdMap>
  </header>
  <header guid="{D63D324C-8132-4BE2-8450-44588A87D02A}" dateTime="2022-06-15T16:24:44" maxSheetId="3" userName="Vs, AnanthareshmaX" r:id="rId1116" minRId="8982" maxRId="8983">
    <sheetIdMap count="2">
      <sheetId val="2"/>
      <sheetId val="1"/>
    </sheetIdMap>
  </header>
  <header guid="{69737B91-9EB0-46ED-A228-5A8D570C666A}" dateTime="2022-06-15T16:25:20" maxSheetId="3" userName="Vs, AnanthareshmaX" r:id="rId1117" minRId="8984">
    <sheetIdMap count="2">
      <sheetId val="2"/>
      <sheetId val="1"/>
    </sheetIdMap>
  </header>
  <header guid="{A675941B-D90A-4599-9BF5-205111EB70F0}" dateTime="2022-06-15T16:25:59" maxSheetId="3" userName="D, ShwethaX" r:id="rId1118" minRId="8985" maxRId="8987">
    <sheetIdMap count="2">
      <sheetId val="2"/>
      <sheetId val="1"/>
    </sheetIdMap>
  </header>
  <header guid="{156807A7-1984-4F55-815A-F86BEBAE06A8}" dateTime="2022-06-15T16:29:36" maxSheetId="3" userName="Pandyala, JijinaX Nellyatt" r:id="rId1119">
    <sheetIdMap count="2">
      <sheetId val="2"/>
      <sheetId val="1"/>
    </sheetIdMap>
  </header>
  <header guid="{8C00F5F5-3525-40C1-82E6-4A914ABD1E44}" dateTime="2022-06-15T16:31:23" maxSheetId="3" userName="As, VijayX" r:id="rId1120" minRId="8990">
    <sheetIdMap count="2">
      <sheetId val="2"/>
      <sheetId val="1"/>
    </sheetIdMap>
  </header>
  <header guid="{5C305125-A539-45CD-AE85-52C163F9617E}" dateTime="2022-06-15T17:15:33" maxSheetId="3" userName="Suresh, AryaX" r:id="rId1121" minRId="8991" maxRId="8995">
    <sheetIdMap count="2">
      <sheetId val="2"/>
      <sheetId val="1"/>
    </sheetIdMap>
  </header>
  <header guid="{39A34858-2372-4FED-A326-025DF4166BD4}" dateTime="2022-06-15T17:18:09" maxSheetId="3" userName="Suresh, AryaX" r:id="rId1122">
    <sheetIdMap count="2">
      <sheetId val="2"/>
      <sheetId val="1"/>
    </sheetIdMap>
  </header>
  <header guid="{89FD99A6-9DF0-4EDE-A1EA-6174C4B5572C}" dateTime="2022-06-15T17:24:33" maxSheetId="3" userName="D, ShwethaX" r:id="rId1123" minRId="8998" maxRId="9001">
    <sheetIdMap count="2">
      <sheetId val="2"/>
      <sheetId val="1"/>
    </sheetIdMap>
  </header>
  <header guid="{EA4122B4-4B5C-4504-A572-AE6DB8934856}" dateTime="2022-06-15T17:30:42" maxSheetId="3" userName="Yamini, ChittepuX" r:id="rId1124" minRId="9002">
    <sheetIdMap count="2">
      <sheetId val="2"/>
      <sheetId val="1"/>
    </sheetIdMap>
  </header>
  <header guid="{5B319F4E-8070-413E-B6A8-3CB19B99BFFF}" dateTime="2022-06-15T17:44:00" maxSheetId="3" userName="D, ShwethaX" r:id="rId1125" minRId="9003" maxRId="9005">
    <sheetIdMap count="2">
      <sheetId val="2"/>
      <sheetId val="1"/>
    </sheetIdMap>
  </header>
  <header guid="{9FF8E17E-2B4E-4F5D-A4B0-34388A5222B7}" dateTime="2022-06-15T18:20:43" maxSheetId="3" userName="D, ShwethaX" r:id="rId1126" minRId="9006">
    <sheetIdMap count="2">
      <sheetId val="2"/>
      <sheetId val="1"/>
    </sheetIdMap>
  </header>
  <header guid="{BF043B07-F418-41F7-870C-4ECE875220F6}" dateTime="2022-06-29T12:41:30" maxSheetId="3" userName="U, SavithaX B" r:id="rId1127" minRId="9007">
    <sheetIdMap count="2">
      <sheetId val="2"/>
      <sheetId val="1"/>
    </sheetIdMap>
  </header>
  <header guid="{E6FCF975-24B1-4834-946E-3D75D00740C2}" dateTime="2022-12-14T18:46:06" maxSheetId="3" userName="Agarwal, Naman" r:id="rId1128" minRId="9010" maxRId="9013">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6" sId="1">
    <oc r="K73" t="inlineStr">
      <is>
        <t>Arya.</t>
      </is>
    </oc>
    <nc r="K73" t="inlineStr">
      <is>
        <t>Reshma</t>
      </is>
    </nc>
  </rcc>
  <rcc rId="3877" sId="1">
    <oc r="K88" t="inlineStr">
      <is>
        <t>Arya.</t>
      </is>
    </oc>
    <nc r="K88" t="inlineStr">
      <is>
        <t>Reshma</t>
      </is>
    </nc>
  </rcc>
  <rcc rId="3878" sId="1">
    <oc r="K154" t="inlineStr">
      <is>
        <t>Arya.</t>
      </is>
    </oc>
    <nc r="K154" t="inlineStr">
      <is>
        <t>Reshma</t>
      </is>
    </nc>
  </rcc>
  <rcc rId="3879" sId="1">
    <oc r="K308" t="inlineStr">
      <is>
        <t>Arya.</t>
      </is>
    </oc>
    <nc r="K308" t="inlineStr">
      <is>
        <t>Shwetha</t>
      </is>
    </nc>
  </rcc>
  <rcc rId="3880" sId="1">
    <oc r="K10" t="inlineStr">
      <is>
        <t>Arya.</t>
      </is>
    </oc>
    <nc r="K10" t="inlineStr">
      <is>
        <t>Arya</t>
      </is>
    </nc>
  </rcc>
  <rcc rId="3881" sId="1">
    <oc r="K77" t="inlineStr">
      <is>
        <t>Arya.</t>
      </is>
    </oc>
    <nc r="K77" t="inlineStr">
      <is>
        <t>Arya</t>
      </is>
    </nc>
  </rcc>
  <rcc rId="3882" sId="1">
    <oc r="K128" t="inlineStr">
      <is>
        <t>Manasa</t>
      </is>
    </oc>
    <nc r="K128" t="inlineStr">
      <is>
        <t>Shwetha</t>
      </is>
    </nc>
  </rcc>
  <rcc rId="3883" sId="1">
    <oc r="K290" t="inlineStr">
      <is>
        <t>Manasa</t>
      </is>
    </oc>
    <nc r="K290" t="inlineStr">
      <is>
        <t>Shwetha</t>
      </is>
    </nc>
  </rcc>
  <rcc rId="3884" sId="1">
    <oc r="K302" t="inlineStr">
      <is>
        <t>Manasa</t>
      </is>
    </oc>
    <nc r="K302" t="inlineStr">
      <is>
        <t>Shwetha</t>
      </is>
    </nc>
  </rcc>
  <rcc rId="3885" sId="1">
    <oc r="K53" t="inlineStr">
      <is>
        <t>Manasa</t>
      </is>
    </oc>
    <nc r="K53" t="inlineStr">
      <is>
        <t>Shwetha</t>
      </is>
    </nc>
  </rcc>
  <rcc rId="3886" sId="1">
    <oc r="K127" t="inlineStr">
      <is>
        <t>Manasa</t>
      </is>
    </oc>
    <nc r="K127" t="inlineStr">
      <is>
        <t>Shwetha</t>
      </is>
    </nc>
  </rcc>
  <rcc rId="3887" sId="1">
    <oc r="K58" t="inlineStr">
      <is>
        <t>Manasa</t>
      </is>
    </oc>
    <nc r="K58" t="inlineStr">
      <is>
        <t>Shwetha</t>
      </is>
    </nc>
  </rcc>
  <rcc rId="3888" sId="1">
    <oc r="K106" t="inlineStr">
      <is>
        <t>Shwetha</t>
      </is>
    </oc>
    <nc r="K106" t="inlineStr">
      <is>
        <t>Arya</t>
      </is>
    </nc>
  </rcc>
  <rcc rId="3889" sId="1">
    <oc r="K108" t="inlineStr">
      <is>
        <t>Shwetha</t>
      </is>
    </oc>
    <nc r="K108" t="inlineStr">
      <is>
        <t>Arya</t>
      </is>
    </nc>
  </rcc>
  <rcc rId="3890" sId="1">
    <oc r="K121" t="inlineStr">
      <is>
        <t>Shwetha</t>
      </is>
    </oc>
    <nc r="K121" t="inlineStr">
      <is>
        <t>Arya</t>
      </is>
    </nc>
  </rcc>
  <rcc rId="3891" sId="1">
    <oc r="K122" t="inlineStr">
      <is>
        <t>Shwetha</t>
      </is>
    </oc>
    <nc r="K122" t="inlineStr">
      <is>
        <t>Arya</t>
      </is>
    </nc>
  </rcc>
  <rcc rId="3892" sId="1">
    <oc r="K123" t="inlineStr">
      <is>
        <t>Shwetha</t>
      </is>
    </oc>
    <nc r="K123" t="inlineStr">
      <is>
        <t>Arya</t>
      </is>
    </nc>
  </rcc>
  <rcc rId="3893" sId="1">
    <oc r="K124" t="inlineStr">
      <is>
        <t>Shwetha</t>
      </is>
    </oc>
    <nc r="K124" t="inlineStr">
      <is>
        <t>Arya</t>
      </is>
    </nc>
  </rcc>
  <rcc rId="3894" sId="1">
    <oc r="K265" t="inlineStr">
      <is>
        <t>Shwetha</t>
      </is>
    </oc>
    <nc r="K265" t="inlineStr">
      <is>
        <t>Arya</t>
      </is>
    </nc>
  </rcc>
  <rcc rId="3895" sId="1">
    <oc r="K299" t="inlineStr">
      <is>
        <t>Shwetha</t>
      </is>
    </oc>
    <nc r="K299" t="inlineStr">
      <is>
        <t>Arya</t>
      </is>
    </nc>
  </rcc>
  <rcc rId="3896" sId="1">
    <oc r="K342" t="inlineStr">
      <is>
        <t>Shwetha</t>
      </is>
    </oc>
    <nc r="K342" t="inlineStr">
      <is>
        <t>Arya</t>
      </is>
    </nc>
  </rcc>
  <rcc rId="3897" sId="1">
    <oc r="K343" t="inlineStr">
      <is>
        <t>Shwetha</t>
      </is>
    </oc>
    <nc r="K343" t="inlineStr">
      <is>
        <t>Arya</t>
      </is>
    </nc>
  </rcc>
  <rcc rId="3898" sId="1">
    <oc r="K344" t="inlineStr">
      <is>
        <t>Shwetha</t>
      </is>
    </oc>
    <nc r="K344" t="inlineStr">
      <is>
        <t>Arya</t>
      </is>
    </nc>
  </rcc>
  <rcc rId="3899" sId="1">
    <oc r="K345" t="inlineStr">
      <is>
        <t>Shwetha</t>
      </is>
    </oc>
    <nc r="K345" t="inlineStr">
      <is>
        <t>Arya</t>
      </is>
    </nc>
  </rcc>
  <rcc rId="3900" sId="1">
    <oc r="K346" t="inlineStr">
      <is>
        <t>Shwetha</t>
      </is>
    </oc>
    <nc r="K346" t="inlineStr">
      <is>
        <t>Arya</t>
      </is>
    </nc>
  </rcc>
  <rcc rId="3901" sId="1">
    <oc r="K176" t="inlineStr">
      <is>
        <t>Vijay</t>
      </is>
    </oc>
    <nc r="K176" t="inlineStr">
      <is>
        <t>Reshma</t>
      </is>
    </nc>
  </rcc>
  <rcc rId="3902" sId="1">
    <oc r="K205" t="inlineStr">
      <is>
        <t>Vijay</t>
      </is>
    </oc>
    <nc r="K205" t="inlineStr">
      <is>
        <t>Reshma</t>
      </is>
    </nc>
  </rcc>
  <rcc rId="3903" sId="1">
    <oc r="K283" t="inlineStr">
      <is>
        <t>Vijay</t>
      </is>
    </oc>
    <nc r="K283" t="inlineStr">
      <is>
        <t>Shwetha</t>
      </is>
    </nc>
  </rcc>
  <rcc rId="3904" sId="1">
    <oc r="K284" t="inlineStr">
      <is>
        <t>Vijay</t>
      </is>
    </oc>
    <nc r="K284" t="inlineStr">
      <is>
        <t>Shwetha</t>
      </is>
    </nc>
  </rcc>
  <rcc rId="3905" sId="1">
    <oc r="K300" t="inlineStr">
      <is>
        <t>Vijay</t>
      </is>
    </oc>
    <nc r="K300" t="inlineStr">
      <is>
        <t>Shwetha</t>
      </is>
    </nc>
  </rcc>
  <rcc rId="3906" sId="1">
    <oc r="K353" t="inlineStr">
      <is>
        <t>Vijay</t>
      </is>
    </oc>
    <nc r="K353" t="inlineStr">
      <is>
        <t>Reshma</t>
      </is>
    </nc>
  </rcc>
  <rcc rId="3907" sId="1">
    <oc r="K419" t="inlineStr">
      <is>
        <t>Vijay</t>
      </is>
    </oc>
    <nc r="K419" t="inlineStr">
      <is>
        <t>Reshma</t>
      </is>
    </nc>
  </rcc>
  <rcc rId="3908" sId="1">
    <oc r="K420" t="inlineStr">
      <is>
        <t>Vijay</t>
      </is>
    </oc>
    <nc r="K420" t="inlineStr">
      <is>
        <t>Reshma</t>
      </is>
    </nc>
  </rcc>
  <rcc rId="3909" sId="1">
    <oc r="K422" t="inlineStr">
      <is>
        <t>Vijay</t>
      </is>
    </oc>
    <nc r="K422" t="inlineStr">
      <is>
        <t>Reshma</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4" sId="1">
    <oc r="I271" t="inlineStr">
      <is>
        <t>Not_Run</t>
      </is>
    </oc>
    <nc r="I271" t="inlineStr">
      <is>
        <t>Passed</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5" sId="1">
    <oc r="E230" t="inlineStr">
      <is>
        <t>Not_Run</t>
      </is>
    </oc>
    <nc r="E230" t="inlineStr">
      <is>
        <t>Passed</t>
      </is>
    </nc>
  </rcc>
</revisions>
</file>

<file path=xl/revisions/revisionLog10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54" sId="1">
    <oc r="I21" t="inlineStr">
      <is>
        <t>Not_Run</t>
      </is>
    </oc>
    <nc r="I21" t="inlineStr">
      <is>
        <t>Passed</t>
      </is>
    </nc>
  </rcc>
  <rcc rId="8655" sId="1">
    <oc r="I20" t="inlineStr">
      <is>
        <t>Not_Run</t>
      </is>
    </oc>
    <nc r="I20" t="inlineStr">
      <is>
        <t>Passed</t>
      </is>
    </nc>
  </rcc>
  <rcc rId="8656" sId="1">
    <oc r="I24" t="inlineStr">
      <is>
        <t>Not_Run</t>
      </is>
    </oc>
    <nc r="I24" t="inlineStr">
      <is>
        <t>Passed</t>
      </is>
    </nc>
  </rcc>
  <rcc rId="8657" sId="1">
    <oc r="I28" t="inlineStr">
      <is>
        <t>Not_Run</t>
      </is>
    </oc>
    <nc r="I28" t="inlineStr">
      <is>
        <t>Passed</t>
      </is>
    </nc>
  </rcc>
  <rcc rId="8658" sId="1">
    <oc r="I31" t="inlineStr">
      <is>
        <t>Not_Run</t>
      </is>
    </oc>
    <nc r="I31" t="inlineStr">
      <is>
        <t>Passed</t>
      </is>
    </nc>
  </rcc>
  <rcc rId="8659" sId="1">
    <oc r="I36" t="inlineStr">
      <is>
        <t>Not_Run</t>
      </is>
    </oc>
    <nc r="I36" t="inlineStr">
      <is>
        <t>NA</t>
      </is>
    </nc>
  </rcc>
  <rcc rId="8660" sId="1">
    <oc r="I37" t="inlineStr">
      <is>
        <t>Not_Run</t>
      </is>
    </oc>
    <nc r="I37" t="inlineStr">
      <is>
        <t>NA</t>
      </is>
    </nc>
  </rcc>
  <rcc rId="8661" sId="1">
    <oc r="I38" t="inlineStr">
      <is>
        <t>Not_Run</t>
      </is>
    </oc>
    <nc r="I38" t="inlineStr">
      <is>
        <t>NA</t>
      </is>
    </nc>
  </rcc>
  <rcc rId="8662" sId="1">
    <oc r="I39" t="inlineStr">
      <is>
        <t>Not_Run</t>
      </is>
    </oc>
    <nc r="I39" t="inlineStr">
      <is>
        <t>Passed</t>
      </is>
    </nc>
  </rcc>
  <rcc rId="8663" sId="1">
    <oc r="I41" t="inlineStr">
      <is>
        <t>Not_Run</t>
      </is>
    </oc>
    <nc r="I41" t="inlineStr">
      <is>
        <t>NA</t>
      </is>
    </nc>
  </rcc>
  <rcc rId="8664" sId="1">
    <oc r="I43" t="inlineStr">
      <is>
        <t>Not_Run</t>
      </is>
    </oc>
    <nc r="I43" t="inlineStr">
      <is>
        <t>Passed</t>
      </is>
    </nc>
  </rcc>
  <rcc rId="8665" sId="1">
    <oc r="I53" t="inlineStr">
      <is>
        <t>Not_Run</t>
      </is>
    </oc>
    <nc r="I53" t="inlineStr">
      <is>
        <t>Passed</t>
      </is>
    </nc>
  </rcc>
</revisions>
</file>

<file path=xl/revisions/revisionLog10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66" sId="1">
    <oc r="I62" t="inlineStr">
      <is>
        <t>Not_Run</t>
      </is>
    </oc>
    <nc r="I62" t="inlineStr">
      <is>
        <t>Passed</t>
      </is>
    </nc>
  </rcc>
</revisions>
</file>

<file path=xl/revisions/revisionLog10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67" sId="1">
    <oc r="I57" t="inlineStr">
      <is>
        <t>Not_Run</t>
      </is>
    </oc>
    <nc r="I57" t="inlineStr">
      <is>
        <t>Passed</t>
      </is>
    </nc>
  </rcc>
</revisions>
</file>

<file path=xl/revisions/revisionLog10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68" sId="1">
    <oc r="I3" t="inlineStr">
      <is>
        <t>Not_Run</t>
      </is>
    </oc>
    <nc r="I3" t="inlineStr">
      <is>
        <t>Passed</t>
      </is>
    </nc>
  </rcc>
</revisions>
</file>

<file path=xl/revisions/revisionLog10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69" sId="1">
    <oc r="I115" t="inlineStr">
      <is>
        <t>Not_Run</t>
      </is>
    </oc>
    <nc r="I115" t="inlineStr">
      <is>
        <t>Passed</t>
      </is>
    </nc>
  </rcc>
</revisions>
</file>

<file path=xl/revisions/revisionLog10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70" sId="1">
    <oc r="I197" t="inlineStr">
      <is>
        <t>Not_Run</t>
      </is>
    </oc>
    <nc r="I197" t="inlineStr">
      <is>
        <t>Passed</t>
      </is>
    </nc>
  </rcc>
</revisions>
</file>

<file path=xl/revisions/revisionLog10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71" sId="1">
    <oc r="I126" t="inlineStr">
      <is>
        <t>Not_Run</t>
      </is>
    </oc>
    <nc r="I126" t="inlineStr">
      <is>
        <t>Passed</t>
      </is>
    </nc>
  </rcc>
  <rcc rId="8672" sId="1">
    <oc r="I125" t="inlineStr">
      <is>
        <t>Not_Run</t>
      </is>
    </oc>
    <nc r="I125" t="inlineStr">
      <is>
        <t>Passed</t>
      </is>
    </nc>
  </rcc>
</revisions>
</file>

<file path=xl/revisions/revisionLog10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73" sId="1">
    <oc r="I145" t="inlineStr">
      <is>
        <t>Not_Run</t>
      </is>
    </oc>
    <nc r="I145" t="inlineStr">
      <is>
        <t>Passed</t>
      </is>
    </nc>
  </rcc>
  <rcc rId="8674" sId="1">
    <oc r="I144" t="inlineStr">
      <is>
        <t>Not_Run</t>
      </is>
    </oc>
    <nc r="I144" t="inlineStr">
      <is>
        <t>Passed</t>
      </is>
    </nc>
  </rcc>
  <rcc rId="8675" sId="1">
    <oc r="A144">
      <f>HYPERLINK("https://hsdes.intel.com/resource/14013162416","14013162416")</f>
    </oc>
    <nc r="A144">
      <f>HYPERLINK("https://hsdes.intel.com/resource/14013162422","14013162422")</f>
    </nc>
  </rcc>
</revisions>
</file>

<file path=xl/revisions/revisionLog10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76" sId="1">
    <oc r="I69" t="inlineStr">
      <is>
        <t>Not_Run</t>
      </is>
    </oc>
    <nc r="I69" t="inlineStr">
      <is>
        <t>Passed</t>
      </is>
    </nc>
  </rcc>
  <rcc rId="8677" sId="1">
    <oc r="I66" t="inlineStr">
      <is>
        <t>Not_Run</t>
      </is>
    </oc>
    <nc r="I66" t="inlineStr">
      <is>
        <t>Passed</t>
      </is>
    </nc>
  </rcc>
  <rcc rId="8678" sId="1">
    <oc r="I70" t="inlineStr">
      <is>
        <t>Not_Run</t>
      </is>
    </oc>
    <nc r="I70" t="inlineStr">
      <is>
        <t>Passed</t>
      </is>
    </nc>
  </rcc>
  <rcc rId="8679" sId="1">
    <oc r="I74" t="inlineStr">
      <is>
        <t>Not_Run</t>
      </is>
    </oc>
    <nc r="I74" t="inlineStr">
      <is>
        <t>Passed</t>
      </is>
    </nc>
  </rcc>
  <rcc rId="8680" sId="1">
    <oc r="I365" t="inlineStr">
      <is>
        <t>Not_Run</t>
      </is>
    </oc>
    <nc r="I365" t="inlineStr">
      <is>
        <t>Passed</t>
      </is>
    </nc>
  </rcc>
  <rcc rId="8681" sId="1">
    <oc r="I30" t="inlineStr">
      <is>
        <t>Not_Run</t>
      </is>
    </oc>
    <nc r="I30" t="inlineStr">
      <is>
        <t>Passed</t>
      </is>
    </nc>
  </rcc>
</revisions>
</file>

<file path=xl/revisions/revisionLog10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82" sId="1">
    <oc r="I389" t="inlineStr">
      <is>
        <t>Not_Run</t>
      </is>
    </oc>
    <nc r="I389" t="inlineStr">
      <is>
        <t>passed</t>
      </is>
    </nc>
  </rcc>
  <rcc rId="8683" sId="1">
    <oc r="I388" t="inlineStr">
      <is>
        <t>Not_Run</t>
      </is>
    </oc>
    <nc r="I388" t="inlineStr">
      <is>
        <t>passed</t>
      </is>
    </nc>
  </rcc>
  <rcc rId="8684" sId="1">
    <oc r="I387" t="inlineStr">
      <is>
        <t>Not_Run</t>
      </is>
    </oc>
    <nc r="I387" t="inlineStr">
      <is>
        <t>passed</t>
      </is>
    </nc>
  </rcc>
  <rcc rId="8685" sId="1">
    <oc r="I386" t="inlineStr">
      <is>
        <t>Not_Run</t>
      </is>
    </oc>
    <nc r="I386" t="inlineStr">
      <is>
        <t>passed</t>
      </is>
    </nc>
  </rcc>
  <rcc rId="8686" sId="1">
    <oc r="I382" t="inlineStr">
      <is>
        <t>Not_Run</t>
      </is>
    </oc>
    <nc r="I382" t="inlineStr">
      <is>
        <t>passed</t>
      </is>
    </nc>
  </rcc>
  <rcc rId="8687" sId="1">
    <oc r="I381" t="inlineStr">
      <is>
        <t>Not_Run</t>
      </is>
    </oc>
    <nc r="I381" t="inlineStr">
      <is>
        <t>passed</t>
      </is>
    </nc>
  </rcc>
  <rcc rId="8688" sId="1">
    <oc r="I352" t="inlineStr">
      <is>
        <t>Not_Run</t>
      </is>
    </oc>
    <nc r="I352" t="inlineStr">
      <is>
        <t>passed</t>
      </is>
    </nc>
  </rcc>
  <rcc rId="8689" sId="1">
    <oc r="I260" t="inlineStr">
      <is>
        <t>Not_Run</t>
      </is>
    </oc>
    <nc r="I260" t="inlineStr">
      <is>
        <t>passed</t>
      </is>
    </nc>
  </rcc>
  <rcc rId="8690" sId="1">
    <oc r="I4" t="inlineStr">
      <is>
        <t>Not_Run</t>
      </is>
    </oc>
    <nc r="I4" t="inlineStr">
      <is>
        <t>passed</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 sId="1">
    <oc r="E290" t="inlineStr">
      <is>
        <t>Not_Run</t>
      </is>
    </oc>
    <nc r="E290" t="inlineStr">
      <is>
        <t>Passed</t>
      </is>
    </nc>
  </rcc>
</revisions>
</file>

<file path=xl/revisions/revisionLog10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91" sId="1">
    <oc r="I330" t="inlineStr">
      <is>
        <t>Not_Run</t>
      </is>
    </oc>
    <nc r="I330" t="inlineStr">
      <is>
        <t>Passed</t>
      </is>
    </nc>
  </rcc>
  <rcc rId="8692" sId="1">
    <oc r="I269" t="inlineStr">
      <is>
        <t>Not_Run</t>
      </is>
    </oc>
    <nc r="I269" t="inlineStr">
      <is>
        <t>NA</t>
      </is>
    </nc>
  </rcc>
  <rcc rId="8693" sId="1">
    <oc r="I247" t="inlineStr">
      <is>
        <t>Not_Run</t>
      </is>
    </oc>
    <nc r="I247" t="inlineStr">
      <is>
        <t>Passed</t>
      </is>
    </nc>
  </rcc>
  <rcc rId="8694" sId="1">
    <oc r="I248" t="inlineStr">
      <is>
        <t>Not_Run</t>
      </is>
    </oc>
    <nc r="I248" t="inlineStr">
      <is>
        <t>Passed</t>
      </is>
    </nc>
  </rcc>
</revisions>
</file>

<file path=xl/revisions/revisionLog10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95" sId="1">
    <oc r="I414" t="inlineStr">
      <is>
        <t>Not_Run</t>
      </is>
    </oc>
    <nc r="I414" t="inlineStr">
      <is>
        <t>NA</t>
      </is>
    </nc>
  </rcc>
</revisions>
</file>

<file path=xl/revisions/revisionLog10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96" sId="1">
    <oc r="I244" t="inlineStr">
      <is>
        <t>Not_Run</t>
      </is>
    </oc>
    <nc r="I244" t="inlineStr">
      <is>
        <t>Passed</t>
      </is>
    </nc>
  </rcc>
</revisions>
</file>

<file path=xl/revisions/revisionLog10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97" sId="1">
    <oc r="I83" t="inlineStr">
      <is>
        <t>Not_Run</t>
      </is>
    </oc>
    <nc r="I83" t="inlineStr">
      <is>
        <t>Passed</t>
      </is>
    </nc>
  </rcc>
  <rcc rId="8698" sId="1">
    <oc r="I346" t="inlineStr">
      <is>
        <t>Not_Run</t>
      </is>
    </oc>
    <nc r="I346" t="inlineStr">
      <is>
        <t>Passed</t>
      </is>
    </nc>
  </rcc>
  <rcc rId="8699" sId="1">
    <oc r="I345" t="inlineStr">
      <is>
        <t>Not_Run</t>
      </is>
    </oc>
    <nc r="I345" t="inlineStr">
      <is>
        <t>Passed</t>
      </is>
    </nc>
  </rcc>
  <rcc rId="8700" sId="1">
    <oc r="I344" t="inlineStr">
      <is>
        <t>Not_Run</t>
      </is>
    </oc>
    <nc r="I344" t="inlineStr">
      <is>
        <t>Passed</t>
      </is>
    </nc>
  </rcc>
  <rcc rId="8701" sId="1">
    <oc r="I343" t="inlineStr">
      <is>
        <t>Not_Run</t>
      </is>
    </oc>
    <nc r="I343" t="inlineStr">
      <is>
        <t>Passed</t>
      </is>
    </nc>
  </rcc>
  <rcc rId="8702" sId="1">
    <oc r="I342" t="inlineStr">
      <is>
        <t>Not_Run</t>
      </is>
    </oc>
    <nc r="I342" t="inlineStr">
      <is>
        <t>Passed</t>
      </is>
    </nc>
  </rcc>
  <rcc rId="8703" sId="1">
    <oc r="I341" t="inlineStr">
      <is>
        <t>Not_Run</t>
      </is>
    </oc>
    <nc r="I341" t="inlineStr">
      <is>
        <t>Passed</t>
      </is>
    </nc>
  </rcc>
  <rcc rId="8704" sId="1">
    <oc r="I340" t="inlineStr">
      <is>
        <t>Not_Run</t>
      </is>
    </oc>
    <nc r="I340" t="inlineStr">
      <is>
        <t>Passed</t>
      </is>
    </nc>
  </rcc>
  <rcc rId="8705" sId="1">
    <oc r="I299" t="inlineStr">
      <is>
        <t>Not_Run</t>
      </is>
    </oc>
    <nc r="I299" t="inlineStr">
      <is>
        <t>Passed</t>
      </is>
    </nc>
  </rcc>
  <rcc rId="8706" sId="1">
    <oc r="I124" t="inlineStr">
      <is>
        <t>Not_Run</t>
      </is>
    </oc>
    <nc r="I124" t="inlineStr">
      <is>
        <t>Passed</t>
      </is>
    </nc>
  </rcc>
  <rcc rId="8707" sId="1">
    <oc r="I123" t="inlineStr">
      <is>
        <t>Not_Run</t>
      </is>
    </oc>
    <nc r="I123" t="inlineStr">
      <is>
        <t>Passed</t>
      </is>
    </nc>
  </rcc>
  <rcc rId="8708" sId="1">
    <oc r="I122" t="inlineStr">
      <is>
        <t>Not_Run</t>
      </is>
    </oc>
    <nc r="I122" t="inlineStr">
      <is>
        <t>Passed</t>
      </is>
    </nc>
  </rcc>
  <rcc rId="8709" sId="1">
    <oc r="I121" t="inlineStr">
      <is>
        <t>Not_Run</t>
      </is>
    </oc>
    <nc r="I121" t="inlineStr">
      <is>
        <t>Passed</t>
      </is>
    </nc>
  </rcc>
  <rcc rId="8710" sId="1">
    <oc r="I55" t="inlineStr">
      <is>
        <t>Not_Run</t>
      </is>
    </oc>
    <nc r="I55" t="inlineStr">
      <is>
        <t>Passed</t>
      </is>
    </nc>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Test_Data!$A$1:$S$437</formula>
    <oldFormula>Test_Data!$A$1:$S$437</oldFormula>
  </rdn>
  <rcv guid="{452D2189-7E35-490B-86C3-E1649E7A9343}" action="add"/>
</revisions>
</file>

<file path=xl/revisions/revisionLog10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13" sId="1">
    <oc r="I251" t="inlineStr">
      <is>
        <t>Not_Run</t>
      </is>
    </oc>
    <nc r="I251" t="inlineStr">
      <is>
        <t>Passed</t>
      </is>
    </nc>
  </rcc>
</revisions>
</file>

<file path=xl/revisions/revisionLog10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14" sId="1">
    <oc r="I88" t="inlineStr">
      <is>
        <t>Not_Run</t>
      </is>
    </oc>
    <nc r="I88" t="inlineStr">
      <is>
        <t>Passed</t>
      </is>
    </nc>
  </rcc>
</revisions>
</file>

<file path=xl/revisions/revisionLog10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15" sId="1">
    <oc r="I116" t="inlineStr">
      <is>
        <t>Not_Run</t>
      </is>
    </oc>
    <nc r="I116" t="inlineStr">
      <is>
        <t>Passed</t>
      </is>
    </nc>
  </rcc>
</revisions>
</file>

<file path=xl/revisions/revisionLog10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16" sId="1">
    <oc r="I267" t="inlineStr">
      <is>
        <t>Not_Run</t>
      </is>
    </oc>
    <nc r="I267" t="inlineStr">
      <is>
        <t>Passed</t>
      </is>
    </nc>
  </rcc>
</revisions>
</file>

<file path=xl/revisions/revisionLog10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17" sId="1">
    <oc r="I252" t="inlineStr">
      <is>
        <t>Not_Run</t>
      </is>
    </oc>
    <nc r="I252" t="inlineStr">
      <is>
        <t>Passed</t>
      </is>
    </nc>
  </rcc>
</revisions>
</file>

<file path=xl/revisions/revisionLog10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18" sId="1">
    <oc r="I77" t="inlineStr">
      <is>
        <t>Not_Run</t>
      </is>
    </oc>
    <nc r="I77" t="inlineStr">
      <is>
        <t>Passed</t>
      </is>
    </nc>
  </rcc>
  <rcc rId="8719" sId="1">
    <oc r="I139" t="inlineStr">
      <is>
        <t>Not_Run</t>
      </is>
    </oc>
    <nc r="I139" t="inlineStr">
      <is>
        <t>Passed</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 sId="1">
    <oc r="E255" t="inlineStr">
      <is>
        <t>Not_Run</t>
      </is>
    </oc>
    <nc r="E255" t="inlineStr">
      <is>
        <t>Passed</t>
      </is>
    </nc>
  </rcc>
</revisions>
</file>

<file path=xl/revisions/revisionLog10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20" sId="1">
    <oc r="I209" t="inlineStr">
      <is>
        <t>Not_Run</t>
      </is>
    </oc>
    <nc r="I209" t="inlineStr">
      <is>
        <t>Passed</t>
      </is>
    </nc>
  </rcc>
</revisions>
</file>

<file path=xl/revisions/revisionLog10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21" sId="1" xfDxf="1" dxf="1">
    <oc r="A144">
      <f>HYPERLINK("https://hsdes.intel.com/resource/14013162422","14013162422")</f>
    </oc>
    <nc r="A144">
      <v>14013162416</v>
    </nc>
  </rcc>
  <rcc rId="8722" sId="1">
    <oc r="I134" t="inlineStr">
      <is>
        <t>Not_Run</t>
      </is>
    </oc>
    <nc r="I134" t="inlineStr">
      <is>
        <t>Passed</t>
      </is>
    </nc>
  </rcc>
  <rcc rId="8723" sId="1">
    <oc r="I109" t="inlineStr">
      <is>
        <t>Not_Run</t>
      </is>
    </oc>
    <nc r="I109" t="inlineStr">
      <is>
        <t>Passed</t>
      </is>
    </nc>
  </rcc>
  <rcc rId="8724" sId="1">
    <oc r="I108" t="inlineStr">
      <is>
        <t>Not_Run</t>
      </is>
    </oc>
    <nc r="I108" t="inlineStr">
      <is>
        <t>Passed</t>
      </is>
    </nc>
  </rcc>
  <rcc rId="8725" sId="1">
    <oc r="I107" t="inlineStr">
      <is>
        <t>Not_Run</t>
      </is>
    </oc>
    <nc r="I107" t="inlineStr">
      <is>
        <t>Passed</t>
      </is>
    </nc>
  </rcc>
  <rcc rId="8726" sId="1">
    <oc r="I106" t="inlineStr">
      <is>
        <t>Not_Run</t>
      </is>
    </oc>
    <nc r="I106" t="inlineStr">
      <is>
        <t>Passed</t>
      </is>
    </nc>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Test_Data!$A$1:$S$437</formula>
    <oldFormula>Test_Data!$A$1:$S$437</oldFormula>
  </rdn>
  <rcv guid="{452D2189-7E35-490B-86C3-E1649E7A9343}" action="add"/>
</revisions>
</file>

<file path=xl/revisions/revisionLog10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29" sId="1">
    <oc r="I91" t="inlineStr">
      <is>
        <t>Not_Run</t>
      </is>
    </oc>
    <nc r="I91" t="inlineStr">
      <is>
        <t>Passed</t>
      </is>
    </nc>
  </rcc>
</revisions>
</file>

<file path=xl/revisions/revisionLog10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30" sId="1">
    <oc r="I105" t="inlineStr">
      <is>
        <t>Not_Run</t>
      </is>
    </oc>
    <nc r="I105" t="inlineStr">
      <is>
        <t>Passed</t>
      </is>
    </nc>
  </rcc>
</revisions>
</file>

<file path=xl/revisions/revisionLog10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31" sId="1">
    <oc r="I301" t="inlineStr">
      <is>
        <t>Not_Run</t>
      </is>
    </oc>
    <nc r="I301" t="inlineStr">
      <is>
        <t>Passed</t>
      </is>
    </nc>
  </rcc>
  <rcc rId="8732" sId="1">
    <oc r="I205" t="inlineStr">
      <is>
        <t>Not_Run</t>
      </is>
    </oc>
    <nc r="I205" t="inlineStr">
      <is>
        <t>Passed</t>
      </is>
    </nc>
  </rcc>
  <rcc rId="8733" sId="1">
    <oc r="I245" t="inlineStr">
      <is>
        <t>Not_Run</t>
      </is>
    </oc>
    <nc r="I245" t="inlineStr">
      <is>
        <t>Passed</t>
      </is>
    </nc>
  </rcc>
</revisions>
</file>

<file path=xl/revisions/revisionLog10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34" sId="1">
    <oc r="I371" t="inlineStr">
      <is>
        <t>Not_Run</t>
      </is>
    </oc>
    <nc r="I371" t="inlineStr">
      <is>
        <t>Passed</t>
      </is>
    </nc>
  </rcc>
  <rcc rId="8735" sId="1">
    <oc r="I411" t="inlineStr">
      <is>
        <t>Not_Run</t>
      </is>
    </oc>
    <nc r="I411" t="inlineStr">
      <is>
        <t>Passed</t>
      </is>
    </nc>
  </rcc>
  <rcc rId="8736" sId="1">
    <oc r="I408" t="inlineStr">
      <is>
        <t>Not_Run</t>
      </is>
    </oc>
    <nc r="I408" t="inlineStr">
      <is>
        <t>Passed</t>
      </is>
    </nc>
  </rcc>
  <rcc rId="8737" sId="1">
    <oc r="I390" t="inlineStr">
      <is>
        <t>Not_Run</t>
      </is>
    </oc>
    <nc r="I390" t="inlineStr">
      <is>
        <t>Passed</t>
      </is>
    </nc>
  </rcc>
</revisions>
</file>

<file path=xl/revisions/revisionLog10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38" sId="1">
    <oc r="I6" t="inlineStr">
      <is>
        <t>Not_Run</t>
      </is>
    </oc>
    <nc r="I6" t="inlineStr">
      <is>
        <t>Passed</t>
      </is>
    </nc>
  </rcc>
  <rcc rId="8739" sId="1">
    <oc r="I316" t="inlineStr">
      <is>
        <t>Not_Run</t>
      </is>
    </oc>
    <nc r="I316" t="inlineStr">
      <is>
        <t>Passed</t>
      </is>
    </nc>
  </rcc>
  <rcc rId="8740" sId="1">
    <oc r="I315" t="inlineStr">
      <is>
        <t>Not_Run</t>
      </is>
    </oc>
    <nc r="I315" t="inlineStr">
      <is>
        <t>Passed</t>
      </is>
    </nc>
  </rcc>
</revisions>
</file>

<file path=xl/revisions/revisionLog10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41" sId="1">
    <oc r="I416" t="inlineStr">
      <is>
        <t>Not_Run</t>
      </is>
    </oc>
    <nc r="I416" t="inlineStr">
      <is>
        <t>Passed</t>
      </is>
    </nc>
  </rcc>
  <rcc rId="8742" sId="1">
    <oc r="I280" t="inlineStr">
      <is>
        <t>Not_Run</t>
      </is>
    </oc>
    <nc r="I280" t="inlineStr">
      <is>
        <t>Passed</t>
      </is>
    </nc>
  </rcc>
  <rcc rId="8743" sId="1">
    <oc r="I292" t="inlineStr">
      <is>
        <t>Not_Run</t>
      </is>
    </oc>
    <nc r="I292" t="inlineStr">
      <is>
        <t>Passed</t>
      </is>
    </nc>
  </rcc>
  <rcc rId="8744" sId="1">
    <nc r="L292" t="inlineStr">
      <is>
        <t>Verified with on board M.2 slots</t>
      </is>
    </nc>
  </rcc>
  <rcc rId="8745" sId="1">
    <oc r="I300" t="inlineStr">
      <is>
        <t>Not_Run</t>
      </is>
    </oc>
    <nc r="I300" t="inlineStr">
      <is>
        <t>Passed</t>
      </is>
    </nc>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Test_Data!$A$1:$S$437</formula>
    <oldFormula>Test_Data!$A$1:$S$437</oldFormula>
  </rdn>
  <rcv guid="{452D2189-7E35-490B-86C3-E1649E7A9343}" action="add"/>
</revisions>
</file>

<file path=xl/revisions/revisionLog10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48" sId="1">
    <oc r="I241" t="inlineStr">
      <is>
        <t>Not_Run</t>
      </is>
    </oc>
    <nc r="I241" t="inlineStr">
      <is>
        <t>Passed</t>
      </is>
    </nc>
  </rcc>
</revisions>
</file>

<file path=xl/revisions/revisionLog10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49" sId="1">
    <oc r="I58" t="inlineStr">
      <is>
        <t>Not_Run</t>
      </is>
    </oc>
    <nc r="I58" t="inlineStr">
      <is>
        <t>Passed</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8" sId="1">
    <oc r="E236" t="inlineStr">
      <is>
        <t>Not_Run</t>
      </is>
    </oc>
    <nc r="E236" t="inlineStr">
      <is>
        <t>Passed</t>
      </is>
    </nc>
  </rcc>
</revisions>
</file>

<file path=xl/revisions/revisionLog10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50" sId="1">
    <oc r="I61" t="inlineStr">
      <is>
        <t>Not_Run</t>
      </is>
    </oc>
    <nc r="I61" t="inlineStr">
      <is>
        <t>Passed</t>
      </is>
    </nc>
  </rcc>
  <rcc rId="8751" sId="1">
    <oc r="I138" t="inlineStr">
      <is>
        <t>Not_Run</t>
      </is>
    </oc>
    <nc r="I138" t="inlineStr">
      <is>
        <t>Passed</t>
      </is>
    </nc>
  </rcc>
</revisions>
</file>

<file path=xl/revisions/revisionLog10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52" sId="1">
    <oc r="I430" t="inlineStr">
      <is>
        <t>Not_Run</t>
      </is>
    </oc>
    <nc r="I430" t="inlineStr">
      <is>
        <t>Passed</t>
      </is>
    </nc>
  </rcc>
  <rcc rId="8753" sId="1">
    <oc r="I433" t="inlineStr">
      <is>
        <t>Not_Run</t>
      </is>
    </oc>
    <nc r="I433" t="inlineStr">
      <is>
        <t>Passed</t>
      </is>
    </nc>
  </rcc>
  <rcc rId="8754" sId="1">
    <oc r="I393" t="inlineStr">
      <is>
        <t>Not_Run</t>
      </is>
    </oc>
    <nc r="I393" t="inlineStr">
      <is>
        <t>Passed</t>
      </is>
    </nc>
  </rcc>
  <rcc rId="8755" sId="1">
    <oc r="I376" t="inlineStr">
      <is>
        <t>Not_Run</t>
      </is>
    </oc>
    <nc r="I376" t="inlineStr">
      <is>
        <t>Passed</t>
      </is>
    </nc>
  </rcc>
  <rcc rId="8756" sId="1">
    <oc r="I349" t="inlineStr">
      <is>
        <t>Not_Run</t>
      </is>
    </oc>
    <nc r="I349" t="inlineStr">
      <is>
        <t>Passed</t>
      </is>
    </nc>
  </rcc>
  <rcc rId="8757" sId="1">
    <oc r="I347" t="inlineStr">
      <is>
        <t>Not_Run</t>
      </is>
    </oc>
    <nc r="I347" t="inlineStr">
      <is>
        <t>Passed</t>
      </is>
    </nc>
  </rcc>
  <rcc rId="8758" sId="1">
    <oc r="I309" t="inlineStr">
      <is>
        <t>Not_Run</t>
      </is>
    </oc>
    <nc r="I309" t="inlineStr">
      <is>
        <t>NA</t>
      </is>
    </nc>
  </rcc>
  <rcc rId="8759" sId="1">
    <oc r="I290" t="inlineStr">
      <is>
        <t>Not_Run</t>
      </is>
    </oc>
    <nc r="I290" t="inlineStr">
      <is>
        <t>Passed</t>
      </is>
    </nc>
  </rcc>
  <rcc rId="8760" sId="1">
    <oc r="I230" t="inlineStr">
      <is>
        <t>Not_Run</t>
      </is>
    </oc>
    <nc r="I230" t="inlineStr">
      <is>
        <t>Passed</t>
      </is>
    </nc>
  </rcc>
  <rcc rId="8761" sId="1">
    <oc r="I226" t="inlineStr">
      <is>
        <t>Not_Run</t>
      </is>
    </oc>
    <nc r="I226" t="inlineStr">
      <is>
        <t>Passed</t>
      </is>
    </nc>
  </rcc>
  <rcc rId="8762" sId="1">
    <oc r="I219" t="inlineStr">
      <is>
        <t>Not_Run</t>
      </is>
    </oc>
    <nc r="I219" t="inlineStr">
      <is>
        <t>Passed</t>
      </is>
    </nc>
  </rcc>
  <rcc rId="8763" sId="1">
    <oc r="I215" t="inlineStr">
      <is>
        <t>Not_Run</t>
      </is>
    </oc>
    <nc r="I215" t="inlineStr">
      <is>
        <t>Passed</t>
      </is>
    </nc>
  </rcc>
  <rcc rId="8764" sId="1">
    <oc r="I213" t="inlineStr">
      <is>
        <t>Not_Run</t>
      </is>
    </oc>
    <nc r="I213" t="inlineStr">
      <is>
        <t>Passed</t>
      </is>
    </nc>
  </rcc>
  <rcc rId="8765" sId="1">
    <oc r="I212" t="inlineStr">
      <is>
        <t>Not_Run</t>
      </is>
    </oc>
    <nc r="I212" t="inlineStr">
      <is>
        <t>NA</t>
      </is>
    </nc>
  </rcc>
  <rcc rId="8766" sId="1">
    <oc r="I203" t="inlineStr">
      <is>
        <t>Not_Run</t>
      </is>
    </oc>
    <nc r="I203" t="inlineStr">
      <is>
        <t>Passed</t>
      </is>
    </nc>
  </rcc>
  <rcc rId="8767" sId="1">
    <oc r="I180" t="inlineStr">
      <is>
        <t>Not_Run</t>
      </is>
    </oc>
    <nc r="I180" t="inlineStr">
      <is>
        <t>NA</t>
      </is>
    </nc>
  </rcc>
  <rcc rId="8768" sId="1">
    <oc r="I166" t="inlineStr">
      <is>
        <t>Not_Run</t>
      </is>
    </oc>
    <nc r="I166" t="inlineStr">
      <is>
        <t>Passed</t>
      </is>
    </nc>
  </rcc>
  <rcc rId="8769" sId="1">
    <oc r="I155" t="inlineStr">
      <is>
        <t>Not_Run</t>
      </is>
    </oc>
    <nc r="I155" t="inlineStr">
      <is>
        <t>Passed</t>
      </is>
    </nc>
  </rcc>
  <rcc rId="8770" sId="1">
    <oc r="I153" t="inlineStr">
      <is>
        <t>Not_Run</t>
      </is>
    </oc>
    <nc r="I153" t="inlineStr">
      <is>
        <t>Passed</t>
      </is>
    </nc>
  </rcc>
  <rcc rId="8771" sId="1">
    <oc r="I130" t="inlineStr">
      <is>
        <t>Not_Run</t>
      </is>
    </oc>
    <nc r="I130" t="inlineStr">
      <is>
        <t>Passed</t>
      </is>
    </nc>
  </rcc>
  <rcc rId="8772" sId="1">
    <oc r="I94" t="inlineStr">
      <is>
        <t>Not_Run</t>
      </is>
    </oc>
    <nc r="I94" t="inlineStr">
      <is>
        <t>Passed</t>
      </is>
    </nc>
  </rcc>
  <rcc rId="8773" sId="1">
    <oc r="I86" t="inlineStr">
      <is>
        <t>Not_Run</t>
      </is>
    </oc>
    <nc r="I86" t="inlineStr">
      <is>
        <t>Passed</t>
      </is>
    </nc>
  </rcc>
  <rcc rId="8774" sId="1">
    <oc r="I84" t="inlineStr">
      <is>
        <t>Not_Run</t>
      </is>
    </oc>
    <nc r="I84" t="inlineStr">
      <is>
        <t>Passed</t>
      </is>
    </nc>
  </rcc>
</revisions>
</file>

<file path=xl/revisions/revisionLog10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75" sId="1">
    <oc r="I15" t="inlineStr">
      <is>
        <t>Not_Run</t>
      </is>
    </oc>
    <nc r="I15" t="inlineStr">
      <is>
        <t>Passed</t>
      </is>
    </nc>
  </rcc>
  <rcc rId="8776" sId="1">
    <oc r="I17" t="inlineStr">
      <is>
        <t>Not_Run</t>
      </is>
    </oc>
    <nc r="I17" t="inlineStr">
      <is>
        <t>Passed</t>
      </is>
    </nc>
  </rcc>
</revisions>
</file>

<file path=xl/revisions/revisionLog10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77" sId="1">
    <oc r="I71" t="inlineStr">
      <is>
        <t>Not_Run</t>
      </is>
    </oc>
    <nc r="I71" t="inlineStr">
      <is>
        <t>Passed</t>
      </is>
    </nc>
  </rcc>
  <rcc rId="8778" sId="1">
    <oc r="I35" t="inlineStr">
      <is>
        <t>Not_Run</t>
      </is>
    </oc>
    <nc r="I35" t="inlineStr">
      <is>
        <t>Passed</t>
      </is>
    </nc>
  </rcc>
  <rcc rId="8779" sId="1">
    <oc r="I42" t="inlineStr">
      <is>
        <t>Not_Run</t>
      </is>
    </oc>
    <nc r="I42" t="inlineStr">
      <is>
        <t>Passed</t>
      </is>
    </nc>
  </rcc>
</revisions>
</file>

<file path=xl/revisions/revisionLog10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80" sId="1">
    <oc r="I284" t="inlineStr">
      <is>
        <t>Not_Run</t>
      </is>
    </oc>
    <nc r="I284" t="inlineStr">
      <is>
        <t>Passed</t>
      </is>
    </nc>
  </rcc>
  <rcc rId="8781" sId="1">
    <oc r="I283" t="inlineStr">
      <is>
        <t>Not_Run</t>
      </is>
    </oc>
    <nc r="I283" t="inlineStr">
      <is>
        <t>Passed</t>
      </is>
    </nc>
  </rcc>
</revisions>
</file>

<file path=xl/revisions/revisionLog10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82" sId="1">
    <oc r="I417" t="inlineStr">
      <is>
        <t>Not_Run</t>
      </is>
    </oc>
    <nc r="I417" t="inlineStr">
      <is>
        <t>Passed</t>
      </is>
    </nc>
  </rcc>
  <rcc rId="8783" sId="1">
    <oc r="I415" t="inlineStr">
      <is>
        <t>Not_Run</t>
      </is>
    </oc>
    <nc r="I415" t="inlineStr">
      <is>
        <t>Passed</t>
      </is>
    </nc>
  </rcc>
  <rcc rId="8784" sId="1">
    <oc r="I412" t="inlineStr">
      <is>
        <t>Not_Run</t>
      </is>
    </oc>
    <nc r="I412" t="inlineStr">
      <is>
        <t>Passed</t>
      </is>
    </nc>
  </rcc>
  <rcc rId="8785" sId="1">
    <oc r="I407" t="inlineStr">
      <is>
        <t>Not_Run</t>
      </is>
    </oc>
    <nc r="I407" t="inlineStr">
      <is>
        <t>Passed</t>
      </is>
    </nc>
  </rcc>
  <rcc rId="8786" sId="1">
    <oc r="I364" t="inlineStr">
      <is>
        <t>Not_Run</t>
      </is>
    </oc>
    <nc r="I364" t="inlineStr">
      <is>
        <t>Passed</t>
      </is>
    </nc>
  </rcc>
  <rcc rId="8787" sId="1">
    <oc r="I404" t="inlineStr">
      <is>
        <t>Not_Run</t>
      </is>
    </oc>
    <nc r="I404" t="inlineStr">
      <is>
        <t>Passed</t>
      </is>
    </nc>
  </rcc>
  <rcc rId="8788" sId="1">
    <oc r="I384" t="inlineStr">
      <is>
        <t>Not_Run</t>
      </is>
    </oc>
    <nc r="I384" t="inlineStr">
      <is>
        <t>Passed</t>
      </is>
    </nc>
  </rcc>
  <rcc rId="8789" sId="1">
    <oc r="I356" t="inlineStr">
      <is>
        <t>Not_Run</t>
      </is>
    </oc>
    <nc r="I356" t="inlineStr">
      <is>
        <t>Passed</t>
      </is>
    </nc>
  </rcc>
  <rcc rId="8790" sId="1">
    <oc r="I334" t="inlineStr">
      <is>
        <t>Not_Run</t>
      </is>
    </oc>
    <nc r="I334" t="inlineStr">
      <is>
        <t>Passed</t>
      </is>
    </nc>
  </rcc>
  <rcc rId="8791" sId="1">
    <oc r="I325" t="inlineStr">
      <is>
        <t>Not_Run</t>
      </is>
    </oc>
    <nc r="I325" t="inlineStr">
      <is>
        <t>Passed</t>
      </is>
    </nc>
  </rcc>
  <rcc rId="8792" sId="1">
    <oc r="I324" t="inlineStr">
      <is>
        <t>Not_Run</t>
      </is>
    </oc>
    <nc r="I324" t="inlineStr">
      <is>
        <t>Passed</t>
      </is>
    </nc>
  </rcc>
  <rcc rId="8793" sId="1">
    <oc r="L384" t="inlineStr">
      <is>
        <t>Intel</t>
      </is>
    </oc>
    <nc r="L384"/>
  </rcc>
  <rcc rId="8794" sId="1">
    <oc r="L412" t="inlineStr">
      <is>
        <t>Intel</t>
      </is>
    </oc>
    <nc r="L412"/>
  </rcc>
  <rcc rId="8795" sId="1">
    <oc r="I314" t="inlineStr">
      <is>
        <t>Not_Run</t>
      </is>
    </oc>
    <nc r="I314" t="inlineStr">
      <is>
        <t>Passed</t>
      </is>
    </nc>
  </rcc>
  <rcc rId="8796" sId="1">
    <oc r="I307" t="inlineStr">
      <is>
        <t>Not_Run</t>
      </is>
    </oc>
    <nc r="I307" t="inlineStr">
      <is>
        <t>Passed</t>
      </is>
    </nc>
  </rcc>
  <rcc rId="8797" sId="1">
    <oc r="I310" t="inlineStr">
      <is>
        <t>Not_Run</t>
      </is>
    </oc>
    <nc r="I310" t="inlineStr">
      <is>
        <t>Passed</t>
      </is>
    </nc>
  </rcc>
  <rcc rId="8798" sId="1">
    <oc r="I312" t="inlineStr">
      <is>
        <t>Not_Run</t>
      </is>
    </oc>
    <nc r="I312" t="inlineStr">
      <is>
        <t>Passed</t>
      </is>
    </nc>
  </rcc>
  <rcc rId="8799" sId="1">
    <oc r="I304" t="inlineStr">
      <is>
        <t>Not_Run</t>
      </is>
    </oc>
    <nc r="I304" t="inlineStr">
      <is>
        <t>Passed</t>
      </is>
    </nc>
  </rcc>
  <rcc rId="8800" sId="1">
    <oc r="I303" t="inlineStr">
      <is>
        <t>Not_Run</t>
      </is>
    </oc>
    <nc r="I303" t="inlineStr">
      <is>
        <t>Passed</t>
      </is>
    </nc>
  </rcc>
  <rcc rId="8801" sId="1">
    <oc r="I298" t="inlineStr">
      <is>
        <t>Not_Run</t>
      </is>
    </oc>
    <nc r="I298" t="inlineStr">
      <is>
        <t>Passed</t>
      </is>
    </nc>
  </rcc>
  <rcc rId="8802" sId="1">
    <oc r="I297" t="inlineStr">
      <is>
        <t>Not_Run</t>
      </is>
    </oc>
    <nc r="I297" t="inlineStr">
      <is>
        <t>Passed</t>
      </is>
    </nc>
  </rcc>
  <rcc rId="8803" sId="1">
    <oc r="I293" t="inlineStr">
      <is>
        <t>Not_Run</t>
      </is>
    </oc>
    <nc r="I293" t="inlineStr">
      <is>
        <t>Passed</t>
      </is>
    </nc>
  </rcc>
  <rcc rId="8804" sId="1">
    <oc r="I287" t="inlineStr">
      <is>
        <t>Not_Run</t>
      </is>
    </oc>
    <nc r="I287" t="inlineStr">
      <is>
        <t>Passed</t>
      </is>
    </nc>
  </rcc>
  <rcc rId="8805" sId="1">
    <oc r="I257" t="inlineStr">
      <is>
        <t>Not_Run</t>
      </is>
    </oc>
    <nc r="I257" t="inlineStr">
      <is>
        <t>Passed</t>
      </is>
    </nc>
  </rcc>
  <rcc rId="8806" sId="1">
    <oc r="I234" t="inlineStr">
      <is>
        <t>Not_Run</t>
      </is>
    </oc>
    <nc r="I234" t="inlineStr">
      <is>
        <t>Passed</t>
      </is>
    </nc>
  </rcc>
  <rcc rId="8807" sId="1">
    <oc r="I236" t="inlineStr">
      <is>
        <t>Not_Run</t>
      </is>
    </oc>
    <nc r="I236" t="inlineStr">
      <is>
        <t>Passed</t>
      </is>
    </nc>
  </rcc>
  <rcc rId="8808" sId="1">
    <oc r="I12" t="inlineStr">
      <is>
        <t>Not_Run</t>
      </is>
    </oc>
    <nc r="I12" t="inlineStr">
      <is>
        <t>Passed</t>
      </is>
    </nc>
  </rcc>
  <rcc rId="8809" sId="1">
    <oc r="I8" t="inlineStr">
      <is>
        <t>Not_Run</t>
      </is>
    </oc>
    <nc r="I8" t="inlineStr">
      <is>
        <t>Passed</t>
      </is>
    </nc>
  </rcc>
  <rcc rId="8810" sId="1">
    <oc r="I2" t="inlineStr">
      <is>
        <t>Not_Run</t>
      </is>
    </oc>
    <nc r="I2" t="inlineStr">
      <is>
        <t>Passed</t>
      </is>
    </nc>
  </rcc>
  <rcc rId="8811" sId="1">
    <oc r="I223" t="inlineStr">
      <is>
        <t>Not_Run</t>
      </is>
    </oc>
    <nc r="I223" t="inlineStr">
      <is>
        <t>Passed</t>
      </is>
    </nc>
  </rcc>
</revisions>
</file>

<file path=xl/revisions/revisionLog10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2" sId="1">
    <oc r="I142" t="inlineStr">
      <is>
        <t>Not_Run</t>
      </is>
    </oc>
    <nc r="I142" t="inlineStr">
      <is>
        <t>Passed</t>
      </is>
    </nc>
  </rcc>
  <rcc rId="8813" sId="1">
    <oc r="I141" t="inlineStr">
      <is>
        <t>Not_Run</t>
      </is>
    </oc>
    <nc r="I141" t="inlineStr">
      <is>
        <t>Passed</t>
      </is>
    </nc>
  </rcc>
</revisions>
</file>

<file path=xl/revisions/revisionLog10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4" sId="1">
    <oc r="I421" t="inlineStr">
      <is>
        <t>Not_Run</t>
      </is>
    </oc>
    <nc r="I421" t="inlineStr">
      <is>
        <t>Passed</t>
      </is>
    </nc>
  </rcc>
</revisions>
</file>

<file path=xl/revisions/revisionLog10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5" sId="1">
    <oc r="I339" t="inlineStr">
      <is>
        <t>Not_Run</t>
      </is>
    </oc>
    <nc r="I339" t="inlineStr">
      <is>
        <t>passed</t>
      </is>
    </nc>
  </rcc>
  <rcc rId="8816" sId="1">
    <oc r="I279" t="inlineStr">
      <is>
        <t>Not_Run</t>
      </is>
    </oc>
    <nc r="I279" t="inlineStr">
      <is>
        <t>Passed</t>
      </is>
    </nc>
  </rcc>
</revisions>
</file>

<file path=xl/revisions/revisionLog10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7" sId="1">
    <oc r="I113" t="inlineStr">
      <is>
        <t>Not_Run</t>
      </is>
    </oc>
    <nc r="I113" t="inlineStr">
      <is>
        <t>Passed</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9" sId="1">
    <oc r="E292" t="inlineStr">
      <is>
        <t>Not_Run</t>
      </is>
    </oc>
    <nc r="E292" t="inlineStr">
      <is>
        <t>Passed</t>
      </is>
    </nc>
  </rcc>
</revisions>
</file>

<file path=xl/revisions/revisionLog10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8" sId="1">
    <oc r="J436" t="inlineStr">
      <is>
        <t>Shwetha</t>
      </is>
    </oc>
    <nc r="J436" t="inlineStr">
      <is>
        <t>Yamini</t>
      </is>
    </nc>
  </rcc>
  <rcc rId="8819" sId="1">
    <oc r="J435" t="inlineStr">
      <is>
        <t>Shwetha</t>
      </is>
    </oc>
    <nc r="J435" t="inlineStr">
      <is>
        <t>Yamini</t>
      </is>
    </nc>
  </rcc>
  <rcc rId="8820" sId="1">
    <oc r="J434" t="inlineStr">
      <is>
        <t>Shwetha</t>
      </is>
    </oc>
    <nc r="J434" t="inlineStr">
      <is>
        <t>Yamini</t>
      </is>
    </nc>
  </rcc>
  <rcc rId="8821" sId="1">
    <oc r="J383" t="inlineStr">
      <is>
        <t>Shwetha</t>
      </is>
    </oc>
    <nc r="J383" t="inlineStr">
      <is>
        <t>Yamini</t>
      </is>
    </nc>
  </rcc>
  <rcc rId="8822" sId="1">
    <oc r="J380" t="inlineStr">
      <is>
        <t>Shwetha</t>
      </is>
    </oc>
    <nc r="J380" t="inlineStr">
      <is>
        <t>Yamini</t>
      </is>
    </nc>
  </rcc>
  <rcc rId="8823" sId="1">
    <oc r="J363" t="inlineStr">
      <is>
        <t>Shwetha</t>
      </is>
    </oc>
    <nc r="J363" t="inlineStr">
      <is>
        <t>Yamini</t>
      </is>
    </nc>
  </rcc>
  <rcc rId="8824" sId="1">
    <oc r="J362" t="inlineStr">
      <is>
        <t>Shwetha</t>
      </is>
    </oc>
    <nc r="J362" t="inlineStr">
      <is>
        <t>Yamini</t>
      </is>
    </nc>
  </rcc>
  <rcc rId="8825" sId="1">
    <oc r="J358" t="inlineStr">
      <is>
        <t>Shwetha</t>
      </is>
    </oc>
    <nc r="J358" t="inlineStr">
      <is>
        <t>Yamini</t>
      </is>
    </nc>
  </rcc>
  <rcc rId="8826" sId="1">
    <oc r="J202" t="inlineStr">
      <is>
        <t>Shwetha</t>
      </is>
    </oc>
    <nc r="J202" t="inlineStr">
      <is>
        <t>Yamini</t>
      </is>
    </nc>
  </rcc>
  <rcc rId="8827" sId="1">
    <oc r="J132" t="inlineStr">
      <is>
        <t>Shwetha</t>
      </is>
    </oc>
    <nc r="J132" t="inlineStr">
      <is>
        <t>Yamini</t>
      </is>
    </nc>
  </rcc>
  <rcc rId="8828" sId="1">
    <oc r="J129" t="inlineStr">
      <is>
        <t>Shwetha</t>
      </is>
    </oc>
    <nc r="J129" t="inlineStr">
      <is>
        <t>Yamini</t>
      </is>
    </nc>
  </rcc>
  <rcc rId="8829" sId="1">
    <oc r="J120" t="inlineStr">
      <is>
        <t>Shwetha</t>
      </is>
    </oc>
    <nc r="J120" t="inlineStr">
      <is>
        <t>Yamini</t>
      </is>
    </nc>
  </rcc>
  <rcc rId="8830" sId="1">
    <oc r="J101" t="inlineStr">
      <is>
        <t>Shwetha</t>
      </is>
    </oc>
    <nc r="J101" t="inlineStr">
      <is>
        <t>Yamini</t>
      </is>
    </nc>
  </rcc>
  <rcc rId="8831" sId="1">
    <oc r="J207" t="inlineStr">
      <is>
        <t>Reshma</t>
      </is>
    </oc>
    <nc r="J207" t="inlineStr">
      <is>
        <t>Jijina</t>
      </is>
    </nc>
  </rcc>
  <rcc rId="8832" sId="1">
    <oc r="J425" t="inlineStr">
      <is>
        <t>Reshma</t>
      </is>
    </oc>
    <nc r="J425" t="inlineStr">
      <is>
        <t>Jijina</t>
      </is>
    </nc>
  </rcc>
  <rcc rId="8833" sId="1">
    <oc r="J424" t="inlineStr">
      <is>
        <t>Reshma</t>
      </is>
    </oc>
    <nc r="J424" t="inlineStr">
      <is>
        <t>Jijina</t>
      </is>
    </nc>
  </rcc>
  <rcc rId="8834" sId="1">
    <oc r="J423" t="inlineStr">
      <is>
        <t>Reshma</t>
      </is>
    </oc>
    <nc r="J423" t="inlineStr">
      <is>
        <t>Jijina</t>
      </is>
    </nc>
  </rcc>
  <rcc rId="8835" sId="1">
    <oc r="J422" t="inlineStr">
      <is>
        <t>Reshma</t>
      </is>
    </oc>
    <nc r="J422" t="inlineStr">
      <is>
        <t>Jijina</t>
      </is>
    </nc>
  </rcc>
  <rcc rId="8836" sId="1">
    <oc r="J420" t="inlineStr">
      <is>
        <t>Reshma</t>
      </is>
    </oc>
    <nc r="J420" t="inlineStr">
      <is>
        <t>Jijina</t>
      </is>
    </nc>
  </rcc>
  <rcc rId="8837" sId="1">
    <oc r="J419" t="inlineStr">
      <is>
        <t>Reshma</t>
      </is>
    </oc>
    <nc r="J419" t="inlineStr">
      <is>
        <t>Jijina</t>
      </is>
    </nc>
  </rcc>
  <rcc rId="8838" sId="1">
    <oc r="J418" t="inlineStr">
      <is>
        <t>Reshma</t>
      </is>
    </oc>
    <nc r="J418" t="inlineStr">
      <is>
        <t>Jijina</t>
      </is>
    </nc>
  </rcc>
  <rcc rId="8839" sId="1">
    <oc r="J191" t="inlineStr">
      <is>
        <t>Reshma</t>
      </is>
    </oc>
    <nc r="J191" t="inlineStr">
      <is>
        <t>Jijina</t>
      </is>
    </nc>
  </rcc>
  <rcc rId="8840" sId="1">
    <oc r="J183" t="inlineStr">
      <is>
        <t>Reshma</t>
      </is>
    </oc>
    <nc r="J183" t="inlineStr">
      <is>
        <t>Jijina</t>
      </is>
    </nc>
  </rcc>
  <rcc rId="8841" sId="1">
    <oc r="J178" t="inlineStr">
      <is>
        <t>Reshma</t>
      </is>
    </oc>
    <nc r="J178" t="inlineStr">
      <is>
        <t>Jijina</t>
      </is>
    </nc>
  </rcc>
  <rcc rId="8842" sId="1">
    <oc r="J177" t="inlineStr">
      <is>
        <t>Reshma</t>
      </is>
    </oc>
    <nc r="J177" t="inlineStr">
      <is>
        <t>Jijina</t>
      </is>
    </nc>
  </rcc>
  <rcc rId="8843" sId="1">
    <oc r="J176" t="inlineStr">
      <is>
        <t>Reshma</t>
      </is>
    </oc>
    <nc r="J176" t="inlineStr">
      <is>
        <t>Jijina</t>
      </is>
    </nc>
  </rcc>
  <rcc rId="8844" sId="1">
    <oc r="J175" t="inlineStr">
      <is>
        <t>Reshma</t>
      </is>
    </oc>
    <nc r="J175" t="inlineStr">
      <is>
        <t>Jijina</t>
      </is>
    </nc>
  </rcc>
  <rcc rId="8845" sId="1">
    <oc r="J174" t="inlineStr">
      <is>
        <t>Reshma</t>
      </is>
    </oc>
    <nc r="J174" t="inlineStr">
      <is>
        <t>Jijina</t>
      </is>
    </nc>
  </rcc>
  <rcc rId="8846" sId="1">
    <oc r="J173" t="inlineStr">
      <is>
        <t>Reshma</t>
      </is>
    </oc>
    <nc r="J173" t="inlineStr">
      <is>
        <t>Jijina</t>
      </is>
    </nc>
  </rcc>
  <rcc rId="8847" sId="1">
    <oc r="J172" t="inlineStr">
      <is>
        <t>Reshma</t>
      </is>
    </oc>
    <nc r="J172" t="inlineStr">
      <is>
        <t>Jijina</t>
      </is>
    </nc>
  </rcc>
  <rcc rId="8848" sId="1">
    <oc r="J171" t="inlineStr">
      <is>
        <t>Reshma</t>
      </is>
    </oc>
    <nc r="J171" t="inlineStr">
      <is>
        <t>Jijina</t>
      </is>
    </nc>
  </rcc>
  <rcc rId="8849" sId="1">
    <oc r="J170" t="inlineStr">
      <is>
        <t>Reshma</t>
      </is>
    </oc>
    <nc r="J170" t="inlineStr">
      <is>
        <t>Jijina</t>
      </is>
    </nc>
  </rcc>
  <rcc rId="8850" sId="1">
    <oc r="J169" t="inlineStr">
      <is>
        <t>Reshma</t>
      </is>
    </oc>
    <nc r="J169" t="inlineStr">
      <is>
        <t>Yamini</t>
      </is>
    </nc>
  </rcc>
  <rcc rId="8851" sId="1">
    <oc r="J168" t="inlineStr">
      <is>
        <t>Reshma</t>
      </is>
    </oc>
    <nc r="J168" t="inlineStr">
      <is>
        <t>Yamini</t>
      </is>
    </nc>
  </rcc>
  <rcc rId="8852" sId="1">
    <oc r="J167" t="inlineStr">
      <is>
        <t>Reshma</t>
      </is>
    </oc>
    <nc r="J167" t="inlineStr">
      <is>
        <t>Yamini</t>
      </is>
    </nc>
  </rcc>
  <rcc rId="8853" sId="1">
    <oc r="J165" t="inlineStr">
      <is>
        <t>Reshma</t>
      </is>
    </oc>
    <nc r="J165" t="inlineStr">
      <is>
        <t>Yamini</t>
      </is>
    </nc>
  </rcc>
  <rcc rId="8854" sId="1">
    <oc r="J154" t="inlineStr">
      <is>
        <t>Reshma</t>
      </is>
    </oc>
    <nc r="J154" t="inlineStr">
      <is>
        <t>Yamini</t>
      </is>
    </nc>
  </rcc>
  <rcc rId="8855" sId="1">
    <oc r="J10" t="inlineStr">
      <is>
        <t>Jijina</t>
      </is>
    </oc>
    <nc r="J10" t="inlineStr">
      <is>
        <t>Yamini</t>
      </is>
    </nc>
  </rcc>
  <rcc rId="8856" sId="1">
    <oc r="J385" t="inlineStr">
      <is>
        <t>Jijina</t>
      </is>
    </oc>
    <nc r="J385" t="inlineStr">
      <is>
        <t>Arya</t>
      </is>
    </nc>
  </rcc>
  <rcc rId="8857" sId="1">
    <oc r="J366" t="inlineStr">
      <is>
        <t>Jijina</t>
      </is>
    </oc>
    <nc r="J366" t="inlineStr">
      <is>
        <t>Arya</t>
      </is>
    </nc>
  </rcc>
  <rcc rId="8858" sId="1">
    <oc r="J332" t="inlineStr">
      <is>
        <t>Jijina</t>
      </is>
    </oc>
    <nc r="J332" t="inlineStr">
      <is>
        <t>Arya</t>
      </is>
    </nc>
  </rcc>
  <rcc rId="8859" sId="1">
    <oc r="J271" t="inlineStr">
      <is>
        <t>Jijina</t>
      </is>
    </oc>
    <nc r="J271" t="inlineStr">
      <is>
        <t>Manasa</t>
      </is>
    </nc>
  </rcc>
  <rcc rId="8860" sId="1">
    <oc r="J208" t="inlineStr">
      <is>
        <t>Reshma</t>
      </is>
    </oc>
    <nc r="J208" t="inlineStr">
      <is>
        <t>Manasa</t>
      </is>
    </nc>
  </rcc>
  <rcc rId="8861" sId="1">
    <oc r="J112" t="inlineStr">
      <is>
        <t>Reshma</t>
      </is>
    </oc>
    <nc r="J112" t="inlineStr">
      <is>
        <t>Arya</t>
      </is>
    </nc>
  </rcc>
  <rcc rId="8862" sId="1">
    <oc r="J104" t="inlineStr">
      <is>
        <t>Reshma</t>
      </is>
    </oc>
    <nc r="J104" t="inlineStr">
      <is>
        <t>Arya</t>
      </is>
    </nc>
  </rcc>
  <rcc rId="8863" sId="1">
    <oc r="J95" t="inlineStr">
      <is>
        <t>Jijina</t>
      </is>
    </oc>
    <nc r="J95" t="inlineStr">
      <is>
        <t>Manasa</t>
      </is>
    </nc>
  </rc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Test_Data!$A$1:$U$438</formula>
    <oldFormula>Test_Data!$A$1:$U$438</oldFormula>
  </rdn>
  <rcv guid="{59388434-B977-4D04-820B-C0079DE38CFF}" action="add"/>
</revisions>
</file>

<file path=xl/revisions/revisionLog10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66" sId="1">
    <oc r="J204" t="inlineStr">
      <is>
        <t>Vijay</t>
      </is>
    </oc>
    <nc r="J204" t="inlineStr">
      <is>
        <t>Shwetha</t>
      </is>
    </nc>
  </rcc>
  <rcc rId="8867" sId="1">
    <oc r="J161" t="inlineStr">
      <is>
        <t>Vijay</t>
      </is>
    </oc>
    <nc r="J161" t="inlineStr">
      <is>
        <t>Shwetha</t>
      </is>
    </nc>
  </rcc>
  <rcc rId="8868" sId="1">
    <oc r="J140" t="inlineStr">
      <is>
        <t>Vijay</t>
      </is>
    </oc>
    <nc r="J140" t="inlineStr">
      <is>
        <t>Shwetha</t>
      </is>
    </nc>
  </rcc>
  <rcc rId="8869" sId="1">
    <oc r="J296" t="inlineStr">
      <is>
        <t>Vijay</t>
      </is>
    </oc>
    <nc r="J296" t="inlineStr">
      <is>
        <t>Yamini</t>
      </is>
    </nc>
  </rcc>
  <rcc rId="8870" sId="1">
    <oc r="J318" t="inlineStr">
      <is>
        <t>Vijay</t>
      </is>
    </oc>
    <nc r="J318" t="inlineStr">
      <is>
        <t>Yamini</t>
      </is>
    </nc>
  </rcc>
  <rcv guid="{5579D22E-755A-4E0D-A977-6DB5DB67A016}" action="delete"/>
  <rdn rId="0" localSheetId="2" customView="1" name="Z_5579D22E_755A_4E0D_A977_6DB5DB67A016_.wvu.FilterData" hidden="1" oldHidden="1">
    <formula>Test_Config!$A$1</formula>
    <oldFormula>Test_Config!$A$1</oldFormula>
  </rdn>
  <rdn rId="0" localSheetId="1" customView="1" name="Z_5579D22E_755A_4E0D_A977_6DB5DB67A016_.wvu.FilterData" hidden="1" oldHidden="1">
    <formula>Test_Data!$A$1:$U$438</formula>
    <oldFormula>Test_Data!$A$1:$U$438</oldFormula>
  </rdn>
  <rcv guid="{5579D22E-755A-4E0D-A977-6DB5DB67A016}" action="add"/>
</revisions>
</file>

<file path=xl/revisions/revisionLog10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Test_Data!$A$1:$S$437</formula>
    <oldFormula>Test_Data!$A$1:$S$437</oldFormula>
  </rdn>
  <rcv guid="{452D2189-7E35-490B-86C3-E1649E7A9343}" action="add"/>
</revisions>
</file>

<file path=xl/revisions/revisionLog10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75" sId="1">
    <oc r="J52" t="inlineStr">
      <is>
        <t>Shwetha</t>
      </is>
    </oc>
    <nc r="J52" t="inlineStr">
      <is>
        <t>Vijay</t>
      </is>
    </nc>
  </rcc>
  <rcc rId="8876" sId="1">
    <oc r="J51" t="inlineStr">
      <is>
        <t>Shwetha</t>
      </is>
    </oc>
    <nc r="J51" t="inlineStr">
      <is>
        <t>Vijay</t>
      </is>
    </nc>
  </rcc>
  <rcc rId="8877" sId="1">
    <oc r="J50" t="inlineStr">
      <is>
        <t>Shwetha</t>
      </is>
    </oc>
    <nc r="J50" t="inlineStr">
      <is>
        <t>Vijay</t>
      </is>
    </nc>
  </rcc>
  <rcc rId="8878" sId="1">
    <oc r="J49" t="inlineStr">
      <is>
        <t>Shwetha</t>
      </is>
    </oc>
    <nc r="J49" t="inlineStr">
      <is>
        <t>Vijay</t>
      </is>
    </nc>
  </rcc>
  <rcc rId="8879" sId="1">
    <oc r="J48" t="inlineStr">
      <is>
        <t>Shwetha</t>
      </is>
    </oc>
    <nc r="J48" t="inlineStr">
      <is>
        <t>Vijay</t>
      </is>
    </nc>
  </rcc>
  <rcc rId="8880" sId="1">
    <oc r="J47" t="inlineStr">
      <is>
        <t>Shwetha</t>
      </is>
    </oc>
    <nc r="J47" t="inlineStr">
      <is>
        <t>Vijay</t>
      </is>
    </nc>
  </rcc>
  <rcc rId="8881" sId="1">
    <oc r="J46" t="inlineStr">
      <is>
        <t>Shwetha</t>
      </is>
    </oc>
    <nc r="J46" t="inlineStr">
      <is>
        <t>Vijay</t>
      </is>
    </nc>
  </rcc>
  <rcc rId="8882" sId="1">
    <oc r="J45" t="inlineStr">
      <is>
        <t>Shwetha</t>
      </is>
    </oc>
    <nc r="J45" t="inlineStr">
      <is>
        <t>Vijay</t>
      </is>
    </nc>
  </rcc>
  <rcc rId="8883" sId="1">
    <oc r="J44" t="inlineStr">
      <is>
        <t>Shwetha</t>
      </is>
    </oc>
    <nc r="J44" t="inlineStr">
      <is>
        <t>Vijay</t>
      </is>
    </nc>
  </rcc>
  <rcc rId="8884" sId="1">
    <oc r="J240" t="inlineStr">
      <is>
        <t>Vijay</t>
      </is>
    </oc>
    <nc r="J240" t="inlineStr">
      <is>
        <t>Shwetha</t>
      </is>
    </nc>
  </rcc>
  <rcc rId="8885" sId="1">
    <oc r="J238" t="inlineStr">
      <is>
        <t>Vijay</t>
      </is>
    </oc>
    <nc r="J238" t="inlineStr">
      <is>
        <t>Shwetha</t>
      </is>
    </nc>
  </rcc>
  <rcc rId="8886" sId="1">
    <oc r="J235" t="inlineStr">
      <is>
        <t>Vijay</t>
      </is>
    </oc>
    <nc r="J235" t="inlineStr">
      <is>
        <t>Shwetha</t>
      </is>
    </nc>
  </rcc>
  <rcc rId="8887" sId="1">
    <oc r="J317" t="inlineStr">
      <is>
        <t>Vijay</t>
      </is>
    </oc>
    <nc r="J317" t="inlineStr">
      <is>
        <t>Yamini</t>
      </is>
    </nc>
  </rcc>
</revisions>
</file>

<file path=xl/revisions/revisionLog10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88" sId="1">
    <oc r="J202" t="inlineStr">
      <is>
        <t>Yamini</t>
      </is>
    </oc>
    <nc r="J202" t="inlineStr">
      <is>
        <t>Jijina</t>
      </is>
    </nc>
  </rcc>
</revisions>
</file>

<file path=xl/revisions/revisionLog10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89" sId="1">
    <oc r="I42" t="inlineStr">
      <is>
        <t>Passed</t>
      </is>
    </oc>
    <nc r="I42" t="inlineStr">
      <is>
        <t>Not_Run</t>
      </is>
    </nc>
  </rcc>
</revisions>
</file>

<file path=xl/revisions/revisionLog10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0" sId="1" odxf="1" dxf="1">
    <oc r="A420">
      <f>HYPERLINK("https://hsdes.intel.com/resource/16013676942","16013676942")</f>
    </oc>
    <nc r="A420">
      <f>HYPERLINK("https://hsdes.intel.com/resource/16013676942","16013676942")</f>
    </nc>
    <odxf>
      <font>
        <u val="none"/>
        <sz val="11"/>
        <color theme="1"/>
        <name val="Calibri"/>
        <family val="2"/>
        <scheme val="minor"/>
      </font>
    </odxf>
    <ndxf>
      <font>
        <u/>
        <sz val="11"/>
        <color theme="10"/>
        <name val="Calibri"/>
        <family val="2"/>
        <scheme val="minor"/>
      </font>
    </ndxf>
  </rcc>
</revisions>
</file>

<file path=xl/revisions/revisionLog10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1" sId="1">
    <oc r="I358" t="inlineStr">
      <is>
        <t>Not_Run</t>
      </is>
    </oc>
    <nc r="I358" t="inlineStr">
      <is>
        <t>Passed</t>
      </is>
    </nc>
  </rcc>
  <rcc rId="8892" sId="1">
    <oc r="I363" t="inlineStr">
      <is>
        <t>Not_Run</t>
      </is>
    </oc>
    <nc r="I363" t="inlineStr">
      <is>
        <t>Passed</t>
      </is>
    </nc>
  </rcc>
  <rcc rId="8893" sId="1">
    <oc r="I380" t="inlineStr">
      <is>
        <t>Not_Run</t>
      </is>
    </oc>
    <nc r="I380" t="inlineStr">
      <is>
        <t>Passed</t>
      </is>
    </nc>
  </rcc>
</revisions>
</file>

<file path=xl/revisions/revisionLog10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4" sId="1">
    <oc r="I426" t="inlineStr">
      <is>
        <t>Not_Run</t>
      </is>
    </oc>
    <nc r="I426" t="inlineStr">
      <is>
        <t>Passed</t>
      </is>
    </nc>
  </rcc>
</revisions>
</file>

<file path=xl/revisions/revisionLog10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5" sId="1">
    <oc r="I383" t="inlineStr">
      <is>
        <t>Not_Run</t>
      </is>
    </oc>
    <nc r="I383" t="inlineStr">
      <is>
        <t>Passed</t>
      </is>
    </nc>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Test_Data!$A$1:$S$437</formula>
    <oldFormula>Test_Data!$A$1:$S$437</oldFormula>
  </rdn>
  <rcv guid="{452D2189-7E35-490B-86C3-E1649E7A9343}" action="add"/>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0" sId="1">
    <oc r="E82" t="inlineStr">
      <is>
        <t>Not_Run</t>
      </is>
    </oc>
    <nc r="E82" t="inlineStr">
      <is>
        <t>Passed</t>
      </is>
    </nc>
  </rcc>
</revisions>
</file>

<file path=xl/revisions/revisionLog10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8" sId="1">
    <oc r="I181" t="inlineStr">
      <is>
        <t>Not_Run</t>
      </is>
    </oc>
    <nc r="I181" t="inlineStr">
      <is>
        <t>Passed</t>
      </is>
    </nc>
  </rcc>
</revisions>
</file>

<file path=xl/revisions/revisionLog10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9" sId="1">
    <oc r="I164" t="inlineStr">
      <is>
        <t>Not_Run</t>
      </is>
    </oc>
    <nc r="I164" t="inlineStr">
      <is>
        <t>Passed</t>
      </is>
    </nc>
  </rcc>
</revisions>
</file>

<file path=xl/revisions/revisionLog10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0" sId="1">
    <oc r="I76" t="inlineStr">
      <is>
        <t>Not_Run</t>
      </is>
    </oc>
    <nc r="I76" t="inlineStr">
      <is>
        <t>Passed</t>
      </is>
    </nc>
  </rcc>
</revisions>
</file>

<file path=xl/revisions/revisionLog10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1" sId="1">
    <oc r="I436" t="inlineStr">
      <is>
        <t>Not_Run</t>
      </is>
    </oc>
    <nc r="I436" t="inlineStr">
      <is>
        <t>Passed</t>
      </is>
    </nc>
  </rcc>
  <rcc rId="8902" sId="1">
    <oc r="I435" t="inlineStr">
      <is>
        <t>Not_Run</t>
      </is>
    </oc>
    <nc r="I435" t="inlineStr">
      <is>
        <t>Passed</t>
      </is>
    </nc>
  </rcc>
</revisions>
</file>

<file path=xl/revisions/revisionLog10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3" sId="1">
    <oc r="I75" t="inlineStr">
      <is>
        <t>Not_Run</t>
      </is>
    </oc>
    <nc r="I75" t="inlineStr">
      <is>
        <t>Passed</t>
      </is>
    </nc>
  </rcc>
</revisions>
</file>

<file path=xl/revisions/revisionLog10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4" sId="1">
    <oc r="I16" t="inlineStr">
      <is>
        <t>Not_Run</t>
      </is>
    </oc>
    <nc r="I16" t="inlineStr">
      <is>
        <t>NA</t>
      </is>
    </nc>
  </rcc>
</revisions>
</file>

<file path=xl/revisions/revisionLog10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5" sId="1">
    <oc r="I160" t="inlineStr">
      <is>
        <t>Not_Run</t>
      </is>
    </oc>
    <nc r="I160" t="inlineStr">
      <is>
        <t>NA</t>
      </is>
    </nc>
  </rcc>
</revisions>
</file>

<file path=xl/revisions/revisionLog10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6" sId="1">
    <oc r="I80" t="inlineStr">
      <is>
        <t>Not_Run</t>
      </is>
    </oc>
    <nc r="I80" t="inlineStr">
      <is>
        <t>Passed</t>
      </is>
    </nc>
  </rcc>
</revisions>
</file>

<file path=xl/revisions/revisionLog10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7" sId="1">
    <oc r="I207" t="inlineStr">
      <is>
        <t>Not_Run</t>
      </is>
    </oc>
    <nc r="I207" t="inlineStr">
      <is>
        <t>Passed</t>
      </is>
    </nc>
  </rcc>
  <rcc rId="8908" sId="1">
    <oc r="I425" t="inlineStr">
      <is>
        <t>Not_Run</t>
      </is>
    </oc>
    <nc r="I425" t="inlineStr">
      <is>
        <t>Passed</t>
      </is>
    </nc>
  </rcc>
  <rcc rId="8909" sId="1">
    <oc r="I419" t="inlineStr">
      <is>
        <t>Not_Run</t>
      </is>
    </oc>
    <nc r="I419" t="inlineStr">
      <is>
        <t>Passed</t>
      </is>
    </nc>
  </rcc>
  <rcc rId="8910" sId="1">
    <oc r="I191" t="inlineStr">
      <is>
        <t>Not_Run</t>
      </is>
    </oc>
    <nc r="I191" t="inlineStr">
      <is>
        <t>Passed</t>
      </is>
    </nc>
  </rcc>
  <rcc rId="8911" sId="1">
    <oc r="I183" t="inlineStr">
      <is>
        <t>Not_Run</t>
      </is>
    </oc>
    <nc r="I183" t="inlineStr">
      <is>
        <t>Passed</t>
      </is>
    </nc>
  </rcc>
  <rcc rId="8912" sId="1">
    <oc r="I178" t="inlineStr">
      <is>
        <t>Not_Run</t>
      </is>
    </oc>
    <nc r="I178" t="inlineStr">
      <is>
        <t>Passed</t>
      </is>
    </nc>
  </rcc>
</revisions>
</file>

<file path=xl/revisions/revisionLog10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13" sId="1">
    <oc r="I72" t="inlineStr">
      <is>
        <t>Not_Run</t>
      </is>
    </oc>
    <nc r="I72" t="inlineStr">
      <is>
        <t>Passed</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1" sId="1">
    <oc r="G81" t="inlineStr">
      <is>
        <t>Arya</t>
      </is>
    </oc>
    <nc r="G81" t="inlineStr">
      <is>
        <t>Reshma</t>
      </is>
    </nc>
  </rcc>
  <rcc rId="802" sId="1">
    <oc r="G89" t="inlineStr">
      <is>
        <t>Arya</t>
      </is>
    </oc>
    <nc r="G89" t="inlineStr">
      <is>
        <t>Reshma</t>
      </is>
    </nc>
  </rcc>
  <rcc rId="803" sId="1">
    <oc r="G93" t="inlineStr">
      <is>
        <t>Arya</t>
      </is>
    </oc>
    <nc r="G93" t="inlineStr">
      <is>
        <t>Reshma</t>
      </is>
    </nc>
  </rcc>
  <rcc rId="804" sId="1">
    <oc r="G104" t="inlineStr">
      <is>
        <t>Arya</t>
      </is>
    </oc>
    <nc r="G104" t="inlineStr">
      <is>
        <t>Reshma</t>
      </is>
    </nc>
  </rcc>
  <rcc rId="805" sId="1">
    <oc r="G105" t="inlineStr">
      <is>
        <t>Arya</t>
      </is>
    </oc>
    <nc r="G105" t="inlineStr">
      <is>
        <t>Reshma</t>
      </is>
    </nc>
  </rcc>
  <rcc rId="806" sId="1">
    <oc r="G140" t="inlineStr">
      <is>
        <t>Arya</t>
      </is>
    </oc>
    <nc r="G140" t="inlineStr">
      <is>
        <t>Reshma</t>
      </is>
    </nc>
  </rcc>
  <rcc rId="807" sId="1">
    <oc r="G151" t="inlineStr">
      <is>
        <t>Arya</t>
      </is>
    </oc>
    <nc r="G151" t="inlineStr">
      <is>
        <t>Reshma</t>
      </is>
    </nc>
  </rcc>
  <rcc rId="808" sId="1">
    <oc r="G158" t="inlineStr">
      <is>
        <t>Arya</t>
      </is>
    </oc>
    <nc r="G158" t="inlineStr">
      <is>
        <t>Reshma</t>
      </is>
    </nc>
  </rcc>
  <rcc rId="809" sId="1">
    <oc r="G162" t="inlineStr">
      <is>
        <t>Arya</t>
      </is>
    </oc>
    <nc r="G162" t="inlineStr">
      <is>
        <t>Reshma</t>
      </is>
    </nc>
  </rcc>
  <rcc rId="810" sId="1">
    <oc r="G163" t="inlineStr">
      <is>
        <t>Arya</t>
      </is>
    </oc>
    <nc r="G163" t="inlineStr">
      <is>
        <t>Reshma</t>
      </is>
    </nc>
  </rcc>
  <rcc rId="811" sId="1">
    <oc r="G164" t="inlineStr">
      <is>
        <t>Arya</t>
      </is>
    </oc>
    <nc r="G164" t="inlineStr">
      <is>
        <t>Reshma</t>
      </is>
    </nc>
  </rcc>
  <rcc rId="812" sId="1">
    <oc r="G167" t="inlineStr">
      <is>
        <t>Arya</t>
      </is>
    </oc>
    <nc r="G167" t="inlineStr">
      <is>
        <t>Reshma</t>
      </is>
    </nc>
  </rcc>
  <rcc rId="813" sId="1">
    <oc r="G168" t="inlineStr">
      <is>
        <t>Arya</t>
      </is>
    </oc>
    <nc r="G168" t="inlineStr">
      <is>
        <t>Reshma</t>
      </is>
    </nc>
  </rcc>
  <rcc rId="814" sId="1">
    <oc r="G169" t="inlineStr">
      <is>
        <t>Arya</t>
      </is>
    </oc>
    <nc r="G169" t="inlineStr">
      <is>
        <t>Reshma</t>
      </is>
    </nc>
  </rcc>
  <rcc rId="815" sId="1">
    <oc r="G170" t="inlineStr">
      <is>
        <t>Arya</t>
      </is>
    </oc>
    <nc r="G170" t="inlineStr">
      <is>
        <t>Reshma</t>
      </is>
    </nc>
  </rcc>
  <rcc rId="816" sId="1">
    <oc r="G171" t="inlineStr">
      <is>
        <t>Arya</t>
      </is>
    </oc>
    <nc r="G171" t="inlineStr">
      <is>
        <t>Reshma</t>
      </is>
    </nc>
  </rcc>
  <rcc rId="817" sId="1">
    <oc r="G172" t="inlineStr">
      <is>
        <t>Arya</t>
      </is>
    </oc>
    <nc r="G172" t="inlineStr">
      <is>
        <t>Reshma</t>
      </is>
    </nc>
  </rcc>
  <rcc rId="818" sId="1">
    <oc r="G173" t="inlineStr">
      <is>
        <t>Arya</t>
      </is>
    </oc>
    <nc r="G173" t="inlineStr">
      <is>
        <t>Reshma</t>
      </is>
    </nc>
  </rcc>
  <rcc rId="819" sId="1">
    <oc r="G174" t="inlineStr">
      <is>
        <t>Arya</t>
      </is>
    </oc>
    <nc r="G174" t="inlineStr">
      <is>
        <t>Reshma</t>
      </is>
    </nc>
  </rcc>
  <rcc rId="820" sId="1">
    <oc r="G175" t="inlineStr">
      <is>
        <t>Arya</t>
      </is>
    </oc>
    <nc r="G175" t="inlineStr">
      <is>
        <t>Reshma</t>
      </is>
    </nc>
  </rcc>
  <rcc rId="821" sId="1">
    <oc r="G176" t="inlineStr">
      <is>
        <t>Arya</t>
      </is>
    </oc>
    <nc r="G176" t="inlineStr">
      <is>
        <t>Reshma</t>
      </is>
    </nc>
  </rcc>
  <rcc rId="822" sId="1">
    <oc r="G177" t="inlineStr">
      <is>
        <t>Arya</t>
      </is>
    </oc>
    <nc r="G177" t="inlineStr">
      <is>
        <t>Reshma</t>
      </is>
    </nc>
  </rcc>
  <rcc rId="823" sId="1">
    <oc r="G189" t="inlineStr">
      <is>
        <t>Arya</t>
      </is>
    </oc>
    <nc r="G189" t="inlineStr">
      <is>
        <t>Reshma</t>
      </is>
    </nc>
  </rcc>
  <rcc rId="824" sId="1">
    <oc r="G190" t="inlineStr">
      <is>
        <t>Arya</t>
      </is>
    </oc>
    <nc r="G190" t="inlineStr">
      <is>
        <t>Reshma</t>
      </is>
    </nc>
  </rcc>
  <rcc rId="825" sId="1">
    <oc r="G193" t="inlineStr">
      <is>
        <t>Arya</t>
      </is>
    </oc>
    <nc r="G193" t="inlineStr">
      <is>
        <t>Reshma</t>
      </is>
    </nc>
  </rcc>
  <rcc rId="826" sId="1">
    <oc r="G194" t="inlineStr">
      <is>
        <t>Arya</t>
      </is>
    </oc>
    <nc r="G194" t="inlineStr">
      <is>
        <t>Reshma</t>
      </is>
    </nc>
  </rcc>
  <rcc rId="827" sId="1">
    <oc r="G195" t="inlineStr">
      <is>
        <t>Arya</t>
      </is>
    </oc>
    <nc r="G195" t="inlineStr">
      <is>
        <t>Reshma</t>
      </is>
    </nc>
  </rcc>
  <rcc rId="828" sId="1">
    <oc r="G196" t="inlineStr">
      <is>
        <t>Arya</t>
      </is>
    </oc>
    <nc r="G196" t="inlineStr">
      <is>
        <t>Reshma</t>
      </is>
    </nc>
  </rcc>
  <rcc rId="829" sId="1">
    <oc r="G197" t="inlineStr">
      <is>
        <t>Arya</t>
      </is>
    </oc>
    <nc r="G197" t="inlineStr">
      <is>
        <t>Reshma</t>
      </is>
    </nc>
  </rcc>
  <rcc rId="830" sId="1">
    <oc r="G198" t="inlineStr">
      <is>
        <t>Arya</t>
      </is>
    </oc>
    <nc r="G198" t="inlineStr">
      <is>
        <t>Reshma</t>
      </is>
    </nc>
  </rcc>
  <rcc rId="831" sId="1">
    <oc r="G199" t="inlineStr">
      <is>
        <t>Arya</t>
      </is>
    </oc>
    <nc r="G199" t="inlineStr">
      <is>
        <t>Reshma</t>
      </is>
    </nc>
  </rcc>
  <rcc rId="832" sId="1">
    <oc r="G200" t="inlineStr">
      <is>
        <t>Arya</t>
      </is>
    </oc>
    <nc r="G200" t="inlineStr">
      <is>
        <t>Reshma</t>
      </is>
    </nc>
  </rcc>
  <rcc rId="833" sId="1">
    <oc r="G221" t="inlineStr">
      <is>
        <t>Arya</t>
      </is>
    </oc>
    <nc r="G221" t="inlineStr">
      <is>
        <t>Reshma</t>
      </is>
    </nc>
  </rcc>
  <rcc rId="834" sId="1">
    <oc r="G222" t="inlineStr">
      <is>
        <t>Arya</t>
      </is>
    </oc>
    <nc r="G222" t="inlineStr">
      <is>
        <t>Reshma</t>
      </is>
    </nc>
  </rcc>
  <rcc rId="835" sId="1">
    <oc r="G391" t="inlineStr">
      <is>
        <t>Arya</t>
      </is>
    </oc>
    <nc r="G391" t="inlineStr">
      <is>
        <t>Reshma</t>
      </is>
    </nc>
  </rcc>
  <rcc rId="836" sId="1">
    <oc r="G419" t="inlineStr">
      <is>
        <t>Arya</t>
      </is>
    </oc>
    <nc r="G419" t="inlineStr">
      <is>
        <t>Reshma</t>
      </is>
    </nc>
  </rcc>
  <rcc rId="837" sId="1">
    <oc r="G420" t="inlineStr">
      <is>
        <t>Arya</t>
      </is>
    </oc>
    <nc r="G420" t="inlineStr">
      <is>
        <t>Reshma</t>
      </is>
    </nc>
  </rcc>
  <rcc rId="838" sId="1">
    <oc r="G422" t="inlineStr">
      <is>
        <t>Arya</t>
      </is>
    </oc>
    <nc r="G422" t="inlineStr">
      <is>
        <t>Reshma</t>
      </is>
    </nc>
  </rcc>
  <rcc rId="839" sId="1">
    <oc r="G423" t="inlineStr">
      <is>
        <t>Arya</t>
      </is>
    </oc>
    <nc r="G423" t="inlineStr">
      <is>
        <t>Reshma</t>
      </is>
    </nc>
  </rcc>
  <rcc rId="840" sId="1">
    <oc r="G424" t="inlineStr">
      <is>
        <t>Arya</t>
      </is>
    </oc>
    <nc r="G424" t="inlineStr">
      <is>
        <t>Reshma</t>
      </is>
    </nc>
  </rcc>
  <rcc rId="841" sId="1">
    <oc r="G425" t="inlineStr">
      <is>
        <t>Arya</t>
      </is>
    </oc>
    <nc r="G425" t="inlineStr">
      <is>
        <t>Reshma</t>
      </is>
    </nc>
  </rcc>
  <rcc rId="842" sId="1">
    <oc r="G427" t="inlineStr">
      <is>
        <t>Arya</t>
      </is>
    </oc>
    <nc r="G427" t="inlineStr">
      <is>
        <t>Reshma</t>
      </is>
    </nc>
  </rcc>
  <rcc rId="843" sId="1">
    <oc r="G428" t="inlineStr">
      <is>
        <t>Arya</t>
      </is>
    </oc>
    <nc r="G428" t="inlineStr">
      <is>
        <t>Reshma</t>
      </is>
    </nc>
  </rcc>
  <rcc rId="844" sId="1">
    <oc r="G429" t="inlineStr">
      <is>
        <t>Arya</t>
      </is>
    </oc>
    <nc r="G429" t="inlineStr">
      <is>
        <t>Reshma</t>
      </is>
    </nc>
  </rcc>
  <rcc rId="845" sId="1">
    <oc r="G431" t="inlineStr">
      <is>
        <t>Arya</t>
      </is>
    </oc>
    <nc r="G431" t="inlineStr">
      <is>
        <t>Reshma</t>
      </is>
    </nc>
  </rcc>
  <rcc rId="846" sId="1">
    <oc r="G432" t="inlineStr">
      <is>
        <t>Arya</t>
      </is>
    </oc>
    <nc r="G432" t="inlineStr">
      <is>
        <t>Reshma</t>
      </is>
    </nc>
  </rcc>
</revisions>
</file>

<file path=xl/revisions/revisionLog10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14" sId="1">
    <oc r="I176" t="inlineStr">
      <is>
        <t>Not_Run</t>
      </is>
    </oc>
    <nc r="I176" t="inlineStr">
      <is>
        <t>Passed</t>
      </is>
    </nc>
  </rcc>
</revisions>
</file>

<file path=xl/revisions/revisionLog10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15" sId="1">
    <oc r="I434" t="inlineStr">
      <is>
        <t>Not_Run</t>
      </is>
    </oc>
    <nc r="I434" t="inlineStr">
      <is>
        <t>Passed</t>
      </is>
    </nc>
  </rcc>
  <rcc rId="8916" sId="1" odxf="1" dxf="1">
    <oc r="A362">
      <f>HYPERLINK("https://hsdes.intel.com/resource/14013183384","14013183384")</f>
    </oc>
    <nc r="A362">
      <f>HYPERLINK("https://hsdes.intel.com/resource/14013183384","14013183384")</f>
    </nc>
    <odxf>
      <font>
        <u val="none"/>
        <sz val="11"/>
        <color theme="1"/>
        <name val="Calibri"/>
        <family val="2"/>
        <scheme val="minor"/>
      </font>
    </odxf>
    <ndxf>
      <font>
        <u/>
        <sz val="11"/>
        <color theme="10"/>
        <name val="Calibri"/>
        <family val="2"/>
        <scheme val="minor"/>
      </font>
    </ndxf>
  </rcc>
  <rcc rId="8917" sId="1">
    <oc r="I101" t="inlineStr">
      <is>
        <t>Not_Run</t>
      </is>
    </oc>
    <nc r="I101" t="inlineStr">
      <is>
        <t>Passed</t>
      </is>
    </nc>
  </rcc>
  <rcc rId="8918" sId="1">
    <oc r="I362" t="inlineStr">
      <is>
        <t>Not_Run</t>
      </is>
    </oc>
    <nc r="I362" t="inlineStr">
      <is>
        <t>Passed</t>
      </is>
    </nc>
  </rcc>
</revisions>
</file>

<file path=xl/revisions/revisionLog10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19" sId="1">
    <oc r="I296" t="inlineStr">
      <is>
        <t>Not_Run</t>
      </is>
    </oc>
    <nc r="I296" t="inlineStr">
      <is>
        <t>Passed</t>
      </is>
    </nc>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Test_Data!$A$1:$S$437</formula>
    <oldFormula>Test_Data!$A$1:$S$437</oldFormula>
  </rdn>
  <rcv guid="{452D2189-7E35-490B-86C3-E1649E7A9343}" action="add"/>
</revisions>
</file>

<file path=xl/revisions/revisionLog10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22" sId="1">
    <oc r="I177" t="inlineStr">
      <is>
        <t>Not_Run</t>
      </is>
    </oc>
    <nc r="I177" t="inlineStr">
      <is>
        <t>Passed</t>
      </is>
    </nc>
  </rcc>
</revisions>
</file>

<file path=xl/revisions/revisionLog10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23" sId="1">
    <oc r="I202" t="inlineStr">
      <is>
        <t>Not_Run</t>
      </is>
    </oc>
    <nc r="I202" t="inlineStr">
      <is>
        <t>Passed</t>
      </is>
    </nc>
  </rcc>
</revisions>
</file>

<file path=xl/revisions/revisionLog10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24" sId="1">
    <oc r="I120" t="inlineStr">
      <is>
        <t>Not_Run</t>
      </is>
    </oc>
    <nc r="I120" t="inlineStr">
      <is>
        <t>Passed</t>
      </is>
    </nc>
  </rcc>
</revisions>
</file>

<file path=xl/revisions/revisionLog10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25" sId="1">
    <oc r="I311" t="inlineStr">
      <is>
        <t>Not_Run</t>
      </is>
    </oc>
    <nc r="I311" t="inlineStr">
      <is>
        <t>Passed</t>
      </is>
    </nc>
  </rcc>
</revisions>
</file>

<file path=xl/revisions/revisionLog10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26" sId="1">
    <oc r="I391" t="inlineStr">
      <is>
        <t>Not_Run</t>
      </is>
    </oc>
    <nc r="I391" t="inlineStr">
      <is>
        <t>Passed</t>
      </is>
    </nc>
  </rcc>
</revisions>
</file>

<file path=xl/revisions/revisionLog10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27" sId="1">
    <oc r="I157" t="inlineStr">
      <is>
        <t>Not_Run</t>
      </is>
    </oc>
    <nc r="I157" t="inlineStr">
      <is>
        <t>Passed</t>
      </is>
    </nc>
  </rcc>
</revisions>
</file>

<file path=xl/revisions/revisionLog10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28" sId="1">
    <oc r="I428" t="inlineStr">
      <is>
        <t>Not_Run</t>
      </is>
    </oc>
    <nc r="I428" t="inlineStr">
      <is>
        <t>Passed</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7" sId="1">
    <oc r="E90" t="inlineStr">
      <is>
        <t>Not_Run</t>
      </is>
    </oc>
    <nc r="E90" t="inlineStr">
      <is>
        <t>Passed</t>
      </is>
    </nc>
  </rcc>
  <rcc rId="848" sId="1">
    <oc r="E120" t="inlineStr">
      <is>
        <t>Not_Run</t>
      </is>
    </oc>
    <nc r="E120" t="inlineStr">
      <is>
        <t>Passed</t>
      </is>
    </nc>
  </rcc>
  <rcc rId="849" sId="1">
    <oc r="E316" t="inlineStr">
      <is>
        <t>Not_Run</t>
      </is>
    </oc>
    <nc r="E316" t="inlineStr">
      <is>
        <t>Passed</t>
      </is>
    </nc>
  </rcc>
</revisions>
</file>

<file path=xl/revisions/revisionLog10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29" sId="1">
    <oc r="I73" t="inlineStr">
      <is>
        <t>Not_Run</t>
      </is>
    </oc>
    <nc r="I73" t="inlineStr">
      <is>
        <t>Passed</t>
      </is>
    </nc>
  </rcc>
</revisions>
</file>

<file path=xl/revisions/revisionLog10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0" sId="1">
    <oc r="I150" t="inlineStr">
      <is>
        <t>Not_Run</t>
      </is>
    </oc>
    <nc r="I150" t="inlineStr">
      <is>
        <t>Passed</t>
      </is>
    </nc>
  </rcc>
  <rcc rId="8931" sId="1">
    <oc r="I128" t="inlineStr">
      <is>
        <t>Not_Run</t>
      </is>
    </oc>
    <nc r="I128" t="inlineStr">
      <is>
        <t>Passed</t>
      </is>
    </nc>
  </rcc>
  <rcc rId="8932" sId="1">
    <oc r="I127" t="inlineStr">
      <is>
        <t>Not_Run</t>
      </is>
    </oc>
    <nc r="I127" t="inlineStr">
      <is>
        <t>Passed</t>
      </is>
    </nc>
  </rcc>
</revisions>
</file>

<file path=xl/revisions/revisionLog10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3" sId="1">
    <oc r="I162" t="inlineStr">
      <is>
        <t>Not_Run</t>
      </is>
    </oc>
    <nc r="I162" t="inlineStr">
      <is>
        <t>Passed</t>
      </is>
    </nc>
  </rcc>
</revisions>
</file>

<file path=xl/revisions/revisionLog10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4" sId="1">
    <oc r="I165" t="inlineStr">
      <is>
        <t>Not_Run</t>
      </is>
    </oc>
    <nc r="I165" t="inlineStr">
      <is>
        <t>Passed</t>
      </is>
    </nc>
  </rcc>
  <rcc rId="8935" sId="1">
    <oc r="I154" t="inlineStr">
      <is>
        <t>Not_Run</t>
      </is>
    </oc>
    <nc r="I154" t="inlineStr">
      <is>
        <t>Passed</t>
      </is>
    </nc>
  </rcc>
</revisions>
</file>

<file path=xl/revisions/revisionLog10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6" sId="1">
    <oc r="I158" t="inlineStr">
      <is>
        <t>Not_Run</t>
      </is>
    </oc>
    <nc r="I158" t="inlineStr">
      <is>
        <t>Passed</t>
      </is>
    </nc>
  </rcc>
</revisions>
</file>

<file path=xl/revisions/revisionLog10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7" sId="1">
    <oc r="I429" t="inlineStr">
      <is>
        <t>Not_Run</t>
      </is>
    </oc>
    <nc r="I429" t="inlineStr">
      <is>
        <t>Passed</t>
      </is>
    </nc>
  </rcc>
</revisions>
</file>

<file path=xl/revisions/revisionLog10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8" sId="1">
    <oc r="I427" t="inlineStr">
      <is>
        <t>Not_Run</t>
      </is>
    </oc>
    <nc r="I427" t="inlineStr">
      <is>
        <t>Passed</t>
      </is>
    </nc>
  </rcc>
  <rcc rId="8939" sId="1">
    <oc r="I89" t="inlineStr">
      <is>
        <t>Not_Run</t>
      </is>
    </oc>
    <nc r="I89" t="inlineStr">
      <is>
        <t>Passed</t>
      </is>
    </nc>
  </rcc>
</revisions>
</file>

<file path=xl/revisions/revisionLog10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40" sId="1" odxf="1" dxf="1">
    <oc r="A27">
      <f>HYPERLINK("https://hsdes.intel.com/resource/14013156884","14013156884")</f>
    </oc>
    <nc r="A27">
      <f>HYPERLINK("https://hsdes.intel.com/resource/14013156884","14013156884")</f>
    </nc>
    <odxf>
      <font>
        <u val="none"/>
        <sz val="11"/>
        <color theme="1"/>
        <name val="Calibri"/>
        <family val="2"/>
        <scheme val="minor"/>
      </font>
    </odxf>
    <ndxf>
      <font>
        <u/>
        <sz val="11"/>
        <color theme="10"/>
        <name val="Calibri"/>
        <family val="2"/>
        <scheme val="minor"/>
      </font>
    </ndxf>
  </rcc>
  <rcc rId="8941" sId="1">
    <oc r="I9" t="inlineStr">
      <is>
        <t>Not_Run</t>
      </is>
    </oc>
    <nc r="I9" t="inlineStr">
      <is>
        <t>NA</t>
      </is>
    </nc>
  </rcc>
  <rcc rId="8942" sId="1">
    <oc r="I255" t="inlineStr">
      <is>
        <t>Not_Run</t>
      </is>
    </oc>
    <nc r="I255" t="inlineStr">
      <is>
        <t>Passed</t>
      </is>
    </nc>
  </rcc>
  <rcc rId="8943" sId="1">
    <oc r="I277" t="inlineStr">
      <is>
        <t>Not_Run</t>
      </is>
    </oc>
    <nc r="I277" t="inlineStr">
      <is>
        <t>Passed</t>
      </is>
    </nc>
  </rcc>
  <rcc rId="8944" sId="1">
    <oc r="I27" t="inlineStr">
      <is>
        <t>Not_Run</t>
      </is>
    </oc>
    <nc r="I27" t="inlineStr">
      <is>
        <t>Passed</t>
      </is>
    </nc>
  </rcc>
  <rcc rId="8945" sId="1">
    <oc r="I22" t="inlineStr">
      <is>
        <t>Not_Run</t>
      </is>
    </oc>
    <nc r="I22" t="inlineStr">
      <is>
        <t>Passed</t>
      </is>
    </nc>
  </rcc>
  <rcc rId="8946" sId="1">
    <oc r="I143" t="inlineStr">
      <is>
        <t>Not_Run</t>
      </is>
    </oc>
    <nc r="I143" t="inlineStr">
      <is>
        <t>Passed</t>
      </is>
    </nc>
  </rcc>
  <rcc rId="8947" sId="1">
    <oc r="I224" t="inlineStr">
      <is>
        <t>Not_Run</t>
      </is>
    </oc>
    <nc r="I224" t="inlineStr">
      <is>
        <t>Passed</t>
      </is>
    </nc>
  </rcc>
  <rcc rId="8948" sId="1">
    <oc r="I51" t="inlineStr">
      <is>
        <t>Not_Run</t>
      </is>
    </oc>
    <nc r="I51" t="inlineStr">
      <is>
        <t>Passed</t>
      </is>
    </nc>
  </rcc>
  <rcc rId="8949" sId="1">
    <oc r="I49" t="inlineStr">
      <is>
        <t>Not_Run</t>
      </is>
    </oc>
    <nc r="I49" t="inlineStr">
      <is>
        <t>Passed</t>
      </is>
    </nc>
  </rcc>
  <rcc rId="8950" sId="1">
    <oc r="I48" t="inlineStr">
      <is>
        <t>Not_Run</t>
      </is>
    </oc>
    <nc r="I48" t="inlineStr">
      <is>
        <t>Passed</t>
      </is>
    </nc>
  </rcc>
  <rcc rId="8951" sId="1">
    <oc r="I47" t="inlineStr">
      <is>
        <t>Not_Run</t>
      </is>
    </oc>
    <nc r="I47" t="inlineStr">
      <is>
        <t>Passed</t>
      </is>
    </nc>
  </rcc>
  <rcc rId="8952" sId="1">
    <oc r="I50" t="inlineStr">
      <is>
        <t>Not_Run</t>
      </is>
    </oc>
    <nc r="I50" t="inlineStr">
      <is>
        <t>Passed</t>
      </is>
    </nc>
  </rcc>
  <rcc rId="8953" sId="1">
    <oc r="I46" t="inlineStr">
      <is>
        <t>Not_Run</t>
      </is>
    </oc>
    <nc r="I46" t="inlineStr">
      <is>
        <t>Passed</t>
      </is>
    </nc>
  </rcc>
  <rcc rId="8954" sId="1">
    <oc r="I140" t="inlineStr">
      <is>
        <t>Not_Run</t>
      </is>
    </oc>
    <nc r="I140" t="inlineStr">
      <is>
        <t>Passed</t>
      </is>
    </nc>
  </rcc>
  <rcv guid="{5579D22E-755A-4E0D-A977-6DB5DB67A016}" action="delete"/>
  <rdn rId="0" localSheetId="2" customView="1" name="Z_5579D22E_755A_4E0D_A977_6DB5DB67A016_.wvu.FilterData" hidden="1" oldHidden="1">
    <formula>Test_Config!$A$1</formula>
    <oldFormula>Test_Config!$A$1</oldFormula>
  </rdn>
  <rdn rId="0" localSheetId="1" customView="1" name="Z_5579D22E_755A_4E0D_A977_6DB5DB67A016_.wvu.FilterData" hidden="1" oldHidden="1">
    <formula>Test_Data!$A$1:$U$438</formula>
    <oldFormula>Test_Data!$A$1:$U$438</oldFormula>
  </rdn>
  <rcv guid="{5579D22E-755A-4E0D-A977-6DB5DB67A016}" action="add"/>
</revisions>
</file>

<file path=xl/revisions/revisionLog10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57" sId="1">
    <oc r="I422" t="inlineStr">
      <is>
        <t>Not_Run</t>
      </is>
    </oc>
    <nc r="I422" t="inlineStr">
      <is>
        <t>Passed</t>
      </is>
    </nc>
  </rcc>
</revisions>
</file>

<file path=xl/revisions/revisionLog10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58" sId="1">
    <oc r="I420" t="inlineStr">
      <is>
        <t>Not_Run</t>
      </is>
    </oc>
    <nc r="I420" t="inlineStr">
      <is>
        <t>Passed</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0" sId="1">
    <oc r="E189" t="inlineStr">
      <is>
        <t>Not_Run</t>
      </is>
    </oc>
    <nc r="E189" t="inlineStr">
      <is>
        <t>Passed</t>
      </is>
    </nc>
  </rcc>
</revisions>
</file>

<file path=xl/revisions/revisionLog10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59" sId="1">
    <oc r="I114" t="inlineStr">
      <is>
        <t>Not_Run</t>
      </is>
    </oc>
    <nc r="I114" t="inlineStr">
      <is>
        <t>Passed</t>
      </is>
    </nc>
  </rcc>
  <rcc rId="8960" sId="1">
    <oc r="I169" t="inlineStr">
      <is>
        <t>Not_Run</t>
      </is>
    </oc>
    <nc r="I169" t="inlineStr">
      <is>
        <t>Passed</t>
      </is>
    </nc>
  </rcc>
  <rcc rId="8961" sId="1">
    <oc r="I168" t="inlineStr">
      <is>
        <t>Not_Run</t>
      </is>
    </oc>
    <nc r="I168" t="inlineStr">
      <is>
        <t>Passed</t>
      </is>
    </nc>
  </rcc>
  <rcc rId="8962" sId="1">
    <oc r="I167" t="inlineStr">
      <is>
        <t>Not_Run</t>
      </is>
    </oc>
    <nc r="I167" t="inlineStr">
      <is>
        <t>Passed</t>
      </is>
    </nc>
  </rcc>
</revisions>
</file>

<file path=xl/revisions/revisionLog10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63" sId="1">
    <oc r="I174" t="inlineStr">
      <is>
        <t>Not_Run</t>
      </is>
    </oc>
    <nc r="I174" t="inlineStr">
      <is>
        <t>Passed</t>
      </is>
    </nc>
  </rcc>
  <rcc rId="8964" sId="1">
    <oc r="I173" t="inlineStr">
      <is>
        <t>Not_Run</t>
      </is>
    </oc>
    <nc r="I173" t="inlineStr">
      <is>
        <t>Passed</t>
      </is>
    </nc>
  </rcc>
</revisions>
</file>

<file path=xl/revisions/revisionLog10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65" sId="1">
    <oc r="I240" t="inlineStr">
      <is>
        <t>Not_Run</t>
      </is>
    </oc>
    <nc r="I240" t="inlineStr">
      <is>
        <t>Passed</t>
      </is>
    </nc>
  </rcc>
  <rcc rId="8966" sId="1">
    <oc r="I44" t="inlineStr">
      <is>
        <t>Not_Run</t>
      </is>
    </oc>
    <nc r="I44" t="inlineStr">
      <is>
        <t>Passed</t>
      </is>
    </nc>
  </rcc>
  <rcc rId="8967" sId="1">
    <oc r="I45" t="inlineStr">
      <is>
        <t>Not_Run</t>
      </is>
    </oc>
    <nc r="I45" t="inlineStr">
      <is>
        <t>Passed</t>
      </is>
    </nc>
  </rcc>
  <rcc rId="8968" sId="1">
    <oc r="I52" t="inlineStr">
      <is>
        <t>Not_Run</t>
      </is>
    </oc>
    <nc r="I52" t="inlineStr">
      <is>
        <t>Passed</t>
      </is>
    </nc>
  </rcc>
  <rcc rId="8969" sId="1">
    <oc r="I235" t="inlineStr">
      <is>
        <t>Not_Run</t>
      </is>
    </oc>
    <nc r="I235" t="inlineStr">
      <is>
        <t>Passed</t>
      </is>
    </nc>
  </rcc>
</revisions>
</file>

<file path=xl/revisions/revisionLog10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70" sId="1">
    <oc r="I171" t="inlineStr">
      <is>
        <t>Not_Run</t>
      </is>
    </oc>
    <nc r="I171" t="inlineStr">
      <is>
        <t>Passed</t>
      </is>
    </nc>
  </rcc>
</revisions>
</file>

<file path=xl/revisions/revisionLog10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71" sId="1">
    <oc r="I172" t="inlineStr">
      <is>
        <t>Not_Run</t>
      </is>
    </oc>
    <nc r="I172" t="inlineStr">
      <is>
        <t>Passed</t>
      </is>
    </nc>
  </rcc>
</revisions>
</file>

<file path=xl/revisions/revisionLog10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72" sId="1">
    <oc r="I132" t="inlineStr">
      <is>
        <t>Not_Run</t>
      </is>
    </oc>
    <nc r="I132" t="inlineStr">
      <is>
        <t>Passed</t>
      </is>
    </nc>
  </rcc>
  <rcc rId="8973" sId="1">
    <oc r="I137" t="inlineStr">
      <is>
        <t>Not_Run</t>
      </is>
    </oc>
    <nc r="I137" t="inlineStr">
      <is>
        <t>Passed</t>
      </is>
    </nc>
  </rcc>
  <rcc rId="8974" sId="1">
    <oc r="I129" t="inlineStr">
      <is>
        <t>Not_Run</t>
      </is>
    </oc>
    <nc r="I129" t="inlineStr">
      <is>
        <t>Passed</t>
      </is>
    </nc>
  </rcc>
</revisions>
</file>

<file path=xl/revisions/revisionLog10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75" sId="1">
    <oc r="I318" t="inlineStr">
      <is>
        <t>Not_Run</t>
      </is>
    </oc>
    <nc r="I318" t="inlineStr">
      <is>
        <t>Passed</t>
      </is>
    </nc>
  </rcc>
  <rcc rId="8976" sId="1">
    <oc r="I323" t="inlineStr">
      <is>
        <t>Not_Run</t>
      </is>
    </oc>
    <nc r="I323" t="inlineStr">
      <is>
        <t>Passed</t>
      </is>
    </nc>
  </rcc>
</revisions>
</file>

<file path=xl/revisions/revisionLog10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77" sId="1">
    <oc r="I418" t="inlineStr">
      <is>
        <t>Not_Run</t>
      </is>
    </oc>
    <nc r="I418" t="inlineStr">
      <is>
        <t>Passed</t>
      </is>
    </nc>
  </rcc>
  <rcc rId="8978" sId="1">
    <oc r="I175" t="inlineStr">
      <is>
        <t>Not_Run</t>
      </is>
    </oc>
    <nc r="I175" t="inlineStr">
      <is>
        <t>Passed</t>
      </is>
    </nc>
  </rcc>
</revisions>
</file>

<file path=xl/revisions/revisionLog10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79" sId="1">
    <oc r="I313" t="inlineStr">
      <is>
        <t>Not_Run</t>
      </is>
    </oc>
    <nc r="I313" t="inlineStr">
      <is>
        <t>Passed</t>
      </is>
    </nc>
  </rcc>
  <rcc rId="8980" sId="1">
    <oc r="I305" t="inlineStr">
      <is>
        <t>Not_Run</t>
      </is>
    </oc>
    <nc r="I305" t="inlineStr">
      <is>
        <t>Passed</t>
      </is>
    </nc>
  </rcc>
</revisions>
</file>

<file path=xl/revisions/revisionLog10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1" sId="1">
    <oc r="I285" t="inlineStr">
      <is>
        <t>Not_Run</t>
      </is>
    </oc>
    <nc r="I285" t="inlineStr">
      <is>
        <t>Failed</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1" sId="1">
    <oc r="E190" t="inlineStr">
      <is>
        <t>Not_Run</t>
      </is>
    </oc>
    <nc r="E190" t="inlineStr">
      <is>
        <t>Passed</t>
      </is>
    </nc>
  </rcc>
</revisions>
</file>

<file path=xl/revisions/revisionLog10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2" sId="1">
    <oc r="I424" t="inlineStr">
      <is>
        <t>Not_Run</t>
      </is>
    </oc>
    <nc r="I424" t="inlineStr">
      <is>
        <t>Passed</t>
      </is>
    </nc>
  </rcc>
  <rcc rId="8983" sId="1">
    <oc r="I423" t="inlineStr">
      <is>
        <t>Not_Run</t>
      </is>
    </oc>
    <nc r="I423" t="inlineStr">
      <is>
        <t>Passed</t>
      </is>
    </nc>
  </rcc>
</revisions>
</file>

<file path=xl/revisions/revisionLog10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4" sId="1">
    <oc r="I170" t="inlineStr">
      <is>
        <t>Not_Run</t>
      </is>
    </oc>
    <nc r="I170" t="inlineStr">
      <is>
        <t>Passed</t>
      </is>
    </nc>
  </rcc>
</revisions>
</file>

<file path=xl/revisions/revisionLog10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5" sId="1">
    <oc r="I204" t="inlineStr">
      <is>
        <t>Not_Run</t>
      </is>
    </oc>
    <nc r="I204" t="inlineStr">
      <is>
        <t>Passed</t>
      </is>
    </nc>
  </rcc>
  <rcc rId="8986" sId="1">
    <oc r="I348" t="inlineStr">
      <is>
        <t>Not_Run</t>
      </is>
    </oc>
    <nc r="I348" t="inlineStr">
      <is>
        <t>Passed</t>
      </is>
    </nc>
  </rcc>
  <rcc rId="8987" sId="1">
    <oc r="I238" t="inlineStr">
      <is>
        <t>Not_Run</t>
      </is>
    </oc>
    <nc r="I238" t="inlineStr">
      <is>
        <t>Passed</t>
      </is>
    </nc>
  </rcc>
</revisions>
</file>

<file path=xl/revisions/revisionLog10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F045930-F6CD-4BF7-B8A9-DE1F9790BF9B}" action="delete"/>
  <rdn rId="0" localSheetId="2" customView="1" name="Z_AF045930_F6CD_4BF7_B8A9_DE1F9790BF9B_.wvu.FilterData" hidden="1" oldHidden="1">
    <formula>Test_Config!$A$1</formula>
    <oldFormula>Test_Config!$A$1</oldFormula>
  </rdn>
  <rdn rId="0" localSheetId="1" customView="1" name="Z_AF045930_F6CD_4BF7_B8A9_DE1F9790BF9B_.wvu.FilterData" hidden="1" oldHidden="1">
    <formula>Test_Data!$A$1:$U$438</formula>
    <oldFormula>Test_Data!$A$1:$U$438</oldFormula>
  </rdn>
  <rcv guid="{AF045930-F6CD-4BF7-B8A9-DE1F9790BF9B}" action="add"/>
</revisions>
</file>

<file path=xl/revisions/revisionLog10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90" sId="1">
    <oc r="I308" t="inlineStr">
      <is>
        <t>Not_Run</t>
      </is>
    </oc>
    <nc r="I308" t="inlineStr">
      <is>
        <t>Passed</t>
      </is>
    </nc>
  </rcc>
</revisions>
</file>

<file path=xl/revisions/revisionLog10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91" sId="1">
    <oc r="I385" t="inlineStr">
      <is>
        <t>Not_Run</t>
      </is>
    </oc>
    <nc r="I385" t="inlineStr">
      <is>
        <t>Passed</t>
      </is>
    </nc>
  </rcc>
  <rcc rId="8992" sId="1">
    <oc r="I366" t="inlineStr">
      <is>
        <t>Not_Run</t>
      </is>
    </oc>
    <nc r="I366" t="inlineStr">
      <is>
        <t>Passed</t>
      </is>
    </nc>
  </rcc>
  <rcc rId="8993" sId="1">
    <oc r="I332" t="inlineStr">
      <is>
        <t>Not_Run</t>
      </is>
    </oc>
    <nc r="I332" t="inlineStr">
      <is>
        <t>Passed</t>
      </is>
    </nc>
  </rcc>
  <rcc rId="8994" sId="1">
    <oc r="I112" t="inlineStr">
      <is>
        <t>Not_Run</t>
      </is>
    </oc>
    <nc r="I112" t="inlineStr">
      <is>
        <t>Passed</t>
      </is>
    </nc>
  </rcc>
  <rcc rId="8995" sId="1">
    <oc r="I104" t="inlineStr">
      <is>
        <t>Not_Run</t>
      </is>
    </oc>
    <nc r="I104" t="inlineStr">
      <is>
        <t>Passed</t>
      </is>
    </nc>
  </rcc>
</revisions>
</file>

<file path=xl/revisions/revisionLog10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Test_Data!$A$1:$S$437</formula>
    <oldFormula>Test_Data!$A$1:$S$437</oldFormula>
  </rdn>
  <rcv guid="{B7B32A7E-2D71-4021-9AAC-4840A71457B1}" action="add"/>
</revisions>
</file>

<file path=xl/revisions/revisionLog10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98" sId="1">
    <oc r="I217" t="inlineStr">
      <is>
        <t>Not_Run</t>
      </is>
    </oc>
    <nc r="I217" t="inlineStr">
      <is>
        <t>Passed</t>
      </is>
    </nc>
  </rcc>
  <rcc rId="8999" sId="1">
    <oc r="I210" t="inlineStr">
      <is>
        <t>Not_Run</t>
      </is>
    </oc>
    <nc r="I210" t="inlineStr">
      <is>
        <t>NA</t>
      </is>
    </nc>
  </rcc>
  <rcc rId="9000" sId="1">
    <oc r="I206" t="inlineStr">
      <is>
        <t>Not_Run</t>
      </is>
    </oc>
    <nc r="I206" t="inlineStr">
      <is>
        <t>Passed</t>
      </is>
    </nc>
  </rcc>
  <rcc rId="9001" sId="1">
    <oc r="I78" t="inlineStr">
      <is>
        <t>Not_Run</t>
      </is>
    </oc>
    <nc r="I78" t="inlineStr">
      <is>
        <t>Passed</t>
      </is>
    </nc>
  </rcc>
</revisions>
</file>

<file path=xl/revisions/revisionLog10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2" sId="1">
    <oc r="I90" t="inlineStr">
      <is>
        <t>Not_Run</t>
      </is>
    </oc>
    <nc r="I90" t="inlineStr">
      <is>
        <t>Passed</t>
      </is>
    </nc>
  </rcc>
</revisions>
</file>

<file path=xl/revisions/revisionLog10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3" sId="1">
    <oc r="I211" t="inlineStr">
      <is>
        <t>Not_Run</t>
      </is>
    </oc>
    <nc r="I211" t="inlineStr">
      <is>
        <t>passed</t>
      </is>
    </nc>
  </rcc>
  <rcc rId="9004" sId="1">
    <oc r="I33" t="inlineStr">
      <is>
        <t>Not_Run</t>
      </is>
    </oc>
    <nc r="I33" t="inlineStr">
      <is>
        <t>Passed</t>
      </is>
    </nc>
  </rcc>
  <rcc rId="9005" sId="1">
    <oc r="I79" t="inlineStr">
      <is>
        <t>Not_Run</t>
      </is>
    </oc>
    <nc r="I79"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5" sId="1">
    <oc r="I246" t="inlineStr">
      <is>
        <t>Not_Run</t>
      </is>
    </oc>
    <nc r="I246" t="inlineStr">
      <is>
        <t>Passed</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2" sId="1">
    <oc r="E193" t="inlineStr">
      <is>
        <t>Not_Run</t>
      </is>
    </oc>
    <nc r="E193" t="inlineStr">
      <is>
        <t>Passed</t>
      </is>
    </nc>
  </rcc>
</revisions>
</file>

<file path=xl/revisions/revisionLog1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oc r="I96" t="inlineStr">
      <is>
        <t>Not_Run</t>
      </is>
    </oc>
    <nc r="I96" t="inlineStr">
      <is>
        <t>Passed</t>
      </is>
    </nc>
  </rcc>
</revisions>
</file>

<file path=xl/revisions/revisionLog1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7" sId="1">
    <nc r="L403" t="inlineStr">
      <is>
        <t>L</t>
      </is>
    </nc>
  </rcc>
  <rcv guid="{7384116A-A108-4663-A454-627080C9D65D}" action="delete"/>
  <rdn rId="0" localSheetId="2" customView="1" name="Z_7384116A_A108_4663_A454_627080C9D65D_.wvu.FilterData" hidden="1" oldHidden="1">
    <formula>Test_Config!$A$1</formula>
    <oldFormula>Test_Config!$A$1</oldFormula>
  </rdn>
  <rdn rId="0" localSheetId="1" customView="1" name="Z_7384116A_A108_4663_A454_627080C9D65D_.wvu.FilterData" hidden="1" oldHidden="1">
    <formula>Test_Data!$A$1:$S$437</formula>
    <oldFormula>Test_Data!$A$1:$S$437</oldFormula>
  </rdn>
  <rcv guid="{7384116A-A108-4663-A454-627080C9D65D}" action="add"/>
</revisions>
</file>

<file path=xl/revisions/revisionLog1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0" sId="1">
    <oc r="A1" t="inlineStr">
      <is>
        <t>ID</t>
      </is>
    </oc>
    <nc r="A1" t="inlineStr">
      <is>
        <t>TCD_ID</t>
      </is>
    </nc>
  </rcc>
  <rrc rId="9011" sId="1" ref="B1:B1048576" action="deleteCol" edge="1">
    <undo index="65535" exp="area" ref3D="1" dr="$B$1:$S$437" dn="Z_EDEC8E71_C06D_490F_B213_5A2AABEE11B5_.wvu.FilterData" sId="1"/>
    <undo index="65535" exp="area" ref3D="1" dr="$B$1:$S$437" dn="Z_E0C45456_FB9E_4FCA_959D_AC0CBBD1862C_.wvu.FilterData" sId="1"/>
    <undo index="65535" exp="area" ref3D="1" dr="$B$1:$S$437" dn="Z_D1C64FCF_A393_4996_9480_25DC38B9C4F1_.wvu.FilterData" sId="1"/>
    <undo index="65535" exp="area" ref3D="1" dr="$B$1:$S$437" dn="Z_77DE0F33_3BE3_41C2_AA36_03EBF3425971_.wvu.FilterData" sId="1"/>
    <undo index="65535" exp="area" ref3D="1" dr="$B$1:$S$437" dn="Z_872F2F52_AD9E_47BF_B64F_A5D901DD5DA2_.wvu.FilterData" sId="1"/>
    <undo index="65535" exp="area" ref3D="1" dr="$B$1:$S$437" dn="Z_9409D79F_BF81_4CE2_9716_10B94CA92E1C_.wvu.FilterData" sId="1"/>
    <undo index="65535" exp="area" ref3D="1" dr="$B$1:$S$437" dn="Z_AB93C3A6_952E_4544_923C_1032989A2DB9_.wvu.FilterData" sId="1"/>
    <undo index="65535" exp="area" ref3D="1" dr="$B$1:$S$437" dn="Z_A7AE9C77_A1D0_4634_84DF_6D4B1433A504_.wvu.FilterData" sId="1"/>
    <undo index="65535" exp="area" ref3D="1" dr="$B$1:$S$437" dn="Z_8CD847D1_1BDC_4DE5_B78F_82C82D6CF10C_.wvu.FilterData" sId="1"/>
    <undo index="65535" exp="area" ref3D="1" dr="$B$1:$S$437" dn="Z_7204EEF5_A115_4B8B_A346_B27711F1FD06_.wvu.FilterData" sId="1"/>
    <undo index="65535" exp="area" ref3D="1" dr="$B$1:$S$437" dn="Z_501ADA46_1887_4A17_B66F_AE8C89BF1015_.wvu.FilterData" sId="1"/>
    <undo index="65535" exp="area" ref3D="1" dr="$B$1:$S$437" dn="Z_58F47CD0_6DB3_4B78_A3B7_955F21369308_.wvu.FilterData" sId="1"/>
    <undo index="65535" exp="area" ref3D="1" dr="$B$1:$S$437" dn="Z_6ED54BBD_B03F_4C7D_A46D_4C56BC38AB31_.wvu.FilterData" sId="1"/>
    <undo index="65535" exp="area" ref3D="1" dr="$B$1:$S$437" dn="Z_37DD3689_5558_4F15_A224_E003812F89D3_.wvu.FilterData" sId="1"/>
    <undo index="65535" exp="area" ref3D="1" dr="$B$1:$S$437" dn="Z_2286340A_F27E_4FD4_9A7A_C6F18F1E32DE_.wvu.FilterData" sId="1"/>
    <undo index="65535" exp="area" ref3D="1" dr="$B$1:$S$437" dn="Z_01494FC6_3AFF_4E92_83C2_39B858F9D1CD_.wvu.FilterData" sId="1"/>
    <undo index="65535" exp="area" ref3D="1" dr="$B$1:$S$437" dn="Z_18830DBD_C8C1_47DD_A570_23CC12162A06_.wvu.FilterData" sId="1"/>
    <rfmt sheetId="1" xfDxf="1" sqref="B1:B1048576" start="0" length="0"/>
    <rcc rId="0" sId="1" dxf="1">
      <nc r="B1" t="inlineStr">
        <is>
          <t>TC_Link</t>
        </is>
      </nc>
      <ndxf>
        <font>
          <b/>
          <sz val="11"/>
          <color theme="0"/>
          <name val="Calibri"/>
          <family val="2"/>
          <scheme val="minor"/>
        </font>
        <fill>
          <patternFill patternType="solid">
            <bgColor theme="4"/>
          </patternFill>
        </fill>
      </ndxf>
    </rcc>
    <rcc rId="0" sId="1">
      <nc r="B437">
        <f>HYPERLINK("https://hsdes.intel.com/resource/22011843490","22011843490")</f>
      </nc>
    </rcc>
    <rcc rId="0" sId="1">
      <nc r="B436">
        <f>HYPERLINK("https://hsdes.intel.com/resource/22011834699","22011834699")</f>
      </nc>
    </rcc>
    <rcc rId="0" sId="1">
      <nc r="B435">
        <f>HYPERLINK("https://hsdes.intel.com/resource/22011834694","22011834694")</f>
      </nc>
    </rcc>
    <rcc rId="0" sId="1">
      <nc r="B434">
        <f>HYPERLINK("https://hsdes.intel.com/resource/22011834676","22011834676")</f>
      </nc>
    </rcc>
    <rcc rId="0" sId="1">
      <nc r="B433">
        <f>HYPERLINK("https://hsdes.intel.com/resource/22011834621","22011834621")</f>
      </nc>
    </rcc>
    <rcc rId="0" sId="1">
      <nc r="B432">
        <f>HYPERLINK("https://hsdes.intel.com/resource/22011834375","22011834375")</f>
      </nc>
    </rcc>
    <rcc rId="0" sId="1">
      <nc r="B431">
        <f>HYPERLINK("https://hsdes.intel.com/resource/22011834274","22011834274")</f>
      </nc>
    </rcc>
    <rcc rId="0" sId="1">
      <nc r="B430">
        <f>HYPERLINK("https://hsdes.intel.com/resource/16015007753","16015007753")</f>
      </nc>
    </rcc>
    <rcc rId="0" sId="1">
      <nc r="B429">
        <f>HYPERLINK("https://hsdes.intel.com/resource/16014422452","16014422452")</f>
      </nc>
    </rcc>
    <rcc rId="0" sId="1">
      <nc r="B428">
        <f>HYPERLINK("https://hsdes.intel.com/resource/16013897116","16013897116")</f>
      </nc>
    </rcc>
    <rcc rId="0" sId="1">
      <nc r="B427">
        <f>HYPERLINK("https://hsdes.intel.com/resource/16013894474","16013894474")</f>
      </nc>
    </rcc>
    <rcc rId="0" sId="1">
      <nc r="B426">
        <f>HYPERLINK("https://hsdes.intel.com/resource/16013832714","16013832714")</f>
      </nc>
    </rcc>
    <rcc rId="0" sId="1">
      <nc r="B425">
        <f>HYPERLINK("https://hsdes.intel.com/resource/16013697548","16013697548")</f>
      </nc>
    </rcc>
    <rcc rId="0" sId="1">
      <nc r="B424">
        <f>HYPERLINK("https://hsdes.intel.com/resource/16013686490","16013686490")</f>
      </nc>
    </rcc>
    <rcc rId="0" sId="1">
      <nc r="B423">
        <f>HYPERLINK("https://hsdes.intel.com/resource/16013681042","16013681042")</f>
      </nc>
    </rcc>
    <rcc rId="0" sId="1">
      <nc r="B422">
        <f>HYPERLINK("https://hsdes.intel.com/resource/16013677643","16013677643")</f>
      </nc>
    </rcc>
    <rcc rId="0" sId="1">
      <nc r="B421">
        <f>HYPERLINK("https://hsdes.intel.com/resource/16013677281","16013677281")</f>
      </nc>
    </rcc>
    <rcc rId="0" sId="1">
      <nc r="B420">
        <f>HYPERLINK("https://hsdes.intel.com/resource/16013676942","16013676942")</f>
      </nc>
    </rcc>
    <rcc rId="0" sId="1">
      <nc r="B419">
        <f>HYPERLINK("https://hsdes.intel.com/resource/16013676825","16013676825")</f>
      </nc>
    </rcc>
    <rcc rId="0" sId="1">
      <nc r="B418">
        <f>HYPERLINK("https://hsdes.intel.com/resource/16013162130","16013162130")</f>
      </nc>
    </rcc>
    <rcc rId="0" sId="1">
      <nc r="B417">
        <f>HYPERLINK("https://hsdes.intel.com/resource/16012848216","16012848216")</f>
      </nc>
    </rcc>
    <rcc rId="0" sId="1">
      <nc r="B416">
        <f>HYPERLINK("https://hsdes.intel.com/resource/16012641932","16012641932")</f>
      </nc>
    </rcc>
    <rcc rId="0" sId="1">
      <nc r="B415">
        <f>HYPERLINK("https://hsdes.intel.com/resource/16012332283","16012332283")</f>
      </nc>
    </rcc>
    <rcc rId="0" sId="1">
      <nc r="B414">
        <f>HYPERLINK("https://hsdes.intel.com/resource/14013185864","14013185864")</f>
      </nc>
    </rcc>
    <rcc rId="0" sId="1">
      <nc r="B413">
        <f>HYPERLINK("https://hsdes.intel.com/resource/14013185842","14013185842")</f>
      </nc>
    </rcc>
    <rcc rId="0" sId="1">
      <nc r="B412">
        <f>HYPERLINK("https://hsdes.intel.com/resource/14013185831","14013185831")</f>
      </nc>
    </rcc>
    <rcc rId="0" sId="1">
      <nc r="B411">
        <f>HYPERLINK("https://hsdes.intel.com/resource/14013185828","14013185828")</f>
      </nc>
    </rcc>
    <rcc rId="0" sId="1">
      <nc r="B410">
        <f>HYPERLINK("https://hsdes.intel.com/resource/14013185827","14013185827")</f>
      </nc>
    </rcc>
    <rcc rId="0" sId="1">
      <nc r="B409">
        <f>HYPERLINK("https://hsdes.intel.com/resource/14013185826","14013185826")</f>
      </nc>
    </rcc>
    <rcc rId="0" sId="1">
      <nc r="B408">
        <f>HYPERLINK("https://hsdes.intel.com/resource/14013185824","14013185824")</f>
      </nc>
    </rcc>
    <rcc rId="0" sId="1">
      <nc r="B407">
        <f>HYPERLINK("https://hsdes.intel.com/resource/14013185822","14013185822")</f>
      </nc>
    </rcc>
    <rcc rId="0" sId="1">
      <nc r="B406">
        <f>HYPERLINK("https://hsdes.intel.com/resource/14013185815","14013185815")</f>
      </nc>
    </rcc>
    <rcc rId="0" sId="1">
      <nc r="B405">
        <f>HYPERLINK("https://hsdes.intel.com/resource/14013185814","14013185814")</f>
      </nc>
    </rcc>
    <rcc rId="0" sId="1">
      <nc r="B404">
        <f>HYPERLINK("https://hsdes.intel.com/resource/14013185807","14013185807")</f>
      </nc>
    </rcc>
    <rcc rId="0" sId="1">
      <nc r="B403">
        <f>HYPERLINK("https://hsdes.intel.com/resource/14013185758","14013185758")</f>
      </nc>
    </rcc>
    <rcc rId="0" sId="1">
      <nc r="B402">
        <f>HYPERLINK("https://hsdes.intel.com/resource/14013185732","14013185732")</f>
      </nc>
    </rcc>
    <rcc rId="0" sId="1">
      <nc r="B401">
        <f>HYPERLINK("https://hsdes.intel.com/resource/14013185729","14013185729")</f>
      </nc>
    </rcc>
    <rcc rId="0" sId="1">
      <nc r="B400">
        <f>HYPERLINK("https://hsdes.intel.com/resource/14013185728","14013185728")</f>
      </nc>
    </rcc>
    <rcc rId="0" sId="1">
      <nc r="B399">
        <f>HYPERLINK("https://hsdes.intel.com/resource/14013185714","14013185714")</f>
      </nc>
    </rcc>
    <rcc rId="0" sId="1">
      <nc r="B398">
        <f>HYPERLINK("https://hsdes.intel.com/resource/14013185710","14013185710")</f>
      </nc>
    </rcc>
    <rcc rId="0" sId="1">
      <nc r="B397">
        <f>HYPERLINK("https://hsdes.intel.com/resource/14013185707","14013185707")</f>
      </nc>
    </rcc>
    <rcc rId="0" sId="1">
      <nc r="B396">
        <f>HYPERLINK("https://hsdes.intel.com/resource/14013185694","14013185694")</f>
      </nc>
    </rcc>
    <rcc rId="0" sId="1">
      <nc r="B395">
        <f>HYPERLINK("https://hsdes.intel.com/resource/14013185689","14013185689")</f>
      </nc>
    </rcc>
    <rcc rId="0" sId="1">
      <nc r="B394">
        <f>HYPERLINK("https://hsdes.intel.com/resource/14013185678","14013185678")</f>
      </nc>
    </rcc>
    <rcc rId="0" sId="1">
      <nc r="B393">
        <f>HYPERLINK("https://hsdes.intel.com/resource/14013185500","14013185500")</f>
      </nc>
    </rcc>
    <rcc rId="0" sId="1">
      <nc r="B392">
        <f>HYPERLINK("https://hsdes.intel.com/resource/14013185476","14013185476")</f>
      </nc>
    </rcc>
    <rcc rId="0" sId="1">
      <nc r="B391">
        <f>HYPERLINK("https://hsdes.intel.com/resource/14013185392","14013185392")</f>
      </nc>
    </rcc>
    <rcc rId="0" sId="1">
      <nc r="B390">
        <f>HYPERLINK("https://hsdes.intel.com/resource/14013185388","14013185388")</f>
      </nc>
    </rcc>
    <rcc rId="0" sId="1">
      <nc r="B389">
        <f>HYPERLINK("https://hsdes.intel.com/resource/14013185378","14013185378")</f>
      </nc>
    </rcc>
    <rcc rId="0" sId="1">
      <nc r="B388">
        <f>HYPERLINK("https://hsdes.intel.com/resource/14013185376","14013185376")</f>
      </nc>
    </rcc>
    <rcc rId="0" sId="1">
      <nc r="B387">
        <f>HYPERLINK("https://hsdes.intel.com/resource/14013185370","14013185370")</f>
      </nc>
    </rcc>
    <rcc rId="0" sId="1">
      <nc r="B386">
        <f>HYPERLINK("https://hsdes.intel.com/resource/14013185363","14013185363")</f>
      </nc>
    </rcc>
    <rcc rId="0" sId="1">
      <nc r="B385">
        <f>HYPERLINK("https://hsdes.intel.com/resource/14013185356","14013185356")</f>
      </nc>
    </rcc>
    <rcc rId="0" sId="1">
      <nc r="B384">
        <f>HYPERLINK("https://hsdes.intel.com/resource/14013185336","14013185336")</f>
      </nc>
    </rcc>
    <rcc rId="0" sId="1">
      <nc r="B383">
        <f>HYPERLINK("https://hsdes.intel.com/resource/14013185276","14013185276")</f>
      </nc>
    </rcc>
    <rcc rId="0" sId="1">
      <nc r="B382">
        <f>HYPERLINK("https://hsdes.intel.com/resource/14013185224","14013185224")</f>
      </nc>
    </rcc>
    <rcc rId="0" sId="1">
      <nc r="B381">
        <f>HYPERLINK("https://hsdes.intel.com/resource/14013185220","14013185220")</f>
      </nc>
    </rcc>
    <rcc rId="0" sId="1">
      <nc r="B380">
        <f>HYPERLINK("https://hsdes.intel.com/resource/14013185209","14013185209")</f>
      </nc>
    </rcc>
    <rcc rId="0" sId="1">
      <nc r="B379">
        <f>HYPERLINK("https://hsdes.intel.com/resource/14013185086","14013185086")</f>
      </nc>
    </rcc>
    <rcc rId="0" sId="1">
      <nc r="B378">
        <f>HYPERLINK("https://hsdes.intel.com/resource/14013184835","14013184835")</f>
      </nc>
    </rcc>
    <rcc rId="0" sId="1">
      <nc r="B377">
        <f>HYPERLINK("https://hsdes.intel.com/resource/14013184823","14013184823")</f>
      </nc>
    </rcc>
    <rcc rId="0" sId="1">
      <nc r="B376">
        <f>HYPERLINK("https://hsdes.intel.com/resource/14013184742","14013184742")</f>
      </nc>
    </rcc>
    <rcc rId="0" sId="1">
      <nc r="B375">
        <f>HYPERLINK("https://hsdes.intel.com/resource/14013184512","14013184512")</f>
      </nc>
    </rcc>
    <rcc rId="0" sId="1">
      <nc r="B374">
        <f>HYPERLINK("https://hsdes.intel.com/resource/14013184477","14013184477")</f>
      </nc>
    </rcc>
    <rcc rId="0" sId="1">
      <nc r="B373">
        <f>HYPERLINK("https://hsdes.intel.com/resource/14013184407","14013184407")</f>
      </nc>
    </rcc>
    <rcc rId="0" sId="1">
      <nc r="B372">
        <f>HYPERLINK("https://hsdes.intel.com/resource/14013184016","14013184016")</f>
      </nc>
    </rcc>
    <rcc rId="0" sId="1">
      <nc r="B371">
        <f>HYPERLINK("https://hsdes.intel.com/resource/14013184015","14013184015")</f>
      </nc>
    </rcc>
    <rcc rId="0" sId="1">
      <nc r="B370">
        <f>HYPERLINK("https://hsdes.intel.com/resource/14013183947","14013183947")</f>
      </nc>
    </rcc>
    <rcc rId="0" sId="1">
      <nc r="B369">
        <f>HYPERLINK("https://hsdes.intel.com/resource/14013183898","14013183898")</f>
      </nc>
    </rcc>
    <rcc rId="0" sId="1">
      <nc r="B368">
        <f>HYPERLINK("https://hsdes.intel.com/resource/14013183796","14013183796")</f>
      </nc>
    </rcc>
    <rcc rId="0" sId="1">
      <nc r="B367">
        <f>HYPERLINK("https://hsdes.intel.com/resource/14013183790","14013183790")</f>
      </nc>
    </rcc>
    <rcc rId="0" sId="1">
      <nc r="B366">
        <f>HYPERLINK("https://hsdes.intel.com/resource/14013183750","14013183750")</f>
      </nc>
    </rcc>
    <rcc rId="0" sId="1">
      <nc r="B365">
        <f>HYPERLINK("https://hsdes.intel.com/resource/14013183707","14013183707")</f>
      </nc>
    </rcc>
    <rcc rId="0" sId="1">
      <nc r="B364">
        <f>HYPERLINK("https://hsdes.intel.com/resource/14013183460","14013183460")</f>
      </nc>
    </rcc>
    <rcc rId="0" sId="1">
      <nc r="B363">
        <f>HYPERLINK("https://hsdes.intel.com/resource/14013183399","14013183399")</f>
      </nc>
    </rcc>
    <rcc rId="0" sId="1">
      <nc r="B362">
        <f>HYPERLINK("https://hsdes.intel.com/resource/14013183384","14013183384")</f>
      </nc>
    </rcc>
    <rcc rId="0" sId="1">
      <nc r="B361">
        <f>HYPERLINK("https://hsdes.intel.com/resource/14013183314","14013183314")</f>
      </nc>
    </rcc>
    <rcc rId="0" sId="1">
      <nc r="B360">
        <f>HYPERLINK("https://hsdes.intel.com/resource/14013182806","14013182806")</f>
      </nc>
    </rcc>
    <rcc rId="0" sId="1">
      <nc r="B359">
        <f>HYPERLINK("https://hsdes.intel.com/resource/14013182798","14013182798")</f>
      </nc>
    </rcc>
    <rcc rId="0" sId="1">
      <nc r="B358">
        <f>HYPERLINK("https://hsdes.intel.com/resource/14013182624","14013182624")</f>
      </nc>
    </rcc>
    <rcc rId="0" sId="1">
      <nc r="B357">
        <f>HYPERLINK("https://hsdes.intel.com/resource/14013182446","14013182446")</f>
      </nc>
    </rcc>
    <rcc rId="0" sId="1">
      <nc r="B356">
        <f>HYPERLINK("https://hsdes.intel.com/resource/14013182365","14013182365")</f>
      </nc>
    </rcc>
    <rcc rId="0" sId="1">
      <nc r="B355">
        <f>HYPERLINK("https://hsdes.intel.com/resource/14013182355","14013182355")</f>
      </nc>
    </rcc>
    <rcc rId="0" sId="1">
      <nc r="B354">
        <f>HYPERLINK("https://hsdes.intel.com/resource/14013182348","14013182348")</f>
      </nc>
    </rcc>
    <rcc rId="0" sId="1">
      <nc r="B353">
        <f>HYPERLINK("https://hsdes.intel.com/resource/14013182324","14013182324")</f>
      </nc>
    </rcc>
    <rcc rId="0" sId="1">
      <nc r="B352">
        <f>HYPERLINK("https://hsdes.intel.com/resource/14013182314","14013182314")</f>
      </nc>
    </rcc>
    <rcc rId="0" sId="1">
      <nc r="B351">
        <f>HYPERLINK("https://hsdes.intel.com/resource/14013180512","14013180512")</f>
      </nc>
    </rcc>
    <rcc rId="0" sId="1">
      <nc r="B350">
        <f>HYPERLINK("https://hsdes.intel.com/resource/14013180508","14013180508")</f>
      </nc>
    </rcc>
    <rcc rId="0" sId="1">
      <nc r="B349">
        <f>HYPERLINK("https://hsdes.intel.com/resource/14013180470","14013180470")</f>
      </nc>
    </rcc>
    <rcc rId="0" sId="1">
      <nc r="B348">
        <f>HYPERLINK("https://hsdes.intel.com/resource/14013180203","14013180203")</f>
      </nc>
    </rcc>
    <rcc rId="0" sId="1">
      <nc r="B347">
        <f>HYPERLINK("https://hsdes.intel.com/resource/14013179705","14013179705")</f>
      </nc>
    </rcc>
    <rcc rId="0" sId="1">
      <nc r="B346">
        <f>HYPERLINK("https://hsdes.intel.com/resource/14013179573","14013179573")</f>
      </nc>
    </rcc>
    <rcc rId="0" sId="1">
      <nc r="B345">
        <f>HYPERLINK("https://hsdes.intel.com/resource/14013179556","14013179556")</f>
      </nc>
    </rcc>
    <rcc rId="0" sId="1">
      <nc r="B344">
        <f>HYPERLINK("https://hsdes.intel.com/resource/14013179540","14013179540")</f>
      </nc>
    </rcc>
    <rcc rId="0" sId="1">
      <nc r="B343">
        <f>HYPERLINK("https://hsdes.intel.com/resource/14013179523","14013179523")</f>
      </nc>
    </rcc>
    <rcc rId="0" sId="1">
      <nc r="B342">
        <f>HYPERLINK("https://hsdes.intel.com/resource/14013179479","14013179479")</f>
      </nc>
    </rcc>
    <rcc rId="0" sId="1">
      <nc r="B341">
        <f>HYPERLINK("https://hsdes.intel.com/resource/14013179473","14013179473")</f>
      </nc>
    </rcc>
    <rcc rId="0" sId="1">
      <nc r="B340">
        <f>HYPERLINK("https://hsdes.intel.com/resource/14013179437","14013179437")</f>
      </nc>
    </rcc>
    <rcc rId="0" sId="1">
      <nc r="B339">
        <f>HYPERLINK("https://hsdes.intel.com/resource/14013179332","14013179332")</f>
      </nc>
    </rcc>
    <rcc rId="0" sId="1">
      <nc r="B338">
        <f>HYPERLINK("https://hsdes.intel.com/resource/14013179329","14013179329")</f>
      </nc>
    </rcc>
    <rcc rId="0" sId="1">
      <nc r="B337">
        <f>HYPERLINK("https://hsdes.intel.com/resource/14013179315","14013179315")</f>
      </nc>
    </rcc>
    <rcc rId="0" sId="1">
      <nc r="B336">
        <f>HYPERLINK("https://hsdes.intel.com/resource/14013179310","14013179310")</f>
      </nc>
    </rcc>
    <rcc rId="0" sId="1">
      <nc r="B335">
        <f>HYPERLINK("https://hsdes.intel.com/resource/14013179274","14013179274")</f>
      </nc>
    </rcc>
    <rcc rId="0" sId="1">
      <nc r="B334">
        <f>HYPERLINK("https://hsdes.intel.com/resource/14013179255","14013179255")</f>
      </nc>
    </rcc>
    <rcc rId="0" sId="1">
      <nc r="B333">
        <f>HYPERLINK("https://hsdes.intel.com/resource/14013179183","14013179183")</f>
      </nc>
    </rcc>
    <rcc rId="0" sId="1">
      <nc r="B332">
        <f>HYPERLINK("https://hsdes.intel.com/resource/14013179166","14013179166")</f>
      </nc>
    </rcc>
    <rcc rId="0" sId="1">
      <nc r="B331">
        <f>HYPERLINK("https://hsdes.intel.com/resource/14013179162","14013179162")</f>
      </nc>
    </rcc>
    <rcc rId="0" sId="1">
      <nc r="B330">
        <f>HYPERLINK("https://hsdes.intel.com/resource/14013179157","14013179157")</f>
      </nc>
    </rcc>
    <rcc rId="0" sId="1">
      <nc r="B329">
        <f>HYPERLINK("https://hsdes.intel.com/resource/14013179142","14013179142")</f>
      </nc>
    </rcc>
    <rcc rId="0" sId="1">
      <nc r="B328">
        <f>HYPERLINK("https://hsdes.intel.com/resource/14013179118","14013179118")</f>
      </nc>
    </rcc>
    <rcc rId="0" sId="1">
      <nc r="B327">
        <f>HYPERLINK("https://hsdes.intel.com/resource/14013179115","14013179115")</f>
      </nc>
    </rcc>
    <rcc rId="0" sId="1">
      <nc r="B326">
        <f>HYPERLINK("https://hsdes.intel.com/resource/14013179108","14013179108")</f>
      </nc>
    </rcc>
    <rcc rId="0" sId="1">
      <nc r="B325">
        <f>HYPERLINK("https://hsdes.intel.com/resource/14013179047","14013179047")</f>
      </nc>
    </rcc>
    <rcc rId="0" sId="1">
      <nc r="B324">
        <f>HYPERLINK("https://hsdes.intel.com/resource/14013179024","14013179024")</f>
      </nc>
    </rcc>
    <rcc rId="0" sId="1">
      <nc r="B323">
        <f>HYPERLINK("https://hsdes.intel.com/resource/14013179000","14013179000")</f>
      </nc>
    </rcc>
    <rcc rId="0" sId="1">
      <nc r="B322">
        <f>HYPERLINK("https://hsdes.intel.com/resource/14013178967","14013178967")</f>
      </nc>
    </rcc>
    <rcc rId="0" sId="1">
      <nc r="B321">
        <f>HYPERLINK("https://hsdes.intel.com/resource/14013178956","14013178956")</f>
      </nc>
    </rcc>
    <rcc rId="0" sId="1">
      <nc r="B320">
        <f>HYPERLINK("https://hsdes.intel.com/resource/14013178947","14013178947")</f>
      </nc>
    </rcc>
    <rcc rId="0" sId="1">
      <nc r="B319">
        <f>HYPERLINK("https://hsdes.intel.com/resource/14013178930","14013178930")</f>
      </nc>
    </rcc>
    <rcc rId="0" sId="1">
      <nc r="B318">
        <f>HYPERLINK("https://hsdes.intel.com/resource/14013178499","14013178499")</f>
      </nc>
    </rcc>
    <rcc rId="0" sId="1">
      <nc r="B317">
        <f>HYPERLINK("https://hsdes.intel.com/resource/14013178496","14013178496")</f>
      </nc>
    </rcc>
    <rcc rId="0" sId="1">
      <nc r="B316">
        <f>HYPERLINK("https://hsdes.intel.com/resource/14013178330","14013178330")</f>
      </nc>
    </rcc>
    <rcc rId="0" sId="1">
      <nc r="B315">
        <f>HYPERLINK("https://hsdes.intel.com/resource/14013178329","14013178329")</f>
      </nc>
    </rcc>
    <rcc rId="0" sId="1">
      <nc r="B314">
        <f>HYPERLINK("https://hsdes.intel.com/resource/14013178263","14013178263")</f>
      </nc>
    </rcc>
    <rcc rId="0" sId="1">
      <nc r="B313">
        <f>HYPERLINK("https://hsdes.intel.com/resource/14013178260","14013178260")</f>
      </nc>
    </rcc>
    <rcc rId="0" sId="1">
      <nc r="B312">
        <f>HYPERLINK("https://hsdes.intel.com/resource/14013178259","14013178259")</f>
      </nc>
    </rcc>
    <rcc rId="0" sId="1">
      <nc r="B311">
        <f>HYPERLINK("https://hsdes.intel.com/resource/14013178252","14013178252")</f>
      </nc>
    </rcc>
    <rcc rId="0" sId="1">
      <nc r="B310">
        <f>HYPERLINK("https://hsdes.intel.com/resource/14013178166","14013178166")</f>
      </nc>
    </rcc>
    <rcc rId="0" sId="1">
      <nc r="B309">
        <f>HYPERLINK("https://hsdes.intel.com/resource/14013178130","14013178130")</f>
      </nc>
    </rcc>
    <rcc rId="0" sId="1">
      <nc r="B308">
        <f>HYPERLINK("https://hsdes.intel.com/resource/14013178092","14013178092")</f>
      </nc>
    </rcc>
    <rcc rId="0" sId="1">
      <nc r="B307">
        <f>HYPERLINK("https://hsdes.intel.com/resource/14013178088","14013178088")</f>
      </nc>
    </rcc>
    <rcc rId="0" sId="1">
      <nc r="B306">
        <f>HYPERLINK("https://hsdes.intel.com/resource/14013178068","14013178068")</f>
      </nc>
    </rcc>
    <rcc rId="0" sId="1">
      <nc r="B305">
        <f>HYPERLINK("https://hsdes.intel.com/resource/14013177978","14013177978")</f>
      </nc>
    </rcc>
    <rcc rId="0" sId="1">
      <nc r="B304">
        <f>HYPERLINK("https://hsdes.intel.com/resource/14013177968","14013177968")</f>
      </nc>
    </rcc>
    <rcc rId="0" sId="1">
      <nc r="B303">
        <f>HYPERLINK("https://hsdes.intel.com/resource/14013177965","14013177965")</f>
      </nc>
    </rcc>
    <rcc rId="0" sId="1">
      <nc r="B302">
        <f>HYPERLINK("https://hsdes.intel.com/resource/14013177940","14013177940")</f>
      </nc>
    </rcc>
    <rcc rId="0" sId="1">
      <nc r="B301">
        <f>HYPERLINK("https://hsdes.intel.com/resource/14013177930","14013177930")</f>
      </nc>
    </rcc>
    <rcc rId="0" sId="1">
      <nc r="B300">
        <f>HYPERLINK("https://hsdes.intel.com/resource/14013177900","14013177900")</f>
      </nc>
    </rcc>
    <rcc rId="0" sId="1">
      <nc r="B299">
        <f>HYPERLINK("https://hsdes.intel.com/resource/14013177883","14013177883")</f>
      </nc>
    </rcc>
    <rcc rId="0" sId="1">
      <nc r="B298">
        <f>HYPERLINK("https://hsdes.intel.com/resource/14013177881","14013177881")</f>
      </nc>
    </rcc>
    <rcc rId="0" sId="1">
      <nc r="B297">
        <f>HYPERLINK("https://hsdes.intel.com/resource/14013177875","14013177875")</f>
      </nc>
    </rcc>
    <rcc rId="0" sId="1">
      <nc r="B295">
        <f>HYPERLINK("https://hsdes.intel.com/resource/14013177835","14013177835")</f>
      </nc>
    </rcc>
    <rcc rId="0" sId="1">
      <nc r="B294">
        <f>HYPERLINK("https://hsdes.intel.com/resource/14013177828","14013177828")</f>
      </nc>
    </rcc>
    <rcc rId="0" sId="1">
      <nc r="B293">
        <f>HYPERLINK("https://hsdes.intel.com/resource/14013177801","14013177801")</f>
      </nc>
    </rcc>
    <rcc rId="0" sId="1">
      <nc r="B292">
        <f>HYPERLINK("https://hsdes.intel.com/resource/14013177761","14013177761")</f>
      </nc>
    </rcc>
    <rcc rId="0" sId="1">
      <nc r="B291">
        <f>HYPERLINK("https://hsdes.intel.com/resource/14013177672","14013177672")</f>
      </nc>
    </rcc>
    <rcc rId="0" sId="1">
      <nc r="B290">
        <f>HYPERLINK("https://hsdes.intel.com/resource/14013177652","14013177652")</f>
      </nc>
    </rcc>
    <rcc rId="0" sId="1">
      <nc r="B289">
        <f>HYPERLINK("https://hsdes.intel.com/resource/14013177439","14013177439")</f>
      </nc>
    </rcc>
    <rcc rId="0" sId="1">
      <nc r="B288">
        <f>HYPERLINK("https://hsdes.intel.com/resource/14013177396","14013177396")</f>
      </nc>
    </rcc>
    <rcc rId="0" sId="1">
      <nc r="B287">
        <f>HYPERLINK("https://hsdes.intel.com/resource/14013177371","14013177371")</f>
      </nc>
    </rcc>
    <rcc rId="0" sId="1">
      <nc r="B286">
        <f>HYPERLINK("https://hsdes.intel.com/resource/14013177299","14013177299")</f>
      </nc>
    </rcc>
    <rcc rId="0" sId="1">
      <nc r="B285">
        <f>HYPERLINK("https://hsdes.intel.com/resource/14013177269","14013177269")</f>
      </nc>
    </rcc>
    <rcc rId="0" sId="1">
      <nc r="B284">
        <f>HYPERLINK("https://hsdes.intel.com/resource/14013177266","14013177266")</f>
      </nc>
    </rcc>
    <rcc rId="0" sId="1">
      <nc r="B283">
        <f>HYPERLINK("https://hsdes.intel.com/resource/14013177264","14013177264")</f>
      </nc>
    </rcc>
    <rcc rId="0" sId="1">
      <nc r="B282">
        <f>HYPERLINK("https://hsdes.intel.com/resource/14013177179","14013177179")</f>
      </nc>
    </rcc>
    <rcc rId="0" sId="1">
      <nc r="B281">
        <f>HYPERLINK("https://hsdes.intel.com/resource/14013177170","14013177170")</f>
      </nc>
    </rcc>
    <rcc rId="0" sId="1">
      <nc r="B280">
        <f>HYPERLINK("https://hsdes.intel.com/resource/14013176972","14013176972")</f>
      </nc>
    </rcc>
    <rcc rId="0" sId="1">
      <nc r="B279">
        <f>HYPERLINK("https://hsdes.intel.com/resource/14013176969","14013176969")</f>
      </nc>
    </rcc>
    <rcc rId="0" sId="1">
      <nc r="B278">
        <f>HYPERLINK("https://hsdes.intel.com/resource/14013176958","14013176958")</f>
      </nc>
    </rcc>
    <rcc rId="0" sId="1">
      <nc r="B277">
        <f>HYPERLINK("https://hsdes.intel.com/resource/14013176953","14013176953")</f>
      </nc>
    </rcc>
    <rcc rId="0" sId="1">
      <nc r="B276">
        <f>HYPERLINK("https://hsdes.intel.com/resource/14013176948","14013176948")</f>
      </nc>
    </rcc>
    <rcc rId="0" sId="1">
      <nc r="B275">
        <f>HYPERLINK("https://hsdes.intel.com/resource/14013176928","14013176928")</f>
      </nc>
    </rcc>
    <rcc rId="0" sId="1">
      <nc r="B274">
        <f>HYPERLINK("https://hsdes.intel.com/resource/14013176861","14013176861")</f>
      </nc>
    </rcc>
    <rcc rId="0" sId="1">
      <nc r="B273">
        <f>HYPERLINK("https://hsdes.intel.com/resource/14013176789","14013176789")</f>
      </nc>
    </rcc>
    <rcc rId="0" sId="1">
      <nc r="B272">
        <f>HYPERLINK("https://hsdes.intel.com/resource/14013176735","14013176735")</f>
      </nc>
    </rcc>
    <rcc rId="0" sId="1">
      <nc r="B271">
        <f>HYPERLINK("https://hsdes.intel.com/resource/14013176673","14013176673")</f>
      </nc>
    </rcc>
    <rcc rId="0" sId="1">
      <nc r="B270">
        <f>HYPERLINK("https://hsdes.intel.com/resource/14013176650","14013176650")</f>
      </nc>
    </rcc>
    <rcc rId="0" sId="1">
      <nc r="B269">
        <f>HYPERLINK("https://hsdes.intel.com/resource/14013176647","14013176647")</f>
      </nc>
    </rcc>
    <rcc rId="0" sId="1">
      <nc r="B268">
        <f>HYPERLINK("https://hsdes.intel.com/resource/14013176644","14013176644")</f>
      </nc>
    </rcc>
    <rcc rId="0" sId="1">
      <nc r="B267">
        <f>HYPERLINK("https://hsdes.intel.com/resource/14013176467","14013176467")</f>
      </nc>
    </rcc>
    <rcc rId="0" sId="1">
      <nc r="B266">
        <f>HYPERLINK("https://hsdes.intel.com/resource/14013176415","14013176415")</f>
      </nc>
    </rcc>
    <rcc rId="0" sId="1">
      <nc r="B265">
        <f>HYPERLINK("https://hsdes.intel.com/resource/14013176385","14013176385")</f>
      </nc>
    </rcc>
    <rcc rId="0" sId="1">
      <nc r="B264">
        <f>HYPERLINK("https://hsdes.intel.com/resource/14013176281","14013176281")</f>
      </nc>
    </rcc>
    <rcc rId="0" sId="1">
      <nc r="B263">
        <f>HYPERLINK("https://hsdes.intel.com/resource/14013176151","14013176151")</f>
      </nc>
    </rcc>
    <rcc rId="0" sId="1">
      <nc r="B262">
        <f>HYPERLINK("https://hsdes.intel.com/resource/14013176141","14013176141")</f>
      </nc>
    </rcc>
    <rcc rId="0" sId="1">
      <nc r="B261">
        <f>HYPERLINK("https://hsdes.intel.com/resource/14013176015","14013176015")</f>
      </nc>
    </rcc>
    <rcc rId="0" sId="1">
      <nc r="B260">
        <f>HYPERLINK("https://hsdes.intel.com/resource/14013176001","14013176001")</f>
      </nc>
    </rcc>
    <rcc rId="0" sId="1">
      <nc r="B259">
        <f>HYPERLINK("https://hsdes.intel.com/resource/14013175903","14013175903")</f>
      </nc>
    </rcc>
    <rcc rId="0" sId="1">
      <nc r="B258">
        <f>HYPERLINK("https://hsdes.intel.com/resource/14013175738","14013175738")</f>
      </nc>
    </rcc>
    <rcc rId="0" sId="1">
      <nc r="B257">
        <f>HYPERLINK("https://hsdes.intel.com/resource/14013175736","14013175736")</f>
      </nc>
    </rcc>
    <rcc rId="0" sId="1">
      <nc r="B256">
        <f>HYPERLINK("https://hsdes.intel.com/resource/14013175646","14013175646")</f>
      </nc>
    </rcc>
    <rcc rId="0" sId="1">
      <nc r="B255">
        <f>HYPERLINK("https://hsdes.intel.com/resource/14013175628","14013175628")</f>
      </nc>
    </rcc>
    <rcc rId="0" sId="1">
      <nc r="B254">
        <f>HYPERLINK("https://hsdes.intel.com/resource/14013175614","14013175614")</f>
      </nc>
    </rcc>
    <rcc rId="0" sId="1">
      <nc r="B253">
        <f>HYPERLINK("https://hsdes.intel.com/resource/14013175598","14013175598")</f>
      </nc>
    </rcc>
    <rcc rId="0" sId="1">
      <nc r="B252">
        <f>HYPERLINK("https://hsdes.intel.com/resource/14013175476","14013175476")</f>
      </nc>
    </rcc>
    <rcc rId="0" sId="1">
      <nc r="B251">
        <f>HYPERLINK("https://hsdes.intel.com/resource/14013174814","14013174814")</f>
      </nc>
    </rcc>
    <rcc rId="0" sId="1">
      <nc r="B250">
        <f>HYPERLINK("https://hsdes.intel.com/resource/14013174775","14013174775")</f>
      </nc>
    </rcc>
    <rcc rId="0" sId="1">
      <nc r="B249">
        <f>HYPERLINK("https://hsdes.intel.com/resource/14013174768","14013174768")</f>
      </nc>
    </rcc>
    <rcc rId="0" sId="1">
      <nc r="B248">
        <f>HYPERLINK("https://hsdes.intel.com/resource/14013174630","14013174630")</f>
      </nc>
    </rcc>
    <rcc rId="0" sId="1">
      <nc r="B247">
        <f>HYPERLINK("https://hsdes.intel.com/resource/14013174625","14013174625")</f>
      </nc>
    </rcc>
    <rcc rId="0" sId="1">
      <nc r="B246">
        <f>HYPERLINK("https://hsdes.intel.com/resource/14013174602","14013174602")</f>
      </nc>
    </rcc>
    <rcc rId="0" sId="1">
      <nc r="B245">
        <f>HYPERLINK("https://hsdes.intel.com/resource/14013174476","14013174476")</f>
      </nc>
    </rcc>
    <rcc rId="0" sId="1">
      <nc r="B244">
        <f>HYPERLINK("https://hsdes.intel.com/resource/14013174447","14013174447")</f>
      </nc>
    </rcc>
    <rcc rId="0" sId="1">
      <nc r="B243">
        <f>HYPERLINK("https://hsdes.intel.com/resource/14013174283","14013174283")</f>
      </nc>
    </rcc>
    <rcc rId="0" sId="1">
      <nc r="B242">
        <f>HYPERLINK("https://hsdes.intel.com/resource/14013174056","14013174056")</f>
      </nc>
    </rcc>
    <rcc rId="0" sId="1">
      <nc r="B241">
        <f>HYPERLINK("https://hsdes.intel.com/resource/14013174033","14013174033")</f>
      </nc>
    </rcc>
    <rcc rId="0" sId="1">
      <nc r="B240">
        <f>HYPERLINK("https://hsdes.intel.com/resource/14013173295","14013173295")</f>
      </nc>
    </rcc>
    <rcc rId="0" sId="1">
      <nc r="B239">
        <f>HYPERLINK("https://hsdes.intel.com/resource/14013173289","14013173289")</f>
      </nc>
    </rcc>
    <rcc rId="0" sId="1">
      <nc r="B238">
        <f>HYPERLINK("https://hsdes.intel.com/resource/14013173287","14013173287")</f>
      </nc>
    </rcc>
    <rcc rId="0" sId="1">
      <nc r="B237">
        <f>HYPERLINK("https://hsdes.intel.com/resource/14013173281","14013173281")</f>
      </nc>
    </rcc>
    <rcc rId="0" sId="1">
      <nc r="B236">
        <f>HYPERLINK("https://hsdes.intel.com/resource/14013173279","14013173279")</f>
      </nc>
    </rcc>
    <rcc rId="0" sId="1">
      <nc r="B235">
        <f>HYPERLINK("https://hsdes.intel.com/resource/14013173249","14013173249")</f>
      </nc>
    </rcc>
    <rcc rId="0" sId="1">
      <nc r="B234">
        <f>HYPERLINK("https://hsdes.intel.com/resource/14013173229","14013173229")</f>
      </nc>
    </rcc>
    <rcc rId="0" sId="1">
      <nc r="B233">
        <f>HYPERLINK("https://hsdes.intel.com/resource/14013173203","14013173203")</f>
      </nc>
    </rcc>
    <rcc rId="0" sId="1">
      <nc r="B232">
        <f>HYPERLINK("https://hsdes.intel.com/resource/14013173200","14013173200")</f>
      </nc>
    </rcc>
    <rcc rId="0" sId="1">
      <nc r="B231">
        <f>HYPERLINK("https://hsdes.intel.com/resource/14013173197","14013173197")</f>
      </nc>
    </rcc>
    <rcc rId="0" sId="1">
      <nc r="B230">
        <f>HYPERLINK("https://hsdes.intel.com/resource/14013173189","14013173189")</f>
      </nc>
    </rcc>
    <rcc rId="0" sId="1">
      <nc r="B229">
        <f>HYPERLINK("https://hsdes.intel.com/resource/14013173187","14013173187")</f>
      </nc>
    </rcc>
    <rcc rId="0" sId="1">
      <nc r="B228">
        <f>HYPERLINK("https://hsdes.intel.com/resource/14013173177","14013173177")</f>
      </nc>
    </rcc>
    <rcc rId="0" sId="1">
      <nc r="B227">
        <f>HYPERLINK("https://hsdes.intel.com/resource/14013173176","14013173176")</f>
      </nc>
    </rcc>
    <rcc rId="0" sId="1">
      <nc r="B226">
        <f>HYPERLINK("https://hsdes.intel.com/resource/14013173175","14013173175")</f>
      </nc>
    </rcc>
    <rcc rId="0" sId="1">
      <nc r="B225">
        <f>HYPERLINK("https://hsdes.intel.com/resource/14013173144","14013173144")</f>
      </nc>
    </rcc>
    <rcc rId="0" sId="1">
      <nc r="B224">
        <f>HYPERLINK("https://hsdes.intel.com/resource/14013173107","14013173107")</f>
      </nc>
    </rcc>
    <rcc rId="0" sId="1">
      <nc r="B223">
        <f>HYPERLINK("https://hsdes.intel.com/resource/14013173096","14013173096")</f>
      </nc>
    </rcc>
    <rcc rId="0" sId="1">
      <nc r="B222">
        <f>HYPERLINK("https://hsdes.intel.com/resource/14013172940","14013172940")</f>
      </nc>
    </rcc>
    <rcc rId="0" sId="1">
      <nc r="B221">
        <f>HYPERLINK("https://hsdes.intel.com/resource/14013172938","14013172938")</f>
      </nc>
    </rcc>
    <rcc rId="0" sId="1">
      <nc r="B220">
        <f>HYPERLINK("https://hsdes.intel.com/resource/14013172912","14013172912")</f>
      </nc>
    </rcc>
    <rcc rId="0" sId="1">
      <nc r="B219">
        <f>HYPERLINK("https://hsdes.intel.com/resource/14013172908","14013172908")</f>
      </nc>
    </rcc>
    <rcc rId="0" sId="1">
      <nc r="B218">
        <f>HYPERLINK("https://hsdes.intel.com/resource/14013172878","14013172878")</f>
      </nc>
    </rcc>
    <rcc rId="0" sId="1">
      <nc r="B217">
        <f>HYPERLINK("https://hsdes.intel.com/resource/14013169128","14013169128")</f>
      </nc>
    </rcc>
    <rcc rId="0" sId="1">
      <nc r="B216">
        <f>HYPERLINK("https://hsdes.intel.com/resource/14013169126","14013169126")</f>
      </nc>
    </rcc>
    <rcc rId="0" sId="1" dxf="1">
      <nc r="B215">
        <f>HYPERLINK("https://hsdes.intel.com/resource/14013169121","14013169121")</f>
      </nc>
      <ndxf>
        <font>
          <u/>
          <sz val="11"/>
          <color theme="10"/>
          <name val="Calibri"/>
          <family val="2"/>
          <scheme val="minor"/>
        </font>
      </ndxf>
    </rcc>
    <rcc rId="0" sId="1">
      <nc r="B214">
        <f>HYPERLINK("https://hsdes.intel.com/resource/14013168579","14013168579")</f>
      </nc>
    </rcc>
    <rcc rId="0" sId="1">
      <nc r="B213">
        <f>HYPERLINK("https://hsdes.intel.com/resource/14013167825","14013167825")</f>
      </nc>
    </rcc>
    <rcc rId="0" sId="1">
      <nc r="B212">
        <f>HYPERLINK("https://hsdes.intel.com/resource/14013167791","14013167791")</f>
      </nc>
    </rcc>
    <rcc rId="0" sId="1">
      <nc r="B211">
        <f>HYPERLINK("https://hsdes.intel.com/resource/14013167738","14013167738")</f>
      </nc>
    </rcc>
    <rcc rId="0" sId="1">
      <nc r="B210">
        <f>HYPERLINK("https://hsdes.intel.com/resource/14013166904","14013166904")</f>
      </nc>
    </rcc>
    <rcc rId="0" sId="1">
      <nc r="B209">
        <f>HYPERLINK("https://hsdes.intel.com/resource/14013166704","14013166704")</f>
      </nc>
    </rcc>
    <rcc rId="0" sId="1">
      <nc r="B208">
        <f>HYPERLINK("https://hsdes.intel.com/resource/14013166698","14013166698")</f>
      </nc>
    </rcc>
    <rcc rId="0" sId="1">
      <nc r="B207">
        <f>HYPERLINK("https://hsdes.intel.com/resource/14013166601","14013166601")</f>
      </nc>
    </rcc>
    <rcc rId="0" sId="1">
      <nc r="B206">
        <f>HYPERLINK("https://hsdes.intel.com/resource/14013165608","14013165608")</f>
      </nc>
    </rcc>
    <rcc rId="0" sId="1">
      <nc r="B205">
        <f>HYPERLINK("https://hsdes.intel.com/resource/14013165597","14013165597")</f>
      </nc>
    </rcc>
    <rcc rId="0" sId="1">
      <nc r="B204">
        <f>HYPERLINK("https://hsdes.intel.com/resource/14013165524","14013165524")</f>
      </nc>
    </rcc>
    <rcc rId="0" sId="1">
      <nc r="B203">
        <f>HYPERLINK("https://hsdes.intel.com/resource/14013165425","14013165425")</f>
      </nc>
    </rcc>
    <rcc rId="0" sId="1">
      <nc r="B202">
        <f>HYPERLINK("https://hsdes.intel.com/resource/14013165299","14013165299")</f>
      </nc>
    </rcc>
    <rcc rId="0" sId="1">
      <nc r="B201">
        <f>HYPERLINK("https://hsdes.intel.com/resource/14013165295","14013165295")</f>
      </nc>
    </rcc>
    <rcc rId="0" sId="1">
      <nc r="B200">
        <f>HYPERLINK("https://hsdes.intel.com/resource/14013165290","14013165290")</f>
      </nc>
    </rcc>
    <rcc rId="0" sId="1">
      <nc r="B199">
        <f>HYPERLINK("https://hsdes.intel.com/resource/14013165287","14013165287")</f>
      </nc>
    </rcc>
    <rcc rId="0" sId="1">
      <nc r="B198">
        <f>HYPERLINK("https://hsdes.intel.com/resource/14013165281","14013165281")</f>
      </nc>
    </rcc>
    <rcc rId="0" sId="1">
      <nc r="B197">
        <f>HYPERLINK("https://hsdes.intel.com/resource/14013165272","14013165272")</f>
      </nc>
    </rcc>
    <rcc rId="0" sId="1">
      <nc r="B196">
        <f>HYPERLINK("https://hsdes.intel.com/resource/14013165260","14013165260")</f>
      </nc>
    </rcc>
    <rcc rId="0" sId="1">
      <nc r="B195">
        <f>HYPERLINK("https://hsdes.intel.com/resource/14013165243","14013165243")</f>
      </nc>
    </rcc>
    <rcc rId="0" sId="1">
      <nc r="B194">
        <f>HYPERLINK("https://hsdes.intel.com/resource/14013165225","14013165225")</f>
      </nc>
    </rcc>
    <rcc rId="0" sId="1">
      <nc r="B193">
        <f>HYPERLINK("https://hsdes.intel.com/resource/14013165202","14013165202")</f>
      </nc>
    </rcc>
    <rcc rId="0" sId="1">
      <nc r="B192">
        <f>HYPERLINK("https://hsdes.intel.com/resource/14013165165","14013165165")</f>
      </nc>
    </rcc>
    <rcc rId="0" sId="1">
      <nc r="B191">
        <f>HYPERLINK("https://hsdes.intel.com/resource/14013165121","14013165121")</f>
      </nc>
    </rcc>
    <rcc rId="0" sId="1">
      <nc r="B190">
        <f>HYPERLINK("https://hsdes.intel.com/resource/14013165116","14013165116")</f>
      </nc>
    </rcc>
    <rcc rId="0" sId="1">
      <nc r="B189">
        <f>HYPERLINK("https://hsdes.intel.com/resource/14013165112","14013165112")</f>
      </nc>
    </rcc>
    <rcc rId="0" sId="1">
      <nc r="B188">
        <f>HYPERLINK("https://hsdes.intel.com/resource/14013165053","14013165053")</f>
      </nc>
    </rcc>
    <rcc rId="0" sId="1">
      <nc r="B187">
        <f>HYPERLINK("https://hsdes.intel.com/resource/14013165037","14013165037")</f>
      </nc>
    </rcc>
    <rcc rId="0" sId="1">
      <nc r="B186">
        <f>HYPERLINK("https://hsdes.intel.com/resource/14013164753","14013164753")</f>
      </nc>
    </rcc>
    <rcc rId="0" sId="1">
      <nc r="B185">
        <f>HYPERLINK("https://hsdes.intel.com/resource/14013164746","14013164746")</f>
      </nc>
    </rcc>
    <rcc rId="0" sId="1">
      <nc r="B184">
        <f>HYPERLINK("https://hsdes.intel.com/resource/14013164345","14013164345")</f>
      </nc>
    </rcc>
    <rcc rId="0" sId="1">
      <nc r="B183">
        <f>HYPERLINK("https://hsdes.intel.com/resource/14013164115","14013164115")</f>
      </nc>
    </rcc>
    <rcc rId="0" sId="1">
      <nc r="B182">
        <f>HYPERLINK("https://hsdes.intel.com/resource/14013164082","14013164082")</f>
      </nc>
    </rcc>
    <rcc rId="0" sId="1">
      <nc r="B181">
        <f>HYPERLINK("https://hsdes.intel.com/resource/14013163931","14013163931")</f>
      </nc>
    </rcc>
    <rcc rId="0" sId="1">
      <nc r="B180">
        <f>HYPERLINK("https://hsdes.intel.com/resource/14013163508","14013163508")</f>
      </nc>
    </rcc>
    <rcc rId="0" sId="1">
      <nc r="B179">
        <f>HYPERLINK("https://hsdes.intel.com/resource/14013163467","14013163467")</f>
      </nc>
    </rcc>
    <rcc rId="0" sId="1">
      <nc r="B178">
        <f>HYPERLINK("https://hsdes.intel.com/resource/14013163449","14013163449")</f>
      </nc>
    </rcc>
    <rcc rId="0" sId="1">
      <nc r="B177">
        <f>HYPERLINK("https://hsdes.intel.com/resource/14013163434","14013163434")</f>
      </nc>
    </rcc>
    <rcc rId="0" sId="1">
      <nc r="B176">
        <f>HYPERLINK("https://hsdes.intel.com/resource/14013163425","14013163425")</f>
      </nc>
    </rcc>
    <rcc rId="0" sId="1">
      <nc r="B175">
        <f>HYPERLINK("https://hsdes.intel.com/resource/14013163415","14013163415")</f>
      </nc>
    </rcc>
    <rcc rId="0" sId="1">
      <nc r="B174">
        <f>HYPERLINK("https://hsdes.intel.com/resource/14013163402","14013163402")</f>
      </nc>
    </rcc>
    <rcc rId="0" sId="1">
      <nc r="B173">
        <f>HYPERLINK("https://hsdes.intel.com/resource/14013163393","14013163393")</f>
      </nc>
    </rcc>
    <rcc rId="0" sId="1">
      <nc r="B172">
        <f>HYPERLINK("https://hsdes.intel.com/resource/14013163390","14013163390")</f>
      </nc>
    </rcc>
    <rcc rId="0" sId="1">
      <nc r="B171">
        <f>HYPERLINK("https://hsdes.intel.com/resource/14013163371","14013163371")</f>
      </nc>
    </rcc>
    <rcc rId="0" sId="1">
      <nc r="B170">
        <f>HYPERLINK("https://hsdes.intel.com/resource/14013163359","14013163359")</f>
      </nc>
    </rcc>
    <rcc rId="0" sId="1">
      <nc r="B169">
        <f>HYPERLINK("https://hsdes.intel.com/resource/14013163339","14013163339")</f>
      </nc>
    </rcc>
    <rcc rId="0" sId="1">
      <nc r="B168">
        <f>HYPERLINK("https://hsdes.intel.com/resource/14013163332","14013163332")</f>
      </nc>
    </rcc>
    <rcc rId="0" sId="1">
      <nc r="B167">
        <f>HYPERLINK("https://hsdes.intel.com/resource/14013163315","14013163315")</f>
      </nc>
    </rcc>
    <rcc rId="0" sId="1">
      <nc r="B166">
        <f>HYPERLINK("https://hsdes.intel.com/resource/14013163310","14013163310")</f>
      </nc>
    </rcc>
    <rcc rId="0" sId="1">
      <nc r="B165">
        <f>HYPERLINK("https://hsdes.intel.com/resource/14013163289","14013163289")</f>
      </nc>
    </rcc>
    <rcc rId="0" sId="1">
      <nc r="B164">
        <f>HYPERLINK("https://hsdes.intel.com/resource/14013163281","14013163281")</f>
      </nc>
    </rcc>
    <rcc rId="0" sId="1">
      <nc r="B163">
        <f>HYPERLINK("https://hsdes.intel.com/resource/14013163232","14013163232")</f>
      </nc>
    </rcc>
    <rcc rId="0" sId="1">
      <nc r="B162">
        <f>HYPERLINK("https://hsdes.intel.com/resource/14013163191","14013163191")</f>
      </nc>
    </rcc>
    <rcc rId="0" sId="1">
      <nc r="B161">
        <f>HYPERLINK("https://hsdes.intel.com/resource/14013163162","14013163162")</f>
      </nc>
    </rcc>
    <rcc rId="0" sId="1">
      <nc r="B160">
        <f>HYPERLINK("https://hsdes.intel.com/resource/14013163150","14013163150")</f>
      </nc>
    </rcc>
    <rcc rId="0" sId="1">
      <nc r="B159">
        <f>HYPERLINK("https://hsdes.intel.com/resource/14013163080","14013163080")</f>
      </nc>
    </rcc>
    <rcc rId="0" sId="1">
      <nc r="B158">
        <f>HYPERLINK("https://hsdes.intel.com/resource/14013163067","14013163067")</f>
      </nc>
    </rcc>
    <rcc rId="0" sId="1">
      <nc r="B157">
        <f>HYPERLINK("https://hsdes.intel.com/resource/14013163063","14013163063")</f>
      </nc>
    </rcc>
    <rcc rId="0" sId="1">
      <nc r="B156">
        <f>HYPERLINK("https://hsdes.intel.com/resource/14013162869","14013162869")</f>
      </nc>
    </rcc>
    <rcc rId="0" sId="1">
      <nc r="B155">
        <f>HYPERLINK("https://hsdes.intel.com/resource/14013162852","14013162852")</f>
      </nc>
    </rcc>
    <rcc rId="0" sId="1">
      <nc r="B154">
        <f>HYPERLINK("https://hsdes.intel.com/resource/14013162847","14013162847")</f>
      </nc>
    </rcc>
    <rcc rId="0" sId="1">
      <nc r="B153">
        <f>HYPERLINK("https://hsdes.intel.com/resource/14013162764","14013162764")</f>
      </nc>
    </rcc>
    <rcc rId="0" sId="1">
      <nc r="B152">
        <f>HYPERLINK("https://hsdes.intel.com/resource/14013162577","14013162577")</f>
      </nc>
    </rcc>
    <rcc rId="0" sId="1">
      <nc r="B151">
        <f>HYPERLINK("https://hsdes.intel.com/resource/14013162573","14013162573")</f>
      </nc>
    </rcc>
    <rcc rId="0" sId="1">
      <nc r="B150">
        <f>HYPERLINK("https://hsdes.intel.com/resource/14013162551","14013162551")</f>
      </nc>
    </rcc>
    <rcc rId="0" sId="1">
      <nc r="B149">
        <f>HYPERLINK("https://hsdes.intel.com/resource/14013162512","14013162512")</f>
      </nc>
    </rcc>
    <rcc rId="0" sId="1">
      <nc r="B148">
        <f>HYPERLINK("https://hsdes.intel.com/resource/14013162499","14013162499")</f>
      </nc>
    </rcc>
    <rcc rId="0" sId="1">
      <nc r="B147">
        <f>HYPERLINK("https://hsdes.intel.com/resource/14013162433","14013162433")</f>
      </nc>
    </rcc>
    <rcc rId="0" sId="1">
      <nc r="B146">
        <f>HYPERLINK("https://hsdes.intel.com/resource/14013162431","14013162431")</f>
      </nc>
    </rcc>
    <rcc rId="0" sId="1">
      <nc r="B145">
        <f>HYPERLINK("https://hsdes.intel.com/resource/14013162422","14013162422")</f>
      </nc>
    </rcc>
    <rcc rId="0" sId="1">
      <nc r="B144">
        <f>HYPERLINK("https://hsdes.intel.com/resource/14013162416","14013162416")</f>
      </nc>
    </rcc>
    <rcc rId="0" sId="1">
      <nc r="B143">
        <f>HYPERLINK("https://hsdes.intel.com/resource/14013162003","14013162003")</f>
      </nc>
    </rcc>
    <rcc rId="0" sId="1">
      <nc r="B142">
        <f>HYPERLINK("https://hsdes.intel.com/resource/14013161993","14013161993")</f>
      </nc>
    </rcc>
    <rcc rId="0" sId="1">
      <nc r="B141">
        <f>HYPERLINK("https://hsdes.intel.com/resource/14013161969","14013161969")</f>
      </nc>
    </rcc>
    <rcc rId="0" sId="1">
      <nc r="B140">
        <f>HYPERLINK("https://hsdes.intel.com/resource/14013161931","14013161931")</f>
      </nc>
    </rcc>
    <rcc rId="0" sId="1">
      <nc r="B139">
        <f>HYPERLINK("https://hsdes.intel.com/resource/14013161879","14013161879")</f>
      </nc>
    </rcc>
    <rcc rId="0" sId="1">
      <nc r="B138">
        <f>HYPERLINK("https://hsdes.intel.com/resource/14013161809","14013161809")</f>
      </nc>
    </rcc>
    <rcc rId="0" sId="1">
      <nc r="B137">
        <f>HYPERLINK("https://hsdes.intel.com/resource/14013161806","14013161806")</f>
      </nc>
    </rcc>
    <rcc rId="0" sId="1">
      <nc r="B136">
        <f>HYPERLINK("https://hsdes.intel.com/resource/14013161693","14013161693")</f>
      </nc>
    </rcc>
    <rcc rId="0" sId="1">
      <nc r="B135">
        <f>HYPERLINK("https://hsdes.intel.com/resource/14013161630","14013161630")</f>
      </nc>
    </rcc>
    <rcc rId="0" sId="1">
      <nc r="B134">
        <f>HYPERLINK("https://hsdes.intel.com/resource/14013161629","14013161629")</f>
      </nc>
    </rcc>
    <rcc rId="0" sId="1">
      <nc r="B133">
        <f>HYPERLINK("https://hsdes.intel.com/resource/14013161623","14013161623")</f>
      </nc>
    </rcc>
    <rcc rId="0" sId="1">
      <nc r="B132">
        <f>HYPERLINK("https://hsdes.intel.com/resource/14013161602","14013161602")</f>
      </nc>
    </rcc>
    <rcc rId="0" sId="1">
      <nc r="B131">
        <f>HYPERLINK("https://hsdes.intel.com/resource/14013161592","14013161592")</f>
      </nc>
    </rcc>
    <rcc rId="0" sId="1">
      <nc r="B130">
        <f>HYPERLINK("https://hsdes.intel.com/resource/14013161557","14013161557")</f>
      </nc>
    </rcc>
    <rcc rId="0" sId="1">
      <nc r="B129">
        <f>HYPERLINK("https://hsdes.intel.com/resource/14013161312","14013161312")</f>
      </nc>
    </rcc>
    <rcc rId="0" sId="1">
      <nc r="B128">
        <f>HYPERLINK("https://hsdes.intel.com/resource/14013161304","14013161304")</f>
      </nc>
    </rcc>
    <rcc rId="0" sId="1">
      <nc r="B127">
        <f>HYPERLINK("https://hsdes.intel.com/resource/14013161300","14013161300")</f>
      </nc>
    </rcc>
    <rcc rId="0" sId="1">
      <nc r="B126">
        <f>HYPERLINK("https://hsdes.intel.com/resource/14013161288","14013161288")</f>
      </nc>
    </rcc>
    <rcc rId="0" sId="1">
      <nc r="B125">
        <f>HYPERLINK("https://hsdes.intel.com/resource/14013161284","14013161284")</f>
      </nc>
    </rcc>
    <rcc rId="0" sId="1">
      <nc r="B124">
        <f>HYPERLINK("https://hsdes.intel.com/resource/14013161204","14013161204")</f>
      </nc>
    </rcc>
    <rcc rId="0" sId="1">
      <nc r="B123">
        <f>HYPERLINK("https://hsdes.intel.com/resource/14013161203","14013161203")</f>
      </nc>
    </rcc>
    <rcc rId="0" sId="1">
      <nc r="B122">
        <f>HYPERLINK("https://hsdes.intel.com/resource/14013161200","14013161200")</f>
      </nc>
    </rcc>
    <rcc rId="0" sId="1">
      <nc r="B121">
        <f>HYPERLINK("https://hsdes.intel.com/resource/14013161197","14013161197")</f>
      </nc>
    </rcc>
    <rcc rId="0" sId="1">
      <nc r="B120">
        <f>HYPERLINK("https://hsdes.intel.com/resource/14013161178","14013161178")</f>
      </nc>
    </rcc>
    <rcc rId="0" sId="1">
      <nc r="B119">
        <f>HYPERLINK("https://hsdes.intel.com/resource/14013161111","14013161111")</f>
      </nc>
    </rcc>
    <rcc rId="0" sId="1">
      <nc r="B118">
        <f>HYPERLINK("https://hsdes.intel.com/resource/14013161102","14013161102")</f>
      </nc>
    </rcc>
    <rcc rId="0" sId="1">
      <nc r="B117">
        <f>HYPERLINK("https://hsdes.intel.com/resource/14013161085","14013161085")</f>
      </nc>
    </rcc>
    <rcc rId="0" sId="1">
      <nc r="B116">
        <f>HYPERLINK("https://hsdes.intel.com/resource/14013160932","14013160932")</f>
      </nc>
    </rcc>
    <rcc rId="0" sId="1">
      <nc r="B115">
        <f>HYPERLINK("https://hsdes.intel.com/resource/14013160910","14013160910")</f>
      </nc>
    </rcc>
    <rcc rId="0" sId="1">
      <nc r="B114">
        <f>HYPERLINK("https://hsdes.intel.com/resource/14013160880","14013160880")</f>
      </nc>
    </rcc>
    <rcc rId="0" sId="1">
      <nc r="B113">
        <f>HYPERLINK("https://hsdes.intel.com/resource/14013160810","14013160810")</f>
      </nc>
    </rcc>
    <rcc rId="0" sId="1">
      <nc r="B112">
        <f>HYPERLINK("https://hsdes.intel.com/resource/14013160756","14013160756")</f>
      </nc>
    </rcc>
    <rcc rId="0" sId="1">
      <nc r="B111">
        <f>HYPERLINK("https://hsdes.intel.com/resource/14013160745","14013160745")</f>
      </nc>
    </rcc>
    <rcc rId="0" sId="1">
      <nc r="B110">
        <f>HYPERLINK("https://hsdes.intel.com/resource/14013160689","14013160689")</f>
      </nc>
    </rcc>
    <rcc rId="0" sId="1">
      <nc r="B109">
        <f>HYPERLINK("https://hsdes.intel.com/resource/14013160631","14013160631")</f>
      </nc>
    </rcc>
    <rcc rId="0" sId="1">
      <nc r="B108">
        <f>HYPERLINK("https://hsdes.intel.com/resource/14013160620","14013160620")</f>
      </nc>
    </rcc>
    <rcc rId="0" sId="1">
      <nc r="B107">
        <f>HYPERLINK("https://hsdes.intel.com/resource/14013160614","14013160614")</f>
      </nc>
    </rcc>
    <rcc rId="0" sId="1">
      <nc r="B106">
        <f>HYPERLINK("https://hsdes.intel.com/resource/14013160613","14013160613")</f>
      </nc>
    </rcc>
    <rcc rId="0" sId="1">
      <nc r="B105">
        <f>HYPERLINK("https://hsdes.intel.com/resource/14013160571","14013160571")</f>
      </nc>
    </rcc>
    <rcc rId="0" sId="1">
      <nc r="B104">
        <f>HYPERLINK("https://hsdes.intel.com/resource/14013160568","14013160568")</f>
      </nc>
    </rcc>
    <rcc rId="0" sId="1">
      <nc r="B103">
        <f>HYPERLINK("https://hsdes.intel.com/resource/14013160473","14013160473")</f>
      </nc>
    </rcc>
    <rcc rId="0" sId="1">
      <nc r="B102">
        <f>HYPERLINK("https://hsdes.intel.com/resource/14013160451","14013160451")</f>
      </nc>
    </rcc>
    <rcc rId="0" sId="1">
      <nc r="B101">
        <f>HYPERLINK("https://hsdes.intel.com/resource/14013160449","14013160449")</f>
      </nc>
    </rcc>
    <rcc rId="0" sId="1">
      <nc r="B100">
        <f>HYPERLINK("https://hsdes.intel.com/resource/14013160446","14013160446")</f>
      </nc>
    </rcc>
    <rcc rId="0" sId="1">
      <nc r="B99">
        <f>HYPERLINK("https://hsdes.intel.com/resource/14013160438","14013160438")</f>
      </nc>
    </rcc>
    <rcc rId="0" sId="1">
      <nc r="B98">
        <f>HYPERLINK("https://hsdes.intel.com/resource/14013160109","14013160109")</f>
      </nc>
    </rcc>
    <rcc rId="0" sId="1">
      <nc r="B97">
        <f>HYPERLINK("https://hsdes.intel.com/resource/14013160097","14013160097")</f>
      </nc>
    </rcc>
    <rcc rId="0" sId="1">
      <nc r="B96">
        <f>HYPERLINK("https://hsdes.intel.com/resource/14013160087","14013160087")</f>
      </nc>
    </rcc>
    <rcc rId="0" sId="1">
      <nc r="B95">
        <f>HYPERLINK("https://hsdes.intel.com/resource/14013159992","14013159992")</f>
      </nc>
    </rcc>
    <rcc rId="0" sId="1">
      <nc r="B94">
        <f>HYPERLINK("https://hsdes.intel.com/resource/14013159842","14013159842")</f>
      </nc>
    </rcc>
    <rcc rId="0" sId="1">
      <nc r="B93">
        <f>HYPERLINK("https://hsdes.intel.com/resource/14013159448","14013159448")</f>
      </nc>
    </rcc>
    <rcc rId="0" sId="1">
      <nc r="B92">
        <f>HYPERLINK("https://hsdes.intel.com/resource/14013159248","14013159248")</f>
      </nc>
    </rcc>
    <rcc rId="0" sId="1">
      <nc r="B91">
        <f>HYPERLINK("https://hsdes.intel.com/resource/14013159129","14013159129")</f>
      </nc>
    </rcc>
    <rcc rId="0" sId="1">
      <nc r="B90">
        <f>HYPERLINK("https://hsdes.intel.com/resource/14013159127","14013159127")</f>
      </nc>
    </rcc>
    <rcc rId="0" sId="1">
      <nc r="B89">
        <f>HYPERLINK("https://hsdes.intel.com/resource/14013159094","14013159094")</f>
      </nc>
    </rcc>
    <rcc rId="0" sId="1">
      <nc r="B88">
        <f>HYPERLINK("https://hsdes.intel.com/resource/14013159090","14013159090")</f>
      </nc>
    </rcc>
    <rcc rId="0" sId="1">
      <nc r="B87">
        <f>HYPERLINK("https://hsdes.intel.com/resource/14013159080","14013159080")</f>
      </nc>
    </rcc>
    <rcc rId="0" sId="1">
      <nc r="B86">
        <f>HYPERLINK("https://hsdes.intel.com/resource/14013159073","14013159073")</f>
      </nc>
    </rcc>
    <rcc rId="0" sId="1">
      <nc r="B85">
        <f>HYPERLINK("https://hsdes.intel.com/resource/14013159061","14013159061")</f>
      </nc>
    </rcc>
    <rcc rId="0" sId="1">
      <nc r="B84">
        <f>HYPERLINK("https://hsdes.intel.com/resource/14013159052","14013159052")</f>
      </nc>
    </rcc>
    <rcc rId="0" sId="1">
      <nc r="B83">
        <f>HYPERLINK("https://hsdes.intel.com/resource/14013159046","14013159046")</f>
      </nc>
    </rcc>
    <rcc rId="0" sId="1">
      <nc r="B82">
        <f>HYPERLINK("https://hsdes.intel.com/resource/14013159024","14013159024")</f>
      </nc>
    </rcc>
    <rcc rId="0" sId="1">
      <nc r="B81">
        <f>HYPERLINK("https://hsdes.intel.com/resource/14013159022","14013159022")</f>
      </nc>
    </rcc>
    <rcc rId="0" sId="1">
      <nc r="B80">
        <f>HYPERLINK("https://hsdes.intel.com/resource/14013159021","14013159021")</f>
      </nc>
    </rcc>
    <rcc rId="0" sId="1">
      <nc r="B79">
        <f>HYPERLINK("https://hsdes.intel.com/resource/14013159015","14013159015")</f>
      </nc>
    </rcc>
    <rcc rId="0" sId="1">
      <nc r="B78">
        <f>HYPERLINK("https://hsdes.intel.com/resource/14013158989","14013158989")</f>
      </nc>
    </rcc>
    <rcc rId="0" sId="1">
      <nc r="B77">
        <f>HYPERLINK("https://hsdes.intel.com/resource/14013158813","14013158813")</f>
      </nc>
    </rcc>
    <rcc rId="0" sId="1">
      <nc r="B76">
        <f>HYPERLINK("https://hsdes.intel.com/resource/14013158803","14013158803")</f>
      </nc>
    </rcc>
    <rcc rId="0" sId="1">
      <nc r="B75">
        <f>HYPERLINK("https://hsdes.intel.com/resource/14013158799","14013158799")</f>
      </nc>
    </rcc>
    <rcc rId="0" sId="1">
      <nc r="B74">
        <f>HYPERLINK("https://hsdes.intel.com/resource/14013158717","14013158717")</f>
      </nc>
    </rcc>
    <rcc rId="0" sId="1">
      <nc r="B73">
        <f>HYPERLINK("https://hsdes.intel.com/resource/14013158689","14013158689")</f>
      </nc>
    </rcc>
    <rcc rId="0" sId="1">
      <nc r="B72">
        <f>HYPERLINK("https://hsdes.intel.com/resource/14013158673","14013158673")</f>
      </nc>
    </rcc>
    <rcc rId="0" sId="1">
      <nc r="B71">
        <f>HYPERLINK("https://hsdes.intel.com/resource/14013158550","14013158550")</f>
      </nc>
    </rcc>
    <rcc rId="0" sId="1">
      <nc r="B70">
        <f>HYPERLINK("https://hsdes.intel.com/resource/14013158543","14013158543")</f>
      </nc>
    </rcc>
    <rcc rId="0" sId="1">
      <nc r="B69">
        <f>HYPERLINK("https://hsdes.intel.com/resource/14013158482","14013158482")</f>
      </nc>
    </rcc>
    <rcc rId="0" sId="1">
      <nc r="B68">
        <f>HYPERLINK("https://hsdes.intel.com/resource/14013158479","14013158479")</f>
      </nc>
    </rcc>
    <rcc rId="0" sId="1">
      <nc r="B67">
        <f>HYPERLINK("https://hsdes.intel.com/resource/14013158399","14013158399")</f>
      </nc>
    </rcc>
    <rcc rId="0" sId="1">
      <nc r="B66">
        <f>HYPERLINK("https://hsdes.intel.com/resource/14013158389","14013158389")</f>
      </nc>
    </rcc>
    <rcc rId="0" sId="1">
      <nc r="B65">
        <f>HYPERLINK("https://hsdes.intel.com/resource/14013158359","14013158359")</f>
      </nc>
    </rcc>
    <rcc rId="0" sId="1">
      <nc r="B64">
        <f>HYPERLINK("https://hsdes.intel.com/resource/14013158321","14013158321")</f>
      </nc>
    </rcc>
    <rcc rId="0" sId="1">
      <nc r="B63">
        <f>HYPERLINK("https://hsdes.intel.com/resource/14013158298","14013158298")</f>
      </nc>
    </rcc>
    <rcc rId="0" sId="1">
      <nc r="B62">
        <f>HYPERLINK("https://hsdes.intel.com/resource/14013158254","14013158254")</f>
      </nc>
    </rcc>
    <rcc rId="0" sId="1">
      <nc r="B61">
        <f>HYPERLINK("https://hsdes.intel.com/resource/14013158206","14013158206")</f>
      </nc>
    </rcc>
    <rcc rId="0" sId="1">
      <nc r="B60">
        <f>HYPERLINK("https://hsdes.intel.com/resource/14013158189","14013158189")</f>
      </nc>
    </rcc>
    <rcc rId="0" sId="1">
      <nc r="B59">
        <f>HYPERLINK("https://hsdes.intel.com/resource/14013158146","14013158146")</f>
      </nc>
    </rcc>
    <rcc rId="0" sId="1">
      <nc r="B58">
        <f>HYPERLINK("https://hsdes.intel.com/resource/14013158143","14013158143")</f>
      </nc>
    </rcc>
    <rcc rId="0" sId="1">
      <nc r="B57">
        <f>HYPERLINK("https://hsdes.intel.com/resource/14013158105","14013158105")</f>
      </nc>
    </rcc>
    <rcc rId="0" sId="1">
      <nc r="B56">
        <f>HYPERLINK("https://hsdes.intel.com/resource/14013157813","14013157813")</f>
      </nc>
    </rcc>
    <rcc rId="0" sId="1">
      <nc r="B55">
        <f>HYPERLINK("https://hsdes.intel.com/resource/14013157757","14013157757")</f>
      </nc>
    </rcc>
    <rcc rId="0" sId="1">
      <nc r="B54">
        <f>HYPERLINK("https://hsdes.intel.com/resource/14013157740","14013157740")</f>
      </nc>
    </rcc>
    <rcc rId="0" sId="1">
      <nc r="B53">
        <f>HYPERLINK("https://hsdes.intel.com/resource/14013157660","14013157660")</f>
      </nc>
    </rcc>
    <rcc rId="0" sId="1">
      <nc r="B52">
        <f>HYPERLINK("https://hsdes.intel.com/resource/14013157654","14013157654")</f>
      </nc>
    </rcc>
    <rcc rId="0" sId="1">
      <nc r="B51">
        <f>HYPERLINK("https://hsdes.intel.com/resource/14013157616","14013157616")</f>
      </nc>
    </rcc>
    <rcc rId="0" sId="1">
      <nc r="B50">
        <f>HYPERLINK("https://hsdes.intel.com/resource/14013157614","14013157614")</f>
      </nc>
    </rcc>
    <rcc rId="0" sId="1">
      <nc r="B49">
        <f>HYPERLINK("https://hsdes.intel.com/resource/14013157613","14013157613")</f>
      </nc>
    </rcc>
    <rcc rId="0" sId="1">
      <nc r="B48">
        <f>HYPERLINK("https://hsdes.intel.com/resource/14013157611","14013157611")</f>
      </nc>
    </rcc>
    <rcc rId="0" sId="1">
      <nc r="B47">
        <f>HYPERLINK("https://hsdes.intel.com/resource/14013157608","14013157608")</f>
      </nc>
    </rcc>
    <rcc rId="0" sId="1">
      <nc r="B46">
        <f>HYPERLINK("https://hsdes.intel.com/resource/14013157601","14013157601")</f>
      </nc>
    </rcc>
    <rcc rId="0" sId="1">
      <nc r="B45">
        <f>HYPERLINK("https://hsdes.intel.com/resource/14013157596","14013157596")</f>
      </nc>
    </rcc>
    <rcc rId="0" sId="1">
      <nc r="B44">
        <f>HYPERLINK("https://hsdes.intel.com/resource/14013157594","14013157594")</f>
      </nc>
    </rcc>
    <rcc rId="0" sId="1">
      <nc r="B43">
        <f>HYPERLINK("https://hsdes.intel.com/resource/14013157576","14013157576")</f>
      </nc>
    </rcc>
    <rcc rId="0" sId="1">
      <nc r="B42">
        <f>HYPERLINK("https://hsdes.intel.com/resource/14013157552","14013157552")</f>
      </nc>
    </rcc>
    <rcc rId="0" sId="1">
      <nc r="B41">
        <f>HYPERLINK("https://hsdes.intel.com/resource/14013157548","14013157548")</f>
      </nc>
    </rcc>
    <rcc rId="0" sId="1">
      <nc r="B40">
        <f>HYPERLINK("https://hsdes.intel.com/resource/14013157532","14013157532")</f>
      </nc>
    </rcc>
    <rcc rId="0" sId="1">
      <nc r="B39">
        <f>HYPERLINK("https://hsdes.intel.com/resource/14013157472","14013157472")</f>
      </nc>
    </rcc>
    <rcc rId="0" sId="1">
      <nc r="B38">
        <f>HYPERLINK("https://hsdes.intel.com/resource/14013157462","14013157462")</f>
      </nc>
    </rcc>
    <rcc rId="0" sId="1">
      <nc r="B37">
        <f>HYPERLINK("https://hsdes.intel.com/resource/14013157460","14013157460")</f>
      </nc>
    </rcc>
    <rcc rId="0" sId="1">
      <nc r="B36">
        <f>HYPERLINK("https://hsdes.intel.com/resource/14013157367","14013157367")</f>
      </nc>
    </rcc>
    <rcc rId="0" sId="1">
      <nc r="B35">
        <f>HYPERLINK("https://hsdes.intel.com/resource/14013157340","14013157340")</f>
      </nc>
    </rcc>
    <rcc rId="0" sId="1">
      <nc r="B34">
        <f>HYPERLINK("https://hsdes.intel.com/resource/14013157260","14013157260")</f>
      </nc>
    </rcc>
    <rcc rId="0" sId="1">
      <nc r="B33">
        <f>HYPERLINK("https://hsdes.intel.com/resource/14013157230","14013157230")</f>
      </nc>
    </rcc>
    <rcc rId="0" sId="1">
      <nc r="B32">
        <f>HYPERLINK("https://hsdes.intel.com/resource/14013157212","14013157212")</f>
      </nc>
    </rcc>
    <rcc rId="0" sId="1">
      <nc r="B31">
        <f>HYPERLINK("https://hsdes.intel.com/resource/14013157206","14013157206")</f>
      </nc>
    </rcc>
    <rcc rId="0" sId="1">
      <nc r="B30">
        <f>HYPERLINK("https://hsdes.intel.com/resource/14013157183","14013157183")</f>
      </nc>
    </rcc>
    <rcc rId="0" sId="1">
      <nc r="B29">
        <f>HYPERLINK("https://hsdes.intel.com/resource/14013157006","14013157006")</f>
      </nc>
    </rcc>
    <rcc rId="0" sId="1">
      <nc r="B28">
        <f>HYPERLINK("https://hsdes.intel.com/resource/14013156950","14013156950")</f>
      </nc>
    </rcc>
    <rcc rId="0" sId="1">
      <nc r="B27">
        <f>HYPERLINK("https://hsdes.intel.com/resource/14013156884","14013156884")</f>
      </nc>
    </rcc>
    <rcc rId="0" sId="1">
      <nc r="B26">
        <f>HYPERLINK("https://hsdes.intel.com/resource/14013156882","14013156882")</f>
      </nc>
    </rcc>
    <rcc rId="0" sId="1">
      <nc r="B25">
        <f>HYPERLINK("https://hsdes.intel.com/resource/14013156881","14013156881")</f>
      </nc>
    </rcc>
    <rcc rId="0" sId="1">
      <nc r="B24">
        <f>HYPERLINK("https://hsdes.intel.com/resource/14013156876","14013156876")</f>
      </nc>
    </rcc>
    <rcc rId="0" sId="1">
      <nc r="B23">
        <f>HYPERLINK("https://hsdes.intel.com/resource/14013156871","14013156871")</f>
      </nc>
    </rcc>
    <rcc rId="0" sId="1">
      <nc r="B22">
        <f>HYPERLINK("https://hsdes.intel.com/resource/14013156867","14013156867")</f>
      </nc>
    </rcc>
    <rcc rId="0" sId="1">
      <nc r="B21">
        <f>HYPERLINK("https://hsdes.intel.com/resource/14013156797","14013156797")</f>
      </nc>
    </rcc>
    <rcc rId="0" sId="1">
      <nc r="B20">
        <f>HYPERLINK("https://hsdes.intel.com/resource/14013156793","14013156793")</f>
      </nc>
    </rcc>
    <rcc rId="0" sId="1">
      <nc r="B19">
        <f>HYPERLINK("https://hsdes.intel.com/resource/14013156743","14013156743")</f>
      </nc>
    </rcc>
    <rcc rId="0" sId="1">
      <nc r="B18">
        <f>HYPERLINK("https://hsdes.intel.com/resource/14013156742","14013156742")</f>
      </nc>
    </rcc>
    <rcc rId="0" sId="1">
      <nc r="B17">
        <f>HYPERLINK("https://hsdes.intel.com/resource/14013121481","14013121481")</f>
      </nc>
    </rcc>
    <rcc rId="0" sId="1">
      <nc r="B16">
        <f>HYPERLINK("https://hsdes.intel.com/resource/14013121252","14013121252")</f>
      </nc>
    </rcc>
    <rcc rId="0" sId="1">
      <nc r="B15">
        <f>HYPERLINK("https://hsdes.intel.com/resource/14013121041","14013121041")</f>
      </nc>
    </rcc>
    <rcc rId="0" sId="1">
      <nc r="B14">
        <f>HYPERLINK("https://hsdes.intel.com/resource/14013120979","14013120979")</f>
      </nc>
    </rcc>
    <rcc rId="0" sId="1">
      <nc r="B13">
        <f>HYPERLINK("https://hsdes.intel.com/resource/14013120885","14013120885")</f>
      </nc>
    </rcc>
    <rcc rId="0" sId="1">
      <nc r="B12">
        <f>HYPERLINK("https://hsdes.intel.com/resource/14013120501","14013120501")</f>
      </nc>
    </rcc>
    <rcc rId="0" sId="1">
      <nc r="B11">
        <f>HYPERLINK("https://hsdes.intel.com/resource/14013120195","14013120195")</f>
      </nc>
    </rcc>
    <rcc rId="0" sId="1">
      <nc r="B10">
        <f>HYPERLINK("https://hsdes.intel.com/resource/14013119531","14013119531")</f>
      </nc>
    </rcc>
    <rcc rId="0" sId="1">
      <nc r="B9">
        <f>HYPERLINK("https://hsdes.intel.com/resource/14013119320","14013119320")</f>
      </nc>
    </rcc>
    <rcc rId="0" sId="1">
      <nc r="B8">
        <f>HYPERLINK("https://hsdes.intel.com/resource/14013118918","14013118918")</f>
      </nc>
    </rcc>
    <rcc rId="0" sId="1">
      <nc r="B7">
        <f>HYPERLINK("https://hsdes.intel.com/resource/14013117305","14013117305")</f>
      </nc>
    </rcc>
    <rcc rId="0" sId="1">
      <nc r="B6">
        <f>HYPERLINK("https://hsdes.intel.com/resource/14013115435","14013115435")</f>
      </nc>
    </rcc>
    <rcc rId="0" sId="1">
      <nc r="B5">
        <f>HYPERLINK("https://hsdes.intel.com/resource/14013115389","14013115389")</f>
      </nc>
    </rcc>
    <rcc rId="0" sId="1">
      <nc r="B4">
        <f>HYPERLINK("https://hsdes.intel.com/resource/14013115165","14013115165")</f>
      </nc>
    </rcc>
    <rcc rId="0" sId="1">
      <nc r="B3">
        <f>HYPERLINK("https://hsdes.intel.com/resource/14013114941","14013114941")</f>
      </nc>
    </rcc>
    <rcc rId="0" sId="1">
      <nc r="B2">
        <f>HYPERLINK("https://hsdes.intel.com/resource/14013114837","14013114837")</f>
      </nc>
    </rcc>
    <rcc rId="0" sId="1">
      <nc r="B296">
        <v>14013177851</v>
      </nc>
    </rcc>
  </rrc>
  <rcc rId="9012" sId="1">
    <oc r="B1" t="inlineStr">
      <is>
        <t>TC_Name</t>
      </is>
    </oc>
    <nc r="B1" t="inlineStr">
      <is>
        <t>TCD_Title</t>
      </is>
    </nc>
  </rcc>
  <rm rId="9013" sheetId="1" source="H1:H1048576" destination="C1:C1048576" sourceSheetId="1">
    <rfmt sheetId="1" xfDxf="1" sqref="C1:C1048576" start="0" length="0"/>
    <rcc rId="0" sId="1" dxf="1">
      <nc r="C1" t="inlineStr">
        <is>
          <t>Domain</t>
        </is>
      </nc>
      <ndxf>
        <font>
          <b/>
          <sz val="11"/>
          <color theme="0"/>
          <name val="Calibri"/>
          <family val="2"/>
          <scheme val="minor"/>
        </font>
        <fill>
          <patternFill patternType="solid">
            <bgColor theme="4"/>
          </patternFill>
        </fill>
      </ndxf>
    </rcc>
    <rcc rId="0" sId="1">
      <nc r="C437" t="inlineStr">
        <is>
          <t>io_usb</t>
        </is>
      </nc>
    </rcc>
    <rcc rId="0" sId="1">
      <nc r="C436" t="inlineStr">
        <is>
          <t>power_management</t>
        </is>
      </nc>
    </rcc>
    <rcc rId="0" sId="1">
      <nc r="C435" t="inlineStr">
        <is>
          <t>power_management</t>
        </is>
      </nc>
    </rcc>
    <rcc rId="0" sId="1">
      <nc r="C434" t="inlineStr">
        <is>
          <t>power_management</t>
        </is>
      </nc>
    </rcc>
    <rcc rId="0" sId="1">
      <nc r="C433" t="inlineStr">
        <is>
          <t>power_management</t>
        </is>
      </nc>
    </rcc>
    <rcc rId="0" sId="1">
      <nc r="C432" t="inlineStr">
        <is>
          <t>io_usb.type_c_subsystem</t>
        </is>
      </nc>
    </rcc>
    <rcc rId="0" sId="1">
      <nc r="C431" t="inlineStr">
        <is>
          <t>io_usb.type_c_subsystem</t>
        </is>
      </nc>
    </rcc>
    <rcc rId="0" sId="1">
      <nc r="C430" t="inlineStr">
        <is>
          <t>manageability</t>
        </is>
      </nc>
    </rcc>
    <rcc rId="0" sId="1">
      <nc r="C429" t="inlineStr">
        <is>
          <t>io_usb.type_c_subsystem</t>
        </is>
      </nc>
    </rcc>
    <rcc rId="0" sId="1">
      <nc r="C428" t="inlineStr">
        <is>
          <t>io_usb.type_c_subsystem</t>
        </is>
      </nc>
    </rcc>
    <rcc rId="0" sId="1">
      <nc r="C427" t="inlineStr">
        <is>
          <t>io_usb.type_c_subsystem</t>
        </is>
      </nc>
    </rcc>
    <rcc rId="0" sId="1">
      <nc r="C426" t="inlineStr">
        <is>
          <t>io_usb.type_c_subsystem</t>
        </is>
      </nc>
    </rcc>
    <rcc rId="0" sId="1">
      <nc r="C425" t="inlineStr">
        <is>
          <t>io_usb.type_c_subsystem</t>
        </is>
      </nc>
    </rcc>
    <rcc rId="0" sId="1">
      <nc r="C424" t="inlineStr">
        <is>
          <t>io_usb.type_c_subsystem</t>
        </is>
      </nc>
    </rcc>
    <rcc rId="0" sId="1">
      <nc r="C423" t="inlineStr">
        <is>
          <t>io_usb.type_c_subsystem</t>
        </is>
      </nc>
    </rcc>
    <rcc rId="0" sId="1">
      <nc r="C422" t="inlineStr">
        <is>
          <t>io_usb.type_c_subsystem</t>
        </is>
      </nc>
    </rcc>
    <rcc rId="0" sId="1">
      <nc r="C421" t="inlineStr">
        <is>
          <t>display</t>
        </is>
      </nc>
    </rcc>
    <rcc rId="0" sId="1">
      <nc r="C420" t="inlineStr">
        <is>
          <t>io_usb.type_c_subsystem</t>
        </is>
      </nc>
    </rcc>
    <rcc rId="0" sId="1">
      <nc r="C419" t="inlineStr">
        <is>
          <t>io_usb.type_c_subsystem</t>
        </is>
      </nc>
    </rcc>
    <rcc rId="0" sId="1">
      <nc r="C418" t="inlineStr">
        <is>
          <t>io_usb.type_c_subsystem</t>
        </is>
      </nc>
    </rcc>
    <rcc rId="0" sId="1">
      <nc r="C417" t="inlineStr">
        <is>
          <t>storage</t>
        </is>
      </nc>
    </rcc>
    <rcc rId="0" sId="1">
      <nc r="C416" t="inlineStr">
        <is>
          <t>connectivity.wifi</t>
        </is>
      </nc>
    </rcc>
    <rcc rId="0" sId="1">
      <nc r="C415" t="inlineStr">
        <is>
          <t>storage</t>
        </is>
      </nc>
    </rcc>
    <rcc rId="0" sId="1">
      <nc r="C414" t="inlineStr">
        <is>
          <t>display</t>
        </is>
      </nc>
    </rcc>
    <rcc rId="0" sId="1">
      <nc r="C413" t="inlineStr">
        <is>
          <t>reset</t>
        </is>
      </nc>
    </rcc>
    <rcc rId="0" sId="1">
      <nc r="C412" t="inlineStr">
        <is>
          <t>storage</t>
        </is>
      </nc>
    </rcc>
    <rcc rId="0" sId="1">
      <nc r="C411" t="inlineStr">
        <is>
          <t>io_usb</t>
        </is>
      </nc>
    </rcc>
    <rcc rId="0" sId="1">
      <nc r="C410" t="inlineStr">
        <is>
          <t>io_usb</t>
        </is>
      </nc>
    </rcc>
    <rcc rId="0" sId="1">
      <nc r="C409" t="inlineStr">
        <is>
          <t>io_usb</t>
        </is>
      </nc>
    </rcc>
    <rcc rId="0" sId="1">
      <nc r="C408" t="inlineStr">
        <is>
          <t>io_usb</t>
        </is>
      </nc>
    </rcc>
    <rcc rId="0" sId="1">
      <nc r="C407" t="inlineStr">
        <is>
          <t>storage</t>
        </is>
      </nc>
    </rcc>
    <rcc rId="0" sId="1">
      <nc r="C406" t="inlineStr">
        <is>
          <t>io_usb</t>
        </is>
      </nc>
    </rcc>
    <rcc rId="0" sId="1">
      <nc r="C405" t="inlineStr">
        <is>
          <t>io_usb</t>
        </is>
      </nc>
    </rcc>
    <rcc rId="0" sId="1">
      <nc r="C404" t="inlineStr">
        <is>
          <t>reset</t>
        </is>
      </nc>
    </rcc>
    <rcc rId="0" sId="1">
      <nc r="C403" t="inlineStr">
        <is>
          <t>io_usb.type_c_subsystem</t>
        </is>
      </nc>
    </rcc>
    <rcc rId="0" sId="1">
      <nc r="C402" t="inlineStr">
        <is>
          <t>io_usb</t>
        </is>
      </nc>
    </rcc>
    <rcc rId="0" sId="1">
      <nc r="C401" t="inlineStr">
        <is>
          <t>io_usb</t>
        </is>
      </nc>
    </rcc>
    <rcc rId="0" sId="1">
      <nc r="C400" t="inlineStr">
        <is>
          <t>io_usb</t>
        </is>
      </nc>
    </rcc>
    <rcc rId="0" sId="1">
      <nc r="C399" t="inlineStr">
        <is>
          <t>connectivity</t>
        </is>
      </nc>
    </rcc>
    <rcc rId="0" sId="1">
      <nc r="C398" t="inlineStr">
        <is>
          <t>connectivity</t>
        </is>
      </nc>
    </rcc>
    <rcc rId="0" sId="1">
      <nc r="C397" t="inlineStr">
        <is>
          <t>connectivity</t>
        </is>
      </nc>
    </rcc>
    <rcc rId="0" sId="1">
      <nc r="C396" t="inlineStr">
        <is>
          <t>connectivity</t>
        </is>
      </nc>
    </rcc>
    <rcc rId="0" sId="1">
      <nc r="C395" t="inlineStr">
        <is>
          <t>connectivity</t>
        </is>
      </nc>
    </rcc>
    <rcc rId="0" sId="1">
      <nc r="C394" t="inlineStr">
        <is>
          <t>connectivity</t>
        </is>
      </nc>
    </rcc>
    <rcc rId="0" sId="1">
      <nc r="C393" t="inlineStr">
        <is>
          <t>processor_core</t>
        </is>
      </nc>
    </rcc>
    <rcc rId="0" sId="1">
      <nc r="C392" t="inlineStr">
        <is>
          <t>audio</t>
        </is>
      </nc>
    </rcc>
    <rcc rId="0" sId="1">
      <nc r="C391" t="inlineStr">
        <is>
          <t>io_usb.type_c_subsystem</t>
        </is>
      </nc>
    </rcc>
    <rcc rId="0" sId="1">
      <nc r="C390" t="inlineStr">
        <is>
          <t>io_usb</t>
        </is>
      </nc>
    </rcc>
    <rcc rId="0" sId="1">
      <nc r="C389" t="inlineStr">
        <is>
          <t>io_usb</t>
        </is>
      </nc>
    </rcc>
    <rcc rId="0" sId="1">
      <nc r="C388" t="inlineStr">
        <is>
          <t>io_usb</t>
        </is>
      </nc>
    </rcc>
    <rcc rId="0" sId="1">
      <nc r="C387" t="inlineStr">
        <is>
          <t>io_usb</t>
        </is>
      </nc>
    </rcc>
    <rcc rId="0" sId="1">
      <nc r="C386" t="inlineStr">
        <is>
          <t>io_usb</t>
        </is>
      </nc>
    </rcc>
    <rcc rId="0" sId="1">
      <nc r="C385" t="inlineStr">
        <is>
          <t>audio</t>
        </is>
      </nc>
    </rcc>
    <rcc rId="0" sId="1">
      <nc r="C384" t="inlineStr">
        <is>
          <t>storage</t>
        </is>
      </nc>
    </rcc>
    <rcc rId="0" sId="1">
      <nc r="C383" t="inlineStr">
        <is>
          <t>power_management</t>
        </is>
      </nc>
    </rcc>
    <rcc rId="0" sId="1">
      <nc r="C382" t="inlineStr">
        <is>
          <t>io_usb</t>
        </is>
      </nc>
    </rcc>
    <rcc rId="0" sId="1">
      <nc r="C381" t="inlineStr">
        <is>
          <t>io_usb</t>
        </is>
      </nc>
    </rcc>
    <rcc rId="0" sId="1">
      <nc r="C380" t="inlineStr">
        <is>
          <t>power_management</t>
        </is>
      </nc>
    </rcc>
    <rcc rId="0" sId="1">
      <nc r="C379" t="inlineStr">
        <is>
          <t>debug</t>
        </is>
      </nc>
    </rcc>
    <rcc rId="0" sId="1">
      <nc r="C378" t="inlineStr">
        <is>
          <t>processor_core</t>
        </is>
      </nc>
    </rcc>
    <rcc rId="0" sId="1">
      <nc r="C377" t="inlineStr">
        <is>
          <t>reset</t>
        </is>
      </nc>
    </rcc>
    <rcc rId="0" sId="1">
      <nc r="C376" t="inlineStr">
        <is>
          <t>power_management</t>
        </is>
      </nc>
    </rcc>
    <rcc rId="0" sId="1">
      <nc r="C375" t="inlineStr">
        <is>
          <t>io_usb.type_c_subsystem</t>
        </is>
      </nc>
    </rcc>
    <rcc rId="0" sId="1">
      <nc r="C374" t="inlineStr">
        <is>
          <t>io_usb.type_c_subsystem</t>
        </is>
      </nc>
    </rcc>
    <rcc rId="0" sId="1">
      <nc r="C373" t="inlineStr">
        <is>
          <t>audio</t>
        </is>
      </nc>
    </rcc>
    <rcc rId="0" sId="1">
      <nc r="C372" t="inlineStr">
        <is>
          <t>io_usb</t>
        </is>
      </nc>
    </rcc>
    <rcc rId="0" sId="1">
      <nc r="C371" t="inlineStr">
        <is>
          <t>io_usb</t>
        </is>
      </nc>
    </rcc>
    <rcc rId="0" sId="1">
      <nc r="C370" t="inlineStr">
        <is>
          <t>io_usb</t>
        </is>
      </nc>
    </rcc>
    <rcc rId="0" sId="1">
      <nc r="C369" t="inlineStr">
        <is>
          <t>io_usb</t>
        </is>
      </nc>
    </rcc>
    <rcc rId="0" sId="1">
      <nc r="C368" t="inlineStr">
        <is>
          <t>io_usb</t>
        </is>
      </nc>
    </rcc>
    <rcc rId="0" sId="1">
      <nc r="C367" t="inlineStr">
        <is>
          <t>io_usb</t>
        </is>
      </nc>
    </rcc>
    <rcc rId="0" sId="1">
      <nc r="C366" t="inlineStr">
        <is>
          <t>audio</t>
        </is>
      </nc>
    </rcc>
    <rcc rId="0" sId="1">
      <nc r="C365" t="inlineStr">
        <is>
          <t>power_management</t>
        </is>
      </nc>
    </rcc>
    <rcc rId="0" sId="1">
      <nc r="C364" t="inlineStr">
        <is>
          <t>storage</t>
        </is>
      </nc>
    </rcc>
    <rcc rId="0" sId="1">
      <nc r="C363" t="inlineStr">
        <is>
          <t>power_management</t>
        </is>
      </nc>
    </rcc>
    <rcc rId="0" sId="1">
      <nc r="C362" t="inlineStr">
        <is>
          <t>power_management</t>
        </is>
      </nc>
    </rcc>
    <rcc rId="0" sId="1">
      <nc r="C361" t="inlineStr">
        <is>
          <t>thermal_management</t>
        </is>
      </nc>
    </rcc>
    <rcc rId="0" sId="1">
      <nc r="C360" t="inlineStr">
        <is>
          <t>io_usb</t>
        </is>
      </nc>
    </rcc>
    <rcc rId="0" sId="1">
      <nc r="C359" t="inlineStr">
        <is>
          <t>io_usb</t>
        </is>
      </nc>
    </rcc>
    <rcc rId="0" sId="1">
      <nc r="C358" t="inlineStr">
        <is>
          <t>power_management</t>
        </is>
      </nc>
    </rcc>
    <rcc rId="0" sId="1">
      <nc r="C357" t="inlineStr">
        <is>
          <t>power_management</t>
        </is>
      </nc>
    </rcc>
    <rcc rId="0" sId="1">
      <nc r="C356" t="inlineStr">
        <is>
          <t>reset</t>
        </is>
      </nc>
    </rcc>
    <rcc rId="0" sId="1">
      <nc r="C355" t="inlineStr">
        <is>
          <t>io_usb.type_c_subsystem</t>
        </is>
      </nc>
    </rcc>
    <rcc rId="0" sId="1">
      <nc r="C354" t="inlineStr">
        <is>
          <t>io_usb.type_c_subsystem</t>
        </is>
      </nc>
    </rcc>
    <rcc rId="0" sId="1">
      <nc r="C353" t="inlineStr">
        <is>
          <t>io_usb.type_c_subsystem</t>
        </is>
      </nc>
    </rcc>
    <rcc rId="0" sId="1">
      <nc r="C352" t="inlineStr">
        <is>
          <t>io_usb</t>
        </is>
      </nc>
    </rcc>
    <rcc rId="0" sId="1">
      <nc r="C351" t="inlineStr">
        <is>
          <t>manageability</t>
        </is>
      </nc>
    </rcc>
    <rcc rId="0" sId="1">
      <nc r="C350" t="inlineStr">
        <is>
          <t>system</t>
        </is>
      </nc>
    </rcc>
    <rcc rId="0" sId="1">
      <nc r="C349" t="inlineStr">
        <is>
          <t>manageability</t>
        </is>
      </nc>
    </rcc>
    <rcc rId="0" sId="1">
      <nc r="C348" t="inlineStr">
        <is>
          <t>manageability</t>
        </is>
      </nc>
    </rcc>
    <rcc rId="0" sId="1">
      <nc r="C347" t="inlineStr">
        <is>
          <t>power_management</t>
        </is>
      </nc>
    </rcc>
    <rcc rId="0" sId="1">
      <nc r="C346" t="inlineStr">
        <is>
          <t>connectivity</t>
        </is>
      </nc>
    </rcc>
    <rcc rId="0" sId="1">
      <nc r="C345" t="inlineStr">
        <is>
          <t>connectivity</t>
        </is>
      </nc>
    </rcc>
    <rcc rId="0" sId="1">
      <nc r="C344" t="inlineStr">
        <is>
          <t>connectivity</t>
        </is>
      </nc>
    </rcc>
    <rcc rId="0" sId="1">
      <nc r="C343" t="inlineStr">
        <is>
          <t>connectivity</t>
        </is>
      </nc>
    </rcc>
    <rcc rId="0" sId="1">
      <nc r="C342" t="inlineStr">
        <is>
          <t>connectivity</t>
        </is>
      </nc>
    </rcc>
    <rcc rId="0" sId="1">
      <nc r="C341" t="inlineStr">
        <is>
          <t>connectivity</t>
        </is>
      </nc>
    </rcc>
    <rcc rId="0" sId="1">
      <nc r="C340" t="inlineStr">
        <is>
          <t>connectivity</t>
        </is>
      </nc>
    </rcc>
    <rcc rId="0" sId="1">
      <nc r="C339" t="inlineStr">
        <is>
          <t>debug</t>
        </is>
      </nc>
    </rcc>
    <rcc rId="0" sId="1">
      <nc r="C338" t="inlineStr">
        <is>
          <t>debug</t>
        </is>
      </nc>
    </rcc>
    <rcc rId="0" sId="1">
      <nc r="C337" t="inlineStr">
        <is>
          <t>debug</t>
        </is>
      </nc>
    </rcc>
    <rcc rId="0" sId="1">
      <nc r="C336" t="inlineStr">
        <is>
          <t>reset</t>
        </is>
      </nc>
    </rcc>
    <rcc rId="0" sId="1">
      <nc r="C335" t="inlineStr">
        <is>
          <t>io_usb.type_c_subsystem</t>
        </is>
      </nc>
    </rcc>
    <rcc rId="0" sId="1">
      <nc r="C334" t="inlineStr">
        <is>
          <t>reset</t>
        </is>
      </nc>
    </rcc>
    <rcc rId="0" sId="1">
      <nc r="C333" t="inlineStr">
        <is>
          <t>audio</t>
        </is>
      </nc>
    </rcc>
    <rcc rId="0" sId="1">
      <nc r="C332" t="inlineStr">
        <is>
          <t>audio</t>
        </is>
      </nc>
    </rcc>
    <rcc rId="0" sId="1">
      <nc r="C331" t="inlineStr">
        <is>
          <t>audio</t>
        </is>
      </nc>
    </rcc>
    <rcc rId="0" sId="1">
      <nc r="C330" t="inlineStr">
        <is>
          <t>audio</t>
        </is>
      </nc>
    </rcc>
    <rcc rId="0" sId="1">
      <nc r="C329" t="inlineStr">
        <is>
          <t>audio</t>
        </is>
      </nc>
    </rcc>
    <rcc rId="0" sId="1">
      <nc r="C328" t="inlineStr">
        <is>
          <t>connectivity</t>
        </is>
      </nc>
    </rcc>
    <rcc rId="0" sId="1">
      <nc r="C327" t="inlineStr">
        <is>
          <t>connectivity</t>
        </is>
      </nc>
    </rcc>
    <rcc rId="0" sId="1">
      <nc r="C326" t="inlineStr">
        <is>
          <t>display</t>
        </is>
      </nc>
    </rcc>
    <rcc rId="0" sId="1">
      <nc r="C325" t="inlineStr">
        <is>
          <t>storage</t>
        </is>
      </nc>
    </rcc>
    <rcc rId="0" sId="1">
      <nc r="C324" t="inlineStr">
        <is>
          <t>storage</t>
        </is>
      </nc>
    </rcc>
    <rcc rId="0" sId="1">
      <nc r="C323" t="inlineStr">
        <is>
          <t>io_usb</t>
        </is>
      </nc>
    </rcc>
    <rcc rId="0" sId="1">
      <nc r="C322" t="inlineStr">
        <is>
          <t>audio</t>
        </is>
      </nc>
    </rcc>
    <rcc rId="0" sId="1">
      <nc r="C321" t="inlineStr">
        <is>
          <t>audio</t>
        </is>
      </nc>
    </rcc>
    <rcc rId="0" sId="1">
      <nc r="C320" t="inlineStr">
        <is>
          <t>audio</t>
        </is>
      </nc>
    </rcc>
    <rcc rId="0" sId="1">
      <nc r="C319" t="inlineStr">
        <is>
          <t>audio</t>
        </is>
      </nc>
    </rcc>
    <rcc rId="0" sId="1">
      <nc r="C318" t="inlineStr">
        <is>
          <t>storage</t>
        </is>
      </nc>
    </rcc>
    <rcc rId="0" sId="1">
      <nc r="C317" t="inlineStr">
        <is>
          <t>storage</t>
        </is>
      </nc>
    </rcc>
    <rcc rId="0" sId="1">
      <nc r="C316" t="inlineStr">
        <is>
          <t>io_pcie</t>
        </is>
      </nc>
    </rcc>
    <rcc rId="0" sId="1">
      <nc r="C315" t="inlineStr">
        <is>
          <t>io_pcie</t>
        </is>
      </nc>
    </rcc>
    <rcc rId="0" sId="1">
      <nc r="C314" t="inlineStr">
        <is>
          <t>storage</t>
        </is>
      </nc>
    </rcc>
    <rcc rId="0" sId="1">
      <nc r="C313" t="inlineStr">
        <is>
          <t>storage</t>
        </is>
      </nc>
    </rcc>
    <rcc rId="0" sId="1">
      <nc r="C312" t="inlineStr">
        <is>
          <t>storage</t>
        </is>
      </nc>
    </rcc>
    <rcc rId="0" sId="1">
      <nc r="C311" t="inlineStr">
        <is>
          <t>io_usb</t>
        </is>
      </nc>
    </rcc>
    <rcc rId="0" sId="1">
      <nc r="C310" t="inlineStr">
        <is>
          <t>storage</t>
        </is>
      </nc>
    </rcc>
    <rcc rId="0" sId="1">
      <nc r="C309" t="inlineStr">
        <is>
          <t>power_management</t>
        </is>
      </nc>
    </rcc>
    <rcc rId="0" sId="1">
      <nc r="C308" t="inlineStr">
        <is>
          <t>storage</t>
        </is>
      </nc>
    </rcc>
    <rcc rId="0" sId="1">
      <nc r="C307" t="inlineStr">
        <is>
          <t>storage</t>
        </is>
      </nc>
    </rcc>
    <rcc rId="0" sId="1">
      <nc r="C306" t="inlineStr">
        <is>
          <t>storage</t>
        </is>
      </nc>
    </rcc>
    <rcc rId="0" sId="1">
      <nc r="C305" t="inlineStr">
        <is>
          <t>storage</t>
        </is>
      </nc>
    </rcc>
    <rcc rId="0" sId="1">
      <nc r="C304" t="inlineStr">
        <is>
          <t>storage</t>
        </is>
      </nc>
    </rcc>
    <rcc rId="0" sId="1">
      <nc r="C303" t="inlineStr">
        <is>
          <t>storage</t>
        </is>
      </nc>
    </rcc>
    <rcc rId="0" sId="1">
      <nc r="C302" t="inlineStr">
        <is>
          <t>audio</t>
        </is>
      </nc>
    </rcc>
    <rcc rId="0" sId="1">
      <nc r="C301" t="inlineStr">
        <is>
          <t>audio</t>
        </is>
      </nc>
    </rcc>
    <rcc rId="0" sId="1">
      <nc r="C300" t="inlineStr">
        <is>
          <t>io_pcie</t>
        </is>
      </nc>
    </rcc>
    <rcc rId="0" sId="1">
      <nc r="C299" t="inlineStr">
        <is>
          <t>connectivity</t>
        </is>
      </nc>
    </rcc>
    <rcc rId="0" sId="1">
      <nc r="C298" t="inlineStr">
        <is>
          <t>storage</t>
        </is>
      </nc>
    </rcc>
    <rcc rId="0" sId="1">
      <nc r="C297" t="inlineStr">
        <is>
          <t>storage</t>
        </is>
      </nc>
    </rcc>
    <rcc rId="0" sId="1">
      <nc r="C295" t="inlineStr">
        <is>
          <t>storage</t>
        </is>
      </nc>
    </rcc>
    <rcc rId="0" sId="1">
      <nc r="C294" t="inlineStr">
        <is>
          <t>storage</t>
        </is>
      </nc>
    </rcc>
    <rcc rId="0" sId="1">
      <nc r="C293" t="inlineStr">
        <is>
          <t>thermal_management</t>
        </is>
      </nc>
    </rcc>
    <rcc rId="0" sId="1">
      <nc r="C292" t="inlineStr">
        <is>
          <t>io_pcie</t>
        </is>
      </nc>
    </rcc>
    <rcc rId="0" sId="1">
      <nc r="C291" t="inlineStr">
        <is>
          <t>storage</t>
        </is>
      </nc>
    </rcc>
    <rcc rId="0" sId="1">
      <nc r="C290" t="inlineStr">
        <is>
          <t>io_pcie</t>
        </is>
      </nc>
    </rcc>
    <rcc rId="0" sId="1">
      <nc r="C289" t="inlineStr">
        <is>
          <t>system</t>
        </is>
      </nc>
    </rcc>
    <rcc rId="0" sId="1">
      <nc r="C288" t="inlineStr">
        <is>
          <t>system</t>
        </is>
      </nc>
    </rcc>
    <rcc rId="0" sId="1">
      <nc r="C287" t="inlineStr">
        <is>
          <t>storage</t>
        </is>
      </nc>
    </rcc>
    <rcc rId="0" sId="1">
      <nc r="C286" t="inlineStr">
        <is>
          <t>system</t>
        </is>
      </nc>
    </rcc>
    <rcc rId="0" sId="1">
      <nc r="C285" t="inlineStr">
        <is>
          <t>io_general.lsio_gpio</t>
        </is>
      </nc>
    </rcc>
    <rcc rId="0" sId="1">
      <nc r="C284" t="inlineStr">
        <is>
          <t>power_management.power_mgmt_cntrl</t>
        </is>
      </nc>
    </rcc>
    <rcc rId="0" sId="1">
      <nc r="C283" t="inlineStr">
        <is>
          <t>power_management.power_mgmt_cntrl</t>
        </is>
      </nc>
    </rcc>
    <rcc rId="0" sId="1">
      <nc r="C282" t="inlineStr">
        <is>
          <t>io_pcie</t>
        </is>
      </nc>
    </rcc>
    <rcc rId="0" sId="1">
      <nc r="C281" t="inlineStr">
        <is>
          <t>io_pcie</t>
        </is>
      </nc>
    </rcc>
    <rcc rId="0" sId="1">
      <nc r="C280" t="inlineStr">
        <is>
          <t>io_pcie</t>
        </is>
      </nc>
    </rcc>
    <rcc rId="0" sId="1">
      <nc r="C279" t="inlineStr">
        <is>
          <t>io_pcie</t>
        </is>
      </nc>
    </rcc>
    <rcc rId="0" sId="1">
      <nc r="C278" t="inlineStr">
        <is>
          <t>io_general.lsio_gpio</t>
        </is>
      </nc>
    </rcc>
    <rcc rId="0" sId="1">
      <nc r="C277" t="inlineStr">
        <is>
          <t>system</t>
        </is>
      </nc>
    </rcc>
    <rcc rId="0" sId="1">
      <nc r="C276" t="inlineStr">
        <is>
          <t>io_pcie</t>
        </is>
      </nc>
    </rcc>
    <rcc rId="0" sId="1">
      <nc r="C275" t="inlineStr">
        <is>
          <t>debug</t>
        </is>
      </nc>
    </rcc>
    <rcc rId="0" sId="1">
      <nc r="C274" t="inlineStr">
        <is>
          <t>io_pcie</t>
        </is>
      </nc>
    </rcc>
    <rcc rId="0" sId="1">
      <nc r="C273" t="inlineStr">
        <is>
          <t>io_general.lsio_gpio</t>
        </is>
      </nc>
    </rcc>
    <rcc rId="0" sId="1">
      <nc r="C272" t="inlineStr">
        <is>
          <t>connectivity</t>
        </is>
      </nc>
    </rcc>
    <rcc rId="0" sId="1">
      <nc r="C271" t="inlineStr">
        <is>
          <t>debug</t>
        </is>
      </nc>
    </rcc>
    <rcc rId="0" sId="1">
      <nc r="C270" t="inlineStr">
        <is>
          <t>debug</t>
        </is>
      </nc>
    </rcc>
    <rcc rId="0" sId="1">
      <nc r="C269" t="inlineStr">
        <is>
          <t>debug</t>
        </is>
      </nc>
    </rcc>
    <rcc rId="0" sId="1">
      <nc r="C268" t="inlineStr">
        <is>
          <t>debug</t>
        </is>
      </nc>
    </rcc>
    <rcc rId="0" sId="1">
      <nc r="C267" t="inlineStr">
        <is>
          <t>io_pcie</t>
        </is>
      </nc>
    </rcc>
    <rcc rId="0" sId="1">
      <nc r="C266" t="inlineStr">
        <is>
          <t>debug</t>
        </is>
      </nc>
    </rcc>
    <rcc rId="0" sId="1">
      <nc r="C265" t="inlineStr">
        <is>
          <t>connectivity</t>
        </is>
      </nc>
    </rcc>
    <rcc rId="0" sId="1">
      <nc r="C264" t="inlineStr">
        <is>
          <t>connectivity</t>
        </is>
      </nc>
    </rcc>
    <rcc rId="0" sId="1">
      <nc r="C263" t="inlineStr">
        <is>
          <t>io_pcie</t>
        </is>
      </nc>
    </rcc>
    <rcc rId="0" sId="1">
      <nc r="C262" t="inlineStr">
        <is>
          <t>io_general.lsio_gpio</t>
        </is>
      </nc>
    </rcc>
    <rcc rId="0" sId="1">
      <nc r="C261" t="inlineStr">
        <is>
          <t>debug</t>
        </is>
      </nc>
    </rcc>
    <rcc rId="0" sId="1">
      <nc r="C260" t="inlineStr">
        <is>
          <t>io_usb</t>
        </is>
      </nc>
    </rcc>
    <rcc rId="0" sId="1">
      <nc r="C259" t="inlineStr">
        <is>
          <t>io_usb</t>
        </is>
      </nc>
    </rcc>
    <rcc rId="0" sId="1">
      <nc r="C258" t="inlineStr">
        <is>
          <t>io_general.spi</t>
        </is>
      </nc>
    </rcc>
    <rcc rId="0" sId="1">
      <nc r="C257" t="inlineStr">
        <is>
          <t>storage</t>
        </is>
      </nc>
    </rcc>
    <rcc rId="0" sId="1">
      <nc r="C256" t="inlineStr">
        <is>
          <t>processor_core</t>
        </is>
      </nc>
    </rcc>
    <rcc rId="0" sId="1">
      <nc r="C255" t="inlineStr">
        <is>
          <t>system</t>
        </is>
      </nc>
    </rcc>
    <rcc rId="0" sId="1">
      <nc r="C254" t="inlineStr">
        <is>
          <t>memory</t>
        </is>
      </nc>
    </rcc>
    <rcc rId="0" sId="1">
      <nc r="C253" t="inlineStr">
        <is>
          <t>processor_core</t>
        </is>
      </nc>
    </rcc>
    <rcc rId="0" sId="1">
      <nc r="C252" t="inlineStr">
        <is>
          <t>display</t>
        </is>
      </nc>
    </rcc>
    <rcc rId="0" sId="1">
      <nc r="C251" t="inlineStr">
        <is>
          <t>display</t>
        </is>
      </nc>
    </rcc>
    <rcc rId="0" sId="1">
      <nc r="C250" t="inlineStr">
        <is>
          <t>audio</t>
        </is>
      </nc>
    </rcc>
    <rcc rId="0" sId="1">
      <nc r="C249" t="inlineStr">
        <is>
          <t>audio</t>
        </is>
      </nc>
    </rcc>
    <rcc rId="0" sId="1">
      <nc r="C248" t="inlineStr">
        <is>
          <t>display</t>
        </is>
      </nc>
    </rcc>
    <rcc rId="0" sId="1">
      <nc r="C247" t="inlineStr">
        <is>
          <t>display</t>
        </is>
      </nc>
    </rcc>
    <rcc rId="0" sId="1">
      <nc r="C246" t="inlineStr">
        <is>
          <t>audio</t>
        </is>
      </nc>
    </rcc>
    <rcc rId="0" sId="1">
      <nc r="C245" t="inlineStr">
        <is>
          <t>display</t>
        </is>
      </nc>
    </rcc>
    <rcc rId="0" sId="1">
      <nc r="C244" t="inlineStr">
        <is>
          <t>display</t>
        </is>
      </nc>
    </rcc>
    <rcc rId="0" sId="1">
      <nc r="C243" t="inlineStr">
        <is>
          <t>imaging</t>
        </is>
      </nc>
    </rcc>
    <rcc rId="0" sId="1">
      <nc r="C242" t="inlineStr">
        <is>
          <t>system</t>
        </is>
      </nc>
    </rcc>
    <rcc rId="0" sId="1">
      <nc r="C241" t="inlineStr">
        <is>
          <t>audio</t>
        </is>
      </nc>
    </rcc>
    <rcc rId="0" sId="1">
      <nc r="C240" t="inlineStr">
        <is>
          <t>system</t>
        </is>
      </nc>
    </rcc>
    <rcc rId="0" sId="1">
      <nc r="C239" t="inlineStr">
        <is>
          <t>system</t>
        </is>
      </nc>
    </rcc>
    <rcc rId="0" sId="1">
      <nc r="C238" t="inlineStr">
        <is>
          <t>system</t>
        </is>
      </nc>
    </rcc>
    <rcc rId="0" sId="1">
      <nc r="C237" t="inlineStr">
        <is>
          <t>system</t>
        </is>
      </nc>
    </rcc>
    <rcc rId="0" sId="1">
      <nc r="C236" t="inlineStr">
        <is>
          <t>system</t>
        </is>
      </nc>
    </rcc>
    <rcc rId="0" sId="1">
      <nc r="C235" t="inlineStr">
        <is>
          <t>system</t>
        </is>
      </nc>
    </rcc>
    <rcc rId="0" sId="1">
      <nc r="C234" t="inlineStr">
        <is>
          <t>reset</t>
        </is>
      </nc>
    </rcc>
    <rcc rId="0" sId="1">
      <nc r="C233" t="inlineStr">
        <is>
          <t>power_management</t>
        </is>
      </nc>
    </rcc>
    <rcc rId="0" sId="1">
      <nc r="C232" t="inlineStr">
        <is>
          <t>power_management</t>
        </is>
      </nc>
    </rcc>
    <rcc rId="0" sId="1">
      <nc r="C231" t="inlineStr">
        <is>
          <t>power_management</t>
        </is>
      </nc>
    </rcc>
    <rcc rId="0" sId="1">
      <nc r="C230" t="inlineStr">
        <is>
          <t>power_management</t>
        </is>
      </nc>
    </rcc>
    <rcc rId="0" sId="1">
      <nc r="C229" t="inlineStr">
        <is>
          <t>power_management</t>
        </is>
      </nc>
    </rcc>
    <rcc rId="0" sId="1">
      <nc r="C228" t="inlineStr">
        <is>
          <t>power_management</t>
        </is>
      </nc>
    </rcc>
    <rcc rId="0" sId="1">
      <nc r="C227" t="inlineStr">
        <is>
          <t>power_management</t>
        </is>
      </nc>
    </rcc>
    <rcc rId="0" sId="1">
      <nc r="C226" t="inlineStr">
        <is>
          <t>power_management</t>
        </is>
      </nc>
    </rcc>
    <rcc rId="0" sId="1">
      <nc r="C225" t="inlineStr">
        <is>
          <t>power_management</t>
        </is>
      </nc>
    </rcc>
    <rcc rId="0" sId="1">
      <nc r="C224" t="inlineStr">
        <is>
          <t>thermal_management</t>
        </is>
      </nc>
    </rcc>
    <rcc rId="0" sId="1">
      <nc r="C223" t="inlineStr">
        <is>
          <t>thermal_management</t>
        </is>
      </nc>
    </rcc>
    <rcc rId="0" sId="1">
      <nc r="C222" t="inlineStr">
        <is>
          <t>io_usb.type_c_subsystem</t>
        </is>
      </nc>
    </rcc>
    <rcc rId="0" sId="1">
      <nc r="C221" t="inlineStr">
        <is>
          <t>io_usb.type_c_subsystem</t>
        </is>
      </nc>
    </rcc>
    <rcc rId="0" sId="1">
      <nc r="C220" t="inlineStr">
        <is>
          <t>io_usb.type_c_subsystem</t>
        </is>
      </nc>
    </rcc>
    <rcc rId="0" sId="1">
      <nc r="C219" t="inlineStr">
        <is>
          <t>power_management</t>
        </is>
      </nc>
    </rcc>
    <rcc rId="0" sId="1">
      <nc r="C218" t="inlineStr">
        <is>
          <t>reset</t>
        </is>
      </nc>
    </rcc>
    <rcc rId="0" sId="1">
      <nc r="C217" t="inlineStr">
        <is>
          <t>memory</t>
        </is>
      </nc>
    </rcc>
    <rcc rId="0" sId="1">
      <nc r="C216" t="inlineStr">
        <is>
          <t>memory</t>
        </is>
      </nc>
    </rcc>
    <rcc rId="0" sId="1">
      <nc r="C215" t="inlineStr">
        <is>
          <t>memory</t>
        </is>
      </nc>
    </rcc>
    <rcc rId="0" sId="1">
      <nc r="C214" t="inlineStr">
        <is>
          <t>memory</t>
        </is>
      </nc>
    </rcc>
    <rcc rId="0" sId="1">
      <nc r="C213" t="inlineStr">
        <is>
          <t>memory</t>
        </is>
      </nc>
    </rcc>
    <rcc rId="0" sId="1">
      <nc r="C212" t="inlineStr">
        <is>
          <t>memory</t>
        </is>
      </nc>
    </rcc>
    <rcc rId="0" sId="1">
      <nc r="C211" t="inlineStr">
        <is>
          <t>memory</t>
        </is>
      </nc>
    </rcc>
    <rcc rId="0" sId="1">
      <nc r="C210" t="inlineStr">
        <is>
          <t>power_and_perf</t>
        </is>
      </nc>
    </rcc>
    <rcc rId="0" sId="1">
      <nc r="C209" t="inlineStr">
        <is>
          <t>overclocking</t>
        </is>
      </nc>
    </rcc>
    <rcc rId="0" sId="1">
      <nc r="C208" t="inlineStr">
        <is>
          <t>overclocking</t>
        </is>
      </nc>
    </rcc>
    <rcc rId="0" sId="1">
      <nc r="C207" t="inlineStr">
        <is>
          <t>overclocking</t>
        </is>
      </nc>
    </rcc>
    <rcc rId="0" sId="1">
      <nc r="C206" t="inlineStr">
        <is>
          <t>processor_core</t>
        </is>
      </nc>
    </rcc>
    <rcc rId="0" sId="1">
      <nc r="C205" t="inlineStr">
        <is>
          <t>display</t>
        </is>
      </nc>
    </rcc>
    <rcc rId="0" sId="1">
      <nc r="C204" t="inlineStr">
        <is>
          <t>reset</t>
        </is>
      </nc>
    </rcc>
    <rcc rId="0" sId="1">
      <nc r="C203" t="inlineStr">
        <is>
          <t>manageability</t>
        </is>
      </nc>
    </rcc>
    <rcc rId="0" sId="1">
      <nc r="C202" t="inlineStr">
        <is>
          <t>power_management</t>
        </is>
      </nc>
    </rcc>
    <rcc rId="0" sId="1">
      <nc r="C201" t="inlineStr">
        <is>
          <t>io_usb.type_c_subsystem</t>
        </is>
      </nc>
    </rcc>
    <rcc rId="0" sId="1">
      <nc r="C200" t="inlineStr">
        <is>
          <t>io_usb.type_c_subsystem</t>
        </is>
      </nc>
    </rcc>
    <rcc rId="0" sId="1">
      <nc r="C199" t="inlineStr">
        <is>
          <t>io_usb.type_c_subsystem</t>
        </is>
      </nc>
    </rcc>
    <rcc rId="0" sId="1">
      <nc r="C198" t="inlineStr">
        <is>
          <t>io_usb.type_c_subsystem</t>
        </is>
      </nc>
    </rcc>
    <rcc rId="0" sId="1">
      <nc r="C197" t="inlineStr">
        <is>
          <t>io_usb.type_c_subsystem</t>
        </is>
      </nc>
    </rcc>
    <rcc rId="0" sId="1">
      <nc r="C196" t="inlineStr">
        <is>
          <t>io_usb.type_c_subsystem</t>
        </is>
      </nc>
    </rcc>
    <rcc rId="0" sId="1">
      <nc r="C195" t="inlineStr">
        <is>
          <t>io_usb.type_c_subsystem</t>
        </is>
      </nc>
    </rcc>
    <rcc rId="0" sId="1">
      <nc r="C194" t="inlineStr">
        <is>
          <t>io_usb.type_c_subsystem</t>
        </is>
      </nc>
    </rcc>
    <rcc rId="0" sId="1">
      <nc r="C193" t="inlineStr">
        <is>
          <t>io_usb.type_c_subsystem</t>
        </is>
      </nc>
    </rcc>
    <rcc rId="0" sId="1">
      <nc r="C192" t="inlineStr">
        <is>
          <t>reset</t>
        </is>
      </nc>
    </rcc>
    <rcc rId="0" sId="1">
      <nc r="C191" t="inlineStr">
        <is>
          <t>io_usb.type_c_subsystem</t>
        </is>
      </nc>
    </rcc>
    <rcc rId="0" sId="1">
      <nc r="C190" t="inlineStr">
        <is>
          <t>io_usb.type_c_subsystem</t>
        </is>
      </nc>
    </rcc>
    <rcc rId="0" sId="1">
      <nc r="C189" t="inlineStr">
        <is>
          <t>io_usb.type_c_subsystem</t>
        </is>
      </nc>
    </rcc>
    <rcc rId="0" sId="1">
      <nc r="C188" t="inlineStr">
        <is>
          <t>reset</t>
        </is>
      </nc>
    </rcc>
    <rcc rId="0" sId="1">
      <nc r="C187" t="inlineStr">
        <is>
          <t>power_management</t>
        </is>
      </nc>
    </rcc>
    <rcc rId="0" sId="1">
      <nc r="C186" t="inlineStr">
        <is>
          <t>connectivity</t>
        </is>
      </nc>
    </rcc>
    <rcc rId="0" sId="1">
      <nc r="C185" t="inlineStr">
        <is>
          <t>connectivity</t>
        </is>
      </nc>
    </rcc>
    <rcc rId="0" sId="1">
      <nc r="C184" t="inlineStr">
        <is>
          <t>debug</t>
        </is>
      </nc>
    </rcc>
    <rcc rId="0" sId="1">
      <nc r="C183" t="inlineStr">
        <is>
          <t>io_usb.type_c_subsystem</t>
        </is>
      </nc>
    </rcc>
    <rcc rId="0" sId="1">
      <nc r="C182" t="inlineStr">
        <is>
          <t>connectivity</t>
        </is>
      </nc>
    </rcc>
    <rcc rId="0" sId="1">
      <nc r="C181" t="inlineStr">
        <is>
          <t>io_usb.type_c_subsystem</t>
        </is>
      </nc>
    </rcc>
    <rcc rId="0" sId="1">
      <nc r="C180" t="inlineStr">
        <is>
          <t>power_management</t>
        </is>
      </nc>
    </rcc>
    <rcc rId="0" sId="1">
      <nc r="C179" t="inlineStr">
        <is>
          <t>debug</t>
        </is>
      </nc>
    </rcc>
    <rcc rId="0" sId="1">
      <nc r="C178" t="inlineStr">
        <is>
          <t>io_usb.type_c_subsystem</t>
        </is>
      </nc>
    </rcc>
    <rcc rId="0" sId="1">
      <nc r="C177" t="inlineStr">
        <is>
          <t>io_usb.type_c_subsystem</t>
        </is>
      </nc>
    </rcc>
    <rcc rId="0" sId="1">
      <nc r="C176" t="inlineStr">
        <is>
          <t>io_usb.type_c_subsystem</t>
        </is>
      </nc>
    </rcc>
    <rcc rId="0" sId="1">
      <nc r="C175" t="inlineStr">
        <is>
          <t>io_usb.type_c_subsystem</t>
        </is>
      </nc>
    </rcc>
    <rcc rId="0" sId="1">
      <nc r="C174" t="inlineStr">
        <is>
          <t>io_usb.type_c_subsystem</t>
        </is>
      </nc>
    </rcc>
    <rcc rId="0" sId="1">
      <nc r="C173" t="inlineStr">
        <is>
          <t>io_usb.type_c_subsystem</t>
        </is>
      </nc>
    </rcc>
    <rcc rId="0" sId="1">
      <nc r="C172" t="inlineStr">
        <is>
          <t>io_usb.type_c_subsystem</t>
        </is>
      </nc>
    </rcc>
    <rcc rId="0" sId="1">
      <nc r="C171" t="inlineStr">
        <is>
          <t>io_usb.type_c_subsystem</t>
        </is>
      </nc>
    </rcc>
    <rcc rId="0" sId="1">
      <nc r="C170" t="inlineStr">
        <is>
          <t>io_usb.type_c_subsystem</t>
        </is>
      </nc>
    </rcc>
    <rcc rId="0" sId="1">
      <nc r="C169" t="inlineStr">
        <is>
          <t>io_usb.type_c_subsystem</t>
        </is>
      </nc>
    </rcc>
    <rcc rId="0" sId="1">
      <nc r="C168" t="inlineStr">
        <is>
          <t>io_usb.type_c_subsystem</t>
        </is>
      </nc>
    </rcc>
    <rcc rId="0" sId="1">
      <nc r="C167" t="inlineStr">
        <is>
          <t>io_usb.type_c_subsystem</t>
        </is>
      </nc>
    </rcc>
    <rcc rId="0" sId="1">
      <nc r="C166" t="inlineStr">
        <is>
          <t>power_management</t>
        </is>
      </nc>
    </rcc>
    <rcc rId="0" sId="1">
      <nc r="C165" t="inlineStr">
        <is>
          <t>io_usb.type_c_subsystem</t>
        </is>
      </nc>
    </rcc>
    <rcc rId="0" sId="1">
      <nc r="C164" t="inlineStr">
        <is>
          <t>io_usb.type_c_subsystem</t>
        </is>
      </nc>
    </rcc>
    <rcc rId="0" sId="1">
      <nc r="C163" t="inlineStr">
        <is>
          <t>io_usb.type_c_subsystem</t>
        </is>
      </nc>
    </rcc>
    <rcc rId="0" sId="1">
      <nc r="C162" t="inlineStr">
        <is>
          <t>io_usb.type_c_subsystem</t>
        </is>
      </nc>
    </rcc>
    <rcc rId="0" sId="1">
      <nc r="C161" t="inlineStr">
        <is>
          <t>reset</t>
        </is>
      </nc>
    </rcc>
    <rcc rId="0" sId="1">
      <nc r="C160" t="inlineStr">
        <is>
          <t>io_usb.type_c_subsystem</t>
        </is>
      </nc>
    </rcc>
    <rcc rId="0" sId="1">
      <nc r="C159" t="inlineStr">
        <is>
          <t>power_management.modern_standby</t>
        </is>
      </nc>
    </rcc>
    <rcc rId="0" sId="1">
      <nc r="C158" t="inlineStr">
        <is>
          <t>io_usb.type_c_subsystem</t>
        </is>
      </nc>
    </rcc>
    <rcc rId="0" sId="1">
      <nc r="C157" t="inlineStr">
        <is>
          <t>io_usb.type_c_subsystem</t>
        </is>
      </nc>
    </rcc>
    <rcc rId="0" sId="1">
      <nc r="C156" t="inlineStr">
        <is>
          <t>processor_core</t>
        </is>
      </nc>
    </rcc>
    <rcc rId="0" sId="1">
      <nc r="C155" t="inlineStr">
        <is>
          <t>power_management</t>
        </is>
      </nc>
    </rcc>
    <rcc rId="0" sId="1">
      <nc r="C154" t="inlineStr">
        <is>
          <t>io_usb.type_c_subsystem</t>
        </is>
      </nc>
    </rcc>
    <rcc rId="0" sId="1">
      <nc r="C153" t="inlineStr">
        <is>
          <t>power_management</t>
        </is>
      </nc>
    </rcc>
    <rcc rId="0" sId="1">
      <nc r="C152" t="inlineStr">
        <is>
          <t>reset</t>
        </is>
      </nc>
    </rcc>
    <rcc rId="0" sId="1">
      <nc r="C151" t="inlineStr">
        <is>
          <t>io_usb.type_c_subsystem</t>
        </is>
      </nc>
    </rcc>
    <rcc rId="0" sId="1">
      <nc r="C150" t="inlineStr">
        <is>
          <t>manageability</t>
        </is>
      </nc>
    </rcc>
    <rcc rId="0" sId="1">
      <nc r="C149" t="inlineStr">
        <is>
          <t>reset</t>
        </is>
      </nc>
    </rcc>
    <rcc rId="0" sId="1">
      <nc r="C148" t="inlineStr">
        <is>
          <t>reset</t>
        </is>
      </nc>
    </rcc>
    <rcc rId="0" sId="1">
      <nc r="C147" t="inlineStr">
        <is>
          <t>connectivity</t>
        </is>
      </nc>
    </rcc>
    <rcc rId="0" sId="1">
      <nc r="C146" t="inlineStr">
        <is>
          <t>connectivity</t>
        </is>
      </nc>
    </rcc>
    <rcc rId="0" sId="1">
      <nc r="C145" t="inlineStr">
        <is>
          <t>connectivity</t>
        </is>
      </nc>
    </rcc>
    <rcc rId="0" sId="1">
      <nc r="C144" t="inlineStr">
        <is>
          <t>connectivity</t>
        </is>
      </nc>
    </rcc>
    <rcc rId="0" sId="1">
      <nc r="C143" t="inlineStr">
        <is>
          <t>thermal_management</t>
        </is>
      </nc>
    </rcc>
    <rcc rId="0" sId="1">
      <nc r="C142" t="inlineStr">
        <is>
          <t>thermal_management</t>
        </is>
      </nc>
    </rcc>
    <rcc rId="0" sId="1">
      <nc r="C141" t="inlineStr">
        <is>
          <t>thermal_management</t>
        </is>
      </nc>
    </rcc>
    <rcc rId="0" sId="1">
      <nc r="C140" t="inlineStr">
        <is>
          <t>reset</t>
        </is>
      </nc>
    </rcc>
    <rcc rId="0" sId="1">
      <nc r="C139" t="inlineStr">
        <is>
          <t>io_usb.type_c_subsystem</t>
        </is>
      </nc>
    </rcc>
    <rcc rId="0" sId="1">
      <nc r="C138" t="inlineStr">
        <is>
          <t>connectivity</t>
        </is>
      </nc>
    </rcc>
    <rcc rId="0" sId="1">
      <nc r="C137" t="inlineStr">
        <is>
          <t>connectivity</t>
        </is>
      </nc>
    </rcc>
    <rcc rId="0" sId="1">
      <nc r="C136" t="inlineStr">
        <is>
          <t>connectivity</t>
        </is>
      </nc>
    </rcc>
    <rcc rId="0" sId="1">
      <nc r="C135" t="inlineStr">
        <is>
          <t>connectivity</t>
        </is>
      </nc>
    </rcc>
    <rcc rId="0" sId="1">
      <nc r="C134" t="inlineStr">
        <is>
          <t>connectivity</t>
        </is>
      </nc>
    </rcc>
    <rcc rId="0" sId="1">
      <nc r="C133" t="inlineStr">
        <is>
          <t>connectivity</t>
        </is>
      </nc>
    </rcc>
    <rcc rId="0" sId="1">
      <nc r="C132" t="inlineStr">
        <is>
          <t>power_management</t>
        </is>
      </nc>
    </rcc>
    <rcc rId="0" sId="1">
      <nc r="C131" t="inlineStr">
        <is>
          <t>thermal_management</t>
        </is>
      </nc>
    </rcc>
    <rcc rId="0" sId="1">
      <nc r="C130" t="inlineStr">
        <is>
          <t>power_management</t>
        </is>
      </nc>
    </rcc>
    <rcc rId="0" sId="1">
      <nc r="C129" t="inlineStr">
        <is>
          <t>power_management</t>
        </is>
      </nc>
    </rcc>
    <rcc rId="0" sId="1">
      <nc r="C128" t="inlineStr">
        <is>
          <t>processor_core</t>
        </is>
      </nc>
    </rcc>
    <rcc rId="0" sId="1">
      <nc r="C127" t="inlineStr">
        <is>
          <t>processor_core</t>
        </is>
      </nc>
    </rcc>
    <rcc rId="0" sId="1">
      <nc r="C126" t="inlineStr">
        <is>
          <t>connectivity</t>
        </is>
      </nc>
    </rcc>
    <rcc rId="0" sId="1">
      <nc r="C125" t="inlineStr">
        <is>
          <t>connectivity</t>
        </is>
      </nc>
    </rcc>
    <rcc rId="0" sId="1">
      <nc r="C124" t="inlineStr">
        <is>
          <t>connectivity</t>
        </is>
      </nc>
    </rcc>
    <rcc rId="0" sId="1">
      <nc r="C123" t="inlineStr">
        <is>
          <t>connectivity</t>
        </is>
      </nc>
    </rcc>
    <rcc rId="0" sId="1">
      <nc r="C122" t="inlineStr">
        <is>
          <t>connectivity</t>
        </is>
      </nc>
    </rcc>
    <rcc rId="0" sId="1">
      <nc r="C121" t="inlineStr">
        <is>
          <t>connectivity</t>
        </is>
      </nc>
    </rcc>
    <rcc rId="0" sId="1">
      <nc r="C120" t="inlineStr">
        <is>
          <t>power_management</t>
        </is>
      </nc>
    </rcc>
    <rcc rId="0" sId="1">
      <nc r="C119" t="inlineStr">
        <is>
          <t>audio</t>
        </is>
      </nc>
    </rcc>
    <rcc rId="0" sId="1">
      <nc r="C118" t="inlineStr">
        <is>
          <t>audio</t>
        </is>
      </nc>
    </rcc>
    <rcc rId="0" sId="1">
      <nc r="C117" t="inlineStr">
        <is>
          <t>audio</t>
        </is>
      </nc>
    </rcc>
    <rcc rId="0" sId="1">
      <nc r="C116" t="inlineStr">
        <is>
          <t>debug</t>
        </is>
      </nc>
    </rcc>
    <rcc rId="0" sId="1">
      <nc r="C115" t="inlineStr">
        <is>
          <t>io_usb.type_c_subsystem</t>
        </is>
      </nc>
    </rcc>
    <rcc rId="0" sId="1">
      <nc r="C114" t="inlineStr">
        <is>
          <t>connectivity</t>
        </is>
      </nc>
    </rcc>
    <rcc rId="0" sId="1">
      <nc r="C113" t="inlineStr">
        <is>
          <t>connectivity</t>
        </is>
      </nc>
    </rcc>
    <rcc rId="0" sId="1">
      <nc r="C112" t="inlineStr">
        <is>
          <t>io_usb.type_c_subsystem</t>
        </is>
      </nc>
    </rcc>
    <rcc rId="0" sId="1">
      <nc r="C111" t="inlineStr">
        <is>
          <t>system</t>
        </is>
      </nc>
    </rcc>
    <rcc rId="0" sId="1">
      <nc r="C110" t="inlineStr">
        <is>
          <t>connectivity</t>
        </is>
      </nc>
    </rcc>
    <rcc rId="0" sId="1">
      <nc r="C109" t="inlineStr">
        <is>
          <t>connectivity</t>
        </is>
      </nc>
    </rcc>
    <rcc rId="0" sId="1">
      <nc r="C108" t="inlineStr">
        <is>
          <t>connectivity</t>
        </is>
      </nc>
    </rcc>
    <rcc rId="0" sId="1">
      <nc r="C107" t="inlineStr">
        <is>
          <t>connectivity</t>
        </is>
      </nc>
    </rcc>
    <rcc rId="0" sId="1">
      <nc r="C106" t="inlineStr">
        <is>
          <t>connectivity</t>
        </is>
      </nc>
    </rcc>
    <rcc rId="0" sId="1">
      <nc r="C105" t="inlineStr">
        <is>
          <t>io_usb.type_c_subsystem</t>
        </is>
      </nc>
    </rcc>
    <rcc rId="0" sId="1">
      <nc r="C104" t="inlineStr">
        <is>
          <t>io_usb.type_c_subsystem</t>
        </is>
      </nc>
    </rcc>
    <rcc rId="0" sId="1">
      <nc r="C103" t="inlineStr">
        <is>
          <t>power_management</t>
        </is>
      </nc>
    </rcc>
    <rcc rId="0" sId="1">
      <nc r="C102" t="inlineStr">
        <is>
          <t>power_management</t>
        </is>
      </nc>
    </rcc>
    <rcc rId="0" sId="1">
      <nc r="C101" t="inlineStr">
        <is>
          <t>power_management</t>
        </is>
      </nc>
    </rcc>
    <rcc rId="0" sId="1">
      <nc r="C100" t="inlineStr">
        <is>
          <t>debug</t>
        </is>
      </nc>
    </rcc>
    <rcc rId="0" sId="1">
      <nc r="C99" t="inlineStr">
        <is>
          <t>debug</t>
        </is>
      </nc>
    </rcc>
    <rcc rId="0" sId="1">
      <nc r="C98" t="inlineStr">
        <is>
          <t>manageability</t>
        </is>
      </nc>
    </rcc>
    <rcc rId="0" sId="1">
      <nc r="C97" t="inlineStr">
        <is>
          <t>connectivity</t>
        </is>
      </nc>
    </rcc>
    <rcc rId="0" sId="1">
      <nc r="C96" t="inlineStr">
        <is>
          <t>power_management.modern_standby</t>
        </is>
      </nc>
    </rcc>
    <rcc rId="0" sId="1">
      <nc r="C95" t="inlineStr">
        <is>
          <t>debug</t>
        </is>
      </nc>
    </rcc>
    <rcc rId="0" sId="1">
      <nc r="C94" t="inlineStr">
        <is>
          <t>power_management</t>
        </is>
      </nc>
    </rcc>
    <rcc rId="0" sId="1">
      <nc r="C93" t="inlineStr">
        <is>
          <t>io_usb.type_c_subsystem</t>
        </is>
      </nc>
    </rcc>
    <rcc rId="0" sId="1">
      <nc r="C92" t="inlineStr">
        <is>
          <t>io_usb.type_c_subsystem</t>
        </is>
      </nc>
    </rcc>
    <rcc rId="0" sId="1">
      <nc r="C91" t="inlineStr">
        <is>
          <t>io_usb.type_c_subsystem</t>
        </is>
      </nc>
    </rcc>
    <rcc rId="0" sId="1">
      <nc r="C90" t="inlineStr">
        <is>
          <t>io_usb.type_c_subsystem</t>
        </is>
      </nc>
    </rcc>
    <rcc rId="0" sId="1">
      <nc r="C89" t="inlineStr">
        <is>
          <t>io_usb.type_c_subsystem</t>
        </is>
      </nc>
    </rcc>
    <rcc rId="0" sId="1">
      <nc r="C88" t="inlineStr">
        <is>
          <t>io_usb.type_c_subsystem</t>
        </is>
      </nc>
    </rcc>
    <rcc rId="0" sId="1">
      <nc r="C87" t="inlineStr">
        <is>
          <t>io_usb.type_c_subsystem</t>
        </is>
      </nc>
    </rcc>
    <rcc rId="0" sId="1">
      <nc r="C86" t="inlineStr">
        <is>
          <t>power_management</t>
        </is>
      </nc>
    </rcc>
    <rcc rId="0" sId="1">
      <nc r="C85" t="inlineStr">
        <is>
          <t>power_management</t>
        </is>
      </nc>
    </rcc>
    <rcc rId="0" sId="1">
      <nc r="C84" t="inlineStr">
        <is>
          <t>power_management</t>
        </is>
      </nc>
    </rcc>
    <rcc rId="0" sId="1">
      <nc r="C83" t="inlineStr">
        <is>
          <t>connectivity</t>
        </is>
      </nc>
    </rcc>
    <rcc rId="0" sId="1">
      <nc r="C82" t="inlineStr">
        <is>
          <t>io_usb.type_c_subsystem</t>
        </is>
      </nc>
    </rcc>
    <rcc rId="0" sId="1">
      <nc r="C81" t="inlineStr">
        <is>
          <t>io_usb.type_c_subsystem</t>
        </is>
      </nc>
    </rcc>
    <rcc rId="0" sId="1">
      <nc r="C80" t="inlineStr">
        <is>
          <t>io_usb.type_c_subsystem</t>
        </is>
      </nc>
    </rcc>
    <rcc rId="0" sId="1">
      <nc r="C79" t="inlineStr">
        <is>
          <t>power_management</t>
        </is>
      </nc>
    </rcc>
    <rcc rId="0" sId="1">
      <nc r="C78" t="inlineStr">
        <is>
          <t>power_management</t>
        </is>
      </nc>
    </rcc>
    <rcc rId="0" sId="1">
      <nc r="C77" t="inlineStr">
        <is>
          <t>io_usb.type_c_subsystem</t>
        </is>
      </nc>
    </rcc>
    <rcc rId="0" sId="1">
      <nc r="C76" t="inlineStr">
        <is>
          <t>io_usb.type_c_subsystem</t>
        </is>
      </nc>
    </rcc>
    <rcc rId="0" sId="1">
      <nc r="C75" t="inlineStr">
        <is>
          <t>io_usb.type_c_subsystem</t>
        </is>
      </nc>
    </rcc>
    <rcc rId="0" sId="1">
      <nc r="C74" t="inlineStr">
        <is>
          <t>power_management.modern_standby</t>
        </is>
      </nc>
    </rcc>
    <rcc rId="0" sId="1">
      <nc r="C73" t="inlineStr">
        <is>
          <t>io_usb.type_c_subsystem</t>
        </is>
      </nc>
    </rcc>
    <rcc rId="0" sId="1">
      <nc r="C72" t="inlineStr">
        <is>
          <t>io_usb.type_c_subsystem</t>
        </is>
      </nc>
    </rcc>
    <rcc rId="0" sId="1">
      <nc r="C71" t="inlineStr">
        <is>
          <t>power_management</t>
        </is>
      </nc>
    </rcc>
    <rcc rId="0" sId="1">
      <nc r="C70" t="inlineStr">
        <is>
          <t>power_management.modern_standby</t>
        </is>
      </nc>
    </rcc>
    <rcc rId="0" sId="1">
      <nc r="C69" t="inlineStr">
        <is>
          <t>power_management</t>
        </is>
      </nc>
    </rcc>
    <rcc rId="0" sId="1">
      <nc r="C68" t="inlineStr">
        <is>
          <t>reset</t>
        </is>
      </nc>
    </rcc>
    <rcc rId="0" sId="1">
      <nc r="C67" t="inlineStr">
        <is>
          <t>io_usb.type_c_subsystem</t>
        </is>
      </nc>
    </rcc>
    <rcc rId="0" sId="1">
      <nc r="C66" t="inlineStr">
        <is>
          <t>power_management</t>
        </is>
      </nc>
    </rcc>
    <rcc rId="0" sId="1">
      <nc r="C65" t="inlineStr">
        <is>
          <t>system</t>
        </is>
      </nc>
    </rcc>
    <rcc rId="0" sId="1">
      <nc r="C64" t="inlineStr">
        <is>
          <t>power_management</t>
        </is>
      </nc>
    </rcc>
    <rcc rId="0" sId="1">
      <nc r="C63" t="inlineStr">
        <is>
          <t>io_usb.type_c_subsystem</t>
        </is>
      </nc>
    </rcc>
    <rcc rId="0" sId="1">
      <nc r="C62" t="inlineStr">
        <is>
          <t>io_usb.type_c_subsystem</t>
        </is>
      </nc>
    </rcc>
    <rcc rId="0" sId="1">
      <nc r="C61" t="inlineStr">
        <is>
          <t>connectivity</t>
        </is>
      </nc>
    </rcc>
    <rcc rId="0" sId="1">
      <nc r="C60" t="inlineStr">
        <is>
          <t>audio</t>
        </is>
      </nc>
    </rcc>
    <rcc rId="0" sId="1">
      <nc r="C59" t="inlineStr">
        <is>
          <t>power_management</t>
        </is>
      </nc>
    </rcc>
    <rcc rId="0" sId="1">
      <nc r="C58" t="inlineStr">
        <is>
          <t>audio</t>
        </is>
      </nc>
    </rcc>
    <rcc rId="0" sId="1">
      <nc r="C57" t="inlineStr">
        <is>
          <t>io_usb.type_c_subsystem</t>
        </is>
      </nc>
    </rcc>
    <rcc rId="0" sId="1">
      <nc r="C56" t="inlineStr">
        <is>
          <t>power_management</t>
        </is>
      </nc>
    </rcc>
    <rcc rId="0" sId="1">
      <nc r="C55" t="inlineStr">
        <is>
          <t>connectivity</t>
        </is>
      </nc>
    </rcc>
    <rcc rId="0" sId="1">
      <nc r="C54" t="inlineStr">
        <is>
          <t>power_management</t>
        </is>
      </nc>
    </rcc>
    <rcc rId="0" sId="1">
      <nc r="C53" t="inlineStr">
        <is>
          <t>processor_core</t>
        </is>
      </nc>
    </rcc>
    <rcc rId="0" sId="1">
      <nc r="C52" t="inlineStr">
        <is>
          <t>processor_core</t>
        </is>
      </nc>
    </rcc>
    <rcc rId="0" sId="1">
      <nc r="C51" t="inlineStr">
        <is>
          <t>processor_core</t>
        </is>
      </nc>
    </rcc>
    <rcc rId="0" sId="1">
      <nc r="C50" t="inlineStr">
        <is>
          <t>processor_core</t>
        </is>
      </nc>
    </rcc>
    <rcc rId="0" sId="1">
      <nc r="C49" t="inlineStr">
        <is>
          <t>processor_core</t>
        </is>
      </nc>
    </rcc>
    <rcc rId="0" sId="1">
      <nc r="C48" t="inlineStr">
        <is>
          <t>processor_core</t>
        </is>
      </nc>
    </rcc>
    <rcc rId="0" sId="1">
      <nc r="C47" t="inlineStr">
        <is>
          <t>processor_core</t>
        </is>
      </nc>
    </rcc>
    <rcc rId="0" sId="1">
      <nc r="C46" t="inlineStr">
        <is>
          <t>processor_core</t>
        </is>
      </nc>
    </rcc>
    <rcc rId="0" sId="1">
      <nc r="C45" t="inlineStr">
        <is>
          <t>processor_core</t>
        </is>
      </nc>
    </rcc>
    <rcc rId="0" sId="1">
      <nc r="C44" t="inlineStr">
        <is>
          <t>processor_core</t>
        </is>
      </nc>
    </rcc>
    <rcc rId="0" sId="1">
      <nc r="C43" t="inlineStr">
        <is>
          <t>memory</t>
        </is>
      </nc>
    </rcc>
    <rcc rId="0" sId="1">
      <nc r="C42" t="inlineStr">
        <is>
          <t>power_management</t>
        </is>
      </nc>
    </rcc>
    <rcc rId="0" sId="1">
      <nc r="C41" t="inlineStr">
        <is>
          <t>power_management</t>
        </is>
      </nc>
    </rcc>
    <rcc rId="0" sId="1">
      <nc r="C40" t="inlineStr">
        <is>
          <t>power_management</t>
        </is>
      </nc>
    </rcc>
    <rcc rId="0" sId="1">
      <nc r="C39" t="inlineStr">
        <is>
          <t>power_management</t>
        </is>
      </nc>
    </rcc>
    <rcc rId="0" sId="1">
      <nc r="C38" t="inlineStr">
        <is>
          <t>power_management</t>
        </is>
      </nc>
    </rcc>
    <rcc rId="0" sId="1">
      <nc r="C37" t="inlineStr">
        <is>
          <t>power_management</t>
        </is>
      </nc>
    </rcc>
    <rcc rId="0" sId="1">
      <nc r="C36" t="inlineStr">
        <is>
          <t>power_management</t>
        </is>
      </nc>
    </rcc>
    <rcc rId="0" sId="1">
      <nc r="C35" t="inlineStr">
        <is>
          <t>power_management</t>
        </is>
      </nc>
    </rcc>
    <rcc rId="0" sId="1">
      <nc r="C34" t="inlineStr">
        <is>
          <t>thermal_management</t>
        </is>
      </nc>
    </rcc>
    <rcc rId="0" sId="1">
      <nc r="C33" t="inlineStr">
        <is>
          <t>power_management</t>
        </is>
      </nc>
    </rcc>
    <rcc rId="0" sId="1">
      <nc r="C32" t="inlineStr">
        <is>
          <t>processor_core</t>
        </is>
      </nc>
    </rcc>
    <rcc rId="0" sId="1">
      <nc r="C31" t="inlineStr">
        <is>
          <t>processor_core</t>
        </is>
      </nc>
    </rcc>
    <rcc rId="0" sId="1">
      <nc r="C30" t="inlineStr">
        <is>
          <t>power_management</t>
        </is>
      </nc>
    </rcc>
    <rcc rId="0" sId="1">
      <nc r="C29" t="inlineStr">
        <is>
          <t>thermal_management</t>
        </is>
      </nc>
    </rcc>
    <rcc rId="0" sId="1">
      <nc r="C28" t="inlineStr">
        <is>
          <t>power_management</t>
        </is>
      </nc>
    </rcc>
    <rcc rId="0" sId="1">
      <nc r="C27" t="inlineStr">
        <is>
          <t>system</t>
        </is>
      </nc>
    </rcc>
    <rcc rId="0" sId="1">
      <nc r="C26" t="inlineStr">
        <is>
          <t>power_management</t>
        </is>
      </nc>
    </rcc>
    <rcc rId="0" sId="1">
      <nc r="C25" t="inlineStr">
        <is>
          <t>power_management</t>
        </is>
      </nc>
    </rcc>
    <rcc rId="0" sId="1">
      <nc r="C24" t="inlineStr">
        <is>
          <t>power_management</t>
        </is>
      </nc>
    </rcc>
    <rcc rId="0" sId="1">
      <nc r="C23" t="inlineStr">
        <is>
          <t>power_management</t>
        </is>
      </nc>
    </rcc>
    <rcc rId="0" sId="1">
      <nc r="C22" t="inlineStr">
        <is>
          <t>system</t>
        </is>
      </nc>
    </rcc>
    <rcc rId="0" sId="1">
      <nc r="C21" t="inlineStr">
        <is>
          <t>power_management</t>
        </is>
      </nc>
    </rcc>
    <rcc rId="0" sId="1">
      <nc r="C20" t="inlineStr">
        <is>
          <t>power_management</t>
        </is>
      </nc>
    </rcc>
    <rcc rId="0" sId="1">
      <nc r="C19" t="inlineStr">
        <is>
          <t>audio</t>
        </is>
      </nc>
    </rcc>
    <rcc rId="0" sId="1">
      <nc r="C18" t="inlineStr">
        <is>
          <t>audio</t>
        </is>
      </nc>
    </rcc>
    <rcc rId="0" sId="1">
      <nc r="C17" t="inlineStr">
        <is>
          <t>power_management.modern_standby</t>
        </is>
      </nc>
    </rcc>
    <rcc rId="0" sId="1">
      <nc r="C16" t="inlineStr">
        <is>
          <t>io_usb.type_c_subsystem</t>
        </is>
      </nc>
    </rcc>
    <rcc rId="0" sId="1">
      <nc r="C15" t="inlineStr">
        <is>
          <t>power_management</t>
        </is>
      </nc>
    </rcc>
    <rcc rId="0" sId="1">
      <nc r="C14" t="inlineStr">
        <is>
          <t>power_management</t>
        </is>
      </nc>
    </rcc>
    <rcc rId="0" sId="1">
      <nc r="C13" t="inlineStr">
        <is>
          <t>power_management</t>
        </is>
      </nc>
    </rcc>
    <rcc rId="0" sId="1">
      <nc r="C12" t="inlineStr">
        <is>
          <t>reset</t>
        </is>
      </nc>
    </rcc>
    <rcc rId="0" sId="1">
      <nc r="C11" t="inlineStr">
        <is>
          <t>io_usb</t>
        </is>
      </nc>
    </rcc>
    <rcc rId="0" sId="1">
      <nc r="C10" t="inlineStr">
        <is>
          <t>debug</t>
        </is>
      </nc>
    </rcc>
    <rcc rId="0" sId="1">
      <nc r="C9" t="inlineStr">
        <is>
          <t>io_usb</t>
        </is>
      </nc>
    </rcc>
    <rcc rId="0" sId="1">
      <nc r="C8" t="inlineStr">
        <is>
          <t>system</t>
        </is>
      </nc>
    </rcc>
    <rcc rId="0" sId="1">
      <nc r="C7" t="inlineStr">
        <is>
          <t>io_usb</t>
        </is>
      </nc>
    </rcc>
    <rcc rId="0" sId="1">
      <nc r="C6" t="inlineStr">
        <is>
          <t>io_usb</t>
        </is>
      </nc>
    </rcc>
    <rcc rId="0" sId="1">
      <nc r="C5" t="inlineStr">
        <is>
          <t>power_management</t>
        </is>
      </nc>
    </rcc>
    <rcc rId="0" sId="1">
      <nc r="C4" t="inlineStr">
        <is>
          <t>io_usb</t>
        </is>
      </nc>
    </rcc>
    <rcc rId="0" sId="1">
      <nc r="C3" t="inlineStr">
        <is>
          <t>io_usb.type_c_subsystem</t>
        </is>
      </nc>
    </rcc>
    <rcc rId="0" sId="1">
      <nc r="C2" t="inlineStr">
        <is>
          <t>thermal_management</t>
        </is>
      </nc>
    </rcc>
    <rcc rId="0" sId="1">
      <nc r="C296" t="inlineStr">
        <is>
          <t>storage</t>
        </is>
      </nc>
    </rcc>
  </rm>
  <rdn rId="0" localSheetId="1" customView="1" name="Z_1DD986DF_018A_4C5B_B60F_B1A9D15E02FD_.wvu.FilterData" hidden="1" oldHidden="1">
    <formula>Test_Data!$A$1:$R$437</formula>
  </rdn>
  <rdn rId="0" localSheetId="2" customView="1" name="Z_1DD986DF_018A_4C5B_B60F_B1A9D15E02FD_.wvu.FilterData" hidden="1" oldHidden="1">
    <formula>Test_Config!$A$1</formula>
  </rdn>
  <rcv guid="{1DD986DF-018A-4C5B-B60F-B1A9D15E02FD}"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3" sId="1">
    <oc r="E195" t="inlineStr">
      <is>
        <t>Not_Run</t>
      </is>
    </oc>
    <nc r="E195" t="inlineStr">
      <is>
        <t>Passed</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4" sId="1">
    <oc r="E194" t="inlineStr">
      <is>
        <t>Not_Run</t>
      </is>
    </oc>
    <nc r="E194" t="inlineStr">
      <is>
        <t>Passed</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5" sId="1">
    <oc r="E196" t="inlineStr">
      <is>
        <t>Not_Run</t>
      </is>
    </oc>
    <nc r="E196" t="inlineStr">
      <is>
        <t>Passed</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6" sId="1">
    <oc r="E198" t="inlineStr">
      <is>
        <t>Not_Run</t>
      </is>
    </oc>
    <nc r="E198" t="inlineStr">
      <is>
        <t>Passed</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7" sId="1">
    <oc r="E197" t="inlineStr">
      <is>
        <t>Not_Run</t>
      </is>
    </oc>
    <nc r="E197" t="inlineStr">
      <is>
        <t>Passed</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8" sId="1">
    <oc r="E199" t="inlineStr">
      <is>
        <t>Not_Run</t>
      </is>
    </oc>
    <nc r="E199" t="inlineStr">
      <is>
        <t>Passed</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9" sId="1">
    <oc r="E200" t="inlineStr">
      <is>
        <t>Not_Run</t>
      </is>
    </oc>
    <nc r="E200" t="inlineStr">
      <is>
        <t>Passed</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 sId="1">
    <oc r="E93" t="inlineStr">
      <is>
        <t>Not_Run</t>
      </is>
    </oc>
    <nc r="E93" t="inlineStr">
      <is>
        <t>Passed</t>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 sId="1">
    <oc r="E162" t="inlineStr">
      <is>
        <t>Not_Run</t>
      </is>
    </oc>
    <nc r="E162"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6" sId="1">
    <oc r="I428" t="inlineStr">
      <is>
        <t>Not_Run</t>
      </is>
    </oc>
    <nc r="I428" t="inlineStr">
      <is>
        <t>Passed</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 sId="1">
    <oc r="E431" t="inlineStr">
      <is>
        <t>Not_Run</t>
      </is>
    </oc>
    <nc r="E431" t="inlineStr">
      <is>
        <t>Passed</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 sId="1">
    <oc r="E151" t="inlineStr">
      <is>
        <t>Not_Run</t>
      </is>
    </oc>
    <nc r="E151" t="inlineStr">
      <is>
        <t>Passed</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4" sId="1">
    <oc r="E169" t="inlineStr">
      <is>
        <t>Not_Run</t>
      </is>
    </oc>
    <nc r="E169" t="inlineStr">
      <is>
        <t>Passed</t>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5" sId="1">
    <oc r="E423" t="inlineStr">
      <is>
        <t>Not_Run</t>
      </is>
    </oc>
    <nc r="E423" t="inlineStr">
      <is>
        <t>Passed</t>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6" sId="1">
    <oc r="E425" t="inlineStr">
      <is>
        <t>Not_Run</t>
      </is>
    </oc>
    <nc r="E425" t="inlineStr">
      <is>
        <t>Passed</t>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7" sId="1">
    <oc r="E168" t="inlineStr">
      <is>
        <t>Not_Run</t>
      </is>
    </oc>
    <nc r="E168" t="inlineStr">
      <is>
        <t>Passed</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8" sId="1">
    <oc r="E167" t="inlineStr">
      <is>
        <t>Not_Run</t>
      </is>
    </oc>
    <nc r="E167" t="inlineStr">
      <is>
        <t>Passed</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9" sId="1">
    <oc r="E170" t="inlineStr">
      <is>
        <t>Not_Run</t>
      </is>
    </oc>
    <nc r="E170" t="inlineStr">
      <is>
        <t>Passed</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0" sId="1">
    <oc r="E171" t="inlineStr">
      <is>
        <t>Not_Run</t>
      </is>
    </oc>
    <nc r="E171" t="inlineStr">
      <is>
        <t>Passed</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1" sId="1">
    <oc r="E172" t="inlineStr">
      <is>
        <t>Not_Run</t>
      </is>
    </oc>
    <nc r="E172"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7" sId="1">
    <oc r="I284" t="inlineStr">
      <is>
        <t>Not_Run</t>
      </is>
    </oc>
    <nc r="I284" t="inlineStr">
      <is>
        <t>Passed</t>
      </is>
    </nc>
  </rcc>
  <rcc rId="3928" sId="1">
    <oc r="I308" t="inlineStr">
      <is>
        <t>Not_Run</t>
      </is>
    </oc>
    <nc r="I308" t="inlineStr">
      <is>
        <t>Passed</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2" sId="1">
    <oc r="E173" t="inlineStr">
      <is>
        <t>Not_Run</t>
      </is>
    </oc>
    <nc r="E173" t="inlineStr">
      <is>
        <t>Passed</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3" sId="1">
    <oc r="E174" t="inlineStr">
      <is>
        <t>Not_Run</t>
      </is>
    </oc>
    <nc r="E174" t="inlineStr">
      <is>
        <t>Passed</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4" sId="1">
    <oc r="E175" t="inlineStr">
      <is>
        <t>Not_Run</t>
      </is>
    </oc>
    <nc r="E175" t="inlineStr">
      <is>
        <t>Passed</t>
      </is>
    </nc>
  </rcc>
  <rcc rId="875" sId="1">
    <oc r="G175" t="inlineStr">
      <is>
        <t>Reshma</t>
      </is>
    </oc>
    <nc r="G175" t="inlineStr">
      <is>
        <t>Vijay</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6" sId="1">
    <oc r="E205" t="inlineStr">
      <is>
        <t>Not_Run</t>
      </is>
    </oc>
    <nc r="E205" t="inlineStr">
      <is>
        <t>Passed</t>
      </is>
    </nc>
  </rcc>
  <rcc rId="877" sId="1">
    <oc r="E397" t="inlineStr">
      <is>
        <t>Not_Run</t>
      </is>
    </oc>
    <nc r="E397" t="inlineStr">
      <is>
        <t>Passed</t>
      </is>
    </nc>
  </rcc>
  <rcc rId="878" sId="1">
    <oc r="E399" t="inlineStr">
      <is>
        <t>Not_Run</t>
      </is>
    </oc>
    <nc r="E399" t="inlineStr">
      <is>
        <t>Passed</t>
      </is>
    </nc>
  </rcc>
  <rcc rId="879" sId="1">
    <oc r="E384" t="inlineStr">
      <is>
        <t>Not_Run</t>
      </is>
    </oc>
    <nc r="E384" t="inlineStr">
      <is>
        <t>Passed</t>
      </is>
    </nc>
  </rcc>
  <rcc rId="880" sId="1">
    <oc r="E353" t="inlineStr">
      <is>
        <t>Not_Run</t>
      </is>
    </oc>
    <nc r="E353" t="inlineStr">
      <is>
        <t>Passed</t>
      </is>
    </nc>
  </rcc>
  <rcc rId="881" sId="1">
    <oc r="E334" t="inlineStr">
      <is>
        <t>Not_Run</t>
      </is>
    </oc>
    <nc r="E334" t="inlineStr">
      <is>
        <t>Passed</t>
      </is>
    </nc>
  </rcc>
  <rcc rId="882" sId="1">
    <oc r="E324" t="inlineStr">
      <is>
        <t>Not_Run</t>
      </is>
    </oc>
    <nc r="E324" t="inlineStr">
      <is>
        <t>Passed</t>
      </is>
    </nc>
  </rcc>
  <rcc rId="883" sId="1">
    <oc r="E323" t="inlineStr">
      <is>
        <t>Not_Run</t>
      </is>
    </oc>
    <nc r="E323" t="inlineStr">
      <is>
        <t>Passed</t>
      </is>
    </nc>
  </rcc>
  <rcc rId="884" sId="1">
    <oc r="E315" t="inlineStr">
      <is>
        <t>Not_Run</t>
      </is>
    </oc>
    <nc r="E315" t="inlineStr">
      <is>
        <t>Passed</t>
      </is>
    </nc>
  </rcc>
  <rcc rId="885" sId="1">
    <oc r="E313" t="inlineStr">
      <is>
        <t>Not_Run</t>
      </is>
    </oc>
    <nc r="E313" t="inlineStr">
      <is>
        <t>Passed</t>
      </is>
    </nc>
  </rcc>
  <rcc rId="886" sId="1">
    <oc r="E308" t="inlineStr">
      <is>
        <t>Not_Run</t>
      </is>
    </oc>
    <nc r="E308" t="inlineStr">
      <is>
        <t>Passed</t>
      </is>
    </nc>
  </rcc>
  <rcc rId="887" sId="1">
    <oc r="E314" t="inlineStr">
      <is>
        <t>Not_Run</t>
      </is>
    </oc>
    <nc r="E314" t="inlineStr">
      <is>
        <t>Passed</t>
      </is>
    </nc>
  </rcc>
  <rcc rId="888" sId="1">
    <oc r="E312" t="inlineStr">
      <is>
        <t>Not_Run</t>
      </is>
    </oc>
    <nc r="E312" t="inlineStr">
      <is>
        <t>Passed</t>
      </is>
    </nc>
  </rcc>
  <rcc rId="889" sId="1">
    <oc r="E303" t="inlineStr">
      <is>
        <t>Not_Run</t>
      </is>
    </oc>
    <nc r="E303" t="inlineStr">
      <is>
        <t>Passed</t>
      </is>
    </nc>
  </rcc>
  <rcc rId="890" sId="1">
    <oc r="E306" t="inlineStr">
      <is>
        <t>Not_Run</t>
      </is>
    </oc>
    <nc r="E306" t="inlineStr">
      <is>
        <t>Passed</t>
      </is>
    </nc>
  </rcc>
  <rcc rId="891" sId="1" xfDxf="1" dxf="1">
    <nc r="F300" t="inlineStr">
      <is>
        <t>https://hsdes.intel.com/appstore/article/#/22012125183(Verfied for non zero values as per the HSD &amp; as mentioned in notes)</t>
      </is>
    </nc>
  </rcc>
  <rcc rId="892" sId="1">
    <oc r="E300" t="inlineStr">
      <is>
        <t>Not_Run</t>
      </is>
    </oc>
    <nc r="E300" t="inlineStr">
      <is>
        <t>Passed</t>
      </is>
    </nc>
  </rcc>
  <rcc rId="893" sId="1">
    <nc r="F212" t="inlineStr">
      <is>
        <t>SODIMM is not Applicable</t>
      </is>
    </nc>
  </rcc>
  <rcc rId="894" sId="1">
    <oc r="E212" t="inlineStr">
      <is>
        <t>Not_Run</t>
      </is>
    </oc>
    <nc r="E212" t="inlineStr">
      <is>
        <t>NA</t>
      </is>
    </nc>
  </rcc>
  <rcc rId="895" sId="1">
    <oc r="E211" t="inlineStr">
      <is>
        <t>Not_Run</t>
      </is>
    </oc>
    <nc r="E211" t="inlineStr">
      <is>
        <t>Passed</t>
      </is>
    </nc>
  </rcc>
  <rcc rId="896" sId="1">
    <oc r="E280" t="inlineStr">
      <is>
        <t>Not_Run</t>
      </is>
    </oc>
    <nc r="E280" t="inlineStr">
      <is>
        <t>Passed</t>
      </is>
    </nc>
  </rcc>
  <rcc rId="897" sId="1">
    <oc r="E147" t="inlineStr">
      <is>
        <t>Not_Run</t>
      </is>
    </oc>
    <nc r="E147" t="inlineStr">
      <is>
        <t>Passed</t>
      </is>
    </nc>
  </rcc>
  <rcc rId="898" sId="1">
    <oc r="E144" t="inlineStr">
      <is>
        <t>Not_Run</t>
      </is>
    </oc>
    <nc r="E144" t="inlineStr">
      <is>
        <t>Passed</t>
      </is>
    </nc>
  </rcc>
  <rcc rId="899" sId="1">
    <oc r="E109" t="inlineStr">
      <is>
        <t>Not_Run</t>
      </is>
    </oc>
    <nc r="E109" t="inlineStr">
      <is>
        <t>Passed</t>
      </is>
    </nc>
  </rcc>
  <rcc rId="900" sId="1">
    <oc r="E277" t="inlineStr">
      <is>
        <t>Not_Run</t>
      </is>
    </oc>
    <nc r="E277" t="inlineStr">
      <is>
        <t>Passed</t>
      </is>
    </nc>
  </rcc>
  <rcc rId="901" sId="1">
    <oc r="E267" t="inlineStr">
      <is>
        <t>Not_Run</t>
      </is>
    </oc>
    <nc r="E267" t="inlineStr">
      <is>
        <t>Passed</t>
      </is>
    </nc>
  </rcc>
  <rcc rId="902" sId="1">
    <oc r="E295" t="inlineStr">
      <is>
        <t>Not_Run</t>
      </is>
    </oc>
    <nc r="E295" t="inlineStr">
      <is>
        <t>Passed</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 sId="1">
    <oc r="E176" t="inlineStr">
      <is>
        <t>Not_Run</t>
      </is>
    </oc>
    <nc r="E176" t="inlineStr">
      <is>
        <t>Passed</t>
      </is>
    </nc>
  </rcc>
  <rcc rId="904" sId="1">
    <oc r="G176" t="inlineStr">
      <is>
        <t>Reshma</t>
      </is>
    </oc>
    <nc r="G176" t="inlineStr">
      <is>
        <t>Vijay</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 sId="1">
    <oc r="E419" t="inlineStr">
      <is>
        <t>Not_Run</t>
      </is>
    </oc>
    <nc r="E419" t="inlineStr">
      <is>
        <t>Passed</t>
      </is>
    </nc>
  </rcc>
  <rcc rId="906" sId="1">
    <oc r="G419" t="inlineStr">
      <is>
        <t>Reshma</t>
      </is>
    </oc>
    <nc r="G419" t="inlineStr">
      <is>
        <t>Vijay</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 sId="1">
    <oc r="E420" t="inlineStr">
      <is>
        <t>Not_Run</t>
      </is>
    </oc>
    <nc r="E420" t="inlineStr">
      <is>
        <t>Passed</t>
      </is>
    </nc>
  </rcc>
  <rcc rId="908" sId="1">
    <oc r="G420" t="inlineStr">
      <is>
        <t>Reshma</t>
      </is>
    </oc>
    <nc r="G420" t="inlineStr">
      <is>
        <t>Vijay</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9" sId="1">
    <oc r="E422" t="inlineStr">
      <is>
        <t>Not_Run</t>
      </is>
    </oc>
    <nc r="E422" t="inlineStr">
      <is>
        <t>Passed</t>
      </is>
    </nc>
  </rcc>
  <rcc rId="910" sId="1">
    <oc r="G422" t="inlineStr">
      <is>
        <t>Reshma</t>
      </is>
    </oc>
    <nc r="G422" t="inlineStr">
      <is>
        <t>Vijay</t>
      </is>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 sId="1">
    <oc r="E424" t="inlineStr">
      <is>
        <t>Not_Run</t>
      </is>
    </oc>
    <nc r="E424" t="inlineStr">
      <is>
        <t>Passed</t>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79D22E-755A-4E0D-A977-6DB5DB67A016}" action="delete"/>
  <rdn rId="0" localSheetId="1" customView="1" name="Z_5579D22E_755A_4E0D_A977_6DB5DB67A016_.wvu.FilterData" hidden="1" oldHidden="1">
    <formula>'FIVC_BIOS_ADL-S_5SGC2_Cons_Ext.'!$A$1:$N$437</formula>
    <oldFormula>'FIVC_BIOS_ADL-S_5SGC2_Cons_Ext.'!$A$1:$N$437</oldFormula>
  </rdn>
  <rcv guid="{5579D22E-755A-4E0D-A977-6DB5DB67A016}"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9" sId="1">
    <oc r="I188" t="inlineStr">
      <is>
        <t>Not_Run</t>
      </is>
    </oc>
    <nc r="I18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 sId="1">
    <oc r="E158" t="inlineStr">
      <is>
        <t>Not_Run</t>
      </is>
    </oc>
    <nc r="E158" t="inlineStr">
      <is>
        <t>Passed</t>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 sId="1">
    <oc r="E89" t="inlineStr">
      <is>
        <t>Not_Run</t>
      </is>
    </oc>
    <nc r="E89" t="inlineStr">
      <is>
        <t>Passed</t>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 sId="1">
    <oc r="E427" t="inlineStr">
      <is>
        <t>Not_Run</t>
      </is>
    </oc>
    <nc r="E427"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 sId="1">
    <oc r="E164" t="inlineStr">
      <is>
        <t>Not_Run</t>
      </is>
    </oc>
    <nc r="E164" t="inlineStr">
      <is>
        <t>Passed</t>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7" sId="1">
    <oc r="E43" t="inlineStr">
      <is>
        <t>Not_Run</t>
      </is>
    </oc>
    <nc r="E43" t="inlineStr">
      <is>
        <t>Passed</t>
      </is>
    </nc>
  </rcc>
  <rcc rId="918" sId="1">
    <oc r="E74" t="inlineStr">
      <is>
        <t>Not_Run</t>
      </is>
    </oc>
    <nc r="E74" t="inlineStr">
      <is>
        <t>Passed</t>
      </is>
    </nc>
  </rcc>
  <rcc rId="919" sId="1">
    <oc r="E414" t="inlineStr">
      <is>
        <t>Not_Run</t>
      </is>
    </oc>
    <nc r="E414" t="inlineStr">
      <is>
        <t>NA</t>
      </is>
    </nc>
  </rcc>
  <rcc rId="920" sId="1">
    <oc r="G414" t="inlineStr">
      <is>
        <t>Reshma</t>
      </is>
    </oc>
    <nc r="G414" t="inlineStr">
      <is>
        <t>Vijay</t>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1" sId="1">
    <oc r="E317" t="inlineStr">
      <is>
        <t>Not_Run</t>
      </is>
    </oc>
    <nc r="E317" t="inlineStr">
      <is>
        <t>Passed</t>
      </is>
    </nc>
  </rcc>
  <rcc rId="922" sId="1">
    <oc r="G317" t="inlineStr">
      <is>
        <t>Reshma</t>
      </is>
    </oc>
    <nc r="G317" t="inlineStr">
      <is>
        <t>Vijay</t>
      </is>
    </nc>
  </rcc>
  <rcc rId="923" sId="1">
    <oc r="E305" t="inlineStr">
      <is>
        <t>Not_Run</t>
      </is>
    </oc>
    <nc r="E305" t="inlineStr">
      <is>
        <t>Passed</t>
      </is>
    </nc>
  </rcc>
  <rcc rId="924" sId="1">
    <oc r="G305" t="inlineStr">
      <is>
        <t>Reshma</t>
      </is>
    </oc>
    <nc r="G305" t="inlineStr">
      <is>
        <t>Vijay</t>
      </is>
    </nc>
  </rcc>
  <rcc rId="925" sId="1">
    <oc r="E291" t="inlineStr">
      <is>
        <t>Not_Run</t>
      </is>
    </oc>
    <nc r="E291" t="inlineStr">
      <is>
        <t>Passed</t>
      </is>
    </nc>
  </rcc>
  <rcc rId="926" sId="1">
    <oc r="G291" t="inlineStr">
      <is>
        <t>Reshma</t>
      </is>
    </oc>
    <nc r="G291" t="inlineStr">
      <is>
        <t>Vijay</t>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 sId="1">
    <oc r="E429" t="inlineStr">
      <is>
        <t>Not_Run</t>
      </is>
    </oc>
    <nc r="E429" t="inlineStr">
      <is>
        <t>Passed</t>
      </is>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8" sId="1">
    <oc r="E391" t="inlineStr">
      <is>
        <t>Not_Run</t>
      </is>
    </oc>
    <nc r="E391"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9" sId="1">
    <oc r="E180" t="inlineStr">
      <is>
        <t>Not_Run</t>
      </is>
    </oc>
    <nc r="E180" t="inlineStr">
      <is>
        <t>NA</t>
      </is>
    </nc>
  </rcc>
  <rcc rId="930" sId="1">
    <nc r="F180" t="inlineStr">
      <is>
        <t>c-TDP Supported qdf not avilable</t>
      </is>
    </nc>
  </rcc>
  <rcc rId="931" sId="1">
    <nc r="F285" t="inlineStr">
      <is>
        <t>https://hsdes.intel.com/appstore/article/#/16014411134</t>
      </is>
    </nc>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2" sId="1">
    <oc r="E221" t="inlineStr">
      <is>
        <t>Not_Run</t>
      </is>
    </oc>
    <nc r="E221" t="inlineStr">
      <is>
        <t>Passed</t>
      </is>
    </nc>
  </rcc>
  <rcv guid="{1452CE3A-0E5D-4E5C-9B15-F3517FBAE90D}" action="delete"/>
  <rdn rId="0" localSheetId="1" customView="1" name="Z_1452CE3A_0E5D_4E5C_9B15_F3517FBAE90D_.wvu.FilterData" hidden="1" oldHidden="1">
    <formula>'FIVC_BIOS_ADL-S_5SGC2_Cons_Ext.'!$A$1:$N$437</formula>
    <oldFormula>'FIVC_BIOS_ADL-S_5SGC2_Cons_Ext.'!$A$1:$N$437</oldFormula>
  </rdn>
  <rcv guid="{1452CE3A-0E5D-4E5C-9B15-F3517FBAE90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0" sId="1">
    <oc r="I158" t="inlineStr">
      <is>
        <t>Not_Run</t>
      </is>
    </oc>
    <nc r="I158" t="inlineStr">
      <is>
        <t>Passed</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4" sId="1">
    <oc r="E222" t="inlineStr">
      <is>
        <t>Not_Run</t>
      </is>
    </oc>
    <nc r="E222" t="inlineStr">
      <is>
        <t>Passed</t>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5" sId="1">
    <oc r="E177" t="inlineStr">
      <is>
        <t>Not_Run</t>
      </is>
    </oc>
    <nc r="E177" t="inlineStr">
      <is>
        <t>Passed</t>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 sId="1">
    <oc r="E81" t="inlineStr">
      <is>
        <t>Not_Run</t>
      </is>
    </oc>
    <nc r="E81" t="inlineStr">
      <is>
        <t>Passed</t>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7" sId="1">
    <oc r="E432" t="inlineStr">
      <is>
        <t>Not_Run</t>
      </is>
    </oc>
    <nc r="E432" t="inlineStr">
      <is>
        <t>Passed</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8" sId="1">
    <oc r="E428" t="inlineStr">
      <is>
        <t>Not_Run</t>
      </is>
    </oc>
    <nc r="E428" t="inlineStr">
      <is>
        <t>Passed</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9" sId="1">
    <oc r="E163" t="inlineStr">
      <is>
        <t>Not_Run</t>
      </is>
    </oc>
    <nc r="E163" t="inlineStr">
      <is>
        <t>Passed</t>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0" sId="1">
    <oc r="E284" t="inlineStr">
      <is>
        <t>Not_Run</t>
      </is>
    </oc>
    <nc r="E284" t="inlineStr">
      <is>
        <t>Passed</t>
      </is>
    </nc>
  </rcc>
  <rcc rId="941" sId="1">
    <oc r="G284" t="inlineStr">
      <is>
        <t>Reshma</t>
      </is>
    </oc>
    <nc r="G284" t="inlineStr">
      <is>
        <t>Vijay</t>
      </is>
    </nc>
  </rcc>
  <rcc rId="942" sId="1">
    <oc r="E294" t="inlineStr">
      <is>
        <t>Not_Run</t>
      </is>
    </oc>
    <nc r="E294" t="inlineStr">
      <is>
        <t>Passed</t>
      </is>
    </nc>
  </rcc>
  <rcc rId="943" sId="1">
    <oc r="E283" t="inlineStr">
      <is>
        <t>Not_Run</t>
      </is>
    </oc>
    <nc r="E283" t="inlineStr">
      <is>
        <t>Passed</t>
      </is>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 sId="1">
    <oc r="E104" t="inlineStr">
      <is>
        <t>Not_Run</t>
      </is>
    </oc>
    <nc r="E104" t="inlineStr">
      <is>
        <t>Passed</t>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 sId="1">
    <oc r="E105" t="inlineStr">
      <is>
        <t>Not_Run</t>
      </is>
    </oc>
    <nc r="E105" t="inlineStr">
      <is>
        <t>Passed</t>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 sId="1">
    <oc r="E155" t="inlineStr">
      <is>
        <t>Not_Run</t>
      </is>
    </oc>
    <nc r="E155" t="inlineStr">
      <is>
        <t>Passed</t>
      </is>
    </nc>
  </rcc>
  <rcc rId="947" sId="1">
    <oc r="E433" t="inlineStr">
      <is>
        <t>Not_Run</t>
      </is>
    </oc>
    <nc r="E433" t="inlineStr">
      <is>
        <t>Passed</t>
      </is>
    </nc>
  </rcc>
  <rcc rId="948" sId="1">
    <oc r="G433" t="inlineStr">
      <is>
        <t>Reshma</t>
      </is>
    </oc>
    <nc r="G433" t="inlineStr">
      <is>
        <t>Vijay</t>
      </is>
    </nc>
  </rcc>
  <rcc rId="949" sId="1">
    <oc r="G155" t="inlineStr">
      <is>
        <t>Reshma</t>
      </is>
    </oc>
    <nc r="G155" t="inlineStr">
      <is>
        <t>Vijay</t>
      </is>
    </nc>
  </rcc>
  <rcv guid="{5579D22E-755A-4E0D-A977-6DB5DB67A016}" action="delete"/>
  <rdn rId="0" localSheetId="1" customView="1" name="Z_5579D22E_755A_4E0D_A977_6DB5DB67A016_.wvu.FilterData" hidden="1" oldHidden="1">
    <formula>'FIVC_BIOS_ADL-S_5SGC2_Cons_Ext.'!$A$1:$N$437</formula>
    <oldFormula>'FIVC_BIOS_ADL-S_5SGC2_Cons_Ext.'!$A$1:$N$437</oldFormula>
  </rdn>
  <rcv guid="{5579D22E-755A-4E0D-A977-6DB5DB67A016}"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1" sId="1">
    <oc r="I270" t="inlineStr">
      <is>
        <t>Not_Run</t>
      </is>
    </oc>
    <nc r="I270" t="inlineStr">
      <is>
        <t>Passed</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1" sId="1">
    <oc r="E116" t="inlineStr">
      <is>
        <t>Not_Run</t>
      </is>
    </oc>
    <nc r="E116" t="inlineStr">
      <is>
        <t>Passed</t>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2" sId="1">
    <oc r="G95" t="inlineStr">
      <is>
        <t>Reshma</t>
      </is>
    </oc>
    <nc r="G95"/>
  </rcc>
  <rcc rId="953" sId="1">
    <nc r="F95" t="inlineStr">
      <is>
        <t>Intel(itp)</t>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 sId="1">
    <oc r="E311" t="inlineStr">
      <is>
        <t>Not_Run</t>
      </is>
    </oc>
    <nc r="E311" t="inlineStr">
      <is>
        <t>Passed</t>
      </is>
    </nc>
  </rcc>
  <rcc rId="955" sId="1">
    <oc r="E285" t="inlineStr">
      <is>
        <t>Not_Run</t>
      </is>
    </oc>
    <nc r="E285" t="inlineStr">
      <is>
        <t>Failed</t>
      </is>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 sId="1">
    <oc r="E150" t="inlineStr">
      <is>
        <t>Not_Run</t>
      </is>
    </oc>
    <nc r="E150" t="inlineStr">
      <is>
        <t>Passed</t>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 sId="1">
    <oc r="G338" t="inlineStr">
      <is>
        <t>Reshma</t>
      </is>
    </oc>
    <nc r="G338" t="inlineStr">
      <is>
        <t>Intel</t>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8" sId="1">
    <oc r="E238" t="inlineStr">
      <is>
        <t>Not_Run</t>
      </is>
    </oc>
    <nc r="E238" t="inlineStr">
      <is>
        <t>Passed</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9" sId="1">
    <oc r="G339" t="inlineStr">
      <is>
        <t>Reshma</t>
      </is>
    </oc>
    <nc r="G339" t="inlineStr">
      <is>
        <t>Intel</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0" sId="1">
    <oc r="E279" t="inlineStr">
      <is>
        <t>Not_Run</t>
      </is>
    </oc>
    <nc r="E279" t="inlineStr">
      <is>
        <t>Passed</t>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1" sId="1">
    <oc r="E140" t="inlineStr">
      <is>
        <t>Not_Run</t>
      </is>
    </oc>
    <nc r="E140" t="inlineStr">
      <is>
        <t>Passed</t>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2" sId="1">
    <oc r="G140" t="inlineStr">
      <is>
        <t>Reshma</t>
      </is>
    </oc>
    <nc r="G140" t="inlineStr">
      <is>
        <t>Vijay</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2" sId="1">
    <oc r="I302" t="inlineStr">
      <is>
        <t>Not_Run</t>
      </is>
    </oc>
    <nc r="I302" t="inlineStr">
      <is>
        <t>Passed</t>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1" customView="1" name="Z_B7B32A7E_2D71_4021_9AAC_4840A71457B1_.wvu.FilterData" hidden="1" oldHidden="1">
    <formula>'FIVC_BIOS_ADL-S_5SGC2_Cons_Ext.'!$A$1:$N$437</formula>
    <oldFormula>'FIVC_BIOS_ADL-S_5SGC2_Cons_Ext.'!$A$1:$N$437</oldFormula>
  </rdn>
  <rcv guid="{B7B32A7E-2D71-4021-9AAC-4840A71457B1}"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4" sId="1">
    <oc r="G339" t="inlineStr">
      <is>
        <t>Intel</t>
      </is>
    </oc>
    <nc r="G339"/>
  </rcc>
  <rcc rId="965" sId="1">
    <nc r="F339" t="inlineStr">
      <is>
        <t>intel</t>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6" sId="1">
    <oc r="G338" t="inlineStr">
      <is>
        <t>Intel</t>
      </is>
    </oc>
    <nc r="G338"/>
  </rcc>
  <rcc rId="967" sId="1">
    <nc r="F330" t="inlineStr">
      <is>
        <t>intel</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 sId="1">
    <oc r="E18" t="inlineStr">
      <is>
        <t>Not_Run</t>
      </is>
    </oc>
    <nc r="E18" t="inlineStr">
      <is>
        <t>Passed</t>
      </is>
    </nc>
  </rcc>
  <rcc rId="969" sId="1">
    <oc r="E19" t="inlineStr">
      <is>
        <t>Not_Run</t>
      </is>
    </oc>
    <nc r="E19" t="inlineStr">
      <is>
        <t>Passed</t>
      </is>
    </nc>
  </rcc>
  <rcc rId="970" sId="1">
    <oc r="E95" t="inlineStr">
      <is>
        <t>Not_Run</t>
      </is>
    </oc>
    <nc r="E95" t="inlineStr">
      <is>
        <t>Passed</t>
      </is>
    </nc>
  </rcc>
  <rcc rId="971" sId="1">
    <oc r="E246" t="inlineStr">
      <is>
        <t>Not_Run</t>
      </is>
    </oc>
    <nc r="E246" t="inlineStr">
      <is>
        <t>Passed</t>
      </is>
    </nc>
  </rcc>
  <rcc rId="972" sId="1">
    <oc r="E271" t="inlineStr">
      <is>
        <t>Not_Run</t>
      </is>
    </oc>
    <nc r="E271" t="inlineStr">
      <is>
        <t>Passed</t>
      </is>
    </nc>
  </rcc>
  <rcc rId="973" sId="1">
    <oc r="E319" t="inlineStr">
      <is>
        <t>Not_Run</t>
      </is>
    </oc>
    <nc r="E319" t="inlineStr">
      <is>
        <t>Passed</t>
      </is>
    </nc>
  </rcc>
  <rcc rId="974" sId="1">
    <oc r="E320" t="inlineStr">
      <is>
        <t>Not_Run</t>
      </is>
    </oc>
    <nc r="E320" t="inlineStr">
      <is>
        <t>Passed</t>
      </is>
    </nc>
  </rcc>
  <rcc rId="975" sId="1">
    <oc r="E321" t="inlineStr">
      <is>
        <t>Not_Run</t>
      </is>
    </oc>
    <nc r="E321" t="inlineStr">
      <is>
        <t>Passed</t>
      </is>
    </nc>
  </rcc>
  <rcc rId="976" sId="1">
    <oc r="E322" t="inlineStr">
      <is>
        <t>Not_Run</t>
      </is>
    </oc>
    <nc r="E322" t="inlineStr">
      <is>
        <t>Passed</t>
      </is>
    </nc>
  </rcc>
  <rcc rId="977" sId="1">
    <oc r="E330" t="inlineStr">
      <is>
        <t>Not_Run</t>
      </is>
    </oc>
    <nc r="E330" t="inlineStr">
      <is>
        <t>Passed</t>
      </is>
    </nc>
  </rcc>
  <rcc rId="978" sId="1">
    <oc r="E339" t="inlineStr">
      <is>
        <t>Not_Run</t>
      </is>
    </oc>
    <nc r="E339" t="inlineStr">
      <is>
        <t>Passed</t>
      </is>
    </nc>
  </rcc>
  <rcv guid="{B6E2381C-A942-4DD7-896B-98DA956ABE3A}" action="delete"/>
  <rdn rId="0" localSheetId="1" customView="1" name="Z_B6E2381C_A942_4DD7_896B_98DA956ABE3A_.wvu.FilterData" hidden="1" oldHidden="1">
    <formula>'FIVC_BIOS_ADL-S_5SGC2_Cons_Ext.'!$A$1:$N$437</formula>
    <oldFormula>'FIVC_BIOS_ADL-S_5SGC2_Cons_Ext.'!$A$1:$N$437</oldFormula>
  </rdn>
  <rcv guid="{B6E2381C-A942-4DD7-896B-98DA956ABE3A}" action="add"/>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55F2D1F2_7319_4618_89C6_B9BAC559B991_.wvu.FilterData" hidden="1" oldHidden="1">
    <formula>'FIVC_BIOS_ADL-S_5SGC2_Cons_Ext.'!$A$1:$N$437</formula>
  </rdn>
  <rcv guid="{55F2D1F2-7319-4618-89C6-B9BAC559B991}" action="add"/>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1" sId="1">
    <oc r="E166" t="inlineStr">
      <is>
        <t>Not_Run</t>
      </is>
    </oc>
    <nc r="E166" t="inlineStr">
      <is>
        <t>Passed</t>
      </is>
    </nc>
  </rcc>
  <rcc rId="982" sId="1">
    <oc r="G166" t="inlineStr">
      <is>
        <t>Reshma</t>
      </is>
    </oc>
    <nc r="G166" t="inlineStr">
      <is>
        <t>Manasa</t>
      </is>
    </nc>
  </rcc>
  <rcv guid="{55F2D1F2-7319-4618-89C6-B9BAC559B991}" action="delete"/>
  <rdn rId="0" localSheetId="1" customView="1" name="Z_55F2D1F2_7319_4618_89C6_B9BAC559B991_.wvu.FilterData" hidden="1" oldHidden="1">
    <formula>'FIVC_BIOS_ADL-S_5SGC2_Cons_Ext.'!$A$1:$N$437</formula>
    <oldFormula>'FIVC_BIOS_ADL-S_5SGC2_Cons_Ext.'!$A$1:$N$437</oldFormula>
  </rdn>
  <rcv guid="{55F2D1F2-7319-4618-89C6-B9BAC559B991}" action="add"/>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 sId="1">
    <oc r="E215" t="inlineStr">
      <is>
        <t>Not_Run</t>
      </is>
    </oc>
    <nc r="E215" t="inlineStr">
      <is>
        <t>Passed</t>
      </is>
    </nc>
  </rcc>
  <rcc rId="985" sId="1">
    <oc r="G215" t="inlineStr">
      <is>
        <t>Reshma</t>
      </is>
    </oc>
    <nc r="G215" t="inlineStr">
      <is>
        <t>Manasa</t>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6" sId="1">
    <oc r="G215" t="inlineStr">
      <is>
        <t>Manasa</t>
      </is>
    </oc>
    <nc r="G215" t="inlineStr">
      <is>
        <t>Reshma</t>
      </is>
    </nc>
  </rcc>
  <rcc rId="987" sId="1">
    <oc r="E215" t="inlineStr">
      <is>
        <t>Passed</t>
      </is>
    </oc>
    <nc r="E215" t="inlineStr">
      <is>
        <t>Not_Run</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 sId="1">
    <oc r="E166" t="inlineStr">
      <is>
        <t>Passed</t>
      </is>
    </oc>
    <nc r="E166" t="inlineStr">
      <is>
        <t>Not_Run</t>
      </is>
    </nc>
  </rcc>
  <rcc rId="989" sId="1">
    <oc r="G166" t="inlineStr">
      <is>
        <t>Manasa</t>
      </is>
    </oc>
    <nc r="G166" t="inlineStr">
      <is>
        <t>Reshma</t>
      </is>
    </nc>
  </rcc>
  <rcc rId="990" sId="1">
    <oc r="G20" t="inlineStr">
      <is>
        <t>Arya</t>
      </is>
    </oc>
    <nc r="G20" t="inlineStr">
      <is>
        <t>Manasa</t>
      </is>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1" sId="1">
    <oc r="H22" t="inlineStr">
      <is>
        <t>Medium</t>
      </is>
    </oc>
    <nc r="H22" t="inlineStr">
      <is>
        <t>Manasa</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3" sId="1">
    <oc r="I429" t="inlineStr">
      <is>
        <t>Not_Run</t>
      </is>
    </oc>
    <nc r="I429" t="inlineStr">
      <is>
        <t>Passed</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
    <oc r="G84" t="inlineStr">
      <is>
        <t>Arya</t>
      </is>
    </oc>
    <nc r="G84" t="inlineStr">
      <is>
        <t>Manasa</t>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 sId="1">
    <oc r="H22" t="inlineStr">
      <is>
        <t>Manasa</t>
      </is>
    </oc>
    <nc r="H22" t="inlineStr">
      <is>
        <t>Medium</t>
      </is>
    </nc>
  </rcc>
  <rcc rId="994" sId="1">
    <oc r="G22" t="inlineStr">
      <is>
        <t>Arya</t>
      </is>
    </oc>
    <nc r="G22" t="inlineStr">
      <is>
        <t>Manasa</t>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
    <oc r="G55" t="inlineStr">
      <is>
        <t>Vijay</t>
      </is>
    </oc>
    <nc r="G55" t="inlineStr">
      <is>
        <t>Manasa</t>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6" sId="1">
    <oc r="G13" t="inlineStr">
      <is>
        <t>Reshma</t>
      </is>
    </oc>
    <nc r="G13" t="inlineStr">
      <is>
        <t>Manasa</t>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 sId="1">
    <oc r="G43" t="inlineStr">
      <is>
        <t>Vijay</t>
      </is>
    </oc>
    <nc r="G43" t="inlineStr">
      <is>
        <t>Manasa</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 sId="1">
    <oc r="G58" t="inlineStr">
      <is>
        <t>Shwetha</t>
      </is>
    </oc>
    <nc r="G58" t="inlineStr">
      <is>
        <t>Manasa</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 sId="1">
    <oc r="E70" t="inlineStr">
      <is>
        <t>Not_Run</t>
      </is>
    </oc>
    <nc r="E70" t="inlineStr">
      <is>
        <t>Passed</t>
      </is>
    </nc>
  </rcc>
  <rcc rId="1000" sId="1">
    <oc r="G70" t="inlineStr">
      <is>
        <t>Vijay</t>
      </is>
    </oc>
    <nc r="G70" t="inlineStr">
      <is>
        <t>Manasa</t>
      </is>
    </nc>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1" sId="1">
    <oc r="E96" t="inlineStr">
      <is>
        <t>Not_Run</t>
      </is>
    </oc>
    <nc r="E96" t="inlineStr">
      <is>
        <t>Passed</t>
      </is>
    </nc>
  </rcc>
  <rcc rId="1002" sId="1">
    <oc r="G96" t="inlineStr">
      <is>
        <t>Vijay</t>
      </is>
    </oc>
    <nc r="G96" t="inlineStr">
      <is>
        <t>Manasa</t>
      </is>
    </nc>
  </rcc>
  <rcc rId="1003" sId="1">
    <oc r="E70" t="inlineStr">
      <is>
        <t>Passed</t>
      </is>
    </oc>
    <nc r="E70" t="inlineStr">
      <is>
        <t>Not_Run</t>
      </is>
    </nc>
  </rcc>
  <rcc rId="1004" sId="1">
    <oc r="G70" t="inlineStr">
      <is>
        <t>Manasa</t>
      </is>
    </oc>
    <nc r="G70" t="inlineStr">
      <is>
        <t>Vijay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 sId="1" odxf="1" dxf="1">
    <oc r="A215">
      <f>HYPERLINK("https://hsdes.intel.com/resource/14013169121","14013169121")</f>
    </oc>
    <nc r="A215">
      <f>HYPERLINK("https://hsdes.intel.com/resource/14013169121","14013169121")</f>
    </nc>
    <odxf>
      <font>
        <u val="none"/>
        <sz val="11"/>
        <color theme="1"/>
        <name val="Calibri"/>
        <family val="2"/>
        <scheme val="minor"/>
      </font>
    </odxf>
    <ndxf>
      <font>
        <u/>
        <sz val="11"/>
        <color theme="10"/>
        <name val="Calibri"/>
        <family val="2"/>
        <scheme val="minor"/>
      </font>
    </ndxf>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 sId="1">
    <oc r="E161" t="inlineStr">
      <is>
        <t>Not_Run</t>
      </is>
    </oc>
    <nc r="E161" t="inlineStr">
      <is>
        <t>Passed</t>
      </is>
    </nc>
  </rcc>
  <rcc rId="1007" sId="1">
    <oc r="E204" t="inlineStr">
      <is>
        <t>Not_Run</t>
      </is>
    </oc>
    <nc r="E204" t="inlineStr">
      <is>
        <t>Passed</t>
      </is>
    </nc>
  </rcc>
  <rcc rId="1008" sId="1">
    <oc r="G215" t="inlineStr">
      <is>
        <t>Reshma</t>
      </is>
    </oc>
    <nc r="G215"/>
  </rcc>
  <rcc rId="1009" sId="1">
    <nc r="F215" t="inlineStr">
      <is>
        <t>Automation</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4" sId="1">
    <oc r="I127" t="inlineStr">
      <is>
        <t>Not_Run</t>
      </is>
    </oc>
    <nc r="I127" t="inlineStr">
      <is>
        <t>Passed</t>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0" sId="1">
    <oc r="E166" t="inlineStr">
      <is>
        <t>Not_Run</t>
      </is>
    </oc>
    <nc r="E166" t="inlineStr">
      <is>
        <t>Passed</t>
      </is>
    </nc>
  </rcc>
  <rcc rId="1011" sId="1">
    <oc r="E161" t="inlineStr">
      <is>
        <t>Passed</t>
      </is>
    </oc>
    <nc r="E161"/>
  </rcc>
  <rcc rId="1012" sId="1">
    <oc r="E204" t="inlineStr">
      <is>
        <t>Passed</t>
      </is>
    </oc>
    <nc r="E204"/>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79D22E-755A-4E0D-A977-6DB5DB67A016}" action="delete"/>
  <rdn rId="0" localSheetId="1" customView="1" name="Z_5579D22E_755A_4E0D_A977_6DB5DB67A016_.wvu.FilterData" hidden="1" oldHidden="1">
    <formula>'FIVC_BIOS_ADL-S_5SGC2_Cons_Ext.'!$A$1:$N$437</formula>
    <oldFormula>'FIVC_BIOS_ADL-S_5SGC2_Cons_Ext.'!$A$1:$N$437</oldFormula>
  </rdn>
  <rcv guid="{5579D22E-755A-4E0D-A977-6DB5DB67A016}" action="add"/>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4" sId="1">
    <nc r="G215" t="inlineStr">
      <is>
        <t>Vijay</t>
      </is>
    </nc>
  </rcc>
  <rcc rId="1015" sId="1">
    <oc r="F215" t="inlineStr">
      <is>
        <t>Automation</t>
      </is>
    </oc>
    <nc r="F215"/>
  </rcc>
  <rcc rId="1016" sId="1">
    <oc r="E215" t="inlineStr">
      <is>
        <t>Not_Run</t>
      </is>
    </oc>
    <nc r="E215" t="inlineStr">
      <is>
        <t>Passed</t>
      </is>
    </nc>
  </rcc>
  <rcc rId="1017" sId="1">
    <oc r="E318" t="inlineStr">
      <is>
        <t>Not_Run</t>
      </is>
    </oc>
    <nc r="E318" t="inlineStr">
      <is>
        <t>Passed</t>
      </is>
    </nc>
  </rcc>
  <rcc rId="1018" sId="1">
    <oc r="E296" t="inlineStr">
      <is>
        <t>Not_Run</t>
      </is>
    </oc>
    <nc r="E296" t="inlineStr">
      <is>
        <t>Passed</t>
      </is>
    </nc>
  </rcc>
  <rcc rId="1019" sId="1" xfDxf="1" dxf="1">
    <oc r="A296">
      <f>HYPERLINK("https://hsdes.intel.com/resource/14013177851","14013177851")</f>
    </oc>
    <nc r="A296">
      <v>14013177851</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0" sId="1">
    <oc r="E114" t="inlineStr">
      <is>
        <t>Not_Run</t>
      </is>
    </oc>
    <nc r="E114" t="inlineStr">
      <is>
        <t>Passed</t>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1" sId="1">
    <oc r="E127" t="inlineStr">
      <is>
        <t>Not_Run</t>
      </is>
    </oc>
    <nc r="E127" t="inlineStr">
      <is>
        <t>Passed</t>
      </is>
    </nc>
  </rcc>
  <rcc rId="1022" sId="1">
    <oc r="G127" t="inlineStr">
      <is>
        <t>Reshma</t>
      </is>
    </oc>
    <nc r="G127" t="inlineStr">
      <is>
        <t>Manasa</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3" sId="1">
    <oc r="E159" t="inlineStr">
      <is>
        <t>Not_Run</t>
      </is>
    </oc>
    <nc r="E159" t="inlineStr">
      <is>
        <t>Passed</t>
      </is>
    </nc>
  </rcc>
  <rcc rId="1024" sId="1">
    <oc r="G159" t="inlineStr">
      <is>
        <t>Vijay</t>
      </is>
    </oc>
    <nc r="G159" t="inlineStr">
      <is>
        <t>Manasa</t>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5" sId="1">
    <oc r="G86" t="inlineStr">
      <is>
        <t>Shwetha</t>
      </is>
    </oc>
    <nc r="G86" t="inlineStr">
      <is>
        <t>Manasa</t>
      </is>
    </nc>
  </rcc>
  <rcc rId="1026" sId="1">
    <oc r="G188" t="inlineStr">
      <is>
        <t>Shwetha</t>
      </is>
    </oc>
    <nc r="G188" t="inlineStr">
      <is>
        <t>Manasa</t>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7" sId="1">
    <oc r="E224" t="inlineStr">
      <is>
        <t>Not_Run</t>
      </is>
    </oc>
    <nc r="E224" t="inlineStr">
      <is>
        <t>Passed</t>
      </is>
    </nc>
  </rcc>
  <rcc rId="1028" sId="1">
    <oc r="G224" t="inlineStr">
      <is>
        <t>Vijay</t>
      </is>
    </oc>
    <nc r="G224" t="inlineStr">
      <is>
        <t>Manasa</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9" sId="1">
    <oc r="E128" t="inlineStr">
      <is>
        <t>Not_Run</t>
      </is>
    </oc>
    <nc r="E128" t="inlineStr">
      <is>
        <t>Passed</t>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0" sId="1">
    <oc r="G10" t="inlineStr">
      <is>
        <t>Reshma</t>
      </is>
    </oc>
    <nc r="G10"/>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2" sId="1">
    <oc r="I353" t="inlineStr">
      <is>
        <t>Not_Run</t>
      </is>
    </oc>
    <nc r="I353" t="inlineStr">
      <is>
        <t>Passed</t>
      </is>
    </nc>
  </rcc>
  <rcc rId="3913" sId="1">
    <oc r="I315" t="inlineStr">
      <is>
        <t>Not_Run</t>
      </is>
    </oc>
    <nc r="I315" t="inlineStr">
      <is>
        <t>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5" sId="1">
    <oc r="I73" t="inlineStr">
      <is>
        <t>Not_Run</t>
      </is>
    </oc>
    <nc r="I73" t="inlineStr">
      <is>
        <t>Passed</t>
      </is>
    </nc>
  </rc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1" sId="1">
    <oc r="F207" t="inlineStr">
      <is>
        <t>Intel</t>
      </is>
    </oc>
    <nc r="F207"/>
  </rcc>
  <rcc rId="1032" sId="1">
    <oc r="F208" t="inlineStr">
      <is>
        <t>Intel</t>
      </is>
    </oc>
    <nc r="F208"/>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3" sId="1">
    <oc r="E338" t="inlineStr">
      <is>
        <t>Not_Run</t>
      </is>
    </oc>
    <nc r="E338" t="inlineStr">
      <is>
        <t>Passed</t>
      </is>
    </nc>
  </rcc>
  <rcc rId="1034" sId="1">
    <nc r="G338" t="inlineStr">
      <is>
        <t>Manasa</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5" sId="1">
    <nc r="G10" t="inlineStr">
      <is>
        <t>Arya</t>
      </is>
    </nc>
  </rcc>
  <rcc rId="1036" sId="1">
    <oc r="E10" t="inlineStr">
      <is>
        <t>Not_Run</t>
      </is>
    </oc>
    <nc r="E10" t="inlineStr">
      <is>
        <t>Passed</t>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7" sId="1">
    <oc r="E106" t="inlineStr">
      <is>
        <t>Not_Run</t>
      </is>
    </oc>
    <nc r="E106" t="inlineStr">
      <is>
        <t>NA</t>
      </is>
    </nc>
  </rcc>
  <rcc rId="1038" sId="1" xfDxf="1" dxf="1">
    <nc r="F106" t="inlineStr">
      <is>
        <t>PXE boot over wifi Not enabled</t>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1">
    <oc r="E342" t="inlineStr">
      <is>
        <t>Not_Run</t>
      </is>
    </oc>
    <nc r="E342" t="inlineStr">
      <is>
        <t>NA</t>
      </is>
    </nc>
  </rcc>
  <rcc rId="1040" sId="1" xfDxf="1" dxf="1">
    <nc r="F342" t="inlineStr">
      <is>
        <t>PXE boot over wifi Not enabled</t>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 sId="1">
    <oc r="G161" t="inlineStr">
      <is>
        <t>Reshma</t>
      </is>
    </oc>
    <nc r="G161"/>
  </rcc>
  <rcc rId="1042" sId="1">
    <oc r="G204" t="inlineStr">
      <is>
        <t>Reshma</t>
      </is>
    </oc>
    <nc r="G204"/>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3" sId="1">
    <oc r="G42" t="inlineStr">
      <is>
        <t>Reshma</t>
      </is>
    </oc>
    <nc r="G42" t="inlineStr">
      <is>
        <t>Manasa</t>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4" sId="1">
    <oc r="G71" t="inlineStr">
      <is>
        <t>Reshma</t>
      </is>
    </oc>
    <nc r="G71" t="inlineStr">
      <is>
        <t>Manasa</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5" sId="1">
    <oc r="E70" t="inlineStr">
      <is>
        <t>Not_Run</t>
      </is>
    </oc>
    <nc r="E70" t="inlineStr">
      <is>
        <t>Passed</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6" sId="1">
    <nc r="F207" t="inlineStr">
      <is>
        <t>Intel</t>
      </is>
    </nc>
  </rcc>
  <rcc rId="1047" sId="1">
    <nc r="F208" t="inlineStr">
      <is>
        <t>Intel</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6" sId="1">
    <oc r="I108" t="inlineStr">
      <is>
        <t>Not_Run</t>
      </is>
    </oc>
    <nc r="I108" t="inlineStr">
      <is>
        <t>Passed</t>
      </is>
    </nc>
  </rcc>
  <rcc rId="3937" sId="1">
    <oc r="I122" t="inlineStr">
      <is>
        <t>Not_Run</t>
      </is>
    </oc>
    <nc r="I122" t="inlineStr">
      <is>
        <t>Passed</t>
      </is>
    </nc>
  </rcc>
  <rcc rId="3938" sId="1">
    <oc r="I124" t="inlineStr">
      <is>
        <t>Not_Run</t>
      </is>
    </oc>
    <nc r="I124" t="inlineStr">
      <is>
        <t>Passed</t>
      </is>
    </nc>
  </rcc>
  <rcc rId="3939" sId="1">
    <oc r="K77" t="inlineStr">
      <is>
        <t>Arya</t>
      </is>
    </oc>
    <nc r="K77"/>
  </rcc>
  <rcc rId="3940" sId="1">
    <oc r="I77" t="inlineStr">
      <is>
        <t>Not_Run</t>
      </is>
    </oc>
    <nc r="I77" t="inlineStr">
      <is>
        <t>Passed</t>
      </is>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8" sId="1">
    <nc r="E204" t="inlineStr">
      <is>
        <t>Passed</t>
      </is>
    </nc>
  </rcc>
  <rcc rId="1049" sId="1">
    <nc r="G204" t="inlineStr">
      <is>
        <t>Arya</t>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0" sId="1">
    <oc r="E343" t="inlineStr">
      <is>
        <t>Not_Run</t>
      </is>
    </oc>
    <nc r="E343" t="inlineStr">
      <is>
        <t>Passed</t>
      </is>
    </nc>
  </rcc>
  <rcc rId="1051" sId="1">
    <oc r="E345" t="inlineStr">
      <is>
        <t>Not_Run</t>
      </is>
    </oc>
    <nc r="E345" t="inlineStr">
      <is>
        <t>Passed</t>
      </is>
    </nc>
  </rcc>
  <rcc rId="1052" sId="1" xfDxf="1" dxf="1">
    <nc r="F343" t="inlineStr">
      <is>
        <t>Verified without TPM(Verified till winimager page)</t>
      </is>
    </nc>
  </rcc>
  <rcc rId="1053" sId="1" xfDxf="1" dxf="1">
    <nc r="F345" t="inlineStr">
      <is>
        <t>Verified without TPM(Verified till winimager page)</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452CE3A-0E5D-4E5C-9B15-F3517FBAE90D}" action="delete"/>
  <rdn rId="0" localSheetId="1" customView="1" name="Z_1452CE3A_0E5D_4E5C_9B15_F3517FBAE90D_.wvu.FilterData" hidden="1" oldHidden="1">
    <formula>'FIVC_BIOS_ADL-S_5SGC2_Cons_Ext.'!$A$1:$N$437</formula>
    <oldFormula>'FIVC_BIOS_ADL-S_5SGC2_Cons_Ext.'!$A$1:$N$437</oldFormula>
  </rdn>
  <rcv guid="{1452CE3A-0E5D-4E5C-9B15-F3517FBAE90D}" action="add"/>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5" sId="1">
    <oc r="E207" t="inlineStr">
      <is>
        <t>Not_Run</t>
      </is>
    </oc>
    <nc r="E207" t="inlineStr">
      <is>
        <t>Passed</t>
      </is>
    </nc>
  </rcc>
  <rcc rId="1056" sId="1">
    <nc r="G207" t="inlineStr">
      <is>
        <t>Manasa</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7" sId="1">
    <oc r="E108" t="inlineStr">
      <is>
        <t>Not_Run</t>
      </is>
    </oc>
    <nc r="E108" t="inlineStr">
      <is>
        <t>Passed</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8" sId="1">
    <oc r="E123" t="inlineStr">
      <is>
        <t>Not_Run</t>
      </is>
    </oc>
    <nc r="E123"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9" sId="1">
    <nc r="G208" t="inlineStr">
      <is>
        <t>Manasa</t>
      </is>
    </nc>
  </rcc>
  <rcc rId="1060" sId="1">
    <oc r="E208" t="inlineStr">
      <is>
        <t>Not_Run</t>
      </is>
    </oc>
    <nc r="E208" t="inlineStr">
      <is>
        <t>Passed</t>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1" sId="1">
    <oc r="G1" t="inlineStr">
      <is>
        <t>Executed By</t>
      </is>
    </oc>
    <nc r="G1" t="inlineStr">
      <is>
        <t>Comments</t>
      </is>
    </nc>
  </rcc>
  <rcc rId="1062" sId="1">
    <oc r="H1" t="inlineStr">
      <is>
        <t>test_complexity</t>
      </is>
    </oc>
    <nc r="H1" t="inlineStr">
      <is>
        <t>Comments</t>
      </is>
    </nc>
  </rcc>
  <rcc rId="1063" sId="1">
    <oc r="I1" t="inlineStr">
      <is>
        <t>owner</t>
      </is>
    </oc>
    <nc r="I1" t="inlineStr">
      <is>
        <t>Comments</t>
      </is>
    </nc>
  </rcc>
  <rcc rId="1064" sId="1">
    <oc r="F208" t="inlineStr">
      <is>
        <t>Intel</t>
      </is>
    </oc>
    <nc r="F208" t="inlineStr">
      <is>
        <t>Intel(Verified with CPU BCLK because CPU BCLK is only BCLK Source for ADL)</t>
      </is>
    </nc>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5" sId="1">
    <oc r="E121" t="inlineStr">
      <is>
        <t>Not_Run</t>
      </is>
    </oc>
    <nc r="E121" t="inlineStr">
      <is>
        <t>Passed</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6" sId="1">
    <oc r="E299" t="inlineStr">
      <is>
        <t>Not_Run</t>
      </is>
    </oc>
    <nc r="E299"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7" sId="1">
    <oc r="E265" t="inlineStr">
      <is>
        <t>Not_Run</t>
      </is>
    </oc>
    <nc r="E265" t="inlineStr">
      <is>
        <t>Passed</t>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8" sId="1">
    <nc r="E161" t="inlineStr">
      <is>
        <t>Passed</t>
      </is>
    </nc>
  </rcc>
  <rcv guid="{B6E2381C-A942-4DD7-896B-98DA956ABE3A}" action="delete"/>
  <rdn rId="0" localSheetId="1" customView="1" name="Z_B6E2381C_A942_4DD7_896B_98DA956ABE3A_.wvu.FilterData" hidden="1" oldHidden="1">
    <formula>'FIVC_BIOS_ADL-S_5SGC2_Cons_Ext.'!$A$1:$N$437</formula>
    <oldFormula>'FIVC_BIOS_ADL-S_5SGC2_Cons_Ext.'!$A$1:$N$437</oldFormula>
  </rdn>
  <rcv guid="{B6E2381C-A942-4DD7-896B-98DA956ABE3A}" action="add"/>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0" sId="1">
    <oc r="E5" t="inlineStr">
      <is>
        <t>Not_Run</t>
      </is>
    </oc>
    <nc r="E5" t="inlineStr">
      <is>
        <t>Passed</t>
      </is>
    </nc>
  </rcc>
  <rcc rId="1071" sId="1">
    <oc r="E7" t="inlineStr">
      <is>
        <t>Not_Run</t>
      </is>
    </oc>
    <nc r="E7" t="inlineStr">
      <is>
        <t>Passed</t>
      </is>
    </nc>
  </rcc>
  <rcc rId="1072" sId="1">
    <oc r="E11" t="inlineStr">
      <is>
        <t>Not_Run</t>
      </is>
    </oc>
    <nc r="E11" t="inlineStr">
      <is>
        <t>Passed</t>
      </is>
    </nc>
  </rcc>
  <rcc rId="1073" sId="1">
    <oc r="E14" t="inlineStr">
      <is>
        <t>Not_Run</t>
      </is>
    </oc>
    <nc r="E14" t="inlineStr">
      <is>
        <t>Passed</t>
      </is>
    </nc>
  </rcc>
  <rcc rId="1074" sId="1">
    <oc r="E26" t="inlineStr">
      <is>
        <t>Not_Run</t>
      </is>
    </oc>
    <nc r="E26" t="inlineStr">
      <is>
        <t>Passed</t>
      </is>
    </nc>
  </rcc>
  <rcc rId="1075" sId="1">
    <oc r="E29" t="inlineStr">
      <is>
        <t>Not_Run</t>
      </is>
    </oc>
    <nc r="E29" t="inlineStr">
      <is>
        <t>Passed</t>
      </is>
    </nc>
  </rcc>
  <rcc rId="1076" sId="1">
    <oc r="E34" t="inlineStr">
      <is>
        <t>Not_Run</t>
      </is>
    </oc>
    <nc r="E34" t="inlineStr">
      <is>
        <t>Passed</t>
      </is>
    </nc>
  </rcc>
  <rcc rId="1077" sId="1">
    <oc r="E40" t="inlineStr">
      <is>
        <t>Not_Run</t>
      </is>
    </oc>
    <nc r="E40" t="inlineStr">
      <is>
        <t>Passed</t>
      </is>
    </nc>
  </rcc>
  <rcc rId="1078" sId="1">
    <oc r="E54" t="inlineStr">
      <is>
        <t>Not_Run</t>
      </is>
    </oc>
    <nc r="E54" t="inlineStr">
      <is>
        <t>Passed</t>
      </is>
    </nc>
  </rcc>
  <rcc rId="1079" sId="1">
    <oc r="E56" t="inlineStr">
      <is>
        <t>Not_Run</t>
      </is>
    </oc>
    <nc r="E56" t="inlineStr">
      <is>
        <t>Passed</t>
      </is>
    </nc>
  </rcc>
  <rcc rId="1080" sId="1">
    <oc r="E59" t="inlineStr">
      <is>
        <t>Not_Run</t>
      </is>
    </oc>
    <nc r="E59" t="inlineStr">
      <is>
        <t>Passed</t>
      </is>
    </nc>
  </rcc>
  <rcc rId="1081" sId="1">
    <oc r="E64" t="inlineStr">
      <is>
        <t>Not_Run</t>
      </is>
    </oc>
    <nc r="E64" t="inlineStr">
      <is>
        <t>Passed</t>
      </is>
    </nc>
  </rcc>
  <rcc rId="1082" sId="1">
    <oc r="E65" t="inlineStr">
      <is>
        <t>Not_Run</t>
      </is>
    </oc>
    <nc r="E65" t="inlineStr">
      <is>
        <t>Passed</t>
      </is>
    </nc>
  </rcc>
  <rcc rId="1083" sId="1">
    <oc r="E68" t="inlineStr">
      <is>
        <t>Not_Run</t>
      </is>
    </oc>
    <nc r="E68" t="inlineStr">
      <is>
        <t>Passed</t>
      </is>
    </nc>
  </rcc>
  <rcc rId="1084" sId="1">
    <oc r="E85" t="inlineStr">
      <is>
        <t>Not_Run</t>
      </is>
    </oc>
    <nc r="E85" t="inlineStr">
      <is>
        <t>Passed</t>
      </is>
    </nc>
  </rcc>
  <rcc rId="1085" sId="1">
    <oc r="E97" t="inlineStr">
      <is>
        <t>Not_Run</t>
      </is>
    </oc>
    <nc r="E97" t="inlineStr">
      <is>
        <t>Passed</t>
      </is>
    </nc>
  </rcc>
  <rcc rId="1086" sId="1">
    <oc r="E98" t="inlineStr">
      <is>
        <t>Not_Run</t>
      </is>
    </oc>
    <nc r="E98" t="inlineStr">
      <is>
        <t>Passed</t>
      </is>
    </nc>
  </rcc>
  <rcc rId="1087" sId="1">
    <oc r="E99" t="inlineStr">
      <is>
        <t>Not_Run</t>
      </is>
    </oc>
    <nc r="E99" t="inlineStr">
      <is>
        <t>Passed</t>
      </is>
    </nc>
  </rcc>
  <rcc rId="1088" sId="1">
    <oc r="E100" t="inlineStr">
      <is>
        <t>Not_Run</t>
      </is>
    </oc>
    <nc r="E100" t="inlineStr">
      <is>
        <t>Passed</t>
      </is>
    </nc>
  </rcc>
  <rcc rId="1089" sId="1">
    <oc r="E102" t="inlineStr">
      <is>
        <t>Not_Run</t>
      </is>
    </oc>
    <nc r="E102" t="inlineStr">
      <is>
        <t>Passed</t>
      </is>
    </nc>
  </rcc>
  <rcc rId="1090" sId="1">
    <oc r="E103" t="inlineStr">
      <is>
        <t>Not_Run</t>
      </is>
    </oc>
    <nc r="E103" t="inlineStr">
      <is>
        <t>Passed</t>
      </is>
    </nc>
  </rcc>
  <rcc rId="1091" sId="1">
    <oc r="E110" t="inlineStr">
      <is>
        <t>Not_Run</t>
      </is>
    </oc>
    <nc r="E110" t="inlineStr">
      <is>
        <t>Passed</t>
      </is>
    </nc>
  </rcc>
  <rcc rId="1092" sId="1">
    <oc r="E111" t="inlineStr">
      <is>
        <t>Not_Run</t>
      </is>
    </oc>
    <nc r="E111" t="inlineStr">
      <is>
        <t>Passed</t>
      </is>
    </nc>
  </rcc>
  <rcc rId="1093" sId="1">
    <oc r="E117" t="inlineStr">
      <is>
        <t>Not_Run</t>
      </is>
    </oc>
    <nc r="E117" t="inlineStr">
      <is>
        <t>Passed</t>
      </is>
    </nc>
  </rcc>
  <rcc rId="1094" sId="1">
    <oc r="E119" t="inlineStr">
      <is>
        <t>Not_Run</t>
      </is>
    </oc>
    <nc r="E119" t="inlineStr">
      <is>
        <t>Passed</t>
      </is>
    </nc>
  </rcc>
  <rcc rId="1095" sId="1">
    <oc r="E131" t="inlineStr">
      <is>
        <t>Not_Run</t>
      </is>
    </oc>
    <nc r="E131" t="inlineStr">
      <is>
        <t>Passed</t>
      </is>
    </nc>
  </rcc>
  <rcc rId="1096" sId="1">
    <oc r="E133" t="inlineStr">
      <is>
        <t>Not_Run</t>
      </is>
    </oc>
    <nc r="E133" t="inlineStr">
      <is>
        <t>Passed</t>
      </is>
    </nc>
  </rcc>
  <rcc rId="1097" sId="1">
    <oc r="E135" t="inlineStr">
      <is>
        <t>Not_Run</t>
      </is>
    </oc>
    <nc r="E135" t="inlineStr">
      <is>
        <t>Passed</t>
      </is>
    </nc>
  </rcc>
  <rcc rId="1098" sId="1">
    <oc r="E146" t="inlineStr">
      <is>
        <t>Not_Run</t>
      </is>
    </oc>
    <nc r="E146" t="inlineStr">
      <is>
        <t>Passed</t>
      </is>
    </nc>
  </rcc>
  <rcc rId="1099" sId="1">
    <oc r="E148" t="inlineStr">
      <is>
        <t>Not_Run</t>
      </is>
    </oc>
    <nc r="E148" t="inlineStr">
      <is>
        <t>Passed</t>
      </is>
    </nc>
  </rcc>
  <rcc rId="1100" sId="1">
    <oc r="E149" t="inlineStr">
      <is>
        <t>Not_Run</t>
      </is>
    </oc>
    <nc r="E149" t="inlineStr">
      <is>
        <t>Passed</t>
      </is>
    </nc>
  </rcc>
  <rcc rId="1101" sId="1">
    <oc r="E152" t="inlineStr">
      <is>
        <t>Not_Run</t>
      </is>
    </oc>
    <nc r="E152" t="inlineStr">
      <is>
        <t>Passed</t>
      </is>
    </nc>
  </rcc>
  <rcc rId="1102" sId="1">
    <oc r="E156" t="inlineStr">
      <is>
        <t>Not_Run</t>
      </is>
    </oc>
    <nc r="E156" t="inlineStr">
      <is>
        <t>Passed</t>
      </is>
    </nc>
  </rcc>
  <rcc rId="1103" sId="1">
    <oc r="E179" t="inlineStr">
      <is>
        <t>Not_Run</t>
      </is>
    </oc>
    <nc r="E179" t="inlineStr">
      <is>
        <t>Passed</t>
      </is>
    </nc>
  </rcc>
  <rcc rId="1104" sId="1">
    <oc r="E182" t="inlineStr">
      <is>
        <t>Not_Run</t>
      </is>
    </oc>
    <nc r="E182" t="inlineStr">
      <is>
        <t>Passed</t>
      </is>
    </nc>
  </rcc>
  <rcc rId="1105" sId="1">
    <oc r="E184" t="inlineStr">
      <is>
        <t>Not_Run</t>
      </is>
    </oc>
    <nc r="E184" t="inlineStr">
      <is>
        <t>Passed</t>
      </is>
    </nc>
  </rcc>
  <rcc rId="1106" sId="1">
    <oc r="E187" t="inlineStr">
      <is>
        <t>Not_Run</t>
      </is>
    </oc>
    <nc r="E187" t="inlineStr">
      <is>
        <t>Passed</t>
      </is>
    </nc>
  </rcc>
  <rcc rId="1107" sId="1">
    <oc r="E192" t="inlineStr">
      <is>
        <t>Not_Run</t>
      </is>
    </oc>
    <nc r="E192" t="inlineStr">
      <is>
        <t>Passed</t>
      </is>
    </nc>
  </rcc>
  <rcc rId="1108" sId="1">
    <oc r="E214" t="inlineStr">
      <is>
        <t>Not_Run</t>
      </is>
    </oc>
    <nc r="E214" t="inlineStr">
      <is>
        <t>Passed</t>
      </is>
    </nc>
  </rcc>
  <rcc rId="1109" sId="1">
    <oc r="E216" t="inlineStr">
      <is>
        <t>Not_Run</t>
      </is>
    </oc>
    <nc r="E216" t="inlineStr">
      <is>
        <t>Passed</t>
      </is>
    </nc>
  </rcc>
  <rcc rId="1110" sId="1">
    <oc r="E218" t="inlineStr">
      <is>
        <t>Not_Run</t>
      </is>
    </oc>
    <nc r="E218" t="inlineStr">
      <is>
        <t>Passed</t>
      </is>
    </nc>
  </rcc>
  <rcc rId="1111" sId="1">
    <oc r="E225" t="inlineStr">
      <is>
        <t>Not_Run</t>
      </is>
    </oc>
    <nc r="E225" t="inlineStr">
      <is>
        <t>Passed</t>
      </is>
    </nc>
  </rcc>
  <rcc rId="1112" sId="1">
    <oc r="E227" t="inlineStr">
      <is>
        <t>Not_Run</t>
      </is>
    </oc>
    <nc r="E227" t="inlineStr">
      <is>
        <t>Passed</t>
      </is>
    </nc>
  </rcc>
  <rcc rId="1113" sId="1">
    <oc r="E228" t="inlineStr">
      <is>
        <t>Not_Run</t>
      </is>
    </oc>
    <nc r="E228" t="inlineStr">
      <is>
        <t>Passed</t>
      </is>
    </nc>
  </rcc>
  <rcc rId="1114" sId="1">
    <oc r="E229" t="inlineStr">
      <is>
        <t>Not_Run</t>
      </is>
    </oc>
    <nc r="E229" t="inlineStr">
      <is>
        <t>Passed</t>
      </is>
    </nc>
  </rcc>
  <rcc rId="1115" sId="1">
    <oc r="E231" t="inlineStr">
      <is>
        <t>Not_Run</t>
      </is>
    </oc>
    <nc r="E231" t="inlineStr">
      <is>
        <t>Passed</t>
      </is>
    </nc>
  </rcc>
  <rcc rId="1116" sId="1">
    <oc r="E232" t="inlineStr">
      <is>
        <t>Not_Run</t>
      </is>
    </oc>
    <nc r="E232" t="inlineStr">
      <is>
        <t>Passed</t>
      </is>
    </nc>
  </rcc>
  <rcc rId="1117" sId="1">
    <oc r="E233" t="inlineStr">
      <is>
        <t>Not_Run</t>
      </is>
    </oc>
    <nc r="E233" t="inlineStr">
      <is>
        <t>Passed</t>
      </is>
    </nc>
  </rcc>
  <rcc rId="1118" sId="1">
    <oc r="E237" t="inlineStr">
      <is>
        <t>Not_Run</t>
      </is>
    </oc>
    <nc r="E237" t="inlineStr">
      <is>
        <t>Passed</t>
      </is>
    </nc>
  </rcc>
  <rcc rId="1119" sId="1">
    <oc r="E239" t="inlineStr">
      <is>
        <t>Not_Run</t>
      </is>
    </oc>
    <nc r="E239" t="inlineStr">
      <is>
        <t>Passed</t>
      </is>
    </nc>
  </rcc>
  <rcc rId="1120" sId="1">
    <oc r="E242" t="inlineStr">
      <is>
        <t>Not_Run</t>
      </is>
    </oc>
    <nc r="E242" t="inlineStr">
      <is>
        <t>Passed</t>
      </is>
    </nc>
  </rcc>
  <rcc rId="1121" sId="1">
    <oc r="E253" t="inlineStr">
      <is>
        <t>Not_Run</t>
      </is>
    </oc>
    <nc r="E253" t="inlineStr">
      <is>
        <t>Passed</t>
      </is>
    </nc>
  </rcc>
  <rcc rId="1122" sId="1">
    <oc r="E254" t="inlineStr">
      <is>
        <t>Not_Run</t>
      </is>
    </oc>
    <nc r="E254" t="inlineStr">
      <is>
        <t>Passed</t>
      </is>
    </nc>
  </rcc>
  <rcc rId="1123" sId="1">
    <oc r="E256" t="inlineStr">
      <is>
        <t>Not_Run</t>
      </is>
    </oc>
    <nc r="E256" t="inlineStr">
      <is>
        <t>Passed</t>
      </is>
    </nc>
  </rcc>
  <rcc rId="1124" sId="1">
    <oc r="E258" t="inlineStr">
      <is>
        <t>Not_Run</t>
      </is>
    </oc>
    <nc r="E258" t="inlineStr">
      <is>
        <t>Passed</t>
      </is>
    </nc>
  </rcc>
  <rcc rId="1125" sId="1">
    <oc r="E259" t="inlineStr">
      <is>
        <t>Not_Run</t>
      </is>
    </oc>
    <nc r="E259" t="inlineStr">
      <is>
        <t>Passed</t>
      </is>
    </nc>
  </rcc>
  <rcc rId="1126" sId="1">
    <oc r="E261" t="inlineStr">
      <is>
        <t>Not_Run</t>
      </is>
    </oc>
    <nc r="E261" t="inlineStr">
      <is>
        <t>Passed</t>
      </is>
    </nc>
  </rcc>
  <rcc rId="1127" sId="1">
    <oc r="E262" t="inlineStr">
      <is>
        <t>Not_Run</t>
      </is>
    </oc>
    <nc r="E262" t="inlineStr">
      <is>
        <t>Passed</t>
      </is>
    </nc>
  </rcc>
  <rcc rId="1128" sId="1">
    <oc r="E263" t="inlineStr">
      <is>
        <t>Not_Run</t>
      </is>
    </oc>
    <nc r="E263" t="inlineStr">
      <is>
        <t>Passed</t>
      </is>
    </nc>
  </rcc>
  <rcc rId="1129" sId="1">
    <oc r="E264" t="inlineStr">
      <is>
        <t>Not_Run</t>
      </is>
    </oc>
    <nc r="E264" t="inlineStr">
      <is>
        <t>Passed</t>
      </is>
    </nc>
  </rcc>
  <rcc rId="1130" sId="1">
    <oc r="E266" t="inlineStr">
      <is>
        <t>Not_Run</t>
      </is>
    </oc>
    <nc r="E266" t="inlineStr">
      <is>
        <t>Passed</t>
      </is>
    </nc>
  </rcc>
  <rcc rId="1131" sId="1">
    <oc r="E268" t="inlineStr">
      <is>
        <t>Not_Run</t>
      </is>
    </oc>
    <nc r="E268" t="inlineStr">
      <is>
        <t>Passed</t>
      </is>
    </nc>
  </rcc>
  <rcc rId="1132" sId="1">
    <oc r="E272" t="inlineStr">
      <is>
        <t>Not_Run</t>
      </is>
    </oc>
    <nc r="E272" t="inlineStr">
      <is>
        <t>Passed</t>
      </is>
    </nc>
  </rcc>
  <rcc rId="1133" sId="1">
    <oc r="E273" t="inlineStr">
      <is>
        <t>Not_Run</t>
      </is>
    </oc>
    <nc r="E273" t="inlineStr">
      <is>
        <t>Passed</t>
      </is>
    </nc>
  </rcc>
  <rcc rId="1134" sId="1">
    <oc r="E274" t="inlineStr">
      <is>
        <t>Not_Run</t>
      </is>
    </oc>
    <nc r="E274" t="inlineStr">
      <is>
        <t>Passed</t>
      </is>
    </nc>
  </rcc>
  <rcc rId="1135" sId="1">
    <oc r="E275" t="inlineStr">
      <is>
        <t>Not_Run</t>
      </is>
    </oc>
    <nc r="E275" t="inlineStr">
      <is>
        <t>Passed</t>
      </is>
    </nc>
  </rcc>
  <rcc rId="1136" sId="1">
    <oc r="E276" t="inlineStr">
      <is>
        <t>Not_Run</t>
      </is>
    </oc>
    <nc r="E276" t="inlineStr">
      <is>
        <t>Passed</t>
      </is>
    </nc>
  </rcc>
  <rcc rId="1137" sId="1">
    <oc r="E278" t="inlineStr">
      <is>
        <t>Not_Run</t>
      </is>
    </oc>
    <nc r="E278" t="inlineStr">
      <is>
        <t>Passed</t>
      </is>
    </nc>
  </rcc>
  <rcc rId="1138" sId="1">
    <oc r="E281" t="inlineStr">
      <is>
        <t>Not_Run</t>
      </is>
    </oc>
    <nc r="E281" t="inlineStr">
      <is>
        <t>Passed</t>
      </is>
    </nc>
  </rcc>
  <rcc rId="1139" sId="1">
    <oc r="E282" t="inlineStr">
      <is>
        <t>Not_Run</t>
      </is>
    </oc>
    <nc r="E282" t="inlineStr">
      <is>
        <t>Passed</t>
      </is>
    </nc>
  </rcc>
  <rcc rId="1140" sId="1">
    <oc r="E288" t="inlineStr">
      <is>
        <t>Not_Run</t>
      </is>
    </oc>
    <nc r="E288" t="inlineStr">
      <is>
        <t>Passed</t>
      </is>
    </nc>
  </rcc>
  <rcc rId="1141" sId="1">
    <oc r="E289" t="inlineStr">
      <is>
        <t>Not_Run</t>
      </is>
    </oc>
    <nc r="E289" t="inlineStr">
      <is>
        <t>Passed</t>
      </is>
    </nc>
  </rcc>
  <rcc rId="1142" sId="1">
    <oc r="E327" t="inlineStr">
      <is>
        <t>Not_Run</t>
      </is>
    </oc>
    <nc r="E327" t="inlineStr">
      <is>
        <t>Passed</t>
      </is>
    </nc>
  </rcc>
  <rcc rId="1143" sId="1">
    <oc r="E328" t="inlineStr">
      <is>
        <t>Not_Run</t>
      </is>
    </oc>
    <nc r="E328" t="inlineStr">
      <is>
        <t>Passed</t>
      </is>
    </nc>
  </rcc>
  <rcc rId="1144" sId="1">
    <oc r="E336" t="inlineStr">
      <is>
        <t>Not_Run</t>
      </is>
    </oc>
    <nc r="E336" t="inlineStr">
      <is>
        <t>Passed</t>
      </is>
    </nc>
  </rcc>
  <rcc rId="1145" sId="1">
    <oc r="E337" t="inlineStr">
      <is>
        <t>Not_Run</t>
      </is>
    </oc>
    <nc r="E337" t="inlineStr">
      <is>
        <t>Passed</t>
      </is>
    </nc>
  </rcc>
  <rcc rId="1146" sId="1">
    <oc r="E350" t="inlineStr">
      <is>
        <t>Not_Run</t>
      </is>
    </oc>
    <nc r="E350" t="inlineStr">
      <is>
        <t>Passed</t>
      </is>
    </nc>
  </rcc>
  <rcc rId="1147" sId="1">
    <oc r="E351" t="inlineStr">
      <is>
        <t>Not_Run</t>
      </is>
    </oc>
    <nc r="E351" t="inlineStr">
      <is>
        <t>Passed</t>
      </is>
    </nc>
  </rcc>
  <rcc rId="1148" sId="1">
    <oc r="E357" t="inlineStr">
      <is>
        <t>Not_Run</t>
      </is>
    </oc>
    <nc r="E357" t="inlineStr">
      <is>
        <t>Passed</t>
      </is>
    </nc>
  </rcc>
  <rcc rId="1149" sId="1">
    <oc r="E359" t="inlineStr">
      <is>
        <t>Not_Run</t>
      </is>
    </oc>
    <nc r="E359" t="inlineStr">
      <is>
        <t>Passed</t>
      </is>
    </nc>
  </rcc>
  <rcc rId="1150" sId="1">
    <oc r="E360" t="inlineStr">
      <is>
        <t>Not_Run</t>
      </is>
    </oc>
    <nc r="E360" t="inlineStr">
      <is>
        <t>Passed</t>
      </is>
    </nc>
  </rcc>
  <rcc rId="1151" sId="1">
    <oc r="E361" t="inlineStr">
      <is>
        <t>Not_Run</t>
      </is>
    </oc>
    <nc r="E361" t="inlineStr">
      <is>
        <t>Passed</t>
      </is>
    </nc>
  </rcc>
  <rcc rId="1152" sId="1">
    <oc r="E367" t="inlineStr">
      <is>
        <t>Not_Run</t>
      </is>
    </oc>
    <nc r="E367" t="inlineStr">
      <is>
        <t>Passed</t>
      </is>
    </nc>
  </rcc>
  <rcc rId="1153" sId="1">
    <oc r="E368" t="inlineStr">
      <is>
        <t>Not_Run</t>
      </is>
    </oc>
    <nc r="E368" t="inlineStr">
      <is>
        <t>Passed</t>
      </is>
    </nc>
  </rcc>
  <rcc rId="1154" sId="1">
    <oc r="E369" t="inlineStr">
      <is>
        <t>Not_Run</t>
      </is>
    </oc>
    <nc r="E369" t="inlineStr">
      <is>
        <t>Passed</t>
      </is>
    </nc>
  </rcc>
  <rcc rId="1155" sId="1">
    <oc r="E370" t="inlineStr">
      <is>
        <t>Not_Run</t>
      </is>
    </oc>
    <nc r="E370" t="inlineStr">
      <is>
        <t>Passed</t>
      </is>
    </nc>
  </rcc>
  <rcc rId="1156" sId="1">
    <oc r="E372" t="inlineStr">
      <is>
        <t>Not_Run</t>
      </is>
    </oc>
    <nc r="E372" t="inlineStr">
      <is>
        <t>Passed</t>
      </is>
    </nc>
  </rcc>
  <rcc rId="1157" sId="1">
    <oc r="E377" t="inlineStr">
      <is>
        <t>Not_Run</t>
      </is>
    </oc>
    <nc r="E377" t="inlineStr">
      <is>
        <t>Passed</t>
      </is>
    </nc>
  </rcc>
  <rcc rId="1158" sId="1">
    <oc r="E378" t="inlineStr">
      <is>
        <t>Not_Run</t>
      </is>
    </oc>
    <nc r="E378" t="inlineStr">
      <is>
        <t>Passed</t>
      </is>
    </nc>
  </rcc>
  <rcc rId="1159" sId="1">
    <oc r="E379" t="inlineStr">
      <is>
        <t>Not_Run</t>
      </is>
    </oc>
    <nc r="E379" t="inlineStr">
      <is>
        <t>Passed</t>
      </is>
    </nc>
  </rcc>
  <rcc rId="1160" sId="1">
    <oc r="E394" t="inlineStr">
      <is>
        <t>Not_Run</t>
      </is>
    </oc>
    <nc r="E394" t="inlineStr">
      <is>
        <t>Passed</t>
      </is>
    </nc>
  </rcc>
  <rcc rId="1161" sId="1">
    <oc r="E398" t="inlineStr">
      <is>
        <t>Not_Run</t>
      </is>
    </oc>
    <nc r="E398" t="inlineStr">
      <is>
        <t>Passed</t>
      </is>
    </nc>
  </rcc>
  <rcc rId="1162" sId="1">
    <oc r="E400" t="inlineStr">
      <is>
        <t>Not_Run</t>
      </is>
    </oc>
    <nc r="E400" t="inlineStr">
      <is>
        <t>Passed</t>
      </is>
    </nc>
  </rcc>
  <rcc rId="1163" sId="1">
    <oc r="E401" t="inlineStr">
      <is>
        <t>Not_Run</t>
      </is>
    </oc>
    <nc r="E401" t="inlineStr">
      <is>
        <t>Passed</t>
      </is>
    </nc>
  </rcc>
  <rcc rId="1164" sId="1">
    <oc r="E402" t="inlineStr">
      <is>
        <t>Not_Run</t>
      </is>
    </oc>
    <nc r="E402" t="inlineStr">
      <is>
        <t>Passed</t>
      </is>
    </nc>
  </rcc>
  <rcc rId="1165" sId="1">
    <oc r="E405" t="inlineStr">
      <is>
        <t>Not_Run</t>
      </is>
    </oc>
    <nc r="E405" t="inlineStr">
      <is>
        <t>Passed</t>
      </is>
    </nc>
  </rcc>
  <rcc rId="1166" sId="1">
    <oc r="E406" t="inlineStr">
      <is>
        <t>Not_Run</t>
      </is>
    </oc>
    <nc r="E406" t="inlineStr">
      <is>
        <t>Passed</t>
      </is>
    </nc>
  </rcc>
  <rcc rId="1167" sId="1">
    <oc r="E409" t="inlineStr">
      <is>
        <t>Not_Run</t>
      </is>
    </oc>
    <nc r="E409" t="inlineStr">
      <is>
        <t>Passed</t>
      </is>
    </nc>
  </rcc>
  <rcc rId="1168" sId="1">
    <oc r="E410" t="inlineStr">
      <is>
        <t>Not_Run</t>
      </is>
    </oc>
    <nc r="E410" t="inlineStr">
      <is>
        <t>Passed</t>
      </is>
    </nc>
  </rcc>
  <rcc rId="1169" sId="1">
    <oc r="E413" t="inlineStr">
      <is>
        <t>Not_Run</t>
      </is>
    </oc>
    <nc r="E413" t="inlineStr">
      <is>
        <t>Passed</t>
      </is>
    </nc>
  </rcc>
  <rcc rId="1170" sId="1">
    <oc r="E437" t="inlineStr">
      <is>
        <t>Not_Run</t>
      </is>
    </oc>
    <nc r="E437"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71" sheetId="2" name="[FIVC_BIOS_ADL-S_5SGC2_Cons_Ext.BAT_3087_01_97.xlsx]Sheet1" sheetPosition="1"/>
  <rcc rId="1172" sId="2" xfDxf="1" dxf="1">
    <nc r="A1" t="inlineStr">
      <is>
        <r>
          <t>Test Configuration (</t>
        </r>
        <r>
          <rPr>
            <b/>
            <sz val="10"/>
            <color rgb="FFFF0000"/>
            <rFont val="Calibri"/>
            <family val="2"/>
          </rPr>
          <t>*</t>
        </r>
        <r>
          <rPr>
            <b/>
            <sz val="10"/>
            <color rgb="FFFFFFFF"/>
            <rFont val="Calibri"/>
            <family val="2"/>
          </rPr>
          <t xml:space="preserve"> is mandatory)</t>
        </r>
      </is>
    </nc>
    <ndxf>
      <font>
        <b/>
        <sz val="10"/>
        <color rgb="FFFFFFFF"/>
      </font>
      <fill>
        <patternFill patternType="solid">
          <fgColor rgb="FF000000"/>
          <bgColor rgb="FF5B9BD5"/>
        </patternFill>
      </fill>
      <alignment horizontal="left" vertical="center"/>
      <border outline="0">
        <left style="thin">
          <color indexed="64"/>
        </left>
        <right style="thin">
          <color indexed="64"/>
        </right>
        <top style="thin">
          <color indexed="64"/>
        </top>
        <bottom style="thin">
          <color indexed="64"/>
        </bottom>
      </border>
    </ndxf>
  </rcc>
  <rfmt sheetId="2" xfDxf="1" sqref="B1" start="0" length="0">
    <dxf>
      <font>
        <b/>
        <sz val="10"/>
        <color rgb="FFFFFFFF"/>
      </font>
      <fill>
        <patternFill patternType="solid">
          <fgColor rgb="FF000000"/>
          <bgColor rgb="FF5B9BD5"/>
        </patternFill>
      </fill>
      <alignment horizontal="left" vertical="center"/>
      <border outline="0">
        <left style="thin">
          <color indexed="64"/>
        </left>
        <right style="thin">
          <color indexed="64"/>
        </right>
        <top style="thin">
          <color indexed="64"/>
        </top>
        <bottom style="thin">
          <color indexed="64"/>
        </bottom>
      </border>
    </dxf>
  </rfmt>
  <rcc rId="1173" sId="2" xfDxf="1" dxf="1">
    <nc r="A2" t="inlineStr">
      <is>
        <r>
          <t>SUT_NAME</t>
        </r>
        <r>
          <rPr>
            <b/>
            <sz val="10"/>
            <color rgb="FFFF0000"/>
            <rFont val="Calibri"/>
            <family val="2"/>
          </rPr>
          <t>*</t>
        </r>
      </is>
    </nc>
    <ndxf>
      <font>
        <b/>
        <sz val="10"/>
        <color rgb="FF333333"/>
      </font>
      <fill>
        <patternFill patternType="solid">
          <bgColor theme="7" tint="0.59999389629810485"/>
        </patternFill>
      </fill>
      <alignment horizontal="left" vertical="top"/>
      <border outline="0">
        <left style="thin">
          <color indexed="64"/>
        </left>
        <right style="thin">
          <color indexed="64"/>
        </right>
        <top style="thin">
          <color indexed="64"/>
        </top>
        <bottom style="thin">
          <color indexed="64"/>
        </bottom>
      </border>
    </ndxf>
  </rcc>
  <rcc rId="1174" sId="2" xfDxf="1" dxf="1">
    <nc r="B2" t="inlineStr">
      <is>
        <t>ADL-S</t>
      </is>
    </nc>
    <ndxf>
      <font>
        <sz val="10"/>
        <color rgb="FF333333"/>
      </font>
      <fill>
        <patternFill patternType="solid">
          <bgColor rgb="FFFFFFFF"/>
        </patternFill>
      </fill>
      <alignment horizontal="left" vertical="top"/>
      <border outline="0">
        <left style="thin">
          <color indexed="64"/>
        </left>
        <right style="thin">
          <color indexed="64"/>
        </right>
        <top style="thin">
          <color indexed="64"/>
        </top>
        <bottom style="thin">
          <color indexed="64"/>
        </bottom>
      </border>
    </ndxf>
  </rcc>
  <rcc rId="1175" sId="2" xfDxf="1" dxf="1">
    <nc r="A3" t="inlineStr">
      <is>
        <r>
          <t>TEST_TYPE</t>
        </r>
        <r>
          <rPr>
            <b/>
            <sz val="10"/>
            <color rgb="FFFF0000"/>
            <rFont val="Calibri"/>
            <family val="2"/>
          </rPr>
          <t>*</t>
        </r>
      </is>
    </nc>
    <ndxf>
      <font>
        <b/>
        <sz val="10"/>
        <color rgb="FF333333"/>
      </font>
      <fill>
        <patternFill patternType="solid">
          <bgColor theme="7" tint="0.59999389629810485"/>
        </patternFill>
      </fill>
      <alignment horizontal="left" vertical="top"/>
      <border outline="0">
        <left style="thin">
          <color indexed="64"/>
        </left>
        <right style="thin">
          <color indexed="64"/>
        </right>
        <top style="thin">
          <color indexed="64"/>
        </top>
        <bottom style="thin">
          <color indexed="64"/>
        </bottom>
      </border>
    </ndxf>
  </rcc>
  <rcc rId="1176" sId="2" xfDxf="1" dxf="1">
    <nc r="B3" t="inlineStr">
      <is>
        <t>BIOS EXT BAT</t>
      </is>
    </nc>
    <ndxf>
      <font>
        <sz val="10"/>
        <color rgb="FF333333"/>
      </font>
      <fill>
        <patternFill patternType="solid">
          <bgColor rgb="FFFFFFFF"/>
        </patternFill>
      </fill>
      <alignment horizontal="left" vertical="top"/>
      <border outline="0">
        <left style="thin">
          <color indexed="64"/>
        </left>
        <right style="thin">
          <color indexed="64"/>
        </right>
        <top style="thin">
          <color indexed="64"/>
        </top>
        <bottom style="thin">
          <color indexed="64"/>
        </bottom>
      </border>
    </ndxf>
  </rcc>
  <rcc rId="1177" sId="2" xfDxf="1" dxf="1">
    <nc r="A4" t="inlineStr">
      <is>
        <r>
          <t>TEST_BIOS</t>
        </r>
        <r>
          <rPr>
            <b/>
            <sz val="10"/>
            <color rgb="FFFF0000"/>
            <rFont val="Calibri"/>
            <family val="2"/>
          </rPr>
          <t>*</t>
        </r>
      </is>
    </nc>
    <ndxf>
      <font>
        <b/>
        <sz val="10"/>
        <color rgb="FF333333"/>
      </font>
      <fill>
        <patternFill patternType="solid">
          <bgColor theme="7" tint="0.59999389629810485"/>
        </patternFill>
      </fill>
      <alignment horizontal="left" vertical="top"/>
      <border outline="0">
        <left style="thin">
          <color indexed="64"/>
        </left>
        <right style="thin">
          <color indexed="64"/>
        </right>
        <top style="thin">
          <color indexed="64"/>
        </top>
        <bottom style="thin">
          <color indexed="64"/>
        </bottom>
      </border>
    </ndxf>
  </rcc>
  <rfmt sheetId="2" xfDxf="1" sqref="B4" start="0" length="0">
    <dxf>
      <font>
        <sz val="10"/>
      </font>
      <alignment horizontal="left" vertical="top"/>
      <border outline="0">
        <left style="thin">
          <color indexed="64"/>
        </left>
        <right style="thin">
          <color indexed="64"/>
        </right>
        <top style="thin">
          <color indexed="64"/>
        </top>
        <bottom style="thin">
          <color indexed="64"/>
        </bottom>
      </border>
    </dxf>
  </rfmt>
  <rcc rId="1178" sId="2" xfDxf="1" dxf="1">
    <nc r="A5" t="inlineStr">
      <is>
        <t>BASE_BIOS</t>
      </is>
    </nc>
    <ndxf>
      <font>
        <b/>
        <sz val="10"/>
        <color rgb="FF333333"/>
      </font>
      <fill>
        <patternFill patternType="solid">
          <bgColor theme="7" tint="0.59999389629810485"/>
        </patternFill>
      </fill>
      <alignment horizontal="left" vertical="top"/>
      <border outline="0">
        <left style="thin">
          <color indexed="64"/>
        </left>
        <right style="thin">
          <color indexed="64"/>
        </right>
        <top style="thin">
          <color indexed="64"/>
        </top>
        <bottom style="thin">
          <color indexed="64"/>
        </bottom>
      </border>
    </ndxf>
  </rcc>
  <rfmt sheetId="2" xfDxf="1" sqref="B5" start="0" length="0">
    <dxf>
      <font>
        <sz val="10"/>
      </font>
      <alignment horizontal="left" vertical="top"/>
      <border outline="0">
        <left style="thin">
          <color indexed="64"/>
        </left>
        <right style="thin">
          <color indexed="64"/>
        </right>
        <top style="thin">
          <color indexed="64"/>
        </top>
        <bottom style="thin">
          <color indexed="64"/>
        </bottom>
      </border>
    </dxf>
  </rfmt>
  <rcc rId="1179" sId="2" xfDxf="1" dxf="1">
    <nc r="A6" t="inlineStr">
      <is>
        <t>OS_NAME</t>
      </is>
    </nc>
    <ndxf>
      <font>
        <b/>
        <sz val="10"/>
        <color rgb="FF333333"/>
      </font>
      <fill>
        <patternFill patternType="solid">
          <bgColor theme="7" tint="0.59999389629810485"/>
        </patternFill>
      </fill>
      <alignment horizontal="left" vertical="top"/>
      <border outline="0">
        <left style="thin">
          <color indexed="64"/>
        </left>
        <right style="thin">
          <color indexed="64"/>
        </right>
        <top style="thin">
          <color indexed="64"/>
        </top>
        <bottom style="thin">
          <color indexed="64"/>
        </bottom>
      </border>
    </ndxf>
  </rcc>
  <rfmt sheetId="2" xfDxf="1" sqref="B6" start="0" length="0">
    <dxf>
      <font>
        <sz val="8"/>
        <color auto="1"/>
        <name val="Segoe UI"/>
        <scheme val="none"/>
      </font>
    </dxf>
  </rfmt>
  <rcc rId="1180" sId="2" xfDxf="1" dxf="1">
    <nc r="A7" t="inlineStr">
      <is>
        <t>SIMICS_PACKAGE</t>
      </is>
    </nc>
    <ndxf>
      <font>
        <b/>
        <sz val="10"/>
        <color rgb="FF333333"/>
      </font>
      <fill>
        <patternFill patternType="solid">
          <bgColor theme="7" tint="0.59999389629810485"/>
        </patternFill>
      </fill>
      <alignment horizontal="left" vertical="top"/>
      <border outline="0">
        <left style="thin">
          <color indexed="64"/>
        </left>
        <right style="thin">
          <color indexed="64"/>
        </right>
        <top style="thin">
          <color indexed="64"/>
        </top>
        <bottom style="thin">
          <color indexed="64"/>
        </bottom>
      </border>
    </ndxf>
  </rcc>
  <rfmt sheetId="2" xfDxf="1" sqref="B7" start="0" length="0">
    <dxf>
      <font>
        <sz val="10"/>
        <color rgb="FF333333"/>
      </font>
      <fill>
        <patternFill patternType="solid">
          <bgColor rgb="FFFFFFFF"/>
        </patternFill>
      </fill>
      <alignment horizontal="left" vertical="top"/>
      <border outline="0">
        <left style="thin">
          <color indexed="64"/>
        </left>
        <right style="thin">
          <color indexed="64"/>
        </right>
        <top style="thin">
          <color indexed="64"/>
        </top>
        <bottom style="thin">
          <color indexed="64"/>
        </bottom>
      </border>
    </dxf>
  </rfmt>
  <rcc rId="1181" sId="2" xfDxf="1" dxf="1">
    <nc r="A8" t="inlineStr">
      <is>
        <t>TEST_IFWI</t>
      </is>
    </nc>
    <ndxf>
      <font>
        <b/>
        <sz val="10"/>
        <color rgb="FF333333"/>
      </font>
      <fill>
        <patternFill patternType="solid">
          <bgColor theme="7" tint="0.59999389629810485"/>
        </patternFill>
      </fill>
      <alignment horizontal="left" vertical="top"/>
      <border outline="0">
        <left style="thin">
          <color indexed="64"/>
        </left>
        <right style="thin">
          <color indexed="64"/>
        </right>
        <top style="thin">
          <color indexed="64"/>
        </top>
        <bottom style="thin">
          <color indexed="64"/>
        </bottom>
      </border>
    </ndxf>
  </rcc>
  <rfmt sheetId="2" xfDxf="1" sqref="B8" start="0" length="0">
    <dxf>
      <font>
        <sz val="10"/>
        <color rgb="FF333333"/>
      </font>
      <fill>
        <patternFill patternType="solid">
          <bgColor rgb="FFFFFFFF"/>
        </patternFill>
      </fill>
      <alignment horizontal="left" vertical="top"/>
      <border outline="0">
        <left style="thin">
          <color indexed="64"/>
        </left>
        <right style="thin">
          <color indexed="64"/>
        </right>
        <top style="thin">
          <color indexed="64"/>
        </top>
        <bottom style="thin">
          <color indexed="64"/>
        </bottom>
      </border>
    </dxf>
  </rfmt>
  <rcc rId="1182" sId="2" xfDxf="1" dxf="1">
    <nc r="A9" t="inlineStr">
      <is>
        <t>IFWI_INGREDIENT</t>
      </is>
    </nc>
    <ndxf>
      <font>
        <b/>
        <sz val="10"/>
        <color rgb="FF333333"/>
      </font>
      <fill>
        <patternFill patternType="solid">
          <bgColor theme="7" tint="0.59999389629810485"/>
        </patternFill>
      </fill>
      <alignment horizontal="left" vertical="top"/>
      <border outline="0">
        <left style="thin">
          <color indexed="64"/>
        </left>
        <right style="thin">
          <color indexed="64"/>
        </right>
        <top style="thin">
          <color indexed="64"/>
        </top>
        <bottom style="thin">
          <color indexed="64"/>
        </bottom>
      </border>
    </ndxf>
  </rcc>
  <rfmt sheetId="2" xfDxf="1" sqref="B9" start="0" length="0">
    <dxf>
      <font>
        <sz val="10"/>
        <color rgb="FF333333"/>
      </font>
      <fill>
        <patternFill patternType="solid">
          <bgColor rgb="FFFFFFFF"/>
        </patternFill>
      </fill>
      <alignment horizontal="left" vertical="top"/>
      <border outline="0">
        <left style="thin">
          <color indexed="64"/>
        </left>
        <right style="thin">
          <color indexed="64"/>
        </right>
        <top style="thin">
          <color indexed="64"/>
        </top>
        <bottom style="thin">
          <color indexed="64"/>
        </bottom>
      </border>
    </dxf>
  </rfmt>
  <rcc rId="1183" sId="2" xfDxf="1" dxf="1">
    <nc r="A10" t="inlineStr">
      <is>
        <t>TEST_ENV</t>
      </is>
    </nc>
    <ndxf>
      <font>
        <b/>
        <sz val="10"/>
        <color rgb="FF333333"/>
      </font>
      <fill>
        <patternFill patternType="solid">
          <bgColor theme="7" tint="0.59999389629810485"/>
        </patternFill>
      </fill>
      <alignment horizontal="left" vertical="top"/>
      <border outline="0">
        <left style="thin">
          <color indexed="64"/>
        </left>
        <right style="thin">
          <color indexed="64"/>
        </right>
        <top style="thin">
          <color indexed="64"/>
        </top>
        <bottom style="thin">
          <color indexed="64"/>
        </bottom>
      </border>
    </ndxf>
  </rcc>
  <rcc rId="1184" sId="2" xfDxf="1" dxf="1">
    <nc r="B10" t="inlineStr">
      <is>
        <t>{"CPU":"C1", "MEMORY":"DDR5 1 DPC"}</t>
      </is>
    </nc>
    <ndxf>
      <font>
        <sz val="10"/>
        <color rgb="FF333333"/>
      </font>
      <fill>
        <patternFill patternType="solid">
          <bgColor rgb="FFFFFFFF"/>
        </patternFill>
      </fill>
      <alignment horizontal="left" vertical="top"/>
      <border outline="0">
        <left style="thin">
          <color indexed="64"/>
        </left>
        <right style="thin">
          <color indexed="64"/>
        </right>
        <top style="thin">
          <color indexed="64"/>
        </top>
        <bottom style="thin">
          <color indexed="64"/>
        </bottom>
      </border>
    </ndxf>
  </rcc>
  <rcc rId="1185" sId="2">
    <nc r="B4" t="inlineStr">
      <is>
        <t>V3087_01_97_COBALT</t>
      </is>
    </nc>
  </rcc>
  <rrc rId="1186" sId="1" ref="E1:E1048576" action="insertCol"/>
  <rrc rId="1187" sId="1" ref="F1:F1048576" action="insertCol"/>
  <rrc rId="1188" sId="1" ref="F1:F1048576" action="insertCol"/>
  <rcc rId="1189" sId="1" odxf="1" dxf="1">
    <nc r="E1" t="inlineStr">
      <is>
        <t>IFWI_Short_Name</t>
      </is>
    </nc>
    <odxf>
      <font>
        <b val="0"/>
        <sz val="11"/>
        <color theme="1"/>
        <name val="Calibri"/>
        <family val="2"/>
        <scheme val="minor"/>
      </font>
      <fill>
        <patternFill>
          <fgColor indexed="64"/>
          <bgColor theme="4"/>
        </patternFill>
      </fill>
      <alignment horizontal="general" vertical="bottom"/>
      <border outline="0">
        <left/>
        <right/>
        <top/>
        <bottom/>
      </border>
    </odxf>
    <ndxf>
      <font>
        <b/>
        <sz val="10"/>
        <color rgb="FFFFFFFF"/>
        <name val="Calibri"/>
        <family val="2"/>
        <scheme val="minor"/>
      </font>
      <fill>
        <patternFill>
          <fgColor rgb="FF000000"/>
          <bgColor rgb="FF5B9BD5"/>
        </patternFill>
      </fill>
      <alignment horizontal="left" vertical="top"/>
      <border outline="0">
        <left style="thin">
          <color indexed="64"/>
        </left>
        <right style="thin">
          <color indexed="64"/>
        </right>
        <top style="thin">
          <color indexed="64"/>
        </top>
        <bottom style="thin">
          <color indexed="64"/>
        </bottom>
      </border>
    </ndxf>
  </rcc>
  <rcc rId="1190" sId="1" odxf="1" dxf="1">
    <nc r="F1" t="inlineStr">
      <is>
        <t>IFWI_Full_Name</t>
      </is>
    </nc>
    <odxf>
      <font>
        <b val="0"/>
        <sz val="11"/>
        <color theme="1"/>
        <name val="Calibri"/>
        <family val="2"/>
        <scheme val="minor"/>
      </font>
      <fill>
        <patternFill>
          <fgColor indexed="64"/>
          <bgColor theme="4"/>
        </patternFill>
      </fill>
      <alignment horizontal="general" vertical="bottom"/>
      <border outline="0">
        <left/>
        <right/>
        <top/>
        <bottom/>
      </border>
    </odxf>
    <ndxf>
      <font>
        <b/>
        <sz val="10"/>
        <color rgb="FFFFFFFF"/>
        <name val="Calibri"/>
        <family val="2"/>
        <scheme val="minor"/>
      </font>
      <fill>
        <patternFill>
          <fgColor rgb="FF000000"/>
          <bgColor rgb="FF5B9BD5"/>
        </patternFill>
      </fill>
      <alignment horizontal="left" vertical="top"/>
      <border outline="0">
        <left style="thin">
          <color indexed="64"/>
        </left>
        <right style="thin">
          <color indexed="64"/>
        </right>
        <top style="thin">
          <color indexed="64"/>
        </top>
        <bottom style="thin">
          <color indexed="64"/>
        </bottom>
      </border>
    </ndxf>
  </rcc>
  <rcc rId="1191" sId="1" odxf="1" dxf="1">
    <nc r="G1" t="inlineStr">
      <is>
        <t>IFWI_Ingredient</t>
      </is>
    </nc>
    <odxf>
      <font>
        <b val="0"/>
        <sz val="11"/>
        <color theme="1"/>
        <name val="Calibri"/>
        <family val="2"/>
        <scheme val="minor"/>
      </font>
      <fill>
        <patternFill>
          <fgColor indexed="64"/>
          <bgColor theme="4"/>
        </patternFill>
      </fill>
      <alignment horizontal="general" vertical="bottom"/>
      <border outline="0">
        <left/>
        <right/>
        <top/>
        <bottom/>
      </border>
    </odxf>
    <ndxf>
      <font>
        <b/>
        <sz val="10"/>
        <color rgb="FFFFFFFF"/>
        <name val="Calibri"/>
        <family val="2"/>
        <scheme val="minor"/>
      </font>
      <fill>
        <patternFill>
          <fgColor rgb="FF000000"/>
          <bgColor rgb="FF5B9BD5"/>
        </patternFill>
      </fill>
      <alignment horizontal="left" vertical="top"/>
      <border outline="0">
        <left style="thin">
          <color indexed="64"/>
        </left>
        <right style="thin">
          <color indexed="64"/>
        </right>
        <top style="thin">
          <color indexed="64"/>
        </top>
        <bottom style="thin">
          <color indexed="64"/>
        </bottom>
      </border>
    </ndxf>
  </rcc>
  <rfmt sheetId="1" sqref="A1:XFD1" start="0" length="2147483647">
    <dxf>
      <font>
        <color theme="0"/>
      </font>
    </dxf>
  </rfmt>
  <rfmt sheetId="1" sqref="A1:XFD1" start="0" length="2147483647">
    <dxf>
      <font>
        <b/>
      </font>
    </dxf>
  </rfmt>
  <rrc rId="1192" sId="1" ref="A1:A1048576" action="insertCol"/>
  <rfmt sheetId="1" sqref="A1" start="0" length="0">
    <dxf>
      <fill>
        <patternFill patternType="solid">
          <bgColor theme="4"/>
        </patternFill>
      </fill>
    </dxf>
  </rfmt>
  <rcc rId="1193" sId="1">
    <nc r="A2">
      <f>HYPERLINK("https://hsdes.intel.com/resource/14013114837","14013114837")</f>
    </nc>
  </rcc>
  <rcc rId="1194" sId="1">
    <nc r="A3">
      <f>HYPERLINK("https://hsdes.intel.com/resource/14013114941","14013114941")</f>
    </nc>
  </rcc>
  <rcc rId="1195" sId="1">
    <nc r="A4">
      <f>HYPERLINK("https://hsdes.intel.com/resource/14013115165","14013115165")</f>
    </nc>
  </rcc>
  <rcc rId="1196" sId="1">
    <nc r="A5">
      <f>HYPERLINK("https://hsdes.intel.com/resource/14013115389","14013115389")</f>
    </nc>
  </rcc>
  <rcc rId="1197" sId="1">
    <nc r="A6">
      <f>HYPERLINK("https://hsdes.intel.com/resource/14013115435","14013115435")</f>
    </nc>
  </rcc>
  <rcc rId="1198" sId="1">
    <nc r="A7">
      <f>HYPERLINK("https://hsdes.intel.com/resource/14013117305","14013117305")</f>
    </nc>
  </rcc>
  <rcc rId="1199" sId="1">
    <nc r="A8">
      <f>HYPERLINK("https://hsdes.intel.com/resource/14013118918","14013118918")</f>
    </nc>
  </rcc>
  <rcc rId="1200" sId="1">
    <nc r="A9">
      <f>HYPERLINK("https://hsdes.intel.com/resource/14013119320","14013119320")</f>
    </nc>
  </rcc>
  <rcc rId="1201" sId="1">
    <nc r="A10">
      <f>HYPERLINK("https://hsdes.intel.com/resource/14013119531","14013119531")</f>
    </nc>
  </rcc>
  <rcc rId="1202" sId="1">
    <nc r="A11">
      <f>HYPERLINK("https://hsdes.intel.com/resource/14013120195","14013120195")</f>
    </nc>
  </rcc>
  <rcc rId="1203" sId="1">
    <nc r="A12">
      <f>HYPERLINK("https://hsdes.intel.com/resource/14013120501","14013120501")</f>
    </nc>
  </rcc>
  <rcc rId="1204" sId="1">
    <nc r="A13">
      <f>HYPERLINK("https://hsdes.intel.com/resource/14013120885","14013120885")</f>
    </nc>
  </rcc>
  <rcc rId="1205" sId="1">
    <nc r="A14">
      <f>HYPERLINK("https://hsdes.intel.com/resource/14013120979","14013120979")</f>
    </nc>
  </rcc>
  <rcc rId="1206" sId="1">
    <nc r="A15">
      <f>HYPERLINK("https://hsdes.intel.com/resource/14013121041","14013121041")</f>
    </nc>
  </rcc>
  <rcc rId="1207" sId="1">
    <nc r="A16">
      <f>HYPERLINK("https://hsdes.intel.com/resource/14013121252","14013121252")</f>
    </nc>
  </rcc>
  <rcc rId="1208" sId="1">
    <nc r="A17">
      <f>HYPERLINK("https://hsdes.intel.com/resource/14013121481","14013121481")</f>
    </nc>
  </rcc>
  <rcc rId="1209" sId="1">
    <nc r="A18">
      <f>HYPERLINK("https://hsdes.intel.com/resource/14013156742","14013156742")</f>
    </nc>
  </rcc>
  <rcc rId="1210" sId="1">
    <nc r="A19">
      <f>HYPERLINK("https://hsdes.intel.com/resource/14013156743","14013156743")</f>
    </nc>
  </rcc>
  <rcc rId="1211" sId="1">
    <nc r="A20">
      <f>HYPERLINK("https://hsdes.intel.com/resource/14013156793","14013156793")</f>
    </nc>
  </rcc>
  <rcc rId="1212" sId="1">
    <nc r="A21">
      <f>HYPERLINK("https://hsdes.intel.com/resource/14013156797","14013156797")</f>
    </nc>
  </rcc>
  <rcc rId="1213" sId="1">
    <nc r="A22">
      <f>HYPERLINK("https://hsdes.intel.com/resource/14013156867","14013156867")</f>
    </nc>
  </rcc>
  <rcc rId="1214" sId="1">
    <nc r="A23">
      <f>HYPERLINK("https://hsdes.intel.com/resource/14013156871","14013156871")</f>
    </nc>
  </rcc>
  <rcc rId="1215" sId="1">
    <nc r="A24">
      <f>HYPERLINK("https://hsdes.intel.com/resource/14013156876","14013156876")</f>
    </nc>
  </rcc>
  <rcc rId="1216" sId="1">
    <nc r="A25">
      <f>HYPERLINK("https://hsdes.intel.com/resource/14013156881","14013156881")</f>
    </nc>
  </rcc>
  <rcc rId="1217" sId="1">
    <nc r="A26">
      <f>HYPERLINK("https://hsdes.intel.com/resource/14013156882","14013156882")</f>
    </nc>
  </rcc>
  <rcc rId="1218" sId="1">
    <nc r="A27">
      <f>HYPERLINK("https://hsdes.intel.com/resource/14013156884","14013156884")</f>
    </nc>
  </rcc>
  <rcc rId="1219" sId="1">
    <nc r="A28">
      <f>HYPERLINK("https://hsdes.intel.com/resource/14013156950","14013156950")</f>
    </nc>
  </rcc>
  <rcc rId="1220" sId="1">
    <nc r="A29">
      <f>HYPERLINK("https://hsdes.intel.com/resource/14013157006","14013157006")</f>
    </nc>
  </rcc>
  <rcc rId="1221" sId="1">
    <nc r="A30">
      <f>HYPERLINK("https://hsdes.intel.com/resource/14013157183","14013157183")</f>
    </nc>
  </rcc>
  <rcc rId="1222" sId="1">
    <nc r="A31">
      <f>HYPERLINK("https://hsdes.intel.com/resource/14013157206","14013157206")</f>
    </nc>
  </rcc>
  <rcc rId="1223" sId="1">
    <nc r="A32">
      <f>HYPERLINK("https://hsdes.intel.com/resource/14013157212","14013157212")</f>
    </nc>
  </rcc>
  <rcc rId="1224" sId="1">
    <nc r="A33">
      <f>HYPERLINK("https://hsdes.intel.com/resource/14013157230","14013157230")</f>
    </nc>
  </rcc>
  <rcc rId="1225" sId="1">
    <nc r="A34">
      <f>HYPERLINK("https://hsdes.intel.com/resource/14013157260","14013157260")</f>
    </nc>
  </rcc>
  <rcc rId="1226" sId="1">
    <nc r="A35">
      <f>HYPERLINK("https://hsdes.intel.com/resource/14013157340","14013157340")</f>
    </nc>
  </rcc>
  <rcc rId="1227" sId="1">
    <nc r="A36">
      <f>HYPERLINK("https://hsdes.intel.com/resource/14013157367","14013157367")</f>
    </nc>
  </rcc>
  <rcc rId="1228" sId="1">
    <nc r="A37">
      <f>HYPERLINK("https://hsdes.intel.com/resource/14013157460","14013157460")</f>
    </nc>
  </rcc>
  <rcc rId="1229" sId="1">
    <nc r="A38">
      <f>HYPERLINK("https://hsdes.intel.com/resource/14013157462","14013157462")</f>
    </nc>
  </rcc>
  <rcc rId="1230" sId="1">
    <nc r="A39">
      <f>HYPERLINK("https://hsdes.intel.com/resource/14013157472","14013157472")</f>
    </nc>
  </rcc>
  <rcc rId="1231" sId="1">
    <nc r="A40">
      <f>HYPERLINK("https://hsdes.intel.com/resource/14013157532","14013157532")</f>
    </nc>
  </rcc>
  <rcc rId="1232" sId="1">
    <nc r="A41">
      <f>HYPERLINK("https://hsdes.intel.com/resource/14013157548","14013157548")</f>
    </nc>
  </rcc>
  <rcc rId="1233" sId="1">
    <nc r="A42">
      <f>HYPERLINK("https://hsdes.intel.com/resource/14013157552","14013157552")</f>
    </nc>
  </rcc>
  <rcc rId="1234" sId="1">
    <nc r="A43">
      <f>HYPERLINK("https://hsdes.intel.com/resource/14013157576","14013157576")</f>
    </nc>
  </rcc>
  <rcc rId="1235" sId="1">
    <nc r="A44">
      <f>HYPERLINK("https://hsdes.intel.com/resource/14013157594","14013157594")</f>
    </nc>
  </rcc>
  <rcc rId="1236" sId="1">
    <nc r="A45">
      <f>HYPERLINK("https://hsdes.intel.com/resource/14013157596","14013157596")</f>
    </nc>
  </rcc>
  <rcc rId="1237" sId="1">
    <nc r="A46">
      <f>HYPERLINK("https://hsdes.intel.com/resource/14013157601","14013157601")</f>
    </nc>
  </rcc>
  <rcc rId="1238" sId="1">
    <nc r="A47">
      <f>HYPERLINK("https://hsdes.intel.com/resource/14013157608","14013157608")</f>
    </nc>
  </rcc>
  <rcc rId="1239" sId="1">
    <nc r="A48">
      <f>HYPERLINK("https://hsdes.intel.com/resource/14013157611","14013157611")</f>
    </nc>
  </rcc>
  <rcc rId="1240" sId="1">
    <nc r="A49">
      <f>HYPERLINK("https://hsdes.intel.com/resource/14013157613","14013157613")</f>
    </nc>
  </rcc>
  <rcc rId="1241" sId="1">
    <nc r="A50">
      <f>HYPERLINK("https://hsdes.intel.com/resource/14013157614","14013157614")</f>
    </nc>
  </rcc>
  <rcc rId="1242" sId="1">
    <nc r="A51">
      <f>HYPERLINK("https://hsdes.intel.com/resource/14013157616","14013157616")</f>
    </nc>
  </rcc>
  <rcc rId="1243" sId="1">
    <nc r="A52">
      <f>HYPERLINK("https://hsdes.intel.com/resource/14013157654","14013157654")</f>
    </nc>
  </rcc>
  <rcc rId="1244" sId="1">
    <nc r="A53">
      <f>HYPERLINK("https://hsdes.intel.com/resource/14013157660","14013157660")</f>
    </nc>
  </rcc>
  <rcc rId="1245" sId="1">
    <nc r="A54">
      <f>HYPERLINK("https://hsdes.intel.com/resource/14013157740","14013157740")</f>
    </nc>
  </rcc>
  <rcc rId="1246" sId="1">
    <nc r="A55">
      <f>HYPERLINK("https://hsdes.intel.com/resource/14013157757","14013157757")</f>
    </nc>
  </rcc>
  <rcc rId="1247" sId="1">
    <nc r="A56">
      <f>HYPERLINK("https://hsdes.intel.com/resource/14013157813","14013157813")</f>
    </nc>
  </rcc>
  <rcc rId="1248" sId="1">
    <nc r="A57">
      <f>HYPERLINK("https://hsdes.intel.com/resource/14013158105","14013158105")</f>
    </nc>
  </rcc>
  <rcc rId="1249" sId="1">
    <nc r="A58">
      <f>HYPERLINK("https://hsdes.intel.com/resource/14013158143","14013158143")</f>
    </nc>
  </rcc>
  <rcc rId="1250" sId="1">
    <nc r="A59">
      <f>HYPERLINK("https://hsdes.intel.com/resource/14013158146","14013158146")</f>
    </nc>
  </rcc>
  <rcc rId="1251" sId="1">
    <nc r="A60">
      <f>HYPERLINK("https://hsdes.intel.com/resource/14013158189","14013158189")</f>
    </nc>
  </rcc>
  <rcc rId="1252" sId="1">
    <nc r="A61">
      <f>HYPERLINK("https://hsdes.intel.com/resource/14013158206","14013158206")</f>
    </nc>
  </rcc>
  <rcc rId="1253" sId="1">
    <nc r="A62">
      <f>HYPERLINK("https://hsdes.intel.com/resource/14013158254","14013158254")</f>
    </nc>
  </rcc>
  <rcc rId="1254" sId="1">
    <nc r="A63">
      <f>HYPERLINK("https://hsdes.intel.com/resource/14013158298","14013158298")</f>
    </nc>
  </rcc>
  <rcc rId="1255" sId="1">
    <nc r="A64">
      <f>HYPERLINK("https://hsdes.intel.com/resource/14013158321","14013158321")</f>
    </nc>
  </rcc>
  <rcc rId="1256" sId="1">
    <nc r="A65">
      <f>HYPERLINK("https://hsdes.intel.com/resource/14013158359","14013158359")</f>
    </nc>
  </rcc>
  <rcc rId="1257" sId="1">
    <nc r="A66">
      <f>HYPERLINK("https://hsdes.intel.com/resource/14013158389","14013158389")</f>
    </nc>
  </rcc>
  <rcc rId="1258" sId="1">
    <nc r="A67">
      <f>HYPERLINK("https://hsdes.intel.com/resource/14013158399","14013158399")</f>
    </nc>
  </rcc>
  <rcc rId="1259" sId="1">
    <nc r="A68">
      <f>HYPERLINK("https://hsdes.intel.com/resource/14013158479","14013158479")</f>
    </nc>
  </rcc>
  <rcc rId="1260" sId="1">
    <nc r="A69">
      <f>HYPERLINK("https://hsdes.intel.com/resource/14013158482","14013158482")</f>
    </nc>
  </rcc>
  <rcc rId="1261" sId="1">
    <nc r="A70">
      <f>HYPERLINK("https://hsdes.intel.com/resource/14013158543","14013158543")</f>
    </nc>
  </rcc>
  <rcc rId="1262" sId="1">
    <nc r="A71">
      <f>HYPERLINK("https://hsdes.intel.com/resource/14013158550","14013158550")</f>
    </nc>
  </rcc>
  <rcc rId="1263" sId="1">
    <nc r="A72">
      <f>HYPERLINK("https://hsdes.intel.com/resource/14013158673","14013158673")</f>
    </nc>
  </rcc>
  <rcc rId="1264" sId="1">
    <nc r="A73">
      <f>HYPERLINK("https://hsdes.intel.com/resource/14013158689","14013158689")</f>
    </nc>
  </rcc>
  <rcc rId="1265" sId="1">
    <nc r="A74">
      <f>HYPERLINK("https://hsdes.intel.com/resource/14013158717","14013158717")</f>
    </nc>
  </rcc>
  <rcc rId="1266" sId="1">
    <nc r="A75">
      <f>HYPERLINK("https://hsdes.intel.com/resource/14013158799","14013158799")</f>
    </nc>
  </rcc>
  <rcc rId="1267" sId="1">
    <nc r="A76">
      <f>HYPERLINK("https://hsdes.intel.com/resource/14013158803","14013158803")</f>
    </nc>
  </rcc>
  <rcc rId="1268" sId="1">
    <nc r="A77">
      <f>HYPERLINK("https://hsdes.intel.com/resource/14013158813","14013158813")</f>
    </nc>
  </rcc>
  <rcc rId="1269" sId="1">
    <nc r="A78">
      <f>HYPERLINK("https://hsdes.intel.com/resource/14013158989","14013158989")</f>
    </nc>
  </rcc>
  <rcc rId="1270" sId="1">
    <nc r="A79">
      <f>HYPERLINK("https://hsdes.intel.com/resource/14013159015","14013159015")</f>
    </nc>
  </rcc>
  <rcc rId="1271" sId="1">
    <nc r="A80">
      <f>HYPERLINK("https://hsdes.intel.com/resource/14013159021","14013159021")</f>
    </nc>
  </rcc>
  <rcc rId="1272" sId="1">
    <nc r="A81">
      <f>HYPERLINK("https://hsdes.intel.com/resource/14013159022","14013159022")</f>
    </nc>
  </rcc>
  <rcc rId="1273" sId="1">
    <nc r="A82">
      <f>HYPERLINK("https://hsdes.intel.com/resource/14013159024","14013159024")</f>
    </nc>
  </rcc>
  <rcc rId="1274" sId="1">
    <nc r="A83">
      <f>HYPERLINK("https://hsdes.intel.com/resource/14013159046","14013159046")</f>
    </nc>
  </rcc>
  <rcc rId="1275" sId="1">
    <nc r="A84">
      <f>HYPERLINK("https://hsdes.intel.com/resource/14013159052","14013159052")</f>
    </nc>
  </rcc>
  <rcc rId="1276" sId="1">
    <nc r="A85">
      <f>HYPERLINK("https://hsdes.intel.com/resource/14013159061","14013159061")</f>
    </nc>
  </rcc>
  <rcc rId="1277" sId="1">
    <nc r="A86">
      <f>HYPERLINK("https://hsdes.intel.com/resource/14013159073","14013159073")</f>
    </nc>
  </rcc>
  <rcc rId="1278" sId="1">
    <nc r="A87">
      <f>HYPERLINK("https://hsdes.intel.com/resource/14013159080","14013159080")</f>
    </nc>
  </rcc>
  <rcc rId="1279" sId="1">
    <nc r="A88">
      <f>HYPERLINK("https://hsdes.intel.com/resource/14013159090","14013159090")</f>
    </nc>
  </rcc>
  <rcc rId="1280" sId="1">
    <nc r="A89">
      <f>HYPERLINK("https://hsdes.intel.com/resource/14013159094","14013159094")</f>
    </nc>
  </rcc>
  <rcc rId="1281" sId="1">
    <nc r="A90">
      <f>HYPERLINK("https://hsdes.intel.com/resource/14013159127","14013159127")</f>
    </nc>
  </rcc>
  <rcc rId="1282" sId="1">
    <nc r="A91">
      <f>HYPERLINK("https://hsdes.intel.com/resource/14013159129","14013159129")</f>
    </nc>
  </rcc>
  <rcc rId="1283" sId="1">
    <nc r="A92">
      <f>HYPERLINK("https://hsdes.intel.com/resource/14013159248","14013159248")</f>
    </nc>
  </rcc>
  <rcc rId="1284" sId="1">
    <nc r="A93">
      <f>HYPERLINK("https://hsdes.intel.com/resource/14013159448","14013159448")</f>
    </nc>
  </rcc>
  <rcc rId="1285" sId="1">
    <nc r="A94">
      <f>HYPERLINK("https://hsdes.intel.com/resource/14013159842","14013159842")</f>
    </nc>
  </rcc>
  <rcc rId="1286" sId="1">
    <nc r="A95">
      <f>HYPERLINK("https://hsdes.intel.com/resource/14013159992","14013159992")</f>
    </nc>
  </rcc>
  <rcc rId="1287" sId="1">
    <nc r="A96">
      <f>HYPERLINK("https://hsdes.intel.com/resource/14013160087","14013160087")</f>
    </nc>
  </rcc>
  <rcc rId="1288" sId="1">
    <nc r="A97">
      <f>HYPERLINK("https://hsdes.intel.com/resource/14013160097","14013160097")</f>
    </nc>
  </rcc>
  <rcc rId="1289" sId="1">
    <nc r="A98">
      <f>HYPERLINK("https://hsdes.intel.com/resource/14013160109","14013160109")</f>
    </nc>
  </rcc>
  <rcc rId="1290" sId="1">
    <nc r="A99">
      <f>HYPERLINK("https://hsdes.intel.com/resource/14013160438","14013160438")</f>
    </nc>
  </rcc>
  <rcc rId="1291" sId="1">
    <nc r="A100">
      <f>HYPERLINK("https://hsdes.intel.com/resource/14013160446","14013160446")</f>
    </nc>
  </rcc>
  <rcc rId="1292" sId="1">
    <nc r="A101">
      <f>HYPERLINK("https://hsdes.intel.com/resource/14013160449","14013160449")</f>
    </nc>
  </rcc>
  <rcc rId="1293" sId="1">
    <nc r="A102">
      <f>HYPERLINK("https://hsdes.intel.com/resource/14013160451","14013160451")</f>
    </nc>
  </rcc>
  <rcc rId="1294" sId="1">
    <nc r="A103">
      <f>HYPERLINK("https://hsdes.intel.com/resource/14013160473","14013160473")</f>
    </nc>
  </rcc>
  <rcc rId="1295" sId="1">
    <nc r="A104">
      <f>HYPERLINK("https://hsdes.intel.com/resource/14013160568","14013160568")</f>
    </nc>
  </rcc>
  <rcc rId="1296" sId="1">
    <nc r="A105">
      <f>HYPERLINK("https://hsdes.intel.com/resource/14013160571","14013160571")</f>
    </nc>
  </rcc>
  <rcc rId="1297" sId="1">
    <nc r="A106">
      <f>HYPERLINK("https://hsdes.intel.com/resource/14013160613","14013160613")</f>
    </nc>
  </rcc>
  <rcc rId="1298" sId="1">
    <nc r="A107">
      <f>HYPERLINK("https://hsdes.intel.com/resource/14013160614","14013160614")</f>
    </nc>
  </rcc>
  <rcc rId="1299" sId="1">
    <nc r="A108">
      <f>HYPERLINK("https://hsdes.intel.com/resource/14013160620","14013160620")</f>
    </nc>
  </rcc>
  <rcc rId="1300" sId="1">
    <nc r="A109">
      <f>HYPERLINK("https://hsdes.intel.com/resource/14013160631","14013160631")</f>
    </nc>
  </rcc>
  <rcc rId="1301" sId="1">
    <nc r="A110">
      <f>HYPERLINK("https://hsdes.intel.com/resource/14013160689","14013160689")</f>
    </nc>
  </rcc>
  <rcc rId="1302" sId="1">
    <nc r="A111">
      <f>HYPERLINK("https://hsdes.intel.com/resource/14013160745","14013160745")</f>
    </nc>
  </rcc>
  <rcc rId="1303" sId="1">
    <nc r="A112">
      <f>HYPERLINK("https://hsdes.intel.com/resource/14013160756","14013160756")</f>
    </nc>
  </rcc>
  <rcc rId="1304" sId="1">
    <nc r="A113">
      <f>HYPERLINK("https://hsdes.intel.com/resource/14013160810","14013160810")</f>
    </nc>
  </rcc>
  <rcc rId="1305" sId="1">
    <nc r="A114">
      <f>HYPERLINK("https://hsdes.intel.com/resource/14013160880","14013160880")</f>
    </nc>
  </rcc>
  <rcc rId="1306" sId="1">
    <nc r="A115">
      <f>HYPERLINK("https://hsdes.intel.com/resource/14013160910","14013160910")</f>
    </nc>
  </rcc>
  <rcc rId="1307" sId="1">
    <nc r="A116">
      <f>HYPERLINK("https://hsdes.intel.com/resource/14013160932","14013160932")</f>
    </nc>
  </rcc>
  <rcc rId="1308" sId="1">
    <nc r="A117">
      <f>HYPERLINK("https://hsdes.intel.com/resource/14013161085","14013161085")</f>
    </nc>
  </rcc>
  <rcc rId="1309" sId="1">
    <nc r="A118">
      <f>HYPERLINK("https://hsdes.intel.com/resource/14013161102","14013161102")</f>
    </nc>
  </rcc>
  <rcc rId="1310" sId="1">
    <nc r="A119">
      <f>HYPERLINK("https://hsdes.intel.com/resource/14013161111","14013161111")</f>
    </nc>
  </rcc>
  <rcc rId="1311" sId="1">
    <nc r="A120">
      <f>HYPERLINK("https://hsdes.intel.com/resource/14013161178","14013161178")</f>
    </nc>
  </rcc>
  <rcc rId="1312" sId="1">
    <nc r="A121">
      <f>HYPERLINK("https://hsdes.intel.com/resource/14013161197","14013161197")</f>
    </nc>
  </rcc>
  <rcc rId="1313" sId="1">
    <nc r="A122">
      <f>HYPERLINK("https://hsdes.intel.com/resource/14013161200","14013161200")</f>
    </nc>
  </rcc>
  <rcc rId="1314" sId="1">
    <nc r="A123">
      <f>HYPERLINK("https://hsdes.intel.com/resource/14013161203","14013161203")</f>
    </nc>
  </rcc>
  <rcc rId="1315" sId="1">
    <nc r="A124">
      <f>HYPERLINK("https://hsdes.intel.com/resource/14013161204","14013161204")</f>
    </nc>
  </rcc>
  <rcc rId="1316" sId="1">
    <nc r="A125">
      <f>HYPERLINK("https://hsdes.intel.com/resource/14013161284","14013161284")</f>
    </nc>
  </rcc>
  <rcc rId="1317" sId="1">
    <nc r="A126">
      <f>HYPERLINK("https://hsdes.intel.com/resource/14013161288","14013161288")</f>
    </nc>
  </rcc>
  <rcc rId="1318" sId="1">
    <nc r="A127">
      <f>HYPERLINK("https://hsdes.intel.com/resource/14013161300","14013161300")</f>
    </nc>
  </rcc>
  <rcc rId="1319" sId="1">
    <nc r="A128">
      <f>HYPERLINK("https://hsdes.intel.com/resource/14013161304","14013161304")</f>
    </nc>
  </rcc>
  <rcc rId="1320" sId="1">
    <nc r="A129">
      <f>HYPERLINK("https://hsdes.intel.com/resource/14013161312","14013161312")</f>
    </nc>
  </rcc>
  <rcc rId="1321" sId="1">
    <nc r="A130">
      <f>HYPERLINK("https://hsdes.intel.com/resource/14013161557","14013161557")</f>
    </nc>
  </rcc>
  <rcc rId="1322" sId="1">
    <nc r="A131">
      <f>HYPERLINK("https://hsdes.intel.com/resource/14013161592","14013161592")</f>
    </nc>
  </rcc>
  <rcc rId="1323" sId="1">
    <nc r="A132">
      <f>HYPERLINK("https://hsdes.intel.com/resource/14013161602","14013161602")</f>
    </nc>
  </rcc>
  <rcc rId="1324" sId="1">
    <nc r="A133">
      <f>HYPERLINK("https://hsdes.intel.com/resource/14013161623","14013161623")</f>
    </nc>
  </rcc>
  <rcc rId="1325" sId="1">
    <nc r="A134">
      <f>HYPERLINK("https://hsdes.intel.com/resource/14013161629","14013161629")</f>
    </nc>
  </rcc>
  <rcc rId="1326" sId="1">
    <nc r="A135">
      <f>HYPERLINK("https://hsdes.intel.com/resource/14013161630","14013161630")</f>
    </nc>
  </rcc>
  <rcc rId="1327" sId="1">
    <nc r="A136">
      <f>HYPERLINK("https://hsdes.intel.com/resource/14013161693","14013161693")</f>
    </nc>
  </rcc>
  <rcc rId="1328" sId="1">
    <nc r="A137">
      <f>HYPERLINK("https://hsdes.intel.com/resource/14013161806","14013161806")</f>
    </nc>
  </rcc>
  <rcc rId="1329" sId="1">
    <nc r="A138">
      <f>HYPERLINK("https://hsdes.intel.com/resource/14013161809","14013161809")</f>
    </nc>
  </rcc>
  <rcc rId="1330" sId="1">
    <nc r="A139">
      <f>HYPERLINK("https://hsdes.intel.com/resource/14013161879","14013161879")</f>
    </nc>
  </rcc>
  <rcc rId="1331" sId="1">
    <nc r="A140">
      <f>HYPERLINK("https://hsdes.intel.com/resource/14013161931","14013161931")</f>
    </nc>
  </rcc>
  <rcc rId="1332" sId="1">
    <nc r="A141">
      <f>HYPERLINK("https://hsdes.intel.com/resource/14013161969","14013161969")</f>
    </nc>
  </rcc>
  <rcc rId="1333" sId="1">
    <nc r="A142">
      <f>HYPERLINK("https://hsdes.intel.com/resource/14013161993","14013161993")</f>
    </nc>
  </rcc>
  <rcc rId="1334" sId="1">
    <nc r="A143">
      <f>HYPERLINK("https://hsdes.intel.com/resource/14013162003","14013162003")</f>
    </nc>
  </rcc>
  <rcc rId="1335" sId="1">
    <nc r="A144">
      <f>HYPERLINK("https://hsdes.intel.com/resource/14013162416","14013162416")</f>
    </nc>
  </rcc>
  <rcc rId="1336" sId="1">
    <nc r="A145">
      <f>HYPERLINK("https://hsdes.intel.com/resource/14013162422","14013162422")</f>
    </nc>
  </rcc>
  <rcc rId="1337" sId="1">
    <nc r="A146">
      <f>HYPERLINK("https://hsdes.intel.com/resource/14013162431","14013162431")</f>
    </nc>
  </rcc>
  <rcc rId="1338" sId="1">
    <nc r="A147">
      <f>HYPERLINK("https://hsdes.intel.com/resource/14013162433","14013162433")</f>
    </nc>
  </rcc>
  <rcc rId="1339" sId="1">
    <nc r="A148">
      <f>HYPERLINK("https://hsdes.intel.com/resource/14013162499","14013162499")</f>
    </nc>
  </rcc>
  <rcc rId="1340" sId="1">
    <nc r="A149">
      <f>HYPERLINK("https://hsdes.intel.com/resource/14013162512","14013162512")</f>
    </nc>
  </rcc>
  <rcc rId="1341" sId="1">
    <nc r="A150">
      <f>HYPERLINK("https://hsdes.intel.com/resource/14013162551","14013162551")</f>
    </nc>
  </rcc>
  <rcc rId="1342" sId="1">
    <nc r="A151">
      <f>HYPERLINK("https://hsdes.intel.com/resource/14013162573","14013162573")</f>
    </nc>
  </rcc>
  <rcc rId="1343" sId="1">
    <nc r="A152">
      <f>HYPERLINK("https://hsdes.intel.com/resource/14013162577","14013162577")</f>
    </nc>
  </rcc>
  <rcc rId="1344" sId="1">
    <nc r="A153">
      <f>HYPERLINK("https://hsdes.intel.com/resource/14013162764","14013162764")</f>
    </nc>
  </rcc>
  <rcc rId="1345" sId="1">
    <nc r="A154">
      <f>HYPERLINK("https://hsdes.intel.com/resource/14013162847","14013162847")</f>
    </nc>
  </rcc>
  <rcc rId="1346" sId="1">
    <nc r="A155">
      <f>HYPERLINK("https://hsdes.intel.com/resource/14013162852","14013162852")</f>
    </nc>
  </rcc>
  <rcc rId="1347" sId="1">
    <nc r="A156">
      <f>HYPERLINK("https://hsdes.intel.com/resource/14013162869","14013162869")</f>
    </nc>
  </rcc>
  <rcc rId="1348" sId="1">
    <nc r="A157">
      <f>HYPERLINK("https://hsdes.intel.com/resource/14013163063","14013163063")</f>
    </nc>
  </rcc>
  <rcc rId="1349" sId="1">
    <nc r="A158">
      <f>HYPERLINK("https://hsdes.intel.com/resource/14013163067","14013163067")</f>
    </nc>
  </rcc>
  <rcc rId="1350" sId="1">
    <nc r="A159">
      <f>HYPERLINK("https://hsdes.intel.com/resource/14013163080","14013163080")</f>
    </nc>
  </rcc>
  <rcc rId="1351" sId="1">
    <nc r="A160">
      <f>HYPERLINK("https://hsdes.intel.com/resource/14013163150","14013163150")</f>
    </nc>
  </rcc>
  <rcc rId="1352" sId="1">
    <nc r="A161">
      <f>HYPERLINK("https://hsdes.intel.com/resource/14013163162","14013163162")</f>
    </nc>
  </rcc>
  <rcc rId="1353" sId="1">
    <nc r="A162">
      <f>HYPERLINK("https://hsdes.intel.com/resource/14013163191","14013163191")</f>
    </nc>
  </rcc>
  <rcc rId="1354" sId="1">
    <nc r="A163">
      <f>HYPERLINK("https://hsdes.intel.com/resource/14013163232","14013163232")</f>
    </nc>
  </rcc>
  <rcc rId="1355" sId="1">
    <nc r="A164">
      <f>HYPERLINK("https://hsdes.intel.com/resource/14013163281","14013163281")</f>
    </nc>
  </rcc>
  <rcc rId="1356" sId="1">
    <nc r="A165">
      <f>HYPERLINK("https://hsdes.intel.com/resource/14013163289","14013163289")</f>
    </nc>
  </rcc>
  <rcc rId="1357" sId="1">
    <nc r="A166">
      <f>HYPERLINK("https://hsdes.intel.com/resource/14013163310","14013163310")</f>
    </nc>
  </rcc>
  <rcc rId="1358" sId="1">
    <nc r="A167">
      <f>HYPERLINK("https://hsdes.intel.com/resource/14013163315","14013163315")</f>
    </nc>
  </rcc>
  <rcc rId="1359" sId="1">
    <nc r="A168">
      <f>HYPERLINK("https://hsdes.intel.com/resource/14013163332","14013163332")</f>
    </nc>
  </rcc>
  <rcc rId="1360" sId="1">
    <nc r="A169">
      <f>HYPERLINK("https://hsdes.intel.com/resource/14013163339","14013163339")</f>
    </nc>
  </rcc>
  <rcc rId="1361" sId="1">
    <nc r="A170">
      <f>HYPERLINK("https://hsdes.intel.com/resource/14013163359","14013163359")</f>
    </nc>
  </rcc>
  <rcc rId="1362" sId="1">
    <nc r="A171">
      <f>HYPERLINK("https://hsdes.intel.com/resource/14013163371","14013163371")</f>
    </nc>
  </rcc>
  <rcc rId="1363" sId="1">
    <nc r="A172">
      <f>HYPERLINK("https://hsdes.intel.com/resource/14013163390","14013163390")</f>
    </nc>
  </rcc>
  <rcc rId="1364" sId="1">
    <nc r="A173">
      <f>HYPERLINK("https://hsdes.intel.com/resource/14013163393","14013163393")</f>
    </nc>
  </rcc>
  <rcc rId="1365" sId="1">
    <nc r="A174">
      <f>HYPERLINK("https://hsdes.intel.com/resource/14013163402","14013163402")</f>
    </nc>
  </rcc>
  <rcc rId="1366" sId="1">
    <nc r="A175">
      <f>HYPERLINK("https://hsdes.intel.com/resource/14013163415","14013163415")</f>
    </nc>
  </rcc>
  <rcc rId="1367" sId="1">
    <nc r="A176">
      <f>HYPERLINK("https://hsdes.intel.com/resource/14013163425","14013163425")</f>
    </nc>
  </rcc>
  <rcc rId="1368" sId="1">
    <nc r="A177">
      <f>HYPERLINK("https://hsdes.intel.com/resource/14013163434","14013163434")</f>
    </nc>
  </rcc>
  <rcc rId="1369" sId="1">
    <nc r="A178">
      <f>HYPERLINK("https://hsdes.intel.com/resource/14013163449","14013163449")</f>
    </nc>
  </rcc>
  <rcc rId="1370" sId="1">
    <nc r="A179">
      <f>HYPERLINK("https://hsdes.intel.com/resource/14013163467","14013163467")</f>
    </nc>
  </rcc>
  <rcc rId="1371" sId="1">
    <nc r="A180">
      <f>HYPERLINK("https://hsdes.intel.com/resource/14013163508","14013163508")</f>
    </nc>
  </rcc>
  <rcc rId="1372" sId="1">
    <nc r="A181">
      <f>HYPERLINK("https://hsdes.intel.com/resource/14013163931","14013163931")</f>
    </nc>
  </rcc>
  <rcc rId="1373" sId="1">
    <nc r="A182">
      <f>HYPERLINK("https://hsdes.intel.com/resource/14013164082","14013164082")</f>
    </nc>
  </rcc>
  <rcc rId="1374" sId="1">
    <nc r="A183">
      <f>HYPERLINK("https://hsdes.intel.com/resource/14013164115","14013164115")</f>
    </nc>
  </rcc>
  <rcc rId="1375" sId="1">
    <nc r="A184">
      <f>HYPERLINK("https://hsdes.intel.com/resource/14013164345","14013164345")</f>
    </nc>
  </rcc>
  <rcc rId="1376" sId="1">
    <nc r="A185">
      <f>HYPERLINK("https://hsdes.intel.com/resource/14013164746","14013164746")</f>
    </nc>
  </rcc>
  <rcc rId="1377" sId="1">
    <nc r="A186">
      <f>HYPERLINK("https://hsdes.intel.com/resource/14013164753","14013164753")</f>
    </nc>
  </rcc>
  <rcc rId="1378" sId="1">
    <nc r="A187">
      <f>HYPERLINK("https://hsdes.intel.com/resource/14013165037","14013165037")</f>
    </nc>
  </rcc>
  <rcc rId="1379" sId="1">
    <nc r="A188">
      <f>HYPERLINK("https://hsdes.intel.com/resource/14013165053","14013165053")</f>
    </nc>
  </rcc>
  <rcc rId="1380" sId="1">
    <nc r="A189">
      <f>HYPERLINK("https://hsdes.intel.com/resource/14013165112","14013165112")</f>
    </nc>
  </rcc>
  <rcc rId="1381" sId="1">
    <nc r="A190">
      <f>HYPERLINK("https://hsdes.intel.com/resource/14013165116","14013165116")</f>
    </nc>
  </rcc>
  <rcc rId="1382" sId="1">
    <nc r="A191">
      <f>HYPERLINK("https://hsdes.intel.com/resource/14013165121","14013165121")</f>
    </nc>
  </rcc>
  <rcc rId="1383" sId="1">
    <nc r="A192">
      <f>HYPERLINK("https://hsdes.intel.com/resource/14013165165","14013165165")</f>
    </nc>
  </rcc>
  <rcc rId="1384" sId="1">
    <nc r="A193">
      <f>HYPERLINK("https://hsdes.intel.com/resource/14013165202","14013165202")</f>
    </nc>
  </rcc>
  <rcc rId="1385" sId="1">
    <nc r="A194">
      <f>HYPERLINK("https://hsdes.intel.com/resource/14013165225","14013165225")</f>
    </nc>
  </rcc>
  <rcc rId="1386" sId="1">
    <nc r="A195">
      <f>HYPERLINK("https://hsdes.intel.com/resource/14013165243","14013165243")</f>
    </nc>
  </rcc>
  <rcc rId="1387" sId="1">
    <nc r="A196">
      <f>HYPERLINK("https://hsdes.intel.com/resource/14013165260","14013165260")</f>
    </nc>
  </rcc>
  <rcc rId="1388" sId="1">
    <nc r="A197">
      <f>HYPERLINK("https://hsdes.intel.com/resource/14013165272","14013165272")</f>
    </nc>
  </rcc>
  <rcc rId="1389" sId="1">
    <nc r="A198">
      <f>HYPERLINK("https://hsdes.intel.com/resource/14013165281","14013165281")</f>
    </nc>
  </rcc>
  <rcc rId="1390" sId="1">
    <nc r="A199">
      <f>HYPERLINK("https://hsdes.intel.com/resource/14013165287","14013165287")</f>
    </nc>
  </rcc>
  <rcc rId="1391" sId="1">
    <nc r="A200">
      <f>HYPERLINK("https://hsdes.intel.com/resource/14013165290","14013165290")</f>
    </nc>
  </rcc>
  <rcc rId="1392" sId="1">
    <nc r="A201">
      <f>HYPERLINK("https://hsdes.intel.com/resource/14013165295","14013165295")</f>
    </nc>
  </rcc>
  <rcc rId="1393" sId="1">
    <nc r="A202">
      <f>HYPERLINK("https://hsdes.intel.com/resource/14013165299","14013165299")</f>
    </nc>
  </rcc>
  <rcc rId="1394" sId="1">
    <nc r="A203">
      <f>HYPERLINK("https://hsdes.intel.com/resource/14013165425","14013165425")</f>
    </nc>
  </rcc>
  <rcc rId="1395" sId="1">
    <nc r="A204">
      <f>HYPERLINK("https://hsdes.intel.com/resource/14013165524","14013165524")</f>
    </nc>
  </rcc>
  <rcc rId="1396" sId="1">
    <nc r="A205">
      <f>HYPERLINK("https://hsdes.intel.com/resource/14013165597","14013165597")</f>
    </nc>
  </rcc>
  <rcc rId="1397" sId="1">
    <nc r="A206">
      <f>HYPERLINK("https://hsdes.intel.com/resource/14013165608","14013165608")</f>
    </nc>
  </rcc>
  <rcc rId="1398" sId="1">
    <nc r="A207">
      <f>HYPERLINK("https://hsdes.intel.com/resource/14013166601","14013166601")</f>
    </nc>
  </rcc>
  <rcc rId="1399" sId="1">
    <nc r="A208">
      <f>HYPERLINK("https://hsdes.intel.com/resource/14013166698","14013166698")</f>
    </nc>
  </rcc>
  <rcc rId="1400" sId="1">
    <nc r="A209">
      <f>HYPERLINK("https://hsdes.intel.com/resource/14013166704","14013166704")</f>
    </nc>
  </rcc>
  <rcc rId="1401" sId="1">
    <nc r="A210">
      <f>HYPERLINK("https://hsdes.intel.com/resource/14013166904","14013166904")</f>
    </nc>
  </rcc>
  <rcc rId="1402" sId="1">
    <nc r="A211">
      <f>HYPERLINK("https://hsdes.intel.com/resource/14013167738","14013167738")</f>
    </nc>
  </rcc>
  <rcc rId="1403" sId="1">
    <nc r="A212">
      <f>HYPERLINK("https://hsdes.intel.com/resource/14013167791","14013167791")</f>
    </nc>
  </rcc>
  <rcc rId="1404" sId="1">
    <nc r="A213">
      <f>HYPERLINK("https://hsdes.intel.com/resource/14013167825","14013167825")</f>
    </nc>
  </rcc>
  <rcc rId="1405" sId="1">
    <nc r="A214">
      <f>HYPERLINK("https://hsdes.intel.com/resource/14013168579","14013168579")</f>
    </nc>
  </rcc>
  <rcc rId="1406" sId="1" odxf="1" dxf="1">
    <nc r="A215">
      <f>HYPERLINK("https://hsdes.intel.com/resource/14013169121","14013169121")</f>
    </nc>
    <odxf>
      <font>
        <u val="none"/>
        <sz val="11"/>
        <color theme="1"/>
        <name val="Calibri"/>
        <family val="2"/>
        <scheme val="minor"/>
      </font>
    </odxf>
    <ndxf>
      <font>
        <u/>
        <sz val="11"/>
        <color theme="10"/>
        <name val="Calibri"/>
        <family val="2"/>
        <scheme val="minor"/>
      </font>
    </ndxf>
  </rcc>
  <rcc rId="1407" sId="1">
    <nc r="A216">
      <f>HYPERLINK("https://hsdes.intel.com/resource/14013169126","14013169126")</f>
    </nc>
  </rcc>
  <rcc rId="1408" sId="1">
    <nc r="A217">
      <f>HYPERLINK("https://hsdes.intel.com/resource/14013169128","14013169128")</f>
    </nc>
  </rcc>
  <rcc rId="1409" sId="1">
    <nc r="A218">
      <f>HYPERLINK("https://hsdes.intel.com/resource/14013172878","14013172878")</f>
    </nc>
  </rcc>
  <rcc rId="1410" sId="1">
    <nc r="A219">
      <f>HYPERLINK("https://hsdes.intel.com/resource/14013172908","14013172908")</f>
    </nc>
  </rcc>
  <rcc rId="1411" sId="1">
    <nc r="A220">
      <f>HYPERLINK("https://hsdes.intel.com/resource/14013172912","14013172912")</f>
    </nc>
  </rcc>
  <rcc rId="1412" sId="1">
    <nc r="A221">
      <f>HYPERLINK("https://hsdes.intel.com/resource/14013172938","14013172938")</f>
    </nc>
  </rcc>
  <rcc rId="1413" sId="1">
    <nc r="A222">
      <f>HYPERLINK("https://hsdes.intel.com/resource/14013172940","14013172940")</f>
    </nc>
  </rcc>
  <rcc rId="1414" sId="1">
    <nc r="A223">
      <f>HYPERLINK("https://hsdes.intel.com/resource/14013173096","14013173096")</f>
    </nc>
  </rcc>
  <rcc rId="1415" sId="1">
    <nc r="A224">
      <f>HYPERLINK("https://hsdes.intel.com/resource/14013173107","14013173107")</f>
    </nc>
  </rcc>
  <rcc rId="1416" sId="1">
    <nc r="A225">
      <f>HYPERLINK("https://hsdes.intel.com/resource/14013173144","14013173144")</f>
    </nc>
  </rcc>
  <rcc rId="1417" sId="1">
    <nc r="A226">
      <f>HYPERLINK("https://hsdes.intel.com/resource/14013173175","14013173175")</f>
    </nc>
  </rcc>
  <rcc rId="1418" sId="1">
    <nc r="A227">
      <f>HYPERLINK("https://hsdes.intel.com/resource/14013173176","14013173176")</f>
    </nc>
  </rcc>
  <rcc rId="1419" sId="1">
    <nc r="A228">
      <f>HYPERLINK("https://hsdes.intel.com/resource/14013173177","14013173177")</f>
    </nc>
  </rcc>
  <rcc rId="1420" sId="1">
    <nc r="A229">
      <f>HYPERLINK("https://hsdes.intel.com/resource/14013173187","14013173187")</f>
    </nc>
  </rcc>
  <rcc rId="1421" sId="1">
    <nc r="A230">
      <f>HYPERLINK("https://hsdes.intel.com/resource/14013173189","14013173189")</f>
    </nc>
  </rcc>
  <rcc rId="1422" sId="1">
    <nc r="A231">
      <f>HYPERLINK("https://hsdes.intel.com/resource/14013173197","14013173197")</f>
    </nc>
  </rcc>
  <rcc rId="1423" sId="1">
    <nc r="A232">
      <f>HYPERLINK("https://hsdes.intel.com/resource/14013173200","14013173200")</f>
    </nc>
  </rcc>
  <rcc rId="1424" sId="1">
    <nc r="A233">
      <f>HYPERLINK("https://hsdes.intel.com/resource/14013173203","14013173203")</f>
    </nc>
  </rcc>
  <rcc rId="1425" sId="1">
    <nc r="A234">
      <f>HYPERLINK("https://hsdes.intel.com/resource/14013173229","14013173229")</f>
    </nc>
  </rcc>
  <rcc rId="1426" sId="1">
    <nc r="A235">
      <f>HYPERLINK("https://hsdes.intel.com/resource/14013173249","14013173249")</f>
    </nc>
  </rcc>
  <rcc rId="1427" sId="1">
    <nc r="A236">
      <f>HYPERLINK("https://hsdes.intel.com/resource/14013173279","14013173279")</f>
    </nc>
  </rcc>
  <rcc rId="1428" sId="1">
    <nc r="A237">
      <f>HYPERLINK("https://hsdes.intel.com/resource/14013173281","14013173281")</f>
    </nc>
  </rcc>
  <rcc rId="1429" sId="1">
    <nc r="A238">
      <f>HYPERLINK("https://hsdes.intel.com/resource/14013173287","14013173287")</f>
    </nc>
  </rcc>
  <rcc rId="1430" sId="1">
    <nc r="A239">
      <f>HYPERLINK("https://hsdes.intel.com/resource/14013173289","14013173289")</f>
    </nc>
  </rcc>
  <rcc rId="1431" sId="1">
    <nc r="A240">
      <f>HYPERLINK("https://hsdes.intel.com/resource/14013173295","14013173295")</f>
    </nc>
  </rcc>
  <rcc rId="1432" sId="1">
    <nc r="A241">
      <f>HYPERLINK("https://hsdes.intel.com/resource/14013174033","14013174033")</f>
    </nc>
  </rcc>
  <rcc rId="1433" sId="1">
    <nc r="A242">
      <f>HYPERLINK("https://hsdes.intel.com/resource/14013174056","14013174056")</f>
    </nc>
  </rcc>
  <rcc rId="1434" sId="1">
    <nc r="A243">
      <f>HYPERLINK("https://hsdes.intel.com/resource/14013174283","14013174283")</f>
    </nc>
  </rcc>
  <rcc rId="1435" sId="1">
    <nc r="A244">
      <f>HYPERLINK("https://hsdes.intel.com/resource/14013174447","14013174447")</f>
    </nc>
  </rcc>
  <rcc rId="1436" sId="1">
    <nc r="A245">
      <f>HYPERLINK("https://hsdes.intel.com/resource/14013174476","14013174476")</f>
    </nc>
  </rcc>
  <rcc rId="1437" sId="1">
    <nc r="A246">
      <f>HYPERLINK("https://hsdes.intel.com/resource/14013174602","14013174602")</f>
    </nc>
  </rcc>
  <rcc rId="1438" sId="1">
    <nc r="A247">
      <f>HYPERLINK("https://hsdes.intel.com/resource/14013174625","14013174625")</f>
    </nc>
  </rcc>
  <rcc rId="1439" sId="1">
    <nc r="A248">
      <f>HYPERLINK("https://hsdes.intel.com/resource/14013174630","14013174630")</f>
    </nc>
  </rcc>
  <rcc rId="1440" sId="1">
    <nc r="A249">
      <f>HYPERLINK("https://hsdes.intel.com/resource/14013174768","14013174768")</f>
    </nc>
  </rcc>
  <rcc rId="1441" sId="1">
    <nc r="A250">
      <f>HYPERLINK("https://hsdes.intel.com/resource/14013174775","14013174775")</f>
    </nc>
  </rcc>
  <rcc rId="1442" sId="1">
    <nc r="A251">
      <f>HYPERLINK("https://hsdes.intel.com/resource/14013174814","14013174814")</f>
    </nc>
  </rcc>
  <rcc rId="1443" sId="1">
    <nc r="A252">
      <f>HYPERLINK("https://hsdes.intel.com/resource/14013175476","14013175476")</f>
    </nc>
  </rcc>
  <rcc rId="1444" sId="1">
    <nc r="A253">
      <f>HYPERLINK("https://hsdes.intel.com/resource/14013175598","14013175598")</f>
    </nc>
  </rcc>
  <rcc rId="1445" sId="1">
    <nc r="A254">
      <f>HYPERLINK("https://hsdes.intel.com/resource/14013175614","14013175614")</f>
    </nc>
  </rcc>
  <rcc rId="1446" sId="1">
    <nc r="A255">
      <f>HYPERLINK("https://hsdes.intel.com/resource/14013175628","14013175628")</f>
    </nc>
  </rcc>
  <rcc rId="1447" sId="1">
    <nc r="A256">
      <f>HYPERLINK("https://hsdes.intel.com/resource/14013175646","14013175646")</f>
    </nc>
  </rcc>
  <rcc rId="1448" sId="1">
    <nc r="A257">
      <f>HYPERLINK("https://hsdes.intel.com/resource/14013175736","14013175736")</f>
    </nc>
  </rcc>
  <rcc rId="1449" sId="1">
    <nc r="A258">
      <f>HYPERLINK("https://hsdes.intel.com/resource/14013175738","14013175738")</f>
    </nc>
  </rcc>
  <rcc rId="1450" sId="1">
    <nc r="A259">
      <f>HYPERLINK("https://hsdes.intel.com/resource/14013175903","14013175903")</f>
    </nc>
  </rcc>
  <rcc rId="1451" sId="1">
    <nc r="A260">
      <f>HYPERLINK("https://hsdes.intel.com/resource/14013176001","14013176001")</f>
    </nc>
  </rcc>
  <rcc rId="1452" sId="1">
    <nc r="A261">
      <f>HYPERLINK("https://hsdes.intel.com/resource/14013176015","14013176015")</f>
    </nc>
  </rcc>
  <rcc rId="1453" sId="1">
    <nc r="A262">
      <f>HYPERLINK("https://hsdes.intel.com/resource/14013176141","14013176141")</f>
    </nc>
  </rcc>
  <rcc rId="1454" sId="1">
    <nc r="A263">
      <f>HYPERLINK("https://hsdes.intel.com/resource/14013176151","14013176151")</f>
    </nc>
  </rcc>
  <rcc rId="1455" sId="1">
    <nc r="A264">
      <f>HYPERLINK("https://hsdes.intel.com/resource/14013176281","14013176281")</f>
    </nc>
  </rcc>
  <rcc rId="1456" sId="1">
    <nc r="A265">
      <f>HYPERLINK("https://hsdes.intel.com/resource/14013176385","14013176385")</f>
    </nc>
  </rcc>
  <rcc rId="1457" sId="1">
    <nc r="A266">
      <f>HYPERLINK("https://hsdes.intel.com/resource/14013176415","14013176415")</f>
    </nc>
  </rcc>
  <rcc rId="1458" sId="1">
    <nc r="A267">
      <f>HYPERLINK("https://hsdes.intel.com/resource/14013176467","14013176467")</f>
    </nc>
  </rcc>
  <rcc rId="1459" sId="1">
    <nc r="A268">
      <f>HYPERLINK("https://hsdes.intel.com/resource/14013176644","14013176644")</f>
    </nc>
  </rcc>
  <rcc rId="1460" sId="1">
    <nc r="A269">
      <f>HYPERLINK("https://hsdes.intel.com/resource/14013176647","14013176647")</f>
    </nc>
  </rcc>
  <rcc rId="1461" sId="1">
    <nc r="A270">
      <f>HYPERLINK("https://hsdes.intel.com/resource/14013176650","14013176650")</f>
    </nc>
  </rcc>
  <rcc rId="1462" sId="1">
    <nc r="A271">
      <f>HYPERLINK("https://hsdes.intel.com/resource/14013176673","14013176673")</f>
    </nc>
  </rcc>
  <rcc rId="1463" sId="1">
    <nc r="A272">
      <f>HYPERLINK("https://hsdes.intel.com/resource/14013176735","14013176735")</f>
    </nc>
  </rcc>
  <rcc rId="1464" sId="1">
    <nc r="A273">
      <f>HYPERLINK("https://hsdes.intel.com/resource/14013176789","14013176789")</f>
    </nc>
  </rcc>
  <rcc rId="1465" sId="1">
    <nc r="A274">
      <f>HYPERLINK("https://hsdes.intel.com/resource/14013176861","14013176861")</f>
    </nc>
  </rcc>
  <rcc rId="1466" sId="1">
    <nc r="A275">
      <f>HYPERLINK("https://hsdes.intel.com/resource/14013176928","14013176928")</f>
    </nc>
  </rcc>
  <rcc rId="1467" sId="1">
    <nc r="A276">
      <f>HYPERLINK("https://hsdes.intel.com/resource/14013176948","14013176948")</f>
    </nc>
  </rcc>
  <rcc rId="1468" sId="1">
    <nc r="A277">
      <f>HYPERLINK("https://hsdes.intel.com/resource/14013176953","14013176953")</f>
    </nc>
  </rcc>
  <rcc rId="1469" sId="1">
    <nc r="A278">
      <f>HYPERLINK("https://hsdes.intel.com/resource/14013176958","14013176958")</f>
    </nc>
  </rcc>
  <rcc rId="1470" sId="1">
    <nc r="A279">
      <f>HYPERLINK("https://hsdes.intel.com/resource/14013176969","14013176969")</f>
    </nc>
  </rcc>
  <rcc rId="1471" sId="1">
    <nc r="A280">
      <f>HYPERLINK("https://hsdes.intel.com/resource/14013176972","14013176972")</f>
    </nc>
  </rcc>
  <rcc rId="1472" sId="1">
    <nc r="A281">
      <f>HYPERLINK("https://hsdes.intel.com/resource/14013177170","14013177170")</f>
    </nc>
  </rcc>
  <rcc rId="1473" sId="1">
    <nc r="A282">
      <f>HYPERLINK("https://hsdes.intel.com/resource/14013177179","14013177179")</f>
    </nc>
  </rcc>
  <rcc rId="1474" sId="1">
    <nc r="A283">
      <f>HYPERLINK("https://hsdes.intel.com/resource/14013177264","14013177264")</f>
    </nc>
  </rcc>
  <rcc rId="1475" sId="1">
    <nc r="A284">
      <f>HYPERLINK("https://hsdes.intel.com/resource/14013177266","14013177266")</f>
    </nc>
  </rcc>
  <rcc rId="1476" sId="1">
    <nc r="A285">
      <f>HYPERLINK("https://hsdes.intel.com/resource/14013177269","14013177269")</f>
    </nc>
  </rcc>
  <rcc rId="1477" sId="1">
    <nc r="A286">
      <f>HYPERLINK("https://hsdes.intel.com/resource/14013177299","14013177299")</f>
    </nc>
  </rcc>
  <rcc rId="1478" sId="1">
    <nc r="A287">
      <f>HYPERLINK("https://hsdes.intel.com/resource/14013177371","14013177371")</f>
    </nc>
  </rcc>
  <rcc rId="1479" sId="1">
    <nc r="A288">
      <f>HYPERLINK("https://hsdes.intel.com/resource/14013177396","14013177396")</f>
    </nc>
  </rcc>
  <rcc rId="1480" sId="1">
    <nc r="A289">
      <f>HYPERLINK("https://hsdes.intel.com/resource/14013177439","14013177439")</f>
    </nc>
  </rcc>
  <rcc rId="1481" sId="1">
    <nc r="A290">
      <f>HYPERLINK("https://hsdes.intel.com/resource/14013177652","14013177652")</f>
    </nc>
  </rcc>
  <rcc rId="1482" sId="1">
    <nc r="A291">
      <f>HYPERLINK("https://hsdes.intel.com/resource/14013177672","14013177672")</f>
    </nc>
  </rcc>
  <rcc rId="1483" sId="1">
    <nc r="A292">
      <f>HYPERLINK("https://hsdes.intel.com/resource/14013177761","14013177761")</f>
    </nc>
  </rcc>
  <rcc rId="1484" sId="1">
    <nc r="A293">
      <f>HYPERLINK("https://hsdes.intel.com/resource/14013177801","14013177801")</f>
    </nc>
  </rcc>
  <rcc rId="1485" sId="1">
    <nc r="A294">
      <f>HYPERLINK("https://hsdes.intel.com/resource/14013177828","14013177828")</f>
    </nc>
  </rcc>
  <rcc rId="1486" sId="1">
    <nc r="A295">
      <f>HYPERLINK("https://hsdes.intel.com/resource/14013177835","14013177835")</f>
    </nc>
  </rcc>
  <rcc rId="1487" sId="1">
    <nc r="A296">
      <v>14013177851</v>
    </nc>
  </rcc>
  <rcc rId="1488" sId="1">
    <nc r="A297">
      <f>HYPERLINK("https://hsdes.intel.com/resource/14013177875","14013177875")</f>
    </nc>
  </rcc>
  <rcc rId="1489" sId="1">
    <nc r="A298">
      <f>HYPERLINK("https://hsdes.intel.com/resource/14013177881","14013177881")</f>
    </nc>
  </rcc>
  <rcc rId="1490" sId="1">
    <nc r="A299">
      <f>HYPERLINK("https://hsdes.intel.com/resource/14013177883","14013177883")</f>
    </nc>
  </rcc>
  <rcc rId="1491" sId="1">
    <nc r="A300">
      <f>HYPERLINK("https://hsdes.intel.com/resource/14013177900","14013177900")</f>
    </nc>
  </rcc>
  <rcc rId="1492" sId="1">
    <nc r="A301">
      <f>HYPERLINK("https://hsdes.intel.com/resource/14013177930","14013177930")</f>
    </nc>
  </rcc>
  <rcc rId="1493" sId="1">
    <nc r="A302">
      <f>HYPERLINK("https://hsdes.intel.com/resource/14013177940","14013177940")</f>
    </nc>
  </rcc>
  <rcc rId="1494" sId="1">
    <nc r="A303">
      <f>HYPERLINK("https://hsdes.intel.com/resource/14013177965","14013177965")</f>
    </nc>
  </rcc>
  <rcc rId="1495" sId="1">
    <nc r="A304">
      <f>HYPERLINK("https://hsdes.intel.com/resource/14013177968","14013177968")</f>
    </nc>
  </rcc>
  <rcc rId="1496" sId="1">
    <nc r="A305">
      <f>HYPERLINK("https://hsdes.intel.com/resource/14013177978","14013177978")</f>
    </nc>
  </rcc>
  <rcc rId="1497" sId="1">
    <nc r="A306">
      <f>HYPERLINK("https://hsdes.intel.com/resource/14013178068","14013178068")</f>
    </nc>
  </rcc>
  <rcc rId="1498" sId="1">
    <nc r="A307">
      <f>HYPERLINK("https://hsdes.intel.com/resource/14013178088","14013178088")</f>
    </nc>
  </rcc>
  <rcc rId="1499" sId="1">
    <nc r="A308">
      <f>HYPERLINK("https://hsdes.intel.com/resource/14013178092","14013178092")</f>
    </nc>
  </rcc>
  <rcc rId="1500" sId="1">
    <nc r="A309">
      <f>HYPERLINK("https://hsdes.intel.com/resource/14013178130","14013178130")</f>
    </nc>
  </rcc>
  <rcc rId="1501" sId="1">
    <nc r="A310">
      <f>HYPERLINK("https://hsdes.intel.com/resource/14013178166","14013178166")</f>
    </nc>
  </rcc>
  <rcc rId="1502" sId="1">
    <nc r="A311">
      <f>HYPERLINK("https://hsdes.intel.com/resource/14013178252","14013178252")</f>
    </nc>
  </rcc>
  <rcc rId="1503" sId="1">
    <nc r="A312">
      <f>HYPERLINK("https://hsdes.intel.com/resource/14013178259","14013178259")</f>
    </nc>
  </rcc>
  <rcc rId="1504" sId="1">
    <nc r="A313">
      <f>HYPERLINK("https://hsdes.intel.com/resource/14013178260","14013178260")</f>
    </nc>
  </rcc>
  <rcc rId="1505" sId="1">
    <nc r="A314">
      <f>HYPERLINK("https://hsdes.intel.com/resource/14013178263","14013178263")</f>
    </nc>
  </rcc>
  <rcc rId="1506" sId="1">
    <nc r="A315">
      <f>HYPERLINK("https://hsdes.intel.com/resource/14013178329","14013178329")</f>
    </nc>
  </rcc>
  <rcc rId="1507" sId="1">
    <nc r="A316">
      <f>HYPERLINK("https://hsdes.intel.com/resource/14013178330","14013178330")</f>
    </nc>
  </rcc>
  <rcc rId="1508" sId="1">
    <nc r="A317">
      <f>HYPERLINK("https://hsdes.intel.com/resource/14013178496","14013178496")</f>
    </nc>
  </rcc>
  <rcc rId="1509" sId="1">
    <nc r="A318">
      <f>HYPERLINK("https://hsdes.intel.com/resource/14013178499","14013178499")</f>
    </nc>
  </rcc>
  <rcc rId="1510" sId="1">
    <nc r="A319">
      <f>HYPERLINK("https://hsdes.intel.com/resource/14013178930","14013178930")</f>
    </nc>
  </rcc>
  <rcc rId="1511" sId="1">
    <nc r="A320">
      <f>HYPERLINK("https://hsdes.intel.com/resource/14013178947","14013178947")</f>
    </nc>
  </rcc>
  <rcc rId="1512" sId="1">
    <nc r="A321">
      <f>HYPERLINK("https://hsdes.intel.com/resource/14013178956","14013178956")</f>
    </nc>
  </rcc>
  <rcc rId="1513" sId="1">
    <nc r="A322">
      <f>HYPERLINK("https://hsdes.intel.com/resource/14013178967","14013178967")</f>
    </nc>
  </rcc>
  <rcc rId="1514" sId="1">
    <nc r="A323">
      <f>HYPERLINK("https://hsdes.intel.com/resource/14013179000","14013179000")</f>
    </nc>
  </rcc>
  <rcc rId="1515" sId="1">
    <nc r="A324">
      <f>HYPERLINK("https://hsdes.intel.com/resource/14013179024","14013179024")</f>
    </nc>
  </rcc>
  <rcc rId="1516" sId="1">
    <nc r="A325">
      <f>HYPERLINK("https://hsdes.intel.com/resource/14013179047","14013179047")</f>
    </nc>
  </rcc>
  <rcc rId="1517" sId="1">
    <nc r="A326">
      <f>HYPERLINK("https://hsdes.intel.com/resource/14013179108","14013179108")</f>
    </nc>
  </rcc>
  <rcc rId="1518" sId="1">
    <nc r="A327">
      <f>HYPERLINK("https://hsdes.intel.com/resource/14013179115","14013179115")</f>
    </nc>
  </rcc>
  <rcc rId="1519" sId="1">
    <nc r="A328">
      <f>HYPERLINK("https://hsdes.intel.com/resource/14013179118","14013179118")</f>
    </nc>
  </rcc>
  <rcc rId="1520" sId="1">
    <nc r="A329">
      <f>HYPERLINK("https://hsdes.intel.com/resource/14013179142","14013179142")</f>
    </nc>
  </rcc>
  <rcc rId="1521" sId="1">
    <nc r="A330">
      <f>HYPERLINK("https://hsdes.intel.com/resource/14013179157","14013179157")</f>
    </nc>
  </rcc>
  <rcc rId="1522" sId="1">
    <nc r="A331">
      <f>HYPERLINK("https://hsdes.intel.com/resource/14013179162","14013179162")</f>
    </nc>
  </rcc>
  <rcc rId="1523" sId="1">
    <nc r="A332">
      <f>HYPERLINK("https://hsdes.intel.com/resource/14013179166","14013179166")</f>
    </nc>
  </rcc>
  <rcc rId="1524" sId="1">
    <nc r="A333">
      <f>HYPERLINK("https://hsdes.intel.com/resource/14013179183","14013179183")</f>
    </nc>
  </rcc>
  <rcc rId="1525" sId="1">
    <nc r="A334">
      <f>HYPERLINK("https://hsdes.intel.com/resource/14013179255","14013179255")</f>
    </nc>
  </rcc>
  <rcc rId="1526" sId="1">
    <nc r="A335">
      <f>HYPERLINK("https://hsdes.intel.com/resource/14013179274","14013179274")</f>
    </nc>
  </rcc>
  <rcc rId="1527" sId="1">
    <nc r="A336">
      <f>HYPERLINK("https://hsdes.intel.com/resource/14013179310","14013179310")</f>
    </nc>
  </rcc>
  <rcc rId="1528" sId="1">
    <nc r="A337">
      <f>HYPERLINK("https://hsdes.intel.com/resource/14013179315","14013179315")</f>
    </nc>
  </rcc>
  <rcc rId="1529" sId="1">
    <nc r="A338">
      <f>HYPERLINK("https://hsdes.intel.com/resource/14013179329","14013179329")</f>
    </nc>
  </rcc>
  <rcc rId="1530" sId="1">
    <nc r="A339">
      <f>HYPERLINK("https://hsdes.intel.com/resource/14013179332","14013179332")</f>
    </nc>
  </rcc>
  <rcc rId="1531" sId="1">
    <nc r="A340">
      <f>HYPERLINK("https://hsdes.intel.com/resource/14013179437","14013179437")</f>
    </nc>
  </rcc>
  <rcc rId="1532" sId="1">
    <nc r="A341">
      <f>HYPERLINK("https://hsdes.intel.com/resource/14013179473","14013179473")</f>
    </nc>
  </rcc>
  <rcc rId="1533" sId="1">
    <nc r="A342">
      <f>HYPERLINK("https://hsdes.intel.com/resource/14013179479","14013179479")</f>
    </nc>
  </rcc>
  <rcc rId="1534" sId="1">
    <nc r="A343">
      <f>HYPERLINK("https://hsdes.intel.com/resource/14013179523","14013179523")</f>
    </nc>
  </rcc>
  <rcc rId="1535" sId="1">
    <nc r="A344">
      <f>HYPERLINK("https://hsdes.intel.com/resource/14013179540","14013179540")</f>
    </nc>
  </rcc>
  <rcc rId="1536" sId="1">
    <nc r="A345">
      <f>HYPERLINK("https://hsdes.intel.com/resource/14013179556","14013179556")</f>
    </nc>
  </rcc>
  <rcc rId="1537" sId="1">
    <nc r="A346">
      <f>HYPERLINK("https://hsdes.intel.com/resource/14013179573","14013179573")</f>
    </nc>
  </rcc>
  <rcc rId="1538" sId="1">
    <nc r="A347">
      <f>HYPERLINK("https://hsdes.intel.com/resource/14013179705","14013179705")</f>
    </nc>
  </rcc>
  <rcc rId="1539" sId="1">
    <nc r="A348">
      <f>HYPERLINK("https://hsdes.intel.com/resource/14013180203","14013180203")</f>
    </nc>
  </rcc>
  <rcc rId="1540" sId="1">
    <nc r="A349">
      <f>HYPERLINK("https://hsdes.intel.com/resource/14013180470","14013180470")</f>
    </nc>
  </rcc>
  <rcc rId="1541" sId="1">
    <nc r="A350">
      <f>HYPERLINK("https://hsdes.intel.com/resource/14013180508","14013180508")</f>
    </nc>
  </rcc>
  <rcc rId="1542" sId="1">
    <nc r="A351">
      <f>HYPERLINK("https://hsdes.intel.com/resource/14013180512","14013180512")</f>
    </nc>
  </rcc>
  <rcc rId="1543" sId="1">
    <nc r="A352">
      <f>HYPERLINK("https://hsdes.intel.com/resource/14013182314","14013182314")</f>
    </nc>
  </rcc>
  <rcc rId="1544" sId="1">
    <nc r="A353">
      <f>HYPERLINK("https://hsdes.intel.com/resource/14013182324","14013182324")</f>
    </nc>
  </rcc>
  <rcc rId="1545" sId="1">
    <nc r="A354">
      <f>HYPERLINK("https://hsdes.intel.com/resource/14013182348","14013182348")</f>
    </nc>
  </rcc>
  <rcc rId="1546" sId="1">
    <nc r="A355">
      <f>HYPERLINK("https://hsdes.intel.com/resource/14013182355","14013182355")</f>
    </nc>
  </rcc>
  <rcc rId="1547" sId="1">
    <nc r="A356">
      <f>HYPERLINK("https://hsdes.intel.com/resource/14013182365","14013182365")</f>
    </nc>
  </rcc>
  <rcc rId="1548" sId="1">
    <nc r="A357">
      <f>HYPERLINK("https://hsdes.intel.com/resource/14013182446","14013182446")</f>
    </nc>
  </rcc>
  <rcc rId="1549" sId="1">
    <nc r="A358">
      <f>HYPERLINK("https://hsdes.intel.com/resource/14013182624","14013182624")</f>
    </nc>
  </rcc>
  <rcc rId="1550" sId="1">
    <nc r="A359">
      <f>HYPERLINK("https://hsdes.intel.com/resource/14013182798","14013182798")</f>
    </nc>
  </rcc>
  <rcc rId="1551" sId="1">
    <nc r="A360">
      <f>HYPERLINK("https://hsdes.intel.com/resource/14013182806","14013182806")</f>
    </nc>
  </rcc>
  <rcc rId="1552" sId="1">
    <nc r="A361">
      <f>HYPERLINK("https://hsdes.intel.com/resource/14013183314","14013183314")</f>
    </nc>
  </rcc>
  <rcc rId="1553" sId="1">
    <nc r="A362">
      <f>HYPERLINK("https://hsdes.intel.com/resource/14013183384","14013183384")</f>
    </nc>
  </rcc>
  <rcc rId="1554" sId="1">
    <nc r="A363">
      <f>HYPERLINK("https://hsdes.intel.com/resource/14013183399","14013183399")</f>
    </nc>
  </rcc>
  <rcc rId="1555" sId="1">
    <nc r="A364">
      <f>HYPERLINK("https://hsdes.intel.com/resource/14013183460","14013183460")</f>
    </nc>
  </rcc>
  <rcc rId="1556" sId="1">
    <nc r="A365">
      <f>HYPERLINK("https://hsdes.intel.com/resource/14013183707","14013183707")</f>
    </nc>
  </rcc>
  <rcc rId="1557" sId="1">
    <nc r="A366">
      <f>HYPERLINK("https://hsdes.intel.com/resource/14013183750","14013183750")</f>
    </nc>
  </rcc>
  <rcc rId="1558" sId="1">
    <nc r="A367">
      <f>HYPERLINK("https://hsdes.intel.com/resource/14013183790","14013183790")</f>
    </nc>
  </rcc>
  <rcc rId="1559" sId="1">
    <nc r="A368">
      <f>HYPERLINK("https://hsdes.intel.com/resource/14013183796","14013183796")</f>
    </nc>
  </rcc>
  <rcc rId="1560" sId="1">
    <nc r="A369">
      <f>HYPERLINK("https://hsdes.intel.com/resource/14013183898","14013183898")</f>
    </nc>
  </rcc>
  <rcc rId="1561" sId="1">
    <nc r="A370">
      <f>HYPERLINK("https://hsdes.intel.com/resource/14013183947","14013183947")</f>
    </nc>
  </rcc>
  <rcc rId="1562" sId="1">
    <nc r="A371">
      <f>HYPERLINK("https://hsdes.intel.com/resource/14013184015","14013184015")</f>
    </nc>
  </rcc>
  <rcc rId="1563" sId="1">
    <nc r="A372">
      <f>HYPERLINK("https://hsdes.intel.com/resource/14013184016","14013184016")</f>
    </nc>
  </rcc>
  <rcc rId="1564" sId="1">
    <nc r="A373">
      <f>HYPERLINK("https://hsdes.intel.com/resource/14013184407","14013184407")</f>
    </nc>
  </rcc>
  <rcc rId="1565" sId="1">
    <nc r="A374">
      <f>HYPERLINK("https://hsdes.intel.com/resource/14013184477","14013184477")</f>
    </nc>
  </rcc>
  <rcc rId="1566" sId="1">
    <nc r="A375">
      <f>HYPERLINK("https://hsdes.intel.com/resource/14013184512","14013184512")</f>
    </nc>
  </rcc>
  <rcc rId="1567" sId="1">
    <nc r="A376">
      <f>HYPERLINK("https://hsdes.intel.com/resource/14013184742","14013184742")</f>
    </nc>
  </rcc>
  <rcc rId="1568" sId="1">
    <nc r="A377">
      <f>HYPERLINK("https://hsdes.intel.com/resource/14013184823","14013184823")</f>
    </nc>
  </rcc>
  <rcc rId="1569" sId="1">
    <nc r="A378">
      <f>HYPERLINK("https://hsdes.intel.com/resource/14013184835","14013184835")</f>
    </nc>
  </rcc>
  <rcc rId="1570" sId="1">
    <nc r="A379">
      <f>HYPERLINK("https://hsdes.intel.com/resource/14013185086","14013185086")</f>
    </nc>
  </rcc>
  <rcc rId="1571" sId="1">
    <nc r="A380">
      <f>HYPERLINK("https://hsdes.intel.com/resource/14013185209","14013185209")</f>
    </nc>
  </rcc>
  <rcc rId="1572" sId="1">
    <nc r="A381">
      <f>HYPERLINK("https://hsdes.intel.com/resource/14013185220","14013185220")</f>
    </nc>
  </rcc>
  <rcc rId="1573" sId="1">
    <nc r="A382">
      <f>HYPERLINK("https://hsdes.intel.com/resource/14013185224","14013185224")</f>
    </nc>
  </rcc>
  <rcc rId="1574" sId="1">
    <nc r="A383">
      <f>HYPERLINK("https://hsdes.intel.com/resource/14013185276","14013185276")</f>
    </nc>
  </rcc>
  <rcc rId="1575" sId="1">
    <nc r="A384">
      <f>HYPERLINK("https://hsdes.intel.com/resource/14013185336","14013185336")</f>
    </nc>
  </rcc>
  <rcc rId="1576" sId="1">
    <nc r="A385">
      <f>HYPERLINK("https://hsdes.intel.com/resource/14013185356","14013185356")</f>
    </nc>
  </rcc>
  <rcc rId="1577" sId="1">
    <nc r="A386">
      <f>HYPERLINK("https://hsdes.intel.com/resource/14013185363","14013185363")</f>
    </nc>
  </rcc>
  <rcc rId="1578" sId="1">
    <nc r="A387">
      <f>HYPERLINK("https://hsdes.intel.com/resource/14013185370","14013185370")</f>
    </nc>
  </rcc>
  <rcc rId="1579" sId="1">
    <nc r="A388">
      <f>HYPERLINK("https://hsdes.intel.com/resource/14013185376","14013185376")</f>
    </nc>
  </rcc>
  <rcc rId="1580" sId="1">
    <nc r="A389">
      <f>HYPERLINK("https://hsdes.intel.com/resource/14013185378","14013185378")</f>
    </nc>
  </rcc>
  <rcc rId="1581" sId="1">
    <nc r="A390">
      <f>HYPERLINK("https://hsdes.intel.com/resource/14013185388","14013185388")</f>
    </nc>
  </rcc>
  <rcc rId="1582" sId="1">
    <nc r="A391">
      <f>HYPERLINK("https://hsdes.intel.com/resource/14013185392","14013185392")</f>
    </nc>
  </rcc>
  <rcc rId="1583" sId="1">
    <nc r="A392">
      <f>HYPERLINK("https://hsdes.intel.com/resource/14013185476","14013185476")</f>
    </nc>
  </rcc>
  <rcc rId="1584" sId="1">
    <nc r="A393">
      <f>HYPERLINK("https://hsdes.intel.com/resource/14013185500","14013185500")</f>
    </nc>
  </rcc>
  <rcc rId="1585" sId="1">
    <nc r="A394">
      <f>HYPERLINK("https://hsdes.intel.com/resource/14013185678","14013185678")</f>
    </nc>
  </rcc>
  <rcc rId="1586" sId="1">
    <nc r="A395">
      <f>HYPERLINK("https://hsdes.intel.com/resource/14013185689","14013185689")</f>
    </nc>
  </rcc>
  <rcc rId="1587" sId="1">
    <nc r="A396">
      <f>HYPERLINK("https://hsdes.intel.com/resource/14013185694","14013185694")</f>
    </nc>
  </rcc>
  <rcc rId="1588" sId="1">
    <nc r="A397">
      <f>HYPERLINK("https://hsdes.intel.com/resource/14013185707","14013185707")</f>
    </nc>
  </rcc>
  <rcc rId="1589" sId="1">
    <nc r="A398">
      <f>HYPERLINK("https://hsdes.intel.com/resource/14013185710","14013185710")</f>
    </nc>
  </rcc>
  <rcc rId="1590" sId="1">
    <nc r="A399">
      <f>HYPERLINK("https://hsdes.intel.com/resource/14013185714","14013185714")</f>
    </nc>
  </rcc>
  <rcc rId="1591" sId="1">
    <nc r="A400">
      <f>HYPERLINK("https://hsdes.intel.com/resource/14013185728","14013185728")</f>
    </nc>
  </rcc>
  <rcc rId="1592" sId="1">
    <nc r="A401">
      <f>HYPERLINK("https://hsdes.intel.com/resource/14013185729","14013185729")</f>
    </nc>
  </rcc>
  <rcc rId="1593" sId="1">
    <nc r="A402">
      <f>HYPERLINK("https://hsdes.intel.com/resource/14013185732","14013185732")</f>
    </nc>
  </rcc>
  <rcc rId="1594" sId="1">
    <nc r="A403">
      <f>HYPERLINK("https://hsdes.intel.com/resource/14013185758","14013185758")</f>
    </nc>
  </rcc>
  <rcc rId="1595" sId="1">
    <nc r="A404">
      <f>HYPERLINK("https://hsdes.intel.com/resource/14013185807","14013185807")</f>
    </nc>
  </rcc>
  <rcc rId="1596" sId="1">
    <nc r="A405">
      <f>HYPERLINK("https://hsdes.intel.com/resource/14013185814","14013185814")</f>
    </nc>
  </rcc>
  <rcc rId="1597" sId="1">
    <nc r="A406">
      <f>HYPERLINK("https://hsdes.intel.com/resource/14013185815","14013185815")</f>
    </nc>
  </rcc>
  <rcc rId="1598" sId="1">
    <nc r="A407">
      <f>HYPERLINK("https://hsdes.intel.com/resource/14013185822","14013185822")</f>
    </nc>
  </rcc>
  <rcc rId="1599" sId="1">
    <nc r="A408">
      <f>HYPERLINK("https://hsdes.intel.com/resource/14013185824","14013185824")</f>
    </nc>
  </rcc>
  <rcc rId="1600" sId="1">
    <nc r="A409">
      <f>HYPERLINK("https://hsdes.intel.com/resource/14013185826","14013185826")</f>
    </nc>
  </rcc>
  <rcc rId="1601" sId="1">
    <nc r="A410">
      <f>HYPERLINK("https://hsdes.intel.com/resource/14013185827","14013185827")</f>
    </nc>
  </rcc>
  <rcc rId="1602" sId="1">
    <nc r="A411">
      <f>HYPERLINK("https://hsdes.intel.com/resource/14013185828","14013185828")</f>
    </nc>
  </rcc>
  <rcc rId="1603" sId="1">
    <nc r="A412">
      <f>HYPERLINK("https://hsdes.intel.com/resource/14013185831","14013185831")</f>
    </nc>
  </rcc>
  <rcc rId="1604" sId="1">
    <nc r="A413">
      <f>HYPERLINK("https://hsdes.intel.com/resource/14013185842","14013185842")</f>
    </nc>
  </rcc>
  <rcc rId="1605" sId="1">
    <nc r="A414">
      <f>HYPERLINK("https://hsdes.intel.com/resource/14013185864","14013185864")</f>
    </nc>
  </rcc>
  <rcc rId="1606" sId="1">
    <nc r="A415">
      <f>HYPERLINK("https://hsdes.intel.com/resource/16012332283","16012332283")</f>
    </nc>
  </rcc>
  <rcc rId="1607" sId="1">
    <nc r="A416">
      <f>HYPERLINK("https://hsdes.intel.com/resource/16012641932","16012641932")</f>
    </nc>
  </rcc>
  <rcc rId="1608" sId="1">
    <nc r="A417">
      <f>HYPERLINK("https://hsdes.intel.com/resource/16012848216","16012848216")</f>
    </nc>
  </rcc>
  <rcc rId="1609" sId="1">
    <nc r="A418">
      <f>HYPERLINK("https://hsdes.intel.com/resource/16013162130","16013162130")</f>
    </nc>
  </rcc>
  <rcc rId="1610" sId="1">
    <nc r="A419">
      <f>HYPERLINK("https://hsdes.intel.com/resource/16013676825","16013676825")</f>
    </nc>
  </rcc>
  <rcc rId="1611" sId="1">
    <nc r="A420">
      <f>HYPERLINK("https://hsdes.intel.com/resource/16013676942","16013676942")</f>
    </nc>
  </rcc>
  <rcc rId="1612" sId="1">
    <nc r="A421">
      <f>HYPERLINK("https://hsdes.intel.com/resource/16013677281","16013677281")</f>
    </nc>
  </rcc>
  <rcc rId="1613" sId="1">
    <nc r="A422">
      <f>HYPERLINK("https://hsdes.intel.com/resource/16013677643","16013677643")</f>
    </nc>
  </rcc>
  <rcc rId="1614" sId="1">
    <nc r="A423">
      <f>HYPERLINK("https://hsdes.intel.com/resource/16013681042","16013681042")</f>
    </nc>
  </rcc>
  <rcc rId="1615" sId="1">
    <nc r="A424">
      <f>HYPERLINK("https://hsdes.intel.com/resource/16013686490","16013686490")</f>
    </nc>
  </rcc>
  <rcc rId="1616" sId="1">
    <nc r="A425">
      <f>HYPERLINK("https://hsdes.intel.com/resource/16013697548","16013697548")</f>
    </nc>
  </rcc>
  <rcc rId="1617" sId="1">
    <nc r="A426">
      <f>HYPERLINK("https://hsdes.intel.com/resource/16013832714","16013832714")</f>
    </nc>
  </rcc>
  <rcc rId="1618" sId="1">
    <nc r="A427">
      <f>HYPERLINK("https://hsdes.intel.com/resource/16013894474","16013894474")</f>
    </nc>
  </rcc>
  <rcc rId="1619" sId="1">
    <nc r="A428">
      <f>HYPERLINK("https://hsdes.intel.com/resource/16013897116","16013897116")</f>
    </nc>
  </rcc>
  <rcc rId="1620" sId="1">
    <nc r="A429">
      <f>HYPERLINK("https://hsdes.intel.com/resource/16014422452","16014422452")</f>
    </nc>
  </rcc>
  <rcc rId="1621" sId="1">
    <nc r="A430">
      <f>HYPERLINK("https://hsdes.intel.com/resource/16015007753","16015007753")</f>
    </nc>
  </rcc>
  <rcc rId="1622" sId="1">
    <nc r="A431">
      <f>HYPERLINK("https://hsdes.intel.com/resource/22011834274","22011834274")</f>
    </nc>
  </rcc>
  <rcc rId="1623" sId="1">
    <nc r="A432">
      <f>HYPERLINK("https://hsdes.intel.com/resource/22011834375","22011834375")</f>
    </nc>
  </rcc>
  <rcc rId="1624" sId="1">
    <nc r="A433">
      <f>HYPERLINK("https://hsdes.intel.com/resource/22011834621","22011834621")</f>
    </nc>
  </rcc>
  <rcc rId="1625" sId="1">
    <nc r="A434">
      <f>HYPERLINK("https://hsdes.intel.com/resource/22011834676","22011834676")</f>
    </nc>
  </rcc>
  <rcc rId="1626" sId="1">
    <nc r="A435">
      <f>HYPERLINK("https://hsdes.intel.com/resource/22011834694","22011834694")</f>
    </nc>
  </rcc>
  <rcc rId="1627" sId="1">
    <nc r="A436">
      <f>HYPERLINK("https://hsdes.intel.com/resource/22011834699","22011834699")</f>
    </nc>
  </rcc>
  <rcc rId="1628" sId="1">
    <nc r="A437">
      <f>HYPERLINK("https://hsdes.intel.com/resource/22011843490","22011843490")</f>
    </nc>
  </rcc>
  <rcc rId="1629" sId="1">
    <nc r="A1" t="inlineStr">
      <is>
        <t>ID</t>
      </is>
    </nc>
  </rcc>
  <rcc rId="1630" sId="1">
    <oc r="B1" t="inlineStr">
      <is>
        <t>id</t>
      </is>
    </oc>
    <nc r="B1" t="inlineStr">
      <is>
        <t>TC_Link</t>
      </is>
    </nc>
  </rcc>
  <rcc rId="1631" sId="1">
    <oc r="C1" t="inlineStr">
      <is>
        <t>title</t>
      </is>
    </oc>
    <nc r="C1" t="inlineStr">
      <is>
        <t>TC_Name</t>
      </is>
    </nc>
  </rcc>
  <rcc rId="1632" sId="1">
    <oc r="D1" t="inlineStr">
      <is>
        <t>domain</t>
      </is>
    </oc>
    <nc r="D1" t="inlineStr">
      <is>
        <t>Domain</t>
      </is>
    </nc>
  </rcc>
  <rcc rId="1633" sId="1">
    <oc r="E1" t="inlineStr">
      <is>
        <t>automation_status</t>
      </is>
    </oc>
    <nc r="E1" t="inlineStr">
      <is>
        <t>Is_Auto</t>
      </is>
    </nc>
  </rcc>
  <rfmt sheetId="1" sqref="F1:H1">
    <dxf>
      <fill>
        <patternFill>
          <bgColor theme="4"/>
        </patternFill>
      </fill>
    </dxf>
  </rfmt>
  <rcc rId="1634" sId="1">
    <oc r="E3" t="inlineStr">
      <is>
        <t>Automatable</t>
      </is>
    </oc>
    <nc r="E3" t="inlineStr">
      <is>
        <t>Y</t>
      </is>
    </nc>
  </rcc>
  <rcc rId="1635" sId="1" odxf="1">
    <oc r="E4" t="inlineStr">
      <is>
        <t>Automatable</t>
      </is>
    </oc>
    <nc r="E4" t="inlineStr">
      <is>
        <t>Y</t>
      </is>
    </nc>
    <odxf/>
  </rcc>
  <rcc rId="1636" sId="1" odxf="1">
    <oc r="E5" t="inlineStr">
      <is>
        <t>Automatable</t>
      </is>
    </oc>
    <nc r="E5" t="inlineStr">
      <is>
        <t>Y</t>
      </is>
    </nc>
    <odxf/>
  </rcc>
  <rcc rId="1637" sId="1" odxf="1">
    <oc r="E6" t="inlineStr">
      <is>
        <t>Automatable</t>
      </is>
    </oc>
    <nc r="E6" t="inlineStr">
      <is>
        <t>Y</t>
      </is>
    </nc>
    <odxf/>
  </rcc>
  <rcc rId="1638" sId="1" odxf="1">
    <oc r="E7" t="inlineStr">
      <is>
        <t>Automatable</t>
      </is>
    </oc>
    <nc r="E7" t="inlineStr">
      <is>
        <t>Y</t>
      </is>
    </nc>
    <odxf/>
  </rcc>
  <rcc rId="1639" sId="1" odxf="1">
    <oc r="E8" t="inlineStr">
      <is>
        <t>Automatable</t>
      </is>
    </oc>
    <nc r="E8" t="inlineStr">
      <is>
        <t>Y</t>
      </is>
    </nc>
    <odxf/>
  </rcc>
  <rcc rId="1640" sId="1" odxf="1">
    <oc r="E9" t="inlineStr">
      <is>
        <t>Automatable</t>
      </is>
    </oc>
    <nc r="E9" t="inlineStr">
      <is>
        <t>Y</t>
      </is>
    </nc>
    <odxf/>
  </rcc>
  <rcc rId="1641" sId="1" odxf="1">
    <oc r="E10" t="inlineStr">
      <is>
        <t>Automatable</t>
      </is>
    </oc>
    <nc r="E10" t="inlineStr">
      <is>
        <t>Y</t>
      </is>
    </nc>
    <odxf/>
  </rcc>
  <rcc rId="1642" sId="1" odxf="1">
    <oc r="E11" t="inlineStr">
      <is>
        <t>Automatable</t>
      </is>
    </oc>
    <nc r="E11" t="inlineStr">
      <is>
        <t>Y</t>
      </is>
    </nc>
    <odxf/>
  </rcc>
  <rcc rId="1643" sId="1" odxf="1">
    <oc r="E12" t="inlineStr">
      <is>
        <t>Automatable</t>
      </is>
    </oc>
    <nc r="E12" t="inlineStr">
      <is>
        <t>Y</t>
      </is>
    </nc>
    <odxf/>
  </rcc>
  <rcc rId="1644" sId="1" odxf="1">
    <oc r="E13" t="inlineStr">
      <is>
        <t>Automatable</t>
      </is>
    </oc>
    <nc r="E13" t="inlineStr">
      <is>
        <t>Y</t>
      </is>
    </nc>
    <odxf/>
  </rcc>
  <rcc rId="1645" sId="1" odxf="1">
    <oc r="E14" t="inlineStr">
      <is>
        <t>Automatable</t>
      </is>
    </oc>
    <nc r="E14" t="inlineStr">
      <is>
        <t>Y</t>
      </is>
    </nc>
    <odxf/>
  </rcc>
  <rcc rId="1646" sId="1" odxf="1">
    <oc r="E15" t="inlineStr">
      <is>
        <t>Automatable</t>
      </is>
    </oc>
    <nc r="E15" t="inlineStr">
      <is>
        <t>Y</t>
      </is>
    </nc>
    <odxf/>
  </rcc>
  <rcc rId="1647" sId="1" odxf="1">
    <oc r="E16" t="inlineStr">
      <is>
        <t>Automatable</t>
      </is>
    </oc>
    <nc r="E16" t="inlineStr">
      <is>
        <t>Y</t>
      </is>
    </nc>
    <odxf/>
  </rcc>
  <rcc rId="1648" sId="1" odxf="1">
    <oc r="E17" t="inlineStr">
      <is>
        <t>Automatable</t>
      </is>
    </oc>
    <nc r="E17" t="inlineStr">
      <is>
        <t>Y</t>
      </is>
    </nc>
    <odxf/>
  </rcc>
  <rcc rId="1649" sId="1" odxf="1">
    <oc r="E18" t="inlineStr">
      <is>
        <t>Automatable</t>
      </is>
    </oc>
    <nc r="E18" t="inlineStr">
      <is>
        <t>Y</t>
      </is>
    </nc>
    <odxf/>
  </rcc>
  <rcc rId="1650" sId="1" odxf="1">
    <oc r="E19" t="inlineStr">
      <is>
        <t>Automatable</t>
      </is>
    </oc>
    <nc r="E19" t="inlineStr">
      <is>
        <t>Y</t>
      </is>
    </nc>
    <odxf/>
  </rcc>
  <rcc rId="1651" sId="1" odxf="1">
    <oc r="E20" t="inlineStr">
      <is>
        <t>Automatable</t>
      </is>
    </oc>
    <nc r="E20" t="inlineStr">
      <is>
        <t>Y</t>
      </is>
    </nc>
    <odxf/>
  </rcc>
  <rcc rId="1652" sId="1" odxf="1">
    <oc r="E21" t="inlineStr">
      <is>
        <t>Automatable</t>
      </is>
    </oc>
    <nc r="E21" t="inlineStr">
      <is>
        <t>Y</t>
      </is>
    </nc>
    <odxf/>
  </rcc>
  <rcc rId="1653" sId="1" odxf="1">
    <oc r="E22" t="inlineStr">
      <is>
        <t>Automatable</t>
      </is>
    </oc>
    <nc r="E22" t="inlineStr">
      <is>
        <t>Y</t>
      </is>
    </nc>
    <odxf/>
  </rcc>
  <rcc rId="1654" sId="1" odxf="1">
    <oc r="E23" t="inlineStr">
      <is>
        <t>Automatable</t>
      </is>
    </oc>
    <nc r="E23" t="inlineStr">
      <is>
        <t>Y</t>
      </is>
    </nc>
    <odxf/>
  </rcc>
  <rcc rId="1655" sId="1" odxf="1">
    <oc r="E24" t="inlineStr">
      <is>
        <t>Automatable</t>
      </is>
    </oc>
    <nc r="E24" t="inlineStr">
      <is>
        <t>Y</t>
      </is>
    </nc>
    <odxf/>
  </rcc>
  <rcc rId="1656" sId="1" odxf="1">
    <oc r="E25" t="inlineStr">
      <is>
        <t>Automatable</t>
      </is>
    </oc>
    <nc r="E25" t="inlineStr">
      <is>
        <t>Y</t>
      </is>
    </nc>
    <odxf/>
  </rcc>
  <rcc rId="1657" sId="1" odxf="1">
    <oc r="E26" t="inlineStr">
      <is>
        <t>Automatable</t>
      </is>
    </oc>
    <nc r="E26" t="inlineStr">
      <is>
        <t>Y</t>
      </is>
    </nc>
    <odxf/>
  </rcc>
  <rcc rId="1658" sId="1" odxf="1">
    <oc r="E27" t="inlineStr">
      <is>
        <t>Automatable</t>
      </is>
    </oc>
    <nc r="E27" t="inlineStr">
      <is>
        <t>Y</t>
      </is>
    </nc>
    <odxf/>
  </rcc>
  <rcc rId="1659" sId="1" odxf="1">
    <oc r="E28" t="inlineStr">
      <is>
        <t>Automatable</t>
      </is>
    </oc>
    <nc r="E28" t="inlineStr">
      <is>
        <t>Y</t>
      </is>
    </nc>
    <odxf/>
  </rcc>
  <rcc rId="1660" sId="1" odxf="1">
    <oc r="E29" t="inlineStr">
      <is>
        <t>Automatable</t>
      </is>
    </oc>
    <nc r="E29" t="inlineStr">
      <is>
        <t>Y</t>
      </is>
    </nc>
    <odxf/>
  </rcc>
  <rcc rId="1661" sId="1" odxf="1">
    <oc r="E30" t="inlineStr">
      <is>
        <t>Automatable</t>
      </is>
    </oc>
    <nc r="E30" t="inlineStr">
      <is>
        <t>Y</t>
      </is>
    </nc>
    <odxf/>
  </rcc>
  <rcc rId="1662" sId="1" odxf="1">
    <oc r="E31" t="inlineStr">
      <is>
        <t>Automatable</t>
      </is>
    </oc>
    <nc r="E31" t="inlineStr">
      <is>
        <t>Y</t>
      </is>
    </nc>
    <odxf/>
  </rcc>
  <rcc rId="1663" sId="1" odxf="1">
    <oc r="E32" t="inlineStr">
      <is>
        <t>Automatable</t>
      </is>
    </oc>
    <nc r="E32" t="inlineStr">
      <is>
        <t>Y</t>
      </is>
    </nc>
    <odxf/>
  </rcc>
  <rcc rId="1664" sId="1" odxf="1">
    <oc r="E33" t="inlineStr">
      <is>
        <t>Automatable</t>
      </is>
    </oc>
    <nc r="E33" t="inlineStr">
      <is>
        <t>Y</t>
      </is>
    </nc>
    <odxf/>
  </rcc>
  <rcc rId="1665" sId="1" odxf="1">
    <oc r="E34" t="inlineStr">
      <is>
        <t>Automatable</t>
      </is>
    </oc>
    <nc r="E34" t="inlineStr">
      <is>
        <t>Y</t>
      </is>
    </nc>
    <odxf/>
  </rcc>
  <rcc rId="1666" sId="1" odxf="1">
    <oc r="E35" t="inlineStr">
      <is>
        <t>Automatable</t>
      </is>
    </oc>
    <nc r="E35" t="inlineStr">
      <is>
        <t>Y</t>
      </is>
    </nc>
    <odxf/>
  </rcc>
  <rcc rId="1667" sId="1" odxf="1">
    <oc r="E36" t="inlineStr">
      <is>
        <t>Automatable</t>
      </is>
    </oc>
    <nc r="E36" t="inlineStr">
      <is>
        <t>Y</t>
      </is>
    </nc>
    <odxf/>
  </rcc>
  <rcc rId="1668" sId="1" odxf="1">
    <oc r="E37" t="inlineStr">
      <is>
        <t>Automatable</t>
      </is>
    </oc>
    <nc r="E37" t="inlineStr">
      <is>
        <t>Y</t>
      </is>
    </nc>
    <odxf/>
  </rcc>
  <rcc rId="1669" sId="1" odxf="1">
    <oc r="E38" t="inlineStr">
      <is>
        <t>Automatable</t>
      </is>
    </oc>
    <nc r="E38" t="inlineStr">
      <is>
        <t>Y</t>
      </is>
    </nc>
    <odxf/>
  </rcc>
  <rcc rId="1670" sId="1" odxf="1">
    <oc r="E39" t="inlineStr">
      <is>
        <t>Automatable</t>
      </is>
    </oc>
    <nc r="E39" t="inlineStr">
      <is>
        <t>Y</t>
      </is>
    </nc>
    <odxf/>
  </rcc>
  <rcc rId="1671" sId="1" odxf="1">
    <oc r="E40" t="inlineStr">
      <is>
        <t>Automatable</t>
      </is>
    </oc>
    <nc r="E40" t="inlineStr">
      <is>
        <t>Y</t>
      </is>
    </nc>
    <odxf/>
  </rcc>
  <rcc rId="1672" sId="1" odxf="1">
    <oc r="E41" t="inlineStr">
      <is>
        <t>Automatable</t>
      </is>
    </oc>
    <nc r="E41" t="inlineStr">
      <is>
        <t>Y</t>
      </is>
    </nc>
    <odxf/>
  </rcc>
  <rcc rId="1673" sId="1" odxf="1">
    <oc r="E42" t="inlineStr">
      <is>
        <t>Automatable</t>
      </is>
    </oc>
    <nc r="E42" t="inlineStr">
      <is>
        <t>Y</t>
      </is>
    </nc>
    <odxf/>
  </rcc>
  <rcc rId="1674" sId="1" odxf="1">
    <oc r="E43" t="inlineStr">
      <is>
        <t>Automatable</t>
      </is>
    </oc>
    <nc r="E43" t="inlineStr">
      <is>
        <t>Y</t>
      </is>
    </nc>
    <odxf/>
  </rcc>
  <rcc rId="1675" sId="1" odxf="1">
    <oc r="E44" t="inlineStr">
      <is>
        <t>Automatable</t>
      </is>
    </oc>
    <nc r="E44" t="inlineStr">
      <is>
        <t>Y</t>
      </is>
    </nc>
    <odxf/>
  </rcc>
  <rcc rId="1676" sId="1" odxf="1">
    <oc r="E45" t="inlineStr">
      <is>
        <t>Automatable</t>
      </is>
    </oc>
    <nc r="E45" t="inlineStr">
      <is>
        <t>Y</t>
      </is>
    </nc>
    <odxf/>
  </rcc>
  <rcc rId="1677" sId="1" odxf="1">
    <oc r="E46" t="inlineStr">
      <is>
        <t>Automatable</t>
      </is>
    </oc>
    <nc r="E46" t="inlineStr">
      <is>
        <t>Y</t>
      </is>
    </nc>
    <odxf/>
  </rcc>
  <rcc rId="1678" sId="1" odxf="1">
    <oc r="E47" t="inlineStr">
      <is>
        <t>Automatable</t>
      </is>
    </oc>
    <nc r="E47" t="inlineStr">
      <is>
        <t>Y</t>
      </is>
    </nc>
    <odxf/>
  </rcc>
  <rcc rId="1679" sId="1" odxf="1">
    <oc r="E48" t="inlineStr">
      <is>
        <t>Automatable</t>
      </is>
    </oc>
    <nc r="E48" t="inlineStr">
      <is>
        <t>Y</t>
      </is>
    </nc>
    <odxf/>
  </rcc>
  <rcc rId="1680" sId="1" odxf="1">
    <oc r="E49" t="inlineStr">
      <is>
        <t>Automatable</t>
      </is>
    </oc>
    <nc r="E49" t="inlineStr">
      <is>
        <t>Y</t>
      </is>
    </nc>
    <odxf/>
  </rcc>
  <rcc rId="1681" sId="1" odxf="1">
    <oc r="E50" t="inlineStr">
      <is>
        <t>Automatable</t>
      </is>
    </oc>
    <nc r="E50" t="inlineStr">
      <is>
        <t>Y</t>
      </is>
    </nc>
    <odxf/>
  </rcc>
  <rcc rId="1682" sId="1" odxf="1">
    <oc r="E51" t="inlineStr">
      <is>
        <t>Automatable</t>
      </is>
    </oc>
    <nc r="E51" t="inlineStr">
      <is>
        <t>Y</t>
      </is>
    </nc>
    <odxf/>
  </rcc>
  <rcc rId="1683" sId="1" odxf="1">
    <oc r="E52" t="inlineStr">
      <is>
        <t>Automatable</t>
      </is>
    </oc>
    <nc r="E52" t="inlineStr">
      <is>
        <t>Y</t>
      </is>
    </nc>
    <odxf/>
  </rcc>
  <rcc rId="1684" sId="1" odxf="1">
    <oc r="E53" t="inlineStr">
      <is>
        <t>Automatable</t>
      </is>
    </oc>
    <nc r="E53" t="inlineStr">
      <is>
        <t>Y</t>
      </is>
    </nc>
    <odxf/>
  </rcc>
  <rcc rId="1685" sId="1" odxf="1">
    <oc r="E54" t="inlineStr">
      <is>
        <t>Automatable</t>
      </is>
    </oc>
    <nc r="E54" t="inlineStr">
      <is>
        <t>Y</t>
      </is>
    </nc>
    <odxf/>
  </rcc>
  <rcc rId="1686" sId="1" odxf="1">
    <oc r="E55" t="inlineStr">
      <is>
        <t>Automatable</t>
      </is>
    </oc>
    <nc r="E55" t="inlineStr">
      <is>
        <t>Y</t>
      </is>
    </nc>
    <odxf/>
  </rcc>
  <rcc rId="1687" sId="1" odxf="1">
    <oc r="E56" t="inlineStr">
      <is>
        <t>Automatable</t>
      </is>
    </oc>
    <nc r="E56" t="inlineStr">
      <is>
        <t>Y</t>
      </is>
    </nc>
    <odxf/>
  </rcc>
  <rcc rId="1688" sId="1" odxf="1">
    <oc r="E57" t="inlineStr">
      <is>
        <t>Automatable</t>
      </is>
    </oc>
    <nc r="E57" t="inlineStr">
      <is>
        <t>Y</t>
      </is>
    </nc>
    <odxf/>
  </rcc>
  <rcc rId="1689" sId="1" odxf="1">
    <oc r="E58" t="inlineStr">
      <is>
        <t>Automatable</t>
      </is>
    </oc>
    <nc r="E58" t="inlineStr">
      <is>
        <t>Y</t>
      </is>
    </nc>
    <odxf/>
  </rcc>
  <rcc rId="1690" sId="1" odxf="1">
    <oc r="E59" t="inlineStr">
      <is>
        <t>Automatable</t>
      </is>
    </oc>
    <nc r="E59" t="inlineStr">
      <is>
        <t>Y</t>
      </is>
    </nc>
    <odxf/>
  </rcc>
  <rcc rId="1691" sId="1" odxf="1">
    <oc r="E61" t="inlineStr">
      <is>
        <t>Automatable</t>
      </is>
    </oc>
    <nc r="E61" t="inlineStr">
      <is>
        <t>Y</t>
      </is>
    </nc>
    <odxf/>
  </rcc>
  <rcc rId="1692" sId="1" odxf="1">
    <oc r="E64" t="inlineStr">
      <is>
        <t>Automatable</t>
      </is>
    </oc>
    <nc r="E64" t="inlineStr">
      <is>
        <t>Y</t>
      </is>
    </nc>
    <odxf/>
  </rcc>
  <rcc rId="1693" sId="1" odxf="1">
    <oc r="E65" t="inlineStr">
      <is>
        <t>Automatable</t>
      </is>
    </oc>
    <nc r="E65" t="inlineStr">
      <is>
        <t>Y</t>
      </is>
    </nc>
    <odxf/>
  </rcc>
  <rcc rId="1694" sId="1" odxf="1">
    <oc r="E66" t="inlineStr">
      <is>
        <t>Automatable</t>
      </is>
    </oc>
    <nc r="E66" t="inlineStr">
      <is>
        <t>Y</t>
      </is>
    </nc>
    <odxf/>
  </rcc>
  <rcc rId="1695" sId="1" odxf="1">
    <oc r="E67" t="inlineStr">
      <is>
        <t>Automatable</t>
      </is>
    </oc>
    <nc r="E67" t="inlineStr">
      <is>
        <t>Y</t>
      </is>
    </nc>
    <odxf/>
  </rcc>
  <rcc rId="1696" sId="1" odxf="1">
    <oc r="E68" t="inlineStr">
      <is>
        <t>Automatable</t>
      </is>
    </oc>
    <nc r="E68" t="inlineStr">
      <is>
        <t>Y</t>
      </is>
    </nc>
    <odxf/>
  </rcc>
  <rcc rId="1697" sId="1" odxf="1">
    <oc r="E69" t="inlineStr">
      <is>
        <t>Automatable</t>
      </is>
    </oc>
    <nc r="E69" t="inlineStr">
      <is>
        <t>Y</t>
      </is>
    </nc>
    <odxf/>
  </rcc>
  <rcc rId="1698" sId="1" odxf="1">
    <oc r="E70" t="inlineStr">
      <is>
        <t>Automatable</t>
      </is>
    </oc>
    <nc r="E70" t="inlineStr">
      <is>
        <t>Y</t>
      </is>
    </nc>
    <odxf/>
  </rcc>
  <rcc rId="1699" sId="1" odxf="1">
    <oc r="E71" t="inlineStr">
      <is>
        <t>Automatable</t>
      </is>
    </oc>
    <nc r="E71" t="inlineStr">
      <is>
        <t>Y</t>
      </is>
    </nc>
    <odxf/>
  </rcc>
  <rcc rId="1700" sId="1" odxf="1">
    <oc r="E72" t="inlineStr">
      <is>
        <t>Automatable</t>
      </is>
    </oc>
    <nc r="E72" t="inlineStr">
      <is>
        <t>Y</t>
      </is>
    </nc>
    <odxf/>
  </rcc>
  <rcc rId="1701" sId="1" odxf="1">
    <oc r="E73" t="inlineStr">
      <is>
        <t>Automatable</t>
      </is>
    </oc>
    <nc r="E73" t="inlineStr">
      <is>
        <t>Y</t>
      </is>
    </nc>
    <odxf/>
  </rcc>
  <rcc rId="1702" sId="1" odxf="1">
    <oc r="E74" t="inlineStr">
      <is>
        <t>Automatable</t>
      </is>
    </oc>
    <nc r="E74" t="inlineStr">
      <is>
        <t>Y</t>
      </is>
    </nc>
    <odxf/>
  </rcc>
  <rcc rId="1703" sId="1" odxf="1">
    <oc r="E75" t="inlineStr">
      <is>
        <t>Automatable</t>
      </is>
    </oc>
    <nc r="E75" t="inlineStr">
      <is>
        <t>Y</t>
      </is>
    </nc>
    <odxf/>
  </rcc>
  <rcc rId="1704" sId="1" odxf="1">
    <oc r="E76" t="inlineStr">
      <is>
        <t>Automatable</t>
      </is>
    </oc>
    <nc r="E76" t="inlineStr">
      <is>
        <t>Y</t>
      </is>
    </nc>
    <odxf/>
  </rcc>
  <rcc rId="1705" sId="1" odxf="1">
    <oc r="E77" t="inlineStr">
      <is>
        <t>Automatable</t>
      </is>
    </oc>
    <nc r="E77" t="inlineStr">
      <is>
        <t>Y</t>
      </is>
    </nc>
    <odxf/>
  </rcc>
  <rcc rId="1706" sId="1" odxf="1">
    <oc r="E78" t="inlineStr">
      <is>
        <t>Automatable</t>
      </is>
    </oc>
    <nc r="E78" t="inlineStr">
      <is>
        <t>Y</t>
      </is>
    </nc>
    <odxf/>
  </rcc>
  <rcc rId="1707" sId="1" odxf="1">
    <oc r="E79" t="inlineStr">
      <is>
        <t>Automatable</t>
      </is>
    </oc>
    <nc r="E79" t="inlineStr">
      <is>
        <t>Y</t>
      </is>
    </nc>
    <odxf/>
  </rcc>
  <rcc rId="1708" sId="1" odxf="1">
    <oc r="E80" t="inlineStr">
      <is>
        <t>Automatable</t>
      </is>
    </oc>
    <nc r="E80" t="inlineStr">
      <is>
        <t>Y</t>
      </is>
    </nc>
    <odxf/>
  </rcc>
  <rcc rId="1709" sId="1" odxf="1">
    <oc r="E81" t="inlineStr">
      <is>
        <t>Automatable</t>
      </is>
    </oc>
    <nc r="E81" t="inlineStr">
      <is>
        <t>Y</t>
      </is>
    </nc>
    <odxf/>
  </rcc>
  <rcc rId="1710" sId="1" odxf="1">
    <oc r="E82" t="inlineStr">
      <is>
        <t>Automatable</t>
      </is>
    </oc>
    <nc r="E82" t="inlineStr">
      <is>
        <t>Y</t>
      </is>
    </nc>
    <odxf/>
  </rcc>
  <rcc rId="1711" sId="1" odxf="1">
    <oc r="E83" t="inlineStr">
      <is>
        <t>Automatable</t>
      </is>
    </oc>
    <nc r="E83" t="inlineStr">
      <is>
        <t>Y</t>
      </is>
    </nc>
    <odxf/>
  </rcc>
  <rcc rId="1712" sId="1" odxf="1">
    <oc r="E84" t="inlineStr">
      <is>
        <t>Automatable</t>
      </is>
    </oc>
    <nc r="E84" t="inlineStr">
      <is>
        <t>Y</t>
      </is>
    </nc>
    <odxf/>
  </rcc>
  <rcc rId="1713" sId="1" odxf="1">
    <oc r="E85" t="inlineStr">
      <is>
        <t>Automatable</t>
      </is>
    </oc>
    <nc r="E85" t="inlineStr">
      <is>
        <t>Y</t>
      </is>
    </nc>
    <odxf/>
  </rcc>
  <rcc rId="1714" sId="1" odxf="1">
    <oc r="E86" t="inlineStr">
      <is>
        <t>Automatable</t>
      </is>
    </oc>
    <nc r="E86" t="inlineStr">
      <is>
        <t>Y</t>
      </is>
    </nc>
    <odxf/>
  </rcc>
  <rcc rId="1715" sId="1" odxf="1">
    <oc r="E87" t="inlineStr">
      <is>
        <t>Automatable</t>
      </is>
    </oc>
    <nc r="E87" t="inlineStr">
      <is>
        <t>Y</t>
      </is>
    </nc>
    <odxf/>
  </rcc>
  <rcc rId="1716" sId="1" odxf="1">
    <oc r="E88" t="inlineStr">
      <is>
        <t>Automatable</t>
      </is>
    </oc>
    <nc r="E88" t="inlineStr">
      <is>
        <t>Y</t>
      </is>
    </nc>
    <odxf/>
  </rcc>
  <rcc rId="1717" sId="1" odxf="1">
    <oc r="E89" t="inlineStr">
      <is>
        <t>Automatable</t>
      </is>
    </oc>
    <nc r="E89" t="inlineStr">
      <is>
        <t>Y</t>
      </is>
    </nc>
    <odxf/>
  </rcc>
  <rcc rId="1718" sId="1" odxf="1">
    <oc r="E90" t="inlineStr">
      <is>
        <t>Automatable</t>
      </is>
    </oc>
    <nc r="E90" t="inlineStr">
      <is>
        <t>Y</t>
      </is>
    </nc>
    <odxf/>
  </rcc>
  <rcc rId="1719" sId="1" odxf="1">
    <oc r="E91" t="inlineStr">
      <is>
        <t>Automatable</t>
      </is>
    </oc>
    <nc r="E91" t="inlineStr">
      <is>
        <t>Y</t>
      </is>
    </nc>
    <odxf/>
  </rcc>
  <rcc rId="1720" sId="1" odxf="1">
    <oc r="E92" t="inlineStr">
      <is>
        <t>Automatable</t>
      </is>
    </oc>
    <nc r="E92" t="inlineStr">
      <is>
        <t>Y</t>
      </is>
    </nc>
    <odxf/>
  </rcc>
  <rcc rId="1721" sId="1" odxf="1">
    <oc r="E93" t="inlineStr">
      <is>
        <t>Automatable</t>
      </is>
    </oc>
    <nc r="E93" t="inlineStr">
      <is>
        <t>Y</t>
      </is>
    </nc>
    <odxf/>
  </rcc>
  <rcc rId="1722" sId="1" odxf="1">
    <oc r="E94" t="inlineStr">
      <is>
        <t>Automatable</t>
      </is>
    </oc>
    <nc r="E94" t="inlineStr">
      <is>
        <t>Y</t>
      </is>
    </nc>
    <odxf/>
  </rcc>
  <rcc rId="1723" sId="1" odxf="1">
    <oc r="E95" t="inlineStr">
      <is>
        <t>Automatable</t>
      </is>
    </oc>
    <nc r="E95" t="inlineStr">
      <is>
        <t>Y</t>
      </is>
    </nc>
    <odxf/>
  </rcc>
  <rcc rId="1724" sId="1" odxf="1">
    <oc r="E96" t="inlineStr">
      <is>
        <t>Automatable</t>
      </is>
    </oc>
    <nc r="E96" t="inlineStr">
      <is>
        <t>Y</t>
      </is>
    </nc>
    <odxf/>
  </rcc>
  <rcc rId="1725" sId="1" odxf="1">
    <oc r="E97" t="inlineStr">
      <is>
        <t>Automatable</t>
      </is>
    </oc>
    <nc r="E97" t="inlineStr">
      <is>
        <t>Y</t>
      </is>
    </nc>
    <odxf/>
  </rcc>
  <rcc rId="1726" sId="1" odxf="1">
    <oc r="E98" t="inlineStr">
      <is>
        <t>Automatable</t>
      </is>
    </oc>
    <nc r="E98" t="inlineStr">
      <is>
        <t>Y</t>
      </is>
    </nc>
    <odxf/>
  </rcc>
  <rcc rId="1727" sId="1" odxf="1">
    <oc r="E99" t="inlineStr">
      <is>
        <t>Automatable</t>
      </is>
    </oc>
    <nc r="E99" t="inlineStr">
      <is>
        <t>Y</t>
      </is>
    </nc>
    <odxf/>
  </rcc>
  <rcc rId="1728" sId="1" odxf="1">
    <oc r="E100" t="inlineStr">
      <is>
        <t>Automatable</t>
      </is>
    </oc>
    <nc r="E100" t="inlineStr">
      <is>
        <t>Y</t>
      </is>
    </nc>
    <odxf/>
  </rcc>
  <rcc rId="1729" sId="1" odxf="1">
    <oc r="E101" t="inlineStr">
      <is>
        <t>Automatable</t>
      </is>
    </oc>
    <nc r="E101" t="inlineStr">
      <is>
        <t>Y</t>
      </is>
    </nc>
    <odxf/>
  </rcc>
  <rcc rId="1730" sId="1" odxf="1">
    <oc r="E102" t="inlineStr">
      <is>
        <t>Automatable</t>
      </is>
    </oc>
    <nc r="E102" t="inlineStr">
      <is>
        <t>Y</t>
      </is>
    </nc>
    <odxf/>
  </rcc>
  <rcc rId="1731" sId="1" odxf="1">
    <oc r="E103" t="inlineStr">
      <is>
        <t>Automatable</t>
      </is>
    </oc>
    <nc r="E103" t="inlineStr">
      <is>
        <t>Y</t>
      </is>
    </nc>
    <odxf/>
  </rcc>
  <rcc rId="1732" sId="1" odxf="1">
    <oc r="E104" t="inlineStr">
      <is>
        <t>Automatable</t>
      </is>
    </oc>
    <nc r="E104" t="inlineStr">
      <is>
        <t>Y</t>
      </is>
    </nc>
    <odxf/>
  </rcc>
  <rcc rId="1733" sId="1" odxf="1">
    <oc r="E105" t="inlineStr">
      <is>
        <t>Automatable</t>
      </is>
    </oc>
    <nc r="E105" t="inlineStr">
      <is>
        <t>Y</t>
      </is>
    </nc>
    <odxf/>
  </rcc>
  <rcc rId="1734" sId="1" odxf="1">
    <oc r="E106" t="inlineStr">
      <is>
        <t>Automatable</t>
      </is>
    </oc>
    <nc r="E106" t="inlineStr">
      <is>
        <t>Y</t>
      </is>
    </nc>
    <odxf/>
  </rcc>
  <rcc rId="1735" sId="1" odxf="1">
    <oc r="E107" t="inlineStr">
      <is>
        <t>Automatable</t>
      </is>
    </oc>
    <nc r="E107" t="inlineStr">
      <is>
        <t>Y</t>
      </is>
    </nc>
    <odxf/>
  </rcc>
  <rcc rId="1736" sId="1" odxf="1">
    <oc r="E108" t="inlineStr">
      <is>
        <t>Automatable</t>
      </is>
    </oc>
    <nc r="E108" t="inlineStr">
      <is>
        <t>Y</t>
      </is>
    </nc>
    <odxf/>
  </rcc>
  <rcc rId="1737" sId="1" odxf="1">
    <oc r="E109" t="inlineStr">
      <is>
        <t>Automatable</t>
      </is>
    </oc>
    <nc r="E109" t="inlineStr">
      <is>
        <t>Y</t>
      </is>
    </nc>
    <odxf/>
  </rcc>
  <rcc rId="1738" sId="1" odxf="1">
    <oc r="E110" t="inlineStr">
      <is>
        <t>Automatable</t>
      </is>
    </oc>
    <nc r="E110" t="inlineStr">
      <is>
        <t>Y</t>
      </is>
    </nc>
    <odxf/>
  </rcc>
  <rcc rId="1739" sId="1" odxf="1">
    <oc r="E111" t="inlineStr">
      <is>
        <t>Automatable</t>
      </is>
    </oc>
    <nc r="E111" t="inlineStr">
      <is>
        <t>Y</t>
      </is>
    </nc>
    <odxf/>
  </rcc>
  <rcc rId="1740" sId="1" odxf="1">
    <oc r="E112" t="inlineStr">
      <is>
        <t>Automatable</t>
      </is>
    </oc>
    <nc r="E112" t="inlineStr">
      <is>
        <t>Y</t>
      </is>
    </nc>
    <odxf/>
  </rcc>
  <rcc rId="1741" sId="1" odxf="1">
    <oc r="E113" t="inlineStr">
      <is>
        <t>Automatable</t>
      </is>
    </oc>
    <nc r="E113" t="inlineStr">
      <is>
        <t>Y</t>
      </is>
    </nc>
    <odxf/>
  </rcc>
  <rcc rId="1742" sId="1" odxf="1">
    <oc r="E114" t="inlineStr">
      <is>
        <t>Automatable</t>
      </is>
    </oc>
    <nc r="E114" t="inlineStr">
      <is>
        <t>Y</t>
      </is>
    </nc>
    <odxf/>
  </rcc>
  <rcc rId="1743" sId="1" odxf="1">
    <oc r="E115" t="inlineStr">
      <is>
        <t>Automatable</t>
      </is>
    </oc>
    <nc r="E115" t="inlineStr">
      <is>
        <t>Y</t>
      </is>
    </nc>
    <odxf/>
  </rcc>
  <rcc rId="1744" sId="1" odxf="1">
    <oc r="E116" t="inlineStr">
      <is>
        <t>Automatable</t>
      </is>
    </oc>
    <nc r="E116" t="inlineStr">
      <is>
        <t>Y</t>
      </is>
    </nc>
    <odxf/>
  </rcc>
  <rcc rId="1745" sId="1" odxf="1">
    <oc r="E117" t="inlineStr">
      <is>
        <t>Automatable</t>
      </is>
    </oc>
    <nc r="E117" t="inlineStr">
      <is>
        <t>Y</t>
      </is>
    </nc>
    <odxf/>
  </rcc>
  <rcc rId="1746" sId="1" odxf="1">
    <oc r="E118" t="inlineStr">
      <is>
        <t>Automatable</t>
      </is>
    </oc>
    <nc r="E118" t="inlineStr">
      <is>
        <t>Y</t>
      </is>
    </nc>
    <odxf/>
  </rcc>
  <rcc rId="1747" sId="1" odxf="1">
    <oc r="E119" t="inlineStr">
      <is>
        <t>Automatable</t>
      </is>
    </oc>
    <nc r="E119" t="inlineStr">
      <is>
        <t>Y</t>
      </is>
    </nc>
    <odxf/>
  </rcc>
  <rcc rId="1748" sId="1" odxf="1">
    <oc r="E120" t="inlineStr">
      <is>
        <t>Automatable</t>
      </is>
    </oc>
    <nc r="E120" t="inlineStr">
      <is>
        <t>Y</t>
      </is>
    </nc>
    <odxf/>
  </rcc>
  <rcc rId="1749" sId="1" odxf="1">
    <oc r="E121" t="inlineStr">
      <is>
        <t>Automatable</t>
      </is>
    </oc>
    <nc r="E121" t="inlineStr">
      <is>
        <t>Y</t>
      </is>
    </nc>
    <odxf/>
  </rcc>
  <rcc rId="1750" sId="1" odxf="1">
    <oc r="E122" t="inlineStr">
      <is>
        <t>Automatable</t>
      </is>
    </oc>
    <nc r="E122" t="inlineStr">
      <is>
        <t>Y</t>
      </is>
    </nc>
    <odxf/>
  </rcc>
  <rcc rId="1751" sId="1" odxf="1">
    <oc r="E123" t="inlineStr">
      <is>
        <t>Automatable</t>
      </is>
    </oc>
    <nc r="E123" t="inlineStr">
      <is>
        <t>Y</t>
      </is>
    </nc>
    <odxf/>
  </rcc>
  <rcc rId="1752" sId="1" odxf="1">
    <oc r="E124" t="inlineStr">
      <is>
        <t>Automatable</t>
      </is>
    </oc>
    <nc r="E124" t="inlineStr">
      <is>
        <t>Y</t>
      </is>
    </nc>
    <odxf/>
  </rcc>
  <rcc rId="1753" sId="1" odxf="1">
    <oc r="E125" t="inlineStr">
      <is>
        <t>Automatable</t>
      </is>
    </oc>
    <nc r="E125" t="inlineStr">
      <is>
        <t>Y</t>
      </is>
    </nc>
    <odxf/>
  </rcc>
  <rcc rId="1754" sId="1" odxf="1">
    <oc r="E126" t="inlineStr">
      <is>
        <t>Automatable</t>
      </is>
    </oc>
    <nc r="E126" t="inlineStr">
      <is>
        <t>Y</t>
      </is>
    </nc>
    <odxf/>
  </rcc>
  <rcc rId="1755" sId="1" odxf="1">
    <oc r="E127" t="inlineStr">
      <is>
        <t>Automatable</t>
      </is>
    </oc>
    <nc r="E127" t="inlineStr">
      <is>
        <t>Y</t>
      </is>
    </nc>
    <odxf/>
  </rcc>
  <rcc rId="1756" sId="1" odxf="1">
    <oc r="E128" t="inlineStr">
      <is>
        <t>Automatable</t>
      </is>
    </oc>
    <nc r="E128" t="inlineStr">
      <is>
        <t>Y</t>
      </is>
    </nc>
    <odxf/>
  </rcc>
  <rcc rId="1757" sId="1" odxf="1">
    <oc r="E129" t="inlineStr">
      <is>
        <t>Automatable</t>
      </is>
    </oc>
    <nc r="E129" t="inlineStr">
      <is>
        <t>Y</t>
      </is>
    </nc>
    <odxf/>
  </rcc>
  <rcc rId="1758" sId="1" odxf="1">
    <oc r="E130" t="inlineStr">
      <is>
        <t>Automatable</t>
      </is>
    </oc>
    <nc r="E130" t="inlineStr">
      <is>
        <t>Y</t>
      </is>
    </nc>
    <odxf/>
  </rcc>
  <rcc rId="1759" sId="1" odxf="1">
    <oc r="E131" t="inlineStr">
      <is>
        <t>Automatable</t>
      </is>
    </oc>
    <nc r="E131" t="inlineStr">
      <is>
        <t>Y</t>
      </is>
    </nc>
    <odxf/>
  </rcc>
  <rcc rId="1760" sId="1" odxf="1">
    <oc r="E132" t="inlineStr">
      <is>
        <t>Automatable</t>
      </is>
    </oc>
    <nc r="E132" t="inlineStr">
      <is>
        <t>Y</t>
      </is>
    </nc>
    <odxf/>
  </rcc>
  <rcc rId="1761" sId="1" odxf="1">
    <oc r="E133" t="inlineStr">
      <is>
        <t>Automatable</t>
      </is>
    </oc>
    <nc r="E133" t="inlineStr">
      <is>
        <t>Y</t>
      </is>
    </nc>
    <odxf/>
  </rcc>
  <rcc rId="1762" sId="1" odxf="1">
    <oc r="E134" t="inlineStr">
      <is>
        <t>Automatable</t>
      </is>
    </oc>
    <nc r="E134" t="inlineStr">
      <is>
        <t>Y</t>
      </is>
    </nc>
    <odxf/>
  </rcc>
  <rcc rId="1763" sId="1" odxf="1">
    <oc r="E135" t="inlineStr">
      <is>
        <t>Automatable</t>
      </is>
    </oc>
    <nc r="E135" t="inlineStr">
      <is>
        <t>Y</t>
      </is>
    </nc>
    <odxf/>
  </rcc>
  <rcc rId="1764" sId="1" odxf="1">
    <oc r="E136" t="inlineStr">
      <is>
        <t>Automatable</t>
      </is>
    </oc>
    <nc r="E136" t="inlineStr">
      <is>
        <t>Y</t>
      </is>
    </nc>
    <odxf/>
  </rcc>
  <rcc rId="1765" sId="1" odxf="1">
    <oc r="E137" t="inlineStr">
      <is>
        <t>Automatable</t>
      </is>
    </oc>
    <nc r="E137" t="inlineStr">
      <is>
        <t>Y</t>
      </is>
    </nc>
    <odxf/>
  </rcc>
  <rcc rId="1766" sId="1" odxf="1">
    <oc r="E138" t="inlineStr">
      <is>
        <t>Automatable</t>
      </is>
    </oc>
    <nc r="E138" t="inlineStr">
      <is>
        <t>Y</t>
      </is>
    </nc>
    <odxf/>
  </rcc>
  <rcc rId="1767" sId="1" odxf="1">
    <oc r="E139" t="inlineStr">
      <is>
        <t>Automatable</t>
      </is>
    </oc>
    <nc r="E139" t="inlineStr">
      <is>
        <t>Y</t>
      </is>
    </nc>
    <odxf/>
  </rcc>
  <rcc rId="1768" sId="1" odxf="1">
    <oc r="E140" t="inlineStr">
      <is>
        <t>Automatable</t>
      </is>
    </oc>
    <nc r="E140" t="inlineStr">
      <is>
        <t>Y</t>
      </is>
    </nc>
    <odxf/>
  </rcc>
  <rcc rId="1769" sId="1" odxf="1">
    <oc r="E141" t="inlineStr">
      <is>
        <t>Automatable</t>
      </is>
    </oc>
    <nc r="E141" t="inlineStr">
      <is>
        <t>Y</t>
      </is>
    </nc>
    <odxf/>
  </rcc>
  <rcc rId="1770" sId="1" odxf="1">
    <oc r="E142" t="inlineStr">
      <is>
        <t>Automatable</t>
      </is>
    </oc>
    <nc r="E142" t="inlineStr">
      <is>
        <t>Y</t>
      </is>
    </nc>
    <odxf/>
  </rcc>
  <rcc rId="1771" sId="1" odxf="1">
    <oc r="E143" t="inlineStr">
      <is>
        <t>Automatable</t>
      </is>
    </oc>
    <nc r="E143" t="inlineStr">
      <is>
        <t>Y</t>
      </is>
    </nc>
    <odxf/>
  </rcc>
  <rcc rId="1772" sId="1" odxf="1">
    <oc r="E144" t="inlineStr">
      <is>
        <t>Automatable</t>
      </is>
    </oc>
    <nc r="E144" t="inlineStr">
      <is>
        <t>Y</t>
      </is>
    </nc>
    <odxf/>
  </rcc>
  <rcc rId="1773" sId="1" odxf="1">
    <oc r="E145" t="inlineStr">
      <is>
        <t>Automatable</t>
      </is>
    </oc>
    <nc r="E145" t="inlineStr">
      <is>
        <t>Y</t>
      </is>
    </nc>
    <odxf/>
  </rcc>
  <rcc rId="1774" sId="1" odxf="1">
    <oc r="E146" t="inlineStr">
      <is>
        <t>Automatable</t>
      </is>
    </oc>
    <nc r="E146" t="inlineStr">
      <is>
        <t>Y</t>
      </is>
    </nc>
    <odxf/>
  </rcc>
  <rcc rId="1775" sId="1" odxf="1">
    <oc r="E147" t="inlineStr">
      <is>
        <t>Automatable</t>
      </is>
    </oc>
    <nc r="E147" t="inlineStr">
      <is>
        <t>Y</t>
      </is>
    </nc>
    <odxf/>
  </rcc>
  <rcc rId="1776" sId="1" odxf="1">
    <oc r="E148" t="inlineStr">
      <is>
        <t>Automatable</t>
      </is>
    </oc>
    <nc r="E148" t="inlineStr">
      <is>
        <t>Y</t>
      </is>
    </nc>
    <odxf/>
  </rcc>
  <rcc rId="1777" sId="1" odxf="1">
    <oc r="E149" t="inlineStr">
      <is>
        <t>Automatable</t>
      </is>
    </oc>
    <nc r="E149" t="inlineStr">
      <is>
        <t>Y</t>
      </is>
    </nc>
    <odxf/>
  </rcc>
  <rcc rId="1778" sId="1" odxf="1">
    <oc r="E150" t="inlineStr">
      <is>
        <t>Automatable</t>
      </is>
    </oc>
    <nc r="E150" t="inlineStr">
      <is>
        <t>Y</t>
      </is>
    </nc>
    <odxf/>
  </rcc>
  <rcc rId="1779" sId="1" odxf="1">
    <oc r="E152" t="inlineStr">
      <is>
        <t>Automatable</t>
      </is>
    </oc>
    <nc r="E152" t="inlineStr">
      <is>
        <t>Y</t>
      </is>
    </nc>
    <odxf/>
  </rcc>
  <rcc rId="1780" sId="1" odxf="1">
    <oc r="E153" t="inlineStr">
      <is>
        <t>Automatable</t>
      </is>
    </oc>
    <nc r="E153" t="inlineStr">
      <is>
        <t>Y</t>
      </is>
    </nc>
    <odxf/>
  </rcc>
  <rcc rId="1781" sId="1" odxf="1">
    <oc r="E155" t="inlineStr">
      <is>
        <t>Automatable</t>
      </is>
    </oc>
    <nc r="E155" t="inlineStr">
      <is>
        <t>Y</t>
      </is>
    </nc>
    <odxf/>
  </rcc>
  <rcc rId="1782" sId="1" odxf="1">
    <oc r="E156" t="inlineStr">
      <is>
        <t>Automatable</t>
      </is>
    </oc>
    <nc r="E156" t="inlineStr">
      <is>
        <t>Y</t>
      </is>
    </nc>
    <odxf/>
  </rcc>
  <rcc rId="1783" sId="1" odxf="1">
    <oc r="E158" t="inlineStr">
      <is>
        <t>Automatable</t>
      </is>
    </oc>
    <nc r="E158" t="inlineStr">
      <is>
        <t>Y</t>
      </is>
    </nc>
    <odxf/>
  </rcc>
  <rcc rId="1784" sId="1" odxf="1">
    <oc r="E159" t="inlineStr">
      <is>
        <t>Automatable</t>
      </is>
    </oc>
    <nc r="E159" t="inlineStr">
      <is>
        <t>Y</t>
      </is>
    </nc>
    <odxf/>
  </rcc>
  <rcc rId="1785" sId="1" odxf="1">
    <oc r="E160" t="inlineStr">
      <is>
        <t>Automatable</t>
      </is>
    </oc>
    <nc r="E160" t="inlineStr">
      <is>
        <t>Y</t>
      </is>
    </nc>
    <odxf/>
  </rcc>
  <rcc rId="1786" sId="1" odxf="1">
    <oc r="E161" t="inlineStr">
      <is>
        <t>Automatable</t>
      </is>
    </oc>
    <nc r="E161" t="inlineStr">
      <is>
        <t>Y</t>
      </is>
    </nc>
    <odxf/>
  </rcc>
  <rcc rId="1787" sId="1" odxf="1">
    <oc r="E162" t="inlineStr">
      <is>
        <t>Automatable</t>
      </is>
    </oc>
    <nc r="E162" t="inlineStr">
      <is>
        <t>Y</t>
      </is>
    </nc>
    <odxf/>
  </rcc>
  <rcc rId="1788" sId="1" odxf="1">
    <oc r="E163" t="inlineStr">
      <is>
        <t>Automatable</t>
      </is>
    </oc>
    <nc r="E163" t="inlineStr">
      <is>
        <t>Y</t>
      </is>
    </nc>
    <odxf/>
  </rcc>
  <rcc rId="1789" sId="1" odxf="1">
    <oc r="E164" t="inlineStr">
      <is>
        <t>Automatable</t>
      </is>
    </oc>
    <nc r="E164" t="inlineStr">
      <is>
        <t>Y</t>
      </is>
    </nc>
    <odxf/>
  </rcc>
  <rcc rId="1790" sId="1" odxf="1">
    <oc r="E165" t="inlineStr">
      <is>
        <t>Automatable</t>
      </is>
    </oc>
    <nc r="E165" t="inlineStr">
      <is>
        <t>Y</t>
      </is>
    </nc>
    <odxf/>
  </rcc>
  <rcc rId="1791" sId="1" odxf="1">
    <oc r="E166" t="inlineStr">
      <is>
        <t>Automatable</t>
      </is>
    </oc>
    <nc r="E166" t="inlineStr">
      <is>
        <t>Y</t>
      </is>
    </nc>
    <odxf/>
  </rcc>
  <rcc rId="1792" sId="1" odxf="1">
    <oc r="E167" t="inlineStr">
      <is>
        <t>Automatable</t>
      </is>
    </oc>
    <nc r="E167" t="inlineStr">
      <is>
        <t>Y</t>
      </is>
    </nc>
    <odxf/>
  </rcc>
  <rcc rId="1793" sId="1" odxf="1">
    <oc r="E168" t="inlineStr">
      <is>
        <t>Automatable</t>
      </is>
    </oc>
    <nc r="E168" t="inlineStr">
      <is>
        <t>Y</t>
      </is>
    </nc>
    <odxf/>
  </rcc>
  <rcc rId="1794" sId="1" odxf="1">
    <oc r="E169" t="inlineStr">
      <is>
        <t>Automatable</t>
      </is>
    </oc>
    <nc r="E169" t="inlineStr">
      <is>
        <t>Y</t>
      </is>
    </nc>
    <odxf/>
  </rcc>
  <rcc rId="1795" sId="1" odxf="1">
    <oc r="E170" t="inlineStr">
      <is>
        <t>Automatable</t>
      </is>
    </oc>
    <nc r="E170" t="inlineStr">
      <is>
        <t>Y</t>
      </is>
    </nc>
    <odxf/>
  </rcc>
  <rcc rId="1796" sId="1" odxf="1">
    <oc r="E171" t="inlineStr">
      <is>
        <t>Automatable</t>
      </is>
    </oc>
    <nc r="E171" t="inlineStr">
      <is>
        <t>Y</t>
      </is>
    </nc>
    <odxf/>
  </rcc>
  <rcc rId="1797" sId="1" odxf="1">
    <oc r="E172" t="inlineStr">
      <is>
        <t>Automatable</t>
      </is>
    </oc>
    <nc r="E172" t="inlineStr">
      <is>
        <t>Y</t>
      </is>
    </nc>
    <odxf/>
  </rcc>
  <rcc rId="1798" sId="1" odxf="1">
    <oc r="E173" t="inlineStr">
      <is>
        <t>Automatable</t>
      </is>
    </oc>
    <nc r="E173" t="inlineStr">
      <is>
        <t>Y</t>
      </is>
    </nc>
    <odxf/>
  </rcc>
  <rcc rId="1799" sId="1" odxf="1">
    <oc r="E174" t="inlineStr">
      <is>
        <t>Automatable</t>
      </is>
    </oc>
    <nc r="E174" t="inlineStr">
      <is>
        <t>Y</t>
      </is>
    </nc>
    <odxf/>
  </rcc>
  <rcc rId="1800" sId="1" odxf="1">
    <oc r="E175" t="inlineStr">
      <is>
        <t>Automatable</t>
      </is>
    </oc>
    <nc r="E175" t="inlineStr">
      <is>
        <t>Y</t>
      </is>
    </nc>
    <odxf/>
  </rcc>
  <rcc rId="1801" sId="1" odxf="1">
    <oc r="E176" t="inlineStr">
      <is>
        <t>Automatable</t>
      </is>
    </oc>
    <nc r="E176" t="inlineStr">
      <is>
        <t>Y</t>
      </is>
    </nc>
    <odxf/>
  </rcc>
  <rcc rId="1802" sId="1" odxf="1">
    <oc r="E177" t="inlineStr">
      <is>
        <t>Automatable</t>
      </is>
    </oc>
    <nc r="E177" t="inlineStr">
      <is>
        <t>Y</t>
      </is>
    </nc>
    <odxf/>
  </rcc>
  <rcc rId="1803" sId="1" odxf="1">
    <oc r="E178" t="inlineStr">
      <is>
        <t>Automatable</t>
      </is>
    </oc>
    <nc r="E178" t="inlineStr">
      <is>
        <t>Y</t>
      </is>
    </nc>
    <odxf/>
  </rcc>
  <rcc rId="1804" sId="1" odxf="1">
    <oc r="E179" t="inlineStr">
      <is>
        <t>Automatable</t>
      </is>
    </oc>
    <nc r="E179" t="inlineStr">
      <is>
        <t>Y</t>
      </is>
    </nc>
    <odxf/>
  </rcc>
  <rcc rId="1805" sId="1" odxf="1">
    <oc r="E180" t="inlineStr">
      <is>
        <t>Automatable</t>
      </is>
    </oc>
    <nc r="E180" t="inlineStr">
      <is>
        <t>Y</t>
      </is>
    </nc>
    <odxf/>
  </rcc>
  <rcc rId="1806" sId="1" odxf="1">
    <oc r="E182" t="inlineStr">
      <is>
        <t>Automatable</t>
      </is>
    </oc>
    <nc r="E182" t="inlineStr">
      <is>
        <t>Y</t>
      </is>
    </nc>
    <odxf/>
  </rcc>
  <rcc rId="1807" sId="1" odxf="1">
    <oc r="E184" t="inlineStr">
      <is>
        <t>Automatable</t>
      </is>
    </oc>
    <nc r="E184" t="inlineStr">
      <is>
        <t>Y</t>
      </is>
    </nc>
    <odxf/>
  </rcc>
  <rcc rId="1808" sId="1" odxf="1">
    <oc r="E185" t="inlineStr">
      <is>
        <t>Automatable</t>
      </is>
    </oc>
    <nc r="E185" t="inlineStr">
      <is>
        <t>Y</t>
      </is>
    </nc>
    <odxf/>
  </rcc>
  <rcc rId="1809" sId="1" odxf="1">
    <oc r="E186" t="inlineStr">
      <is>
        <t>Automatable</t>
      </is>
    </oc>
    <nc r="E186" t="inlineStr">
      <is>
        <t>Y</t>
      </is>
    </nc>
    <odxf/>
  </rcc>
  <rcc rId="1810" sId="1" odxf="1">
    <oc r="E187" t="inlineStr">
      <is>
        <t>Automatable</t>
      </is>
    </oc>
    <nc r="E187" t="inlineStr">
      <is>
        <t>Y</t>
      </is>
    </nc>
    <odxf/>
  </rcc>
  <rcc rId="1811" sId="1" odxf="1">
    <oc r="E188" t="inlineStr">
      <is>
        <t>Automatable</t>
      </is>
    </oc>
    <nc r="E188" t="inlineStr">
      <is>
        <t>Y</t>
      </is>
    </nc>
    <odxf/>
  </rcc>
  <rcc rId="1812" sId="1" odxf="1">
    <oc r="E189" t="inlineStr">
      <is>
        <t>Automatable</t>
      </is>
    </oc>
    <nc r="E189" t="inlineStr">
      <is>
        <t>Y</t>
      </is>
    </nc>
    <odxf/>
  </rcc>
  <rcc rId="1813" sId="1" odxf="1">
    <oc r="E190" t="inlineStr">
      <is>
        <t>Automatable</t>
      </is>
    </oc>
    <nc r="E190" t="inlineStr">
      <is>
        <t>Y</t>
      </is>
    </nc>
    <odxf/>
  </rcc>
  <rcc rId="1814" sId="1" odxf="1">
    <oc r="E192" t="inlineStr">
      <is>
        <t>Automatable</t>
      </is>
    </oc>
    <nc r="E192" t="inlineStr">
      <is>
        <t>Y</t>
      </is>
    </nc>
    <odxf/>
  </rcc>
  <rcc rId="1815" sId="1" odxf="1">
    <oc r="E193" t="inlineStr">
      <is>
        <t>Automatable</t>
      </is>
    </oc>
    <nc r="E193" t="inlineStr">
      <is>
        <t>Y</t>
      </is>
    </nc>
    <odxf/>
  </rcc>
  <rcc rId="1816" sId="1" odxf="1">
    <oc r="E194" t="inlineStr">
      <is>
        <t>Automatable</t>
      </is>
    </oc>
    <nc r="E194" t="inlineStr">
      <is>
        <t>Y</t>
      </is>
    </nc>
    <odxf/>
  </rcc>
  <rcc rId="1817" sId="1" odxf="1">
    <oc r="E195" t="inlineStr">
      <is>
        <t>Automatable</t>
      </is>
    </oc>
    <nc r="E195" t="inlineStr">
      <is>
        <t>Y</t>
      </is>
    </nc>
    <odxf/>
  </rcc>
  <rcc rId="1818" sId="1" odxf="1">
    <oc r="E196" t="inlineStr">
      <is>
        <t>Automatable</t>
      </is>
    </oc>
    <nc r="E196" t="inlineStr">
      <is>
        <t>Y</t>
      </is>
    </nc>
    <odxf/>
  </rcc>
  <rcc rId="1819" sId="1" odxf="1">
    <oc r="E197" t="inlineStr">
      <is>
        <t>Automatable</t>
      </is>
    </oc>
    <nc r="E197" t="inlineStr">
      <is>
        <t>Y</t>
      </is>
    </nc>
    <odxf/>
  </rcc>
  <rcc rId="1820" sId="1" odxf="1">
    <oc r="E198" t="inlineStr">
      <is>
        <t>Automatable</t>
      </is>
    </oc>
    <nc r="E198" t="inlineStr">
      <is>
        <t>Y</t>
      </is>
    </nc>
    <odxf/>
  </rcc>
  <rcc rId="1821" sId="1" odxf="1">
    <oc r="E199" t="inlineStr">
      <is>
        <t>Automatable</t>
      </is>
    </oc>
    <nc r="E199" t="inlineStr">
      <is>
        <t>Y</t>
      </is>
    </nc>
    <odxf/>
  </rcc>
  <rcc rId="1822" sId="1" odxf="1">
    <oc r="E200" t="inlineStr">
      <is>
        <t>Automatable</t>
      </is>
    </oc>
    <nc r="E200" t="inlineStr">
      <is>
        <t>Y</t>
      </is>
    </nc>
    <odxf/>
  </rcc>
  <rcc rId="1823" sId="1" odxf="1">
    <oc r="E201" t="inlineStr">
      <is>
        <t>Automatable</t>
      </is>
    </oc>
    <nc r="E201" t="inlineStr">
      <is>
        <t>Y</t>
      </is>
    </nc>
    <odxf/>
  </rcc>
  <rcc rId="1824" sId="1" odxf="1">
    <oc r="E202" t="inlineStr">
      <is>
        <t>Automatable</t>
      </is>
    </oc>
    <nc r="E202" t="inlineStr">
      <is>
        <t>Y</t>
      </is>
    </nc>
    <odxf/>
  </rcc>
  <rcc rId="1825" sId="1" odxf="1">
    <oc r="E203" t="inlineStr">
      <is>
        <t>Automatable</t>
      </is>
    </oc>
    <nc r="E203" t="inlineStr">
      <is>
        <t>Y</t>
      </is>
    </nc>
    <odxf/>
  </rcc>
  <rcc rId="1826" sId="1" odxf="1">
    <oc r="E204" t="inlineStr">
      <is>
        <t>Automatable</t>
      </is>
    </oc>
    <nc r="E204" t="inlineStr">
      <is>
        <t>Y</t>
      </is>
    </nc>
    <odxf/>
  </rcc>
  <rcc rId="1827" sId="1" odxf="1">
    <oc r="E205" t="inlineStr">
      <is>
        <t>Automatable</t>
      </is>
    </oc>
    <nc r="E205" t="inlineStr">
      <is>
        <t>Y</t>
      </is>
    </nc>
    <odxf/>
  </rcc>
  <rcc rId="1828" sId="1" odxf="1">
    <oc r="E206" t="inlineStr">
      <is>
        <t>Automatable</t>
      </is>
    </oc>
    <nc r="E206" t="inlineStr">
      <is>
        <t>Y</t>
      </is>
    </nc>
    <odxf/>
  </rcc>
  <rcc rId="1829" sId="1" odxf="1">
    <oc r="E207" t="inlineStr">
      <is>
        <t>Automatable</t>
      </is>
    </oc>
    <nc r="E207" t="inlineStr">
      <is>
        <t>Y</t>
      </is>
    </nc>
    <odxf/>
  </rcc>
  <rcc rId="1830" sId="1" odxf="1">
    <oc r="E208" t="inlineStr">
      <is>
        <t>Automatable</t>
      </is>
    </oc>
    <nc r="E208" t="inlineStr">
      <is>
        <t>Y</t>
      </is>
    </nc>
    <odxf/>
  </rcc>
  <rcc rId="1831" sId="1" odxf="1">
    <oc r="E209" t="inlineStr">
      <is>
        <t>Automatable</t>
      </is>
    </oc>
    <nc r="E209" t="inlineStr">
      <is>
        <t>Y</t>
      </is>
    </nc>
    <odxf/>
  </rcc>
  <rcc rId="1832" sId="1" odxf="1">
    <oc r="E210" t="inlineStr">
      <is>
        <t>Automatable</t>
      </is>
    </oc>
    <nc r="E210" t="inlineStr">
      <is>
        <t>Y</t>
      </is>
    </nc>
    <odxf/>
  </rcc>
  <rcc rId="1833" sId="1" odxf="1">
    <oc r="E211" t="inlineStr">
      <is>
        <t>Automatable</t>
      </is>
    </oc>
    <nc r="E211" t="inlineStr">
      <is>
        <t>Y</t>
      </is>
    </nc>
    <odxf/>
  </rcc>
  <rcc rId="1834" sId="1" odxf="1">
    <oc r="E212" t="inlineStr">
      <is>
        <t>Automatable</t>
      </is>
    </oc>
    <nc r="E212" t="inlineStr">
      <is>
        <t>Y</t>
      </is>
    </nc>
    <odxf/>
  </rcc>
  <rcc rId="1835" sId="1" odxf="1">
    <oc r="E213" t="inlineStr">
      <is>
        <t>Automatable</t>
      </is>
    </oc>
    <nc r="E213" t="inlineStr">
      <is>
        <t>Y</t>
      </is>
    </nc>
    <odxf/>
  </rcc>
  <rcc rId="1836" sId="1" odxf="1">
    <oc r="E214" t="inlineStr">
      <is>
        <t>Automatable</t>
      </is>
    </oc>
    <nc r="E214" t="inlineStr">
      <is>
        <t>Y</t>
      </is>
    </nc>
    <odxf/>
  </rcc>
  <rcc rId="1837" sId="1" odxf="1">
    <oc r="E215" t="inlineStr">
      <is>
        <t>Automatable</t>
      </is>
    </oc>
    <nc r="E215" t="inlineStr">
      <is>
        <t>Y</t>
      </is>
    </nc>
    <odxf/>
  </rcc>
  <rcc rId="1838" sId="1" odxf="1">
    <oc r="E216" t="inlineStr">
      <is>
        <t>Automatable</t>
      </is>
    </oc>
    <nc r="E216" t="inlineStr">
      <is>
        <t>Y</t>
      </is>
    </nc>
    <odxf/>
  </rcc>
  <rcc rId="1839" sId="1" odxf="1">
    <oc r="E217" t="inlineStr">
      <is>
        <t>Automatable</t>
      </is>
    </oc>
    <nc r="E217" t="inlineStr">
      <is>
        <t>Y</t>
      </is>
    </nc>
    <odxf/>
  </rcc>
  <rcc rId="1840" sId="1" odxf="1">
    <oc r="E218" t="inlineStr">
      <is>
        <t>Automatable</t>
      </is>
    </oc>
    <nc r="E218" t="inlineStr">
      <is>
        <t>Y</t>
      </is>
    </nc>
    <odxf/>
  </rcc>
  <rcc rId="1841" sId="1" odxf="1">
    <oc r="E219" t="inlineStr">
      <is>
        <t>Automatable</t>
      </is>
    </oc>
    <nc r="E219" t="inlineStr">
      <is>
        <t>Y</t>
      </is>
    </nc>
    <odxf/>
  </rcc>
  <rcc rId="1842" sId="1" odxf="1">
    <oc r="E221" t="inlineStr">
      <is>
        <t>Automatable</t>
      </is>
    </oc>
    <nc r="E221" t="inlineStr">
      <is>
        <t>Y</t>
      </is>
    </nc>
    <odxf/>
  </rcc>
  <rcc rId="1843" sId="1" odxf="1">
    <oc r="E222" t="inlineStr">
      <is>
        <t>Automatable</t>
      </is>
    </oc>
    <nc r="E222" t="inlineStr">
      <is>
        <t>Y</t>
      </is>
    </nc>
    <odxf/>
  </rcc>
  <rcc rId="1844" sId="1" odxf="1">
    <oc r="E223" t="inlineStr">
      <is>
        <t>Automatable</t>
      </is>
    </oc>
    <nc r="E223" t="inlineStr">
      <is>
        <t>Y</t>
      </is>
    </nc>
    <odxf/>
  </rcc>
  <rcc rId="1845" sId="1" odxf="1">
    <oc r="E224" t="inlineStr">
      <is>
        <t>Automatable</t>
      </is>
    </oc>
    <nc r="E224" t="inlineStr">
      <is>
        <t>Y</t>
      </is>
    </nc>
    <odxf/>
  </rcc>
  <rcc rId="1846" sId="1" odxf="1">
    <oc r="E225" t="inlineStr">
      <is>
        <t>Automatable</t>
      </is>
    </oc>
    <nc r="E225" t="inlineStr">
      <is>
        <t>Y</t>
      </is>
    </nc>
    <odxf/>
  </rcc>
  <rcc rId="1847" sId="1" odxf="1">
    <oc r="E226" t="inlineStr">
      <is>
        <t>Automatable</t>
      </is>
    </oc>
    <nc r="E226" t="inlineStr">
      <is>
        <t>Y</t>
      </is>
    </nc>
    <odxf/>
  </rcc>
  <rcc rId="1848" sId="1" odxf="1">
    <oc r="E227" t="inlineStr">
      <is>
        <t>Automatable</t>
      </is>
    </oc>
    <nc r="E227" t="inlineStr">
      <is>
        <t>Y</t>
      </is>
    </nc>
    <odxf/>
  </rcc>
  <rcc rId="1849" sId="1" odxf="1">
    <oc r="E228" t="inlineStr">
      <is>
        <t>Automatable</t>
      </is>
    </oc>
    <nc r="E228" t="inlineStr">
      <is>
        <t>Y</t>
      </is>
    </nc>
    <odxf/>
  </rcc>
  <rcc rId="1850" sId="1" odxf="1">
    <oc r="E229" t="inlineStr">
      <is>
        <t>Automatable</t>
      </is>
    </oc>
    <nc r="E229" t="inlineStr">
      <is>
        <t>Y</t>
      </is>
    </nc>
    <odxf/>
  </rcc>
  <rcc rId="1851" sId="1" odxf="1">
    <oc r="E230" t="inlineStr">
      <is>
        <t>Automatable</t>
      </is>
    </oc>
    <nc r="E230" t="inlineStr">
      <is>
        <t>Y</t>
      </is>
    </nc>
    <odxf/>
  </rcc>
  <rcc rId="1852" sId="1" odxf="1">
    <oc r="E231" t="inlineStr">
      <is>
        <t>Automatable</t>
      </is>
    </oc>
    <nc r="E231" t="inlineStr">
      <is>
        <t>Y</t>
      </is>
    </nc>
    <odxf/>
  </rcc>
  <rcc rId="1853" sId="1" odxf="1">
    <oc r="E232" t="inlineStr">
      <is>
        <t>Automatable</t>
      </is>
    </oc>
    <nc r="E232" t="inlineStr">
      <is>
        <t>Y</t>
      </is>
    </nc>
    <odxf/>
  </rcc>
  <rcc rId="1854" sId="1" odxf="1">
    <oc r="E233" t="inlineStr">
      <is>
        <t>Automatable</t>
      </is>
    </oc>
    <nc r="E233" t="inlineStr">
      <is>
        <t>Y</t>
      </is>
    </nc>
    <odxf/>
  </rcc>
  <rcc rId="1855" sId="1" odxf="1">
    <oc r="E234" t="inlineStr">
      <is>
        <t>Automatable</t>
      </is>
    </oc>
    <nc r="E234" t="inlineStr">
      <is>
        <t>Y</t>
      </is>
    </nc>
    <odxf/>
  </rcc>
  <rcc rId="1856" sId="1" odxf="1">
    <oc r="E235" t="inlineStr">
      <is>
        <t>Automatable</t>
      </is>
    </oc>
    <nc r="E235" t="inlineStr">
      <is>
        <t>Y</t>
      </is>
    </nc>
    <odxf/>
  </rcc>
  <rcc rId="1857" sId="1" odxf="1">
    <oc r="E236" t="inlineStr">
      <is>
        <t>Automatable</t>
      </is>
    </oc>
    <nc r="E236" t="inlineStr">
      <is>
        <t>Y</t>
      </is>
    </nc>
    <odxf/>
  </rcc>
  <rcc rId="1858" sId="1" odxf="1">
    <oc r="E237" t="inlineStr">
      <is>
        <t>Automatable</t>
      </is>
    </oc>
    <nc r="E237" t="inlineStr">
      <is>
        <t>Y</t>
      </is>
    </nc>
    <odxf/>
  </rcc>
  <rcc rId="1859" sId="1" odxf="1">
    <oc r="E238" t="inlineStr">
      <is>
        <t>Automatable</t>
      </is>
    </oc>
    <nc r="E238" t="inlineStr">
      <is>
        <t>Y</t>
      </is>
    </nc>
    <odxf/>
  </rcc>
  <rcc rId="1860" sId="1" odxf="1">
    <oc r="E239" t="inlineStr">
      <is>
        <t>Automatable</t>
      </is>
    </oc>
    <nc r="E239" t="inlineStr">
      <is>
        <t>Y</t>
      </is>
    </nc>
    <odxf/>
  </rcc>
  <rcc rId="1861" sId="1" odxf="1">
    <oc r="E240" t="inlineStr">
      <is>
        <t>Automatable</t>
      </is>
    </oc>
    <nc r="E240" t="inlineStr">
      <is>
        <t>Y</t>
      </is>
    </nc>
    <odxf/>
  </rcc>
  <rcc rId="1862" sId="1" odxf="1">
    <oc r="E241" t="inlineStr">
      <is>
        <t>Automatable</t>
      </is>
    </oc>
    <nc r="E241" t="inlineStr">
      <is>
        <t>Y</t>
      </is>
    </nc>
    <odxf/>
  </rcc>
  <rcc rId="1863" sId="1" odxf="1">
    <oc r="E243" t="inlineStr">
      <is>
        <t>Automatable</t>
      </is>
    </oc>
    <nc r="E243" t="inlineStr">
      <is>
        <t>Y</t>
      </is>
    </nc>
    <odxf/>
  </rcc>
  <rcc rId="1864" sId="1" odxf="1">
    <oc r="E244" t="inlineStr">
      <is>
        <t>Automatable</t>
      </is>
    </oc>
    <nc r="E244" t="inlineStr">
      <is>
        <t>Y</t>
      </is>
    </nc>
    <odxf/>
  </rcc>
  <rcc rId="1865" sId="1" odxf="1">
    <oc r="E245" t="inlineStr">
      <is>
        <t>Automatable</t>
      </is>
    </oc>
    <nc r="E245" t="inlineStr">
      <is>
        <t>Y</t>
      </is>
    </nc>
    <odxf/>
  </rcc>
  <rcc rId="1866" sId="1" odxf="1">
    <oc r="E246" t="inlineStr">
      <is>
        <t>Automatable</t>
      </is>
    </oc>
    <nc r="E246" t="inlineStr">
      <is>
        <t>Y</t>
      </is>
    </nc>
    <odxf/>
  </rcc>
  <rcc rId="1867" sId="1" odxf="1">
    <oc r="E247" t="inlineStr">
      <is>
        <t>Automatable</t>
      </is>
    </oc>
    <nc r="E247" t="inlineStr">
      <is>
        <t>Y</t>
      </is>
    </nc>
    <odxf/>
  </rcc>
  <rcc rId="1868" sId="1" odxf="1">
    <oc r="E248" t="inlineStr">
      <is>
        <t>Automatable</t>
      </is>
    </oc>
    <nc r="E248" t="inlineStr">
      <is>
        <t>Y</t>
      </is>
    </nc>
    <odxf/>
  </rcc>
  <rcc rId="1869" sId="1" odxf="1">
    <oc r="E249" t="inlineStr">
      <is>
        <t>Automatable</t>
      </is>
    </oc>
    <nc r="E249" t="inlineStr">
      <is>
        <t>Y</t>
      </is>
    </nc>
    <odxf/>
  </rcc>
  <rcc rId="1870" sId="1" odxf="1">
    <oc r="E250" t="inlineStr">
      <is>
        <t>Automatable</t>
      </is>
    </oc>
    <nc r="E250" t="inlineStr">
      <is>
        <t>Y</t>
      </is>
    </nc>
    <odxf/>
  </rcc>
  <rcc rId="1871" sId="1" odxf="1">
    <oc r="E251" t="inlineStr">
      <is>
        <t>Automatable</t>
      </is>
    </oc>
    <nc r="E251" t="inlineStr">
      <is>
        <t>Y</t>
      </is>
    </nc>
    <odxf/>
  </rcc>
  <rcc rId="1872" sId="1" odxf="1">
    <oc r="E252" t="inlineStr">
      <is>
        <t>Automatable</t>
      </is>
    </oc>
    <nc r="E252" t="inlineStr">
      <is>
        <t>Y</t>
      </is>
    </nc>
    <odxf/>
  </rcc>
  <rcc rId="1873" sId="1" odxf="1">
    <oc r="E253" t="inlineStr">
      <is>
        <t>Automatable</t>
      </is>
    </oc>
    <nc r="E253" t="inlineStr">
      <is>
        <t>Y</t>
      </is>
    </nc>
    <odxf/>
  </rcc>
  <rcc rId="1874" sId="1" odxf="1">
    <oc r="E254" t="inlineStr">
      <is>
        <t>Automatable</t>
      </is>
    </oc>
    <nc r="E254" t="inlineStr">
      <is>
        <t>Y</t>
      </is>
    </nc>
    <odxf/>
  </rcc>
  <rcc rId="1875" sId="1" odxf="1">
    <oc r="E255" t="inlineStr">
      <is>
        <t>Automatable</t>
      </is>
    </oc>
    <nc r="E255" t="inlineStr">
      <is>
        <t>Y</t>
      </is>
    </nc>
    <odxf/>
  </rcc>
  <rcc rId="1876" sId="1" odxf="1">
    <oc r="E256" t="inlineStr">
      <is>
        <t>Automatable</t>
      </is>
    </oc>
    <nc r="E256" t="inlineStr">
      <is>
        <t>Y</t>
      </is>
    </nc>
    <odxf/>
  </rcc>
  <rcc rId="1877" sId="1" odxf="1">
    <oc r="E257" t="inlineStr">
      <is>
        <t>Automatable</t>
      </is>
    </oc>
    <nc r="E257" t="inlineStr">
      <is>
        <t>Y</t>
      </is>
    </nc>
    <odxf/>
  </rcc>
  <rcc rId="1878" sId="1" odxf="1">
    <oc r="E259" t="inlineStr">
      <is>
        <t>Automatable</t>
      </is>
    </oc>
    <nc r="E259" t="inlineStr">
      <is>
        <t>Y</t>
      </is>
    </nc>
    <odxf/>
  </rcc>
  <rcc rId="1879" sId="1" odxf="1">
    <oc r="E260" t="inlineStr">
      <is>
        <t>Automatable</t>
      </is>
    </oc>
    <nc r="E260" t="inlineStr">
      <is>
        <t>Y</t>
      </is>
    </nc>
    <odxf/>
  </rcc>
  <rcc rId="1880" sId="1" odxf="1">
    <oc r="E262" t="inlineStr">
      <is>
        <t>Automatable</t>
      </is>
    </oc>
    <nc r="E262" t="inlineStr">
      <is>
        <t>Y</t>
      </is>
    </nc>
    <odxf/>
  </rcc>
  <rcc rId="1881" sId="1" odxf="1">
    <oc r="E263" t="inlineStr">
      <is>
        <t>Automatable</t>
      </is>
    </oc>
    <nc r="E263" t="inlineStr">
      <is>
        <t>Y</t>
      </is>
    </nc>
    <odxf/>
  </rcc>
  <rcc rId="1882" sId="1" odxf="1">
    <oc r="E264" t="inlineStr">
      <is>
        <t>Automatable</t>
      </is>
    </oc>
    <nc r="E264" t="inlineStr">
      <is>
        <t>Y</t>
      </is>
    </nc>
    <odxf/>
  </rcc>
  <rcc rId="1883" sId="1" odxf="1">
    <oc r="E265" t="inlineStr">
      <is>
        <t>Automatable</t>
      </is>
    </oc>
    <nc r="E265" t="inlineStr">
      <is>
        <t>Y</t>
      </is>
    </nc>
    <odxf/>
  </rcc>
  <rcc rId="1884" sId="1" odxf="1">
    <oc r="E266" t="inlineStr">
      <is>
        <t>Automatable</t>
      </is>
    </oc>
    <nc r="E266" t="inlineStr">
      <is>
        <t>Y</t>
      </is>
    </nc>
    <odxf/>
  </rcc>
  <rcc rId="1885" sId="1" odxf="1">
    <oc r="E267" t="inlineStr">
      <is>
        <t>Automatable</t>
      </is>
    </oc>
    <nc r="E267" t="inlineStr">
      <is>
        <t>Y</t>
      </is>
    </nc>
    <odxf/>
  </rcc>
  <rcc rId="1886" sId="1" odxf="1">
    <oc r="E271" t="inlineStr">
      <is>
        <t>Automatable</t>
      </is>
    </oc>
    <nc r="E271" t="inlineStr">
      <is>
        <t>Y</t>
      </is>
    </nc>
    <odxf/>
  </rcc>
  <rcc rId="1887" sId="1" odxf="1">
    <oc r="E272" t="inlineStr">
      <is>
        <t>Automatable</t>
      </is>
    </oc>
    <nc r="E272" t="inlineStr">
      <is>
        <t>Y</t>
      </is>
    </nc>
    <odxf/>
  </rcc>
  <rcc rId="1888" sId="1" odxf="1">
    <oc r="E273" t="inlineStr">
      <is>
        <t>Automatable</t>
      </is>
    </oc>
    <nc r="E273" t="inlineStr">
      <is>
        <t>Y</t>
      </is>
    </nc>
    <odxf/>
  </rcc>
  <rcc rId="1889" sId="1" odxf="1">
    <oc r="E275" t="inlineStr">
      <is>
        <t>Automatable</t>
      </is>
    </oc>
    <nc r="E275" t="inlineStr">
      <is>
        <t>Y</t>
      </is>
    </nc>
    <odxf/>
  </rcc>
  <rcc rId="1890" sId="1" odxf="1">
    <oc r="E283" t="inlineStr">
      <is>
        <t>Automatable</t>
      </is>
    </oc>
    <nc r="E283" t="inlineStr">
      <is>
        <t>Y</t>
      </is>
    </nc>
    <odxf/>
  </rcc>
  <rcc rId="1891" sId="1" odxf="1">
    <oc r="E284" t="inlineStr">
      <is>
        <t>Automatable</t>
      </is>
    </oc>
    <nc r="E284" t="inlineStr">
      <is>
        <t>Y</t>
      </is>
    </nc>
    <odxf/>
  </rcc>
  <rcc rId="1892" sId="1" odxf="1">
    <oc r="E286" t="inlineStr">
      <is>
        <t>Automatable</t>
      </is>
    </oc>
    <nc r="E286" t="inlineStr">
      <is>
        <t>Y</t>
      </is>
    </nc>
    <odxf/>
  </rcc>
  <rcc rId="1893" sId="1" odxf="1">
    <oc r="E287" t="inlineStr">
      <is>
        <t>Automatable</t>
      </is>
    </oc>
    <nc r="E287" t="inlineStr">
      <is>
        <t>Y</t>
      </is>
    </nc>
    <odxf/>
  </rcc>
  <rcc rId="1894" sId="1" odxf="1">
    <oc r="E288" t="inlineStr">
      <is>
        <t>Automatable</t>
      </is>
    </oc>
    <nc r="E288" t="inlineStr">
      <is>
        <t>Y</t>
      </is>
    </nc>
    <odxf/>
  </rcc>
  <rcc rId="1895" sId="1" odxf="1">
    <oc r="E289" t="inlineStr">
      <is>
        <t>Automatable</t>
      </is>
    </oc>
    <nc r="E289" t="inlineStr">
      <is>
        <t>Y</t>
      </is>
    </nc>
    <odxf/>
  </rcc>
  <rcc rId="1896" sId="1" odxf="1">
    <oc r="E290" t="inlineStr">
      <is>
        <t>Automatable</t>
      </is>
    </oc>
    <nc r="E290" t="inlineStr">
      <is>
        <t>Y</t>
      </is>
    </nc>
    <odxf/>
  </rcc>
  <rcc rId="1897" sId="1" odxf="1">
    <oc r="E291" t="inlineStr">
      <is>
        <t>Automatable</t>
      </is>
    </oc>
    <nc r="E291" t="inlineStr">
      <is>
        <t>Y</t>
      </is>
    </nc>
    <odxf/>
  </rcc>
  <rcc rId="1898" sId="1" odxf="1">
    <oc r="E292" t="inlineStr">
      <is>
        <t>Automatable</t>
      </is>
    </oc>
    <nc r="E292" t="inlineStr">
      <is>
        <t>Y</t>
      </is>
    </nc>
    <odxf/>
  </rcc>
  <rcc rId="1899" sId="1" odxf="1">
    <oc r="E293" t="inlineStr">
      <is>
        <t>Automatable</t>
      </is>
    </oc>
    <nc r="E293" t="inlineStr">
      <is>
        <t>Y</t>
      </is>
    </nc>
    <odxf/>
  </rcc>
  <rcc rId="1900" sId="1" odxf="1">
    <oc r="E294" t="inlineStr">
      <is>
        <t>Automatable</t>
      </is>
    </oc>
    <nc r="E294" t="inlineStr">
      <is>
        <t>Y</t>
      </is>
    </nc>
    <odxf/>
  </rcc>
  <rcc rId="1901" sId="1" odxf="1">
    <oc r="E295" t="inlineStr">
      <is>
        <t>Automatable</t>
      </is>
    </oc>
    <nc r="E295" t="inlineStr">
      <is>
        <t>Y</t>
      </is>
    </nc>
    <odxf/>
  </rcc>
  <rcc rId="1902" sId="1" odxf="1">
    <oc r="E296" t="inlineStr">
      <is>
        <t>Automatable</t>
      </is>
    </oc>
    <nc r="E296" t="inlineStr">
      <is>
        <t>Y</t>
      </is>
    </nc>
    <odxf/>
  </rcc>
  <rcc rId="1903" sId="1" odxf="1">
    <oc r="E297" t="inlineStr">
      <is>
        <t>Automatable</t>
      </is>
    </oc>
    <nc r="E297" t="inlineStr">
      <is>
        <t>Y</t>
      </is>
    </nc>
    <odxf/>
  </rcc>
  <rcc rId="1904" sId="1" odxf="1">
    <oc r="E298" t="inlineStr">
      <is>
        <t>Automatable</t>
      </is>
    </oc>
    <nc r="E298" t="inlineStr">
      <is>
        <t>Y</t>
      </is>
    </nc>
    <odxf/>
  </rcc>
  <rcc rId="1905" sId="1" odxf="1">
    <oc r="E299" t="inlineStr">
      <is>
        <t>Automatable</t>
      </is>
    </oc>
    <nc r="E299" t="inlineStr">
      <is>
        <t>Y</t>
      </is>
    </nc>
    <odxf/>
  </rcc>
  <rcc rId="1906" sId="1" odxf="1">
    <oc r="E300" t="inlineStr">
      <is>
        <t>Automatable</t>
      </is>
    </oc>
    <nc r="E300" t="inlineStr">
      <is>
        <t>Y</t>
      </is>
    </nc>
    <odxf/>
  </rcc>
  <rcc rId="1907" sId="1" odxf="1">
    <oc r="E301" t="inlineStr">
      <is>
        <t>Automatable</t>
      </is>
    </oc>
    <nc r="E301" t="inlineStr">
      <is>
        <t>Y</t>
      </is>
    </nc>
    <odxf/>
  </rcc>
  <rcc rId="1908" sId="1" odxf="1">
    <oc r="E302" t="inlineStr">
      <is>
        <t>Automatable</t>
      </is>
    </oc>
    <nc r="E302" t="inlineStr">
      <is>
        <t>Y</t>
      </is>
    </nc>
    <odxf/>
  </rcc>
  <rcc rId="1909" sId="1" odxf="1">
    <oc r="E303" t="inlineStr">
      <is>
        <t>Automatable</t>
      </is>
    </oc>
    <nc r="E303" t="inlineStr">
      <is>
        <t>Y</t>
      </is>
    </nc>
    <odxf/>
  </rcc>
  <rcc rId="1910" sId="1" odxf="1">
    <oc r="E304" t="inlineStr">
      <is>
        <t>Automatable</t>
      </is>
    </oc>
    <nc r="E304" t="inlineStr">
      <is>
        <t>Y</t>
      </is>
    </nc>
    <odxf/>
  </rcc>
  <rcc rId="1911" sId="1" odxf="1">
    <oc r="E305" t="inlineStr">
      <is>
        <t>Automatable</t>
      </is>
    </oc>
    <nc r="E305" t="inlineStr">
      <is>
        <t>Y</t>
      </is>
    </nc>
    <odxf/>
  </rcc>
  <rcc rId="1912" sId="1" odxf="1">
    <oc r="E306" t="inlineStr">
      <is>
        <t>Automatable</t>
      </is>
    </oc>
    <nc r="E306" t="inlineStr">
      <is>
        <t>Y</t>
      </is>
    </nc>
    <odxf/>
  </rcc>
  <rcc rId="1913" sId="1" odxf="1">
    <oc r="E307" t="inlineStr">
      <is>
        <t>Automatable</t>
      </is>
    </oc>
    <nc r="E307" t="inlineStr">
      <is>
        <t>Y</t>
      </is>
    </nc>
    <odxf/>
  </rcc>
  <rcc rId="1914" sId="1" odxf="1">
    <oc r="E308" t="inlineStr">
      <is>
        <t>Automatable</t>
      </is>
    </oc>
    <nc r="E308" t="inlineStr">
      <is>
        <t>Y</t>
      </is>
    </nc>
    <odxf/>
  </rcc>
  <rcc rId="1915" sId="1" odxf="1">
    <oc r="E309" t="inlineStr">
      <is>
        <t>Automatable</t>
      </is>
    </oc>
    <nc r="E309" t="inlineStr">
      <is>
        <t>Y</t>
      </is>
    </nc>
    <odxf/>
  </rcc>
  <rcc rId="1916" sId="1" odxf="1">
    <oc r="E310" t="inlineStr">
      <is>
        <t>Automatable</t>
      </is>
    </oc>
    <nc r="E310" t="inlineStr">
      <is>
        <t>Y</t>
      </is>
    </nc>
    <odxf/>
  </rcc>
  <rcc rId="1917" sId="1" odxf="1">
    <oc r="E311" t="inlineStr">
      <is>
        <t>Automatable</t>
      </is>
    </oc>
    <nc r="E311" t="inlineStr">
      <is>
        <t>Y</t>
      </is>
    </nc>
    <odxf/>
  </rcc>
  <rcc rId="1918" sId="1" odxf="1">
    <oc r="E312" t="inlineStr">
      <is>
        <t>Automatable</t>
      </is>
    </oc>
    <nc r="E312" t="inlineStr">
      <is>
        <t>Y</t>
      </is>
    </nc>
    <odxf/>
  </rcc>
  <rcc rId="1919" sId="1" odxf="1">
    <oc r="E313" t="inlineStr">
      <is>
        <t>Automatable</t>
      </is>
    </oc>
    <nc r="E313" t="inlineStr">
      <is>
        <t>Y</t>
      </is>
    </nc>
    <odxf/>
  </rcc>
  <rcc rId="1920" sId="1" odxf="1">
    <oc r="E314" t="inlineStr">
      <is>
        <t>Automatable</t>
      </is>
    </oc>
    <nc r="E314" t="inlineStr">
      <is>
        <t>Y</t>
      </is>
    </nc>
    <odxf/>
  </rcc>
  <rcc rId="1921" sId="1" odxf="1">
    <oc r="E315" t="inlineStr">
      <is>
        <t>Automatable</t>
      </is>
    </oc>
    <nc r="E315" t="inlineStr">
      <is>
        <t>Y</t>
      </is>
    </nc>
    <odxf/>
  </rcc>
  <rcc rId="1922" sId="1" odxf="1">
    <oc r="E316" t="inlineStr">
      <is>
        <t>Automatable</t>
      </is>
    </oc>
    <nc r="E316" t="inlineStr">
      <is>
        <t>Y</t>
      </is>
    </nc>
    <odxf/>
  </rcc>
  <rcc rId="1923" sId="1" odxf="1">
    <oc r="E317" t="inlineStr">
      <is>
        <t>Automatable</t>
      </is>
    </oc>
    <nc r="E317" t="inlineStr">
      <is>
        <t>Y</t>
      </is>
    </nc>
    <odxf/>
  </rcc>
  <rcc rId="1924" sId="1" odxf="1">
    <oc r="E319" t="inlineStr">
      <is>
        <t>Automatable</t>
      </is>
    </oc>
    <nc r="E319" t="inlineStr">
      <is>
        <t>Y</t>
      </is>
    </nc>
    <odxf/>
  </rcc>
  <rcc rId="1925" sId="1" odxf="1">
    <oc r="E320" t="inlineStr">
      <is>
        <t>Automatable</t>
      </is>
    </oc>
    <nc r="E320" t="inlineStr">
      <is>
        <t>Y</t>
      </is>
    </nc>
    <odxf/>
  </rcc>
  <rcc rId="1926" sId="1" odxf="1">
    <oc r="E321" t="inlineStr">
      <is>
        <t>Automatable</t>
      </is>
    </oc>
    <nc r="E321" t="inlineStr">
      <is>
        <t>Y</t>
      </is>
    </nc>
    <odxf/>
  </rcc>
  <rcc rId="1927" sId="1" odxf="1">
    <oc r="E322" t="inlineStr">
      <is>
        <t>Automatable</t>
      </is>
    </oc>
    <nc r="E322" t="inlineStr">
      <is>
        <t>Y</t>
      </is>
    </nc>
    <odxf/>
  </rcc>
  <rcc rId="1928" sId="1" odxf="1">
    <oc r="E323" t="inlineStr">
      <is>
        <t>Automatable</t>
      </is>
    </oc>
    <nc r="E323" t="inlineStr">
      <is>
        <t>Y</t>
      </is>
    </nc>
    <odxf/>
  </rcc>
  <rcc rId="1929" sId="1" odxf="1">
    <oc r="E324" t="inlineStr">
      <is>
        <t>Automatable</t>
      </is>
    </oc>
    <nc r="E324" t="inlineStr">
      <is>
        <t>Y</t>
      </is>
    </nc>
    <odxf/>
  </rcc>
  <rcc rId="1930" sId="1" odxf="1">
    <oc r="E325" t="inlineStr">
      <is>
        <t>Automatable</t>
      </is>
    </oc>
    <nc r="E325" t="inlineStr">
      <is>
        <t>Y</t>
      </is>
    </nc>
    <odxf/>
  </rcc>
  <rcc rId="1931" sId="1" odxf="1">
    <oc r="E326" t="inlineStr">
      <is>
        <t>Automatable</t>
      </is>
    </oc>
    <nc r="E326" t="inlineStr">
      <is>
        <t>Y</t>
      </is>
    </nc>
    <odxf/>
  </rcc>
  <rcc rId="1932" sId="1" odxf="1">
    <oc r="E327" t="inlineStr">
      <is>
        <t>Automatable</t>
      </is>
    </oc>
    <nc r="E327" t="inlineStr">
      <is>
        <t>Y</t>
      </is>
    </nc>
    <odxf/>
  </rcc>
  <rcc rId="1933" sId="1" odxf="1">
    <oc r="E328" t="inlineStr">
      <is>
        <t>Automatable</t>
      </is>
    </oc>
    <nc r="E328" t="inlineStr">
      <is>
        <t>Y</t>
      </is>
    </nc>
    <odxf/>
  </rcc>
  <rcc rId="1934" sId="1" odxf="1">
    <oc r="E329" t="inlineStr">
      <is>
        <t>Automatable</t>
      </is>
    </oc>
    <nc r="E329" t="inlineStr">
      <is>
        <t>Y</t>
      </is>
    </nc>
    <odxf/>
  </rcc>
  <rcc rId="1935" sId="1" odxf="1">
    <oc r="E330" t="inlineStr">
      <is>
        <t>Automatable</t>
      </is>
    </oc>
    <nc r="E330" t="inlineStr">
      <is>
        <t>Y</t>
      </is>
    </nc>
    <odxf/>
  </rcc>
  <rcc rId="1936" sId="1" odxf="1">
    <oc r="E331" t="inlineStr">
      <is>
        <t>Automatable</t>
      </is>
    </oc>
    <nc r="E331" t="inlineStr">
      <is>
        <t>Y</t>
      </is>
    </nc>
    <odxf/>
  </rcc>
  <rcc rId="1937" sId="1" odxf="1">
    <oc r="E332" t="inlineStr">
      <is>
        <t>Automatable</t>
      </is>
    </oc>
    <nc r="E332" t="inlineStr">
      <is>
        <t>Y</t>
      </is>
    </nc>
    <odxf/>
  </rcc>
  <rcc rId="1938" sId="1" odxf="1">
    <oc r="E333" t="inlineStr">
      <is>
        <t>Automatable</t>
      </is>
    </oc>
    <nc r="E333" t="inlineStr">
      <is>
        <t>Y</t>
      </is>
    </nc>
    <odxf/>
  </rcc>
  <rcc rId="1939" sId="1" odxf="1">
    <oc r="E334" t="inlineStr">
      <is>
        <t>Automatable</t>
      </is>
    </oc>
    <nc r="E334" t="inlineStr">
      <is>
        <t>Y</t>
      </is>
    </nc>
    <odxf/>
  </rcc>
  <rcc rId="1940" sId="1" odxf="1">
    <oc r="E335" t="inlineStr">
      <is>
        <t>Automatable</t>
      </is>
    </oc>
    <nc r="E335" t="inlineStr">
      <is>
        <t>Y</t>
      </is>
    </nc>
    <odxf/>
  </rcc>
  <rcc rId="1941" sId="1" odxf="1">
    <oc r="E336" t="inlineStr">
      <is>
        <t>Automatable</t>
      </is>
    </oc>
    <nc r="E336" t="inlineStr">
      <is>
        <t>Y</t>
      </is>
    </nc>
    <odxf/>
  </rcc>
  <rcc rId="1942" sId="1" odxf="1">
    <oc r="E337" t="inlineStr">
      <is>
        <t>Automatable</t>
      </is>
    </oc>
    <nc r="E337" t="inlineStr">
      <is>
        <t>Y</t>
      </is>
    </nc>
    <odxf/>
  </rcc>
  <rcc rId="1943" sId="1" odxf="1">
    <oc r="E338" t="inlineStr">
      <is>
        <t>Automatable</t>
      </is>
    </oc>
    <nc r="E338" t="inlineStr">
      <is>
        <t>Y</t>
      </is>
    </nc>
    <odxf/>
  </rcc>
  <rcc rId="1944" sId="1" odxf="1">
    <oc r="E340" t="inlineStr">
      <is>
        <t>Automatable</t>
      </is>
    </oc>
    <nc r="E340" t="inlineStr">
      <is>
        <t>Y</t>
      </is>
    </nc>
    <odxf/>
  </rcc>
  <rcc rId="1945" sId="1" odxf="1">
    <oc r="E341" t="inlineStr">
      <is>
        <t>Automatable</t>
      </is>
    </oc>
    <nc r="E341" t="inlineStr">
      <is>
        <t>Y</t>
      </is>
    </nc>
    <odxf/>
  </rcc>
  <rcc rId="1946" sId="1" odxf="1">
    <oc r="E342" t="inlineStr">
      <is>
        <t>Automatable</t>
      </is>
    </oc>
    <nc r="E342" t="inlineStr">
      <is>
        <t>Y</t>
      </is>
    </nc>
    <odxf/>
  </rcc>
  <rcc rId="1947" sId="1" odxf="1">
    <oc r="E343" t="inlineStr">
      <is>
        <t>Automatable</t>
      </is>
    </oc>
    <nc r="E343" t="inlineStr">
      <is>
        <t>Y</t>
      </is>
    </nc>
    <odxf/>
  </rcc>
  <rcc rId="1948" sId="1" odxf="1">
    <oc r="E344" t="inlineStr">
      <is>
        <t>Automatable</t>
      </is>
    </oc>
    <nc r="E344" t="inlineStr">
      <is>
        <t>Y</t>
      </is>
    </nc>
    <odxf/>
  </rcc>
  <rcc rId="1949" sId="1" odxf="1">
    <oc r="E345" t="inlineStr">
      <is>
        <t>Automatable</t>
      </is>
    </oc>
    <nc r="E345" t="inlineStr">
      <is>
        <t>Y</t>
      </is>
    </nc>
    <odxf/>
  </rcc>
  <rcc rId="1950" sId="1" odxf="1">
    <oc r="E346" t="inlineStr">
      <is>
        <t>Automatable</t>
      </is>
    </oc>
    <nc r="E346" t="inlineStr">
      <is>
        <t>Y</t>
      </is>
    </nc>
    <odxf/>
  </rcc>
  <rcc rId="1951" sId="1" odxf="1">
    <oc r="E347" t="inlineStr">
      <is>
        <t>Automatable</t>
      </is>
    </oc>
    <nc r="E347" t="inlineStr">
      <is>
        <t>Y</t>
      </is>
    </nc>
    <odxf/>
  </rcc>
  <rcc rId="1952" sId="1" odxf="1">
    <oc r="E348" t="inlineStr">
      <is>
        <t>Automatable</t>
      </is>
    </oc>
    <nc r="E348" t="inlineStr">
      <is>
        <t>Y</t>
      </is>
    </nc>
    <odxf/>
  </rcc>
  <rcc rId="1953" sId="1" odxf="1">
    <oc r="E349" t="inlineStr">
      <is>
        <t>Automatable</t>
      </is>
    </oc>
    <nc r="E349" t="inlineStr">
      <is>
        <t>Y</t>
      </is>
    </nc>
    <odxf/>
  </rcc>
  <rcc rId="1954" sId="1" odxf="1">
    <oc r="E350" t="inlineStr">
      <is>
        <t>Automatable</t>
      </is>
    </oc>
    <nc r="E350" t="inlineStr">
      <is>
        <t>Y</t>
      </is>
    </nc>
    <odxf/>
  </rcc>
  <rcc rId="1955" sId="1" odxf="1">
    <oc r="E351" t="inlineStr">
      <is>
        <t>Automatable</t>
      </is>
    </oc>
    <nc r="E351" t="inlineStr">
      <is>
        <t>Y</t>
      </is>
    </nc>
    <odxf/>
  </rcc>
  <rcc rId="1956" sId="1" odxf="1">
    <oc r="E352" t="inlineStr">
      <is>
        <t>Automatable</t>
      </is>
    </oc>
    <nc r="E352" t="inlineStr">
      <is>
        <t>Y</t>
      </is>
    </nc>
    <odxf/>
  </rcc>
  <rcc rId="1957" sId="1" odxf="1">
    <oc r="E353" t="inlineStr">
      <is>
        <t>Automatable</t>
      </is>
    </oc>
    <nc r="E353" t="inlineStr">
      <is>
        <t>Y</t>
      </is>
    </nc>
    <odxf/>
  </rcc>
  <rcc rId="1958" sId="1" odxf="1">
    <oc r="E354" t="inlineStr">
      <is>
        <t>Automatable</t>
      </is>
    </oc>
    <nc r="E354" t="inlineStr">
      <is>
        <t>Y</t>
      </is>
    </nc>
    <odxf/>
  </rcc>
  <rcc rId="1959" sId="1" odxf="1">
    <oc r="E355" t="inlineStr">
      <is>
        <t>Automatable</t>
      </is>
    </oc>
    <nc r="E355" t="inlineStr">
      <is>
        <t>Y</t>
      </is>
    </nc>
    <odxf/>
  </rcc>
  <rcc rId="1960" sId="1" odxf="1">
    <oc r="E356" t="inlineStr">
      <is>
        <t>Automatable</t>
      </is>
    </oc>
    <nc r="E356" t="inlineStr">
      <is>
        <t>Y</t>
      </is>
    </nc>
    <odxf/>
  </rcc>
  <rcc rId="1961" sId="1" odxf="1">
    <oc r="E357" t="inlineStr">
      <is>
        <t>Automatable</t>
      </is>
    </oc>
    <nc r="E357" t="inlineStr">
      <is>
        <t>Y</t>
      </is>
    </nc>
    <odxf/>
  </rcc>
  <rcc rId="1962" sId="1" odxf="1">
    <oc r="E358" t="inlineStr">
      <is>
        <t>Automatable</t>
      </is>
    </oc>
    <nc r="E358" t="inlineStr">
      <is>
        <t>Y</t>
      </is>
    </nc>
    <odxf/>
  </rcc>
  <rcc rId="1963" sId="1" odxf="1">
    <oc r="E359" t="inlineStr">
      <is>
        <t>Automatable</t>
      </is>
    </oc>
    <nc r="E359" t="inlineStr">
      <is>
        <t>Y</t>
      </is>
    </nc>
    <odxf/>
  </rcc>
  <rcc rId="1964" sId="1" odxf="1">
    <oc r="E360" t="inlineStr">
      <is>
        <t>Automatable</t>
      </is>
    </oc>
    <nc r="E360" t="inlineStr">
      <is>
        <t>Y</t>
      </is>
    </nc>
    <odxf/>
  </rcc>
  <rcc rId="1965" sId="1" odxf="1">
    <oc r="E361" t="inlineStr">
      <is>
        <t>Automatable</t>
      </is>
    </oc>
    <nc r="E361" t="inlineStr">
      <is>
        <t>Y</t>
      </is>
    </nc>
    <odxf/>
  </rcc>
  <rcc rId="1966" sId="1" odxf="1">
    <oc r="E362" t="inlineStr">
      <is>
        <t>Automatable</t>
      </is>
    </oc>
    <nc r="E362" t="inlineStr">
      <is>
        <t>Y</t>
      </is>
    </nc>
    <odxf/>
  </rcc>
  <rcc rId="1967" sId="1" odxf="1">
    <oc r="E363" t="inlineStr">
      <is>
        <t>Automatable</t>
      </is>
    </oc>
    <nc r="E363" t="inlineStr">
      <is>
        <t>Y</t>
      </is>
    </nc>
    <odxf/>
  </rcc>
  <rcc rId="1968" sId="1" odxf="1">
    <oc r="E364" t="inlineStr">
      <is>
        <t>Automatable</t>
      </is>
    </oc>
    <nc r="E364" t="inlineStr">
      <is>
        <t>Y</t>
      </is>
    </nc>
    <odxf/>
  </rcc>
  <rcc rId="1969" sId="1" odxf="1">
    <oc r="E365" t="inlineStr">
      <is>
        <t>Automatable</t>
      </is>
    </oc>
    <nc r="E365" t="inlineStr">
      <is>
        <t>Y</t>
      </is>
    </nc>
    <odxf/>
  </rcc>
  <rcc rId="1970" sId="1" odxf="1">
    <oc r="E366" t="inlineStr">
      <is>
        <t>Automatable</t>
      </is>
    </oc>
    <nc r="E366" t="inlineStr">
      <is>
        <t>Y</t>
      </is>
    </nc>
    <odxf/>
  </rcc>
  <rcc rId="1971" sId="1" odxf="1">
    <oc r="E367" t="inlineStr">
      <is>
        <t>Automatable</t>
      </is>
    </oc>
    <nc r="E367" t="inlineStr">
      <is>
        <t>Y</t>
      </is>
    </nc>
    <odxf/>
  </rcc>
  <rcc rId="1972" sId="1" odxf="1">
    <oc r="E368" t="inlineStr">
      <is>
        <t>Automatable</t>
      </is>
    </oc>
    <nc r="E368" t="inlineStr">
      <is>
        <t>Y</t>
      </is>
    </nc>
    <odxf/>
  </rcc>
  <rcc rId="1973" sId="1" odxf="1">
    <oc r="E369" t="inlineStr">
      <is>
        <t>Automatable</t>
      </is>
    </oc>
    <nc r="E369" t="inlineStr">
      <is>
        <t>Y</t>
      </is>
    </nc>
    <odxf/>
  </rcc>
  <rcc rId="1974" sId="1" odxf="1">
    <oc r="E370" t="inlineStr">
      <is>
        <t>Automatable</t>
      </is>
    </oc>
    <nc r="E370" t="inlineStr">
      <is>
        <t>Y</t>
      </is>
    </nc>
    <odxf/>
  </rcc>
  <rcc rId="1975" sId="1" odxf="1">
    <oc r="E371" t="inlineStr">
      <is>
        <t>Automatable</t>
      </is>
    </oc>
    <nc r="E371" t="inlineStr">
      <is>
        <t>Y</t>
      </is>
    </nc>
    <odxf/>
  </rcc>
  <rcc rId="1976" sId="1" odxf="1">
    <oc r="E372" t="inlineStr">
      <is>
        <t>Automatable</t>
      </is>
    </oc>
    <nc r="E372" t="inlineStr">
      <is>
        <t>Y</t>
      </is>
    </nc>
    <odxf/>
  </rcc>
  <rcc rId="1977" sId="1" odxf="1">
    <oc r="E373" t="inlineStr">
      <is>
        <t>Automatable</t>
      </is>
    </oc>
    <nc r="E373" t="inlineStr">
      <is>
        <t>Y</t>
      </is>
    </nc>
    <odxf/>
  </rcc>
  <rcc rId="1978" sId="1" odxf="1">
    <oc r="E376" t="inlineStr">
      <is>
        <t>Automatable</t>
      </is>
    </oc>
    <nc r="E376" t="inlineStr">
      <is>
        <t>Y</t>
      </is>
    </nc>
    <odxf/>
  </rcc>
  <rcc rId="1979" sId="1" odxf="1">
    <oc r="E377" t="inlineStr">
      <is>
        <t>Automatable</t>
      </is>
    </oc>
    <nc r="E377" t="inlineStr">
      <is>
        <t>Y</t>
      </is>
    </nc>
    <odxf/>
  </rcc>
  <rcc rId="1980" sId="1" odxf="1">
    <oc r="E378" t="inlineStr">
      <is>
        <t>Automatable</t>
      </is>
    </oc>
    <nc r="E378" t="inlineStr">
      <is>
        <t>Y</t>
      </is>
    </nc>
    <odxf/>
  </rcc>
  <rcc rId="1981" sId="1" odxf="1">
    <oc r="E379" t="inlineStr">
      <is>
        <t>Automatable</t>
      </is>
    </oc>
    <nc r="E379" t="inlineStr">
      <is>
        <t>Y</t>
      </is>
    </nc>
    <odxf/>
  </rcc>
  <rcc rId="1982" sId="1" odxf="1">
    <oc r="E380" t="inlineStr">
      <is>
        <t>Automatable</t>
      </is>
    </oc>
    <nc r="E380" t="inlineStr">
      <is>
        <t>Y</t>
      </is>
    </nc>
    <odxf/>
  </rcc>
  <rcc rId="1983" sId="1" odxf="1">
    <oc r="E381" t="inlineStr">
      <is>
        <t>Automatable</t>
      </is>
    </oc>
    <nc r="E381" t="inlineStr">
      <is>
        <t>Y</t>
      </is>
    </nc>
    <odxf/>
  </rcc>
  <rcc rId="1984" sId="1" odxf="1">
    <oc r="E382" t="inlineStr">
      <is>
        <t>Automatable</t>
      </is>
    </oc>
    <nc r="E382" t="inlineStr">
      <is>
        <t>Y</t>
      </is>
    </nc>
    <odxf/>
  </rcc>
  <rcc rId="1985" sId="1" odxf="1">
    <oc r="E383" t="inlineStr">
      <is>
        <t>Automatable</t>
      </is>
    </oc>
    <nc r="E383" t="inlineStr">
      <is>
        <t>Y</t>
      </is>
    </nc>
    <odxf/>
  </rcc>
  <rcc rId="1986" sId="1" odxf="1">
    <oc r="E384" t="inlineStr">
      <is>
        <t>Automatable</t>
      </is>
    </oc>
    <nc r="E384" t="inlineStr">
      <is>
        <t>Y</t>
      </is>
    </nc>
    <odxf/>
  </rcc>
  <rcc rId="1987" sId="1" odxf="1">
    <oc r="E385" t="inlineStr">
      <is>
        <t>Automatable</t>
      </is>
    </oc>
    <nc r="E385" t="inlineStr">
      <is>
        <t>Y</t>
      </is>
    </nc>
    <odxf/>
  </rcc>
  <rcc rId="1988" sId="1" odxf="1">
    <oc r="E386" t="inlineStr">
      <is>
        <t>Automatable</t>
      </is>
    </oc>
    <nc r="E386" t="inlineStr">
      <is>
        <t>Y</t>
      </is>
    </nc>
    <odxf/>
  </rcc>
  <rcc rId="1989" sId="1" odxf="1">
    <oc r="E387" t="inlineStr">
      <is>
        <t>Automatable</t>
      </is>
    </oc>
    <nc r="E387" t="inlineStr">
      <is>
        <t>Y</t>
      </is>
    </nc>
    <odxf/>
  </rcc>
  <rcc rId="1990" sId="1" odxf="1">
    <oc r="E388" t="inlineStr">
      <is>
        <t>Automatable</t>
      </is>
    </oc>
    <nc r="E388" t="inlineStr">
      <is>
        <t>Y</t>
      </is>
    </nc>
    <odxf/>
  </rcc>
  <rcc rId="1991" sId="1" odxf="1">
    <oc r="E389" t="inlineStr">
      <is>
        <t>Automatable</t>
      </is>
    </oc>
    <nc r="E389" t="inlineStr">
      <is>
        <t>Y</t>
      </is>
    </nc>
    <odxf/>
  </rcc>
  <rcc rId="1992" sId="1" odxf="1">
    <oc r="E390" t="inlineStr">
      <is>
        <t>Automatable</t>
      </is>
    </oc>
    <nc r="E390" t="inlineStr">
      <is>
        <t>Y</t>
      </is>
    </nc>
    <odxf/>
  </rcc>
  <rcc rId="1993" sId="1" odxf="1">
    <oc r="E391" t="inlineStr">
      <is>
        <t>Automatable</t>
      </is>
    </oc>
    <nc r="E391" t="inlineStr">
      <is>
        <t>Y</t>
      </is>
    </nc>
    <odxf/>
  </rcc>
  <rcc rId="1994" sId="1" odxf="1">
    <oc r="E392" t="inlineStr">
      <is>
        <t>Automatable</t>
      </is>
    </oc>
    <nc r="E392" t="inlineStr">
      <is>
        <t>Y</t>
      </is>
    </nc>
    <odxf/>
  </rcc>
  <rcc rId="1995" sId="1" odxf="1">
    <oc r="E393" t="inlineStr">
      <is>
        <t>Automatable</t>
      </is>
    </oc>
    <nc r="E393" t="inlineStr">
      <is>
        <t>Y</t>
      </is>
    </nc>
    <odxf/>
  </rcc>
  <rcc rId="1996" sId="1" odxf="1">
    <oc r="E394" t="inlineStr">
      <is>
        <t>Automatable</t>
      </is>
    </oc>
    <nc r="E394" t="inlineStr">
      <is>
        <t>Y</t>
      </is>
    </nc>
    <odxf/>
  </rcc>
  <rcc rId="1997" sId="1" odxf="1">
    <oc r="E395" t="inlineStr">
      <is>
        <t>Automatable</t>
      </is>
    </oc>
    <nc r="E395" t="inlineStr">
      <is>
        <t>Y</t>
      </is>
    </nc>
    <odxf/>
  </rcc>
  <rcc rId="1998" sId="1" odxf="1">
    <oc r="E396" t="inlineStr">
      <is>
        <t>Automatable</t>
      </is>
    </oc>
    <nc r="E396" t="inlineStr">
      <is>
        <t>Y</t>
      </is>
    </nc>
    <odxf/>
  </rcc>
  <rcc rId="1999" sId="1" odxf="1">
    <oc r="E397" t="inlineStr">
      <is>
        <t>Automatable</t>
      </is>
    </oc>
    <nc r="E397" t="inlineStr">
      <is>
        <t>Y</t>
      </is>
    </nc>
    <odxf/>
  </rcc>
  <rcc rId="2000" sId="1" odxf="1">
    <oc r="E398" t="inlineStr">
      <is>
        <t>Automatable</t>
      </is>
    </oc>
    <nc r="E398" t="inlineStr">
      <is>
        <t>Y</t>
      </is>
    </nc>
    <odxf/>
  </rcc>
  <rcc rId="2001" sId="1" odxf="1">
    <oc r="E399" t="inlineStr">
      <is>
        <t>Automatable</t>
      </is>
    </oc>
    <nc r="E399" t="inlineStr">
      <is>
        <t>Y</t>
      </is>
    </nc>
    <odxf/>
  </rcc>
  <rcc rId="2002" sId="1" odxf="1">
    <oc r="E400" t="inlineStr">
      <is>
        <t>Automatable</t>
      </is>
    </oc>
    <nc r="E400" t="inlineStr">
      <is>
        <t>Y</t>
      </is>
    </nc>
    <odxf/>
  </rcc>
  <rcc rId="2003" sId="1" odxf="1">
    <oc r="E401" t="inlineStr">
      <is>
        <t>Automatable</t>
      </is>
    </oc>
    <nc r="E401" t="inlineStr">
      <is>
        <t>Y</t>
      </is>
    </nc>
    <odxf/>
  </rcc>
  <rcc rId="2004" sId="1" odxf="1">
    <oc r="E402" t="inlineStr">
      <is>
        <t>Automatable</t>
      </is>
    </oc>
    <nc r="E402" t="inlineStr">
      <is>
        <t>Y</t>
      </is>
    </nc>
    <odxf/>
  </rcc>
  <rcc rId="2005" sId="1" odxf="1">
    <oc r="E403" t="inlineStr">
      <is>
        <t>Automatable</t>
      </is>
    </oc>
    <nc r="E403" t="inlineStr">
      <is>
        <t>Y</t>
      </is>
    </nc>
    <odxf/>
  </rcc>
  <rcc rId="2006" sId="1" odxf="1">
    <oc r="E404" t="inlineStr">
      <is>
        <t>Automatable</t>
      </is>
    </oc>
    <nc r="E404" t="inlineStr">
      <is>
        <t>Y</t>
      </is>
    </nc>
    <odxf/>
  </rcc>
  <rcc rId="2007" sId="1" odxf="1">
    <oc r="E405" t="inlineStr">
      <is>
        <t>Automatable</t>
      </is>
    </oc>
    <nc r="E405" t="inlineStr">
      <is>
        <t>Y</t>
      </is>
    </nc>
    <odxf/>
  </rcc>
  <rcc rId="2008" sId="1" odxf="1">
    <oc r="E406" t="inlineStr">
      <is>
        <t>Automatable</t>
      </is>
    </oc>
    <nc r="E406" t="inlineStr">
      <is>
        <t>Y</t>
      </is>
    </nc>
    <odxf/>
  </rcc>
  <rcc rId="2009" sId="1" odxf="1">
    <oc r="E407" t="inlineStr">
      <is>
        <t>Automatable</t>
      </is>
    </oc>
    <nc r="E407" t="inlineStr">
      <is>
        <t>Y</t>
      </is>
    </nc>
    <odxf/>
  </rcc>
  <rcc rId="2010" sId="1" odxf="1">
    <oc r="E408" t="inlineStr">
      <is>
        <t>Automatable</t>
      </is>
    </oc>
    <nc r="E408" t="inlineStr">
      <is>
        <t>Y</t>
      </is>
    </nc>
    <odxf/>
  </rcc>
  <rcc rId="2011" sId="1" odxf="1">
    <oc r="E409" t="inlineStr">
      <is>
        <t>Automatable</t>
      </is>
    </oc>
    <nc r="E409" t="inlineStr">
      <is>
        <t>Y</t>
      </is>
    </nc>
    <odxf/>
  </rcc>
  <rcc rId="2012" sId="1" odxf="1">
    <oc r="E410" t="inlineStr">
      <is>
        <t>Automatable</t>
      </is>
    </oc>
    <nc r="E410" t="inlineStr">
      <is>
        <t>Y</t>
      </is>
    </nc>
    <odxf/>
  </rcc>
  <rcc rId="2013" sId="1" odxf="1">
    <oc r="E411" t="inlineStr">
      <is>
        <t>Automatable</t>
      </is>
    </oc>
    <nc r="E411" t="inlineStr">
      <is>
        <t>Y</t>
      </is>
    </nc>
    <odxf/>
  </rcc>
  <rcc rId="2014" sId="1" odxf="1">
    <oc r="E412" t="inlineStr">
      <is>
        <t>Automatable</t>
      </is>
    </oc>
    <nc r="E412" t="inlineStr">
      <is>
        <t>Y</t>
      </is>
    </nc>
    <odxf/>
  </rcc>
  <rcc rId="2015" sId="1" odxf="1">
    <oc r="E413" t="inlineStr">
      <is>
        <t>Automatable</t>
      </is>
    </oc>
    <nc r="E413" t="inlineStr">
      <is>
        <t>Y</t>
      </is>
    </nc>
    <odxf/>
  </rcc>
  <rcc rId="2016" sId="1" odxf="1">
    <oc r="E414" t="inlineStr">
      <is>
        <t>Automatable</t>
      </is>
    </oc>
    <nc r="E414" t="inlineStr">
      <is>
        <t>Y</t>
      </is>
    </nc>
    <odxf/>
  </rcc>
  <rcc rId="2017" sId="1" odxf="1">
    <oc r="E415" t="inlineStr">
      <is>
        <t>Automatable</t>
      </is>
    </oc>
    <nc r="E415" t="inlineStr">
      <is>
        <t>Y</t>
      </is>
    </nc>
    <odxf/>
  </rcc>
  <rcc rId="2018" sId="1" odxf="1">
    <oc r="E416" t="inlineStr">
      <is>
        <t>Automatable</t>
      </is>
    </oc>
    <nc r="E416" t="inlineStr">
      <is>
        <t>Y</t>
      </is>
    </nc>
    <odxf/>
  </rcc>
  <rcc rId="2019" sId="1" odxf="1">
    <oc r="E417" t="inlineStr">
      <is>
        <t>Automatable</t>
      </is>
    </oc>
    <nc r="E417" t="inlineStr">
      <is>
        <t>Y</t>
      </is>
    </nc>
    <odxf/>
  </rcc>
  <rcc rId="2020" sId="1" odxf="1">
    <oc r="E421" t="inlineStr">
      <is>
        <t>Automatable</t>
      </is>
    </oc>
    <nc r="E421" t="inlineStr">
      <is>
        <t>Y</t>
      </is>
    </nc>
    <odxf/>
  </rcc>
  <rcc rId="2021" sId="1" odxf="1">
    <oc r="E430" t="inlineStr">
      <is>
        <t>Automatable</t>
      </is>
    </oc>
    <nc r="E430" t="inlineStr">
      <is>
        <t>Y</t>
      </is>
    </nc>
    <odxf/>
  </rcc>
  <rcc rId="2022" sId="1" odxf="1">
    <oc r="E431" t="inlineStr">
      <is>
        <t>Automatable</t>
      </is>
    </oc>
    <nc r="E431" t="inlineStr">
      <is>
        <t>Y</t>
      </is>
    </nc>
    <odxf/>
  </rcc>
  <rcc rId="2023" sId="1" odxf="1">
    <oc r="E433" t="inlineStr">
      <is>
        <t>Automatable</t>
      </is>
    </oc>
    <nc r="E433" t="inlineStr">
      <is>
        <t>Y</t>
      </is>
    </nc>
    <odxf/>
  </rcc>
  <rcc rId="2024" sId="1" odxf="1">
    <oc r="E434" t="inlineStr">
      <is>
        <t>Automatable</t>
      </is>
    </oc>
    <nc r="E434" t="inlineStr">
      <is>
        <t>Y</t>
      </is>
    </nc>
    <odxf/>
  </rcc>
  <rcc rId="2025" sId="1" odxf="1">
    <oc r="E435" t="inlineStr">
      <is>
        <t>Automatable</t>
      </is>
    </oc>
    <nc r="E435" t="inlineStr">
      <is>
        <t>Y</t>
      </is>
    </nc>
    <odxf/>
  </rcc>
  <rcc rId="2026" sId="1" odxf="1">
    <oc r="E436" t="inlineStr">
      <is>
        <t>Automatable</t>
      </is>
    </oc>
    <nc r="E436" t="inlineStr">
      <is>
        <t>Y</t>
      </is>
    </nc>
    <odxf/>
  </rcc>
  <rcc rId="2027" sId="1" odxf="1">
    <oc r="E437" t="inlineStr">
      <is>
        <t>Automatable</t>
      </is>
    </oc>
    <nc r="E437" t="inlineStr">
      <is>
        <t>Y</t>
      </is>
    </nc>
    <odxf/>
  </rcc>
  <rcc rId="2028" sId="1">
    <oc r="E2" t="inlineStr">
      <is>
        <t>Automation Not Possible</t>
      </is>
    </oc>
    <nc r="E2" t="inlineStr">
      <is>
        <t>N</t>
      </is>
    </nc>
  </rcc>
  <rcc rId="2029" sId="1" odxf="1">
    <oc r="E60" t="inlineStr">
      <is>
        <t>Automation Not Possible</t>
      </is>
    </oc>
    <nc r="E60" t="inlineStr">
      <is>
        <t>N</t>
      </is>
    </nc>
    <odxf/>
  </rcc>
  <rcc rId="2030" sId="1" odxf="1">
    <oc r="E62" t="inlineStr">
      <is>
        <t>Jama_Not_Evaluated</t>
      </is>
    </oc>
    <nc r="E62" t="inlineStr">
      <is>
        <t>N</t>
      </is>
    </nc>
    <odxf/>
  </rcc>
  <rcc rId="2031" sId="1" odxf="1">
    <oc r="E63" t="inlineStr">
      <is>
        <t>Jama_Not_Evaluated</t>
      </is>
    </oc>
    <nc r="E63" t="inlineStr">
      <is>
        <t>N</t>
      </is>
    </nc>
    <odxf/>
  </rcc>
  <rcc rId="2032" sId="1" odxf="1">
    <oc r="E151" t="inlineStr">
      <is>
        <t>Jama_Not_Evaluated</t>
      </is>
    </oc>
    <nc r="E151" t="inlineStr">
      <is>
        <t>N</t>
      </is>
    </nc>
    <odxf/>
  </rcc>
  <rcc rId="2033" sId="1" odxf="1">
    <oc r="E154" t="inlineStr">
      <is>
        <t>Jama_Not_Evaluated</t>
      </is>
    </oc>
    <nc r="E154" t="inlineStr">
      <is>
        <t>N</t>
      </is>
    </nc>
    <odxf/>
  </rcc>
  <rcc rId="2034" sId="1" odxf="1">
    <oc r="E157" t="inlineStr">
      <is>
        <t>Jama_Not_Evaluated</t>
      </is>
    </oc>
    <nc r="E157" t="inlineStr">
      <is>
        <t>N</t>
      </is>
    </nc>
    <odxf/>
  </rcc>
  <rcc rId="2035" sId="1" odxf="1">
    <oc r="E181" t="inlineStr">
      <is>
        <t>Jama_Not_Evaluated</t>
      </is>
    </oc>
    <nc r="E181" t="inlineStr">
      <is>
        <t>N</t>
      </is>
    </nc>
    <odxf/>
  </rcc>
  <rcc rId="2036" sId="1" odxf="1">
    <oc r="E183" t="inlineStr">
      <is>
        <t>Jama_Not_Evaluated</t>
      </is>
    </oc>
    <nc r="E183" t="inlineStr">
      <is>
        <t>N</t>
      </is>
    </nc>
    <odxf/>
  </rcc>
  <rcc rId="2037" sId="1" odxf="1">
    <oc r="E191" t="inlineStr">
      <is>
        <t>Jama_Not_Evaluated</t>
      </is>
    </oc>
    <nc r="E191" t="inlineStr">
      <is>
        <t>N</t>
      </is>
    </nc>
    <odxf/>
  </rcc>
  <rcc rId="2038" sId="1" odxf="1">
    <oc r="E220" t="inlineStr">
      <is>
        <t>Automation Not Possible</t>
      </is>
    </oc>
    <nc r="E220" t="inlineStr">
      <is>
        <t>N</t>
      </is>
    </nc>
    <odxf/>
  </rcc>
  <rcc rId="2039" sId="1" odxf="1">
    <oc r="E242" t="inlineStr">
      <is>
        <t>Jama_Not_Evaluated</t>
      </is>
    </oc>
    <nc r="E242" t="inlineStr">
      <is>
        <t>N</t>
      </is>
    </nc>
    <odxf/>
  </rcc>
  <rcc rId="2040" sId="1" odxf="1">
    <oc r="E258" t="inlineStr">
      <is>
        <t>Jama_Not_Evaluated</t>
      </is>
    </oc>
    <nc r="E258" t="inlineStr">
      <is>
        <t>N</t>
      </is>
    </nc>
    <odxf/>
  </rcc>
  <rcc rId="2041" sId="1" odxf="1">
    <oc r="E261" t="inlineStr">
      <is>
        <t>Jama_Not_Evaluated</t>
      </is>
    </oc>
    <nc r="E261" t="inlineStr">
      <is>
        <t>N</t>
      </is>
    </nc>
    <odxf/>
  </rcc>
  <rcc rId="2042" sId="1" odxf="1">
    <oc r="E268" t="inlineStr">
      <is>
        <t>Jama_Not_Evaluated</t>
      </is>
    </oc>
    <nc r="E268" t="inlineStr">
      <is>
        <t>N</t>
      </is>
    </nc>
    <odxf/>
  </rcc>
  <rcc rId="2043" sId="1" odxf="1">
    <oc r="E269" t="inlineStr">
      <is>
        <t>Jama_Not_Evaluated</t>
      </is>
    </oc>
    <nc r="E269" t="inlineStr">
      <is>
        <t>N</t>
      </is>
    </nc>
    <odxf/>
  </rcc>
  <rcc rId="2044" sId="1" odxf="1">
    <oc r="E270" t="inlineStr">
      <is>
        <t>Jama_Not_Evaluated</t>
      </is>
    </oc>
    <nc r="E270" t="inlineStr">
      <is>
        <t>N</t>
      </is>
    </nc>
    <odxf/>
  </rcc>
  <rcc rId="2045" sId="1" odxf="1">
    <oc r="E274" t="inlineStr">
      <is>
        <t>Jama_Not_Evaluated</t>
      </is>
    </oc>
    <nc r="E274" t="inlineStr">
      <is>
        <t>N</t>
      </is>
    </nc>
    <odxf/>
  </rcc>
  <rcc rId="2046" sId="1" odxf="1">
    <oc r="E276" t="inlineStr">
      <is>
        <t>Jama_Not_Evaluated</t>
      </is>
    </oc>
    <nc r="E276" t="inlineStr">
      <is>
        <t>N</t>
      </is>
    </nc>
    <odxf/>
  </rcc>
  <rcc rId="2047" sId="1" odxf="1">
    <oc r="E277" t="inlineStr">
      <is>
        <t>Jama_Not_Evaluated</t>
      </is>
    </oc>
    <nc r="E277" t="inlineStr">
      <is>
        <t>N</t>
      </is>
    </nc>
    <odxf/>
  </rcc>
  <rcc rId="2048" sId="1" odxf="1">
    <oc r="E278" t="inlineStr">
      <is>
        <t>Jama_Not_Evaluated</t>
      </is>
    </oc>
    <nc r="E278" t="inlineStr">
      <is>
        <t>N</t>
      </is>
    </nc>
    <odxf/>
  </rcc>
  <rcc rId="2049" sId="1" odxf="1">
    <oc r="E279" t="inlineStr">
      <is>
        <t>Jama_Not_Evaluated</t>
      </is>
    </oc>
    <nc r="E279" t="inlineStr">
      <is>
        <t>N</t>
      </is>
    </nc>
    <odxf/>
  </rcc>
  <rcc rId="2050" sId="1" odxf="1">
    <oc r="E280" t="inlineStr">
      <is>
        <t>Jama_Not_Evaluated</t>
      </is>
    </oc>
    <nc r="E280" t="inlineStr">
      <is>
        <t>N</t>
      </is>
    </nc>
    <odxf/>
  </rcc>
  <rcc rId="2051" sId="1" odxf="1">
    <oc r="E281" t="inlineStr">
      <is>
        <t>Jama_Not_Evaluated</t>
      </is>
    </oc>
    <nc r="E281" t="inlineStr">
      <is>
        <t>N</t>
      </is>
    </nc>
    <odxf/>
  </rcc>
  <rcc rId="2052" sId="1" odxf="1">
    <oc r="E282" t="inlineStr">
      <is>
        <t>Jama_Not_Evaluated</t>
      </is>
    </oc>
    <nc r="E282" t="inlineStr">
      <is>
        <t>N</t>
      </is>
    </nc>
    <odxf/>
  </rcc>
  <rcc rId="2053" sId="1" odxf="1">
    <oc r="E285" t="inlineStr">
      <is>
        <t>Jama_Not_Evaluated</t>
      </is>
    </oc>
    <nc r="E285" t="inlineStr">
      <is>
        <t>N</t>
      </is>
    </nc>
    <odxf/>
  </rcc>
  <rcc rId="2054" sId="1" odxf="1">
    <oc r="E318" t="inlineStr">
      <is>
        <t>Jama_Not_Evaluated</t>
      </is>
    </oc>
    <nc r="E318" t="inlineStr">
      <is>
        <t>N</t>
      </is>
    </nc>
    <odxf/>
  </rcc>
  <rcc rId="2055" sId="1" odxf="1">
    <oc r="E339" t="inlineStr">
      <is>
        <t>Jama_Not_Evaluated</t>
      </is>
    </oc>
    <nc r="E339" t="inlineStr">
      <is>
        <t>N</t>
      </is>
    </nc>
    <odxf/>
  </rcc>
  <rcc rId="2056" sId="1" odxf="1">
    <oc r="E374" t="inlineStr">
      <is>
        <t>Jama_Not_Evaluated</t>
      </is>
    </oc>
    <nc r="E374" t="inlineStr">
      <is>
        <t>N</t>
      </is>
    </nc>
    <odxf/>
  </rcc>
  <rcc rId="2057" sId="1" odxf="1">
    <oc r="E375" t="inlineStr">
      <is>
        <t>Jama_Not_Evaluated</t>
      </is>
    </oc>
    <nc r="E375" t="inlineStr">
      <is>
        <t>N</t>
      </is>
    </nc>
    <odxf/>
  </rcc>
  <rcc rId="2058" sId="1" odxf="1">
    <oc r="E418" t="inlineStr">
      <is>
        <t>Not Evaluated</t>
      </is>
    </oc>
    <nc r="E418" t="inlineStr">
      <is>
        <t>N</t>
      </is>
    </nc>
    <odxf/>
  </rcc>
  <rcc rId="2059" sId="1" odxf="1">
    <oc r="E419" t="inlineStr">
      <is>
        <t>Not Evaluated</t>
      </is>
    </oc>
    <nc r="E419" t="inlineStr">
      <is>
        <t>N</t>
      </is>
    </nc>
    <odxf/>
  </rcc>
  <rcc rId="2060" sId="1" odxf="1">
    <oc r="E420" t="inlineStr">
      <is>
        <t>Not Evaluated</t>
      </is>
    </oc>
    <nc r="E420" t="inlineStr">
      <is>
        <t>N</t>
      </is>
    </nc>
    <odxf/>
  </rcc>
  <rcc rId="2061" sId="1" odxf="1">
    <oc r="E422" t="inlineStr">
      <is>
        <t>Not Evaluated</t>
      </is>
    </oc>
    <nc r="E422" t="inlineStr">
      <is>
        <t>N</t>
      </is>
    </nc>
    <odxf/>
  </rcc>
  <rcc rId="2062" sId="1" odxf="1">
    <oc r="E423" t="inlineStr">
      <is>
        <t>Not Evaluated</t>
      </is>
    </oc>
    <nc r="E423" t="inlineStr">
      <is>
        <t>N</t>
      </is>
    </nc>
    <odxf/>
  </rcc>
  <rcc rId="2063" sId="1" odxf="1">
    <oc r="E424" t="inlineStr">
      <is>
        <t>Not Evaluated</t>
      </is>
    </oc>
    <nc r="E424" t="inlineStr">
      <is>
        <t>N</t>
      </is>
    </nc>
    <odxf/>
  </rcc>
  <rcc rId="2064" sId="1" odxf="1">
    <oc r="E425" t="inlineStr">
      <is>
        <t>Not Evaluated</t>
      </is>
    </oc>
    <nc r="E425" t="inlineStr">
      <is>
        <t>N</t>
      </is>
    </nc>
    <odxf/>
  </rcc>
  <rcc rId="2065" sId="1" odxf="1">
    <oc r="E426" t="inlineStr">
      <is>
        <t>Not Evaluated</t>
      </is>
    </oc>
    <nc r="E426" t="inlineStr">
      <is>
        <t>N</t>
      </is>
    </nc>
    <odxf/>
  </rcc>
  <rcc rId="2066" sId="1" odxf="1">
    <oc r="E427" t="inlineStr">
      <is>
        <t>Not Evaluated</t>
      </is>
    </oc>
    <nc r="E427" t="inlineStr">
      <is>
        <t>N</t>
      </is>
    </nc>
    <odxf/>
  </rcc>
  <rcc rId="2067" sId="1" odxf="1">
    <oc r="E428" t="inlineStr">
      <is>
        <t>Not Evaluated</t>
      </is>
    </oc>
    <nc r="E428" t="inlineStr">
      <is>
        <t>N</t>
      </is>
    </nc>
    <odxf/>
  </rcc>
  <rcc rId="2068" sId="1" odxf="1">
    <oc r="E429" t="inlineStr">
      <is>
        <t>Not Evaluated</t>
      </is>
    </oc>
    <nc r="E429" t="inlineStr">
      <is>
        <t>N</t>
      </is>
    </nc>
    <odxf/>
  </rcc>
  <rcc rId="2069" sId="1" odxf="1">
    <oc r="E432" t="inlineStr">
      <is>
        <t>Jama_Not_Evaluated</t>
      </is>
    </oc>
    <nc r="E432" t="inlineStr">
      <is>
        <t>N</t>
      </is>
    </nc>
    <odxf/>
  </rcc>
  <rcc rId="2070" sId="2" odxf="1" dxf="1">
    <nc r="B6" t="inlineStr">
      <is>
        <t>ADL-S-ADP-S-COBALT-CONS-22.09.7.33A</t>
      </is>
    </nc>
    <ndxf>
      <font>
        <u/>
        <sz val="9"/>
        <color rgb="FF0000FF"/>
        <name val="Intel Clear"/>
        <scheme val="none"/>
      </font>
    </ndxf>
  </rcc>
  <rcc rId="2071" sId="1" odxf="1" dxf="1">
    <nc r="F2" t="inlineStr">
      <is>
        <t>FSP Release</t>
      </is>
    </nc>
    <odxf>
      <font>
        <sz val="11"/>
        <color theme="1"/>
        <name val="Calibri"/>
        <family val="2"/>
        <scheme val="minor"/>
      </font>
      <alignment horizontal="general" vertical="bottom"/>
      <border outline="0">
        <left/>
        <right/>
        <top/>
        <bottom/>
      </border>
    </odxf>
    <ndxf>
      <font>
        <sz val="10"/>
        <color rgb="FF000000"/>
        <name val="Calibri"/>
        <family val="2"/>
        <scheme val="minor"/>
      </font>
      <alignment horizontal="left" vertical="top"/>
      <border outline="0">
        <left style="thin">
          <color indexed="64"/>
        </left>
        <right style="thin">
          <color indexed="64"/>
        </right>
        <top style="thin">
          <color indexed="64"/>
        </top>
        <bottom style="thin">
          <color indexed="64"/>
        </bottom>
      </border>
    </ndxf>
  </rcc>
  <rcc rId="2072" sId="1" odxf="1" dxf="1">
    <nc r="G2" t="inlineStr">
      <is>
        <t>ADL_SR06_C2B1-ADPSXF2_CPSF_SEP5_01580510_2022WW09.3.0.bin</t>
      </is>
    </nc>
    <odxf>
      <font>
        <sz val="11"/>
        <color theme="1"/>
        <name val="Calibri"/>
        <family val="2"/>
        <scheme val="minor"/>
      </font>
    </odxf>
    <ndxf>
      <font>
        <sz val="8"/>
        <color auto="1"/>
        <name val="Segoe UI"/>
        <family val="2"/>
        <scheme val="none"/>
      </font>
    </ndxf>
  </rcc>
  <rfmt sheetId="1" sqref="F2" start="0" length="0">
    <dxf>
      <border>
        <left/>
        <right/>
        <top/>
        <bottom/>
      </border>
    </dxf>
  </rfmt>
  <rcc rId="2073" sId="1" odxf="1" dxf="1">
    <nc r="F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74" sId="1" odxf="1" dxf="1">
    <nc r="G3" t="inlineStr">
      <is>
        <t>ADL_SR06_C2B1-ADPSXF2_CPSF_SEP5_01580510_2022WW09.3.0.bin</t>
      </is>
    </nc>
    <odxf>
      <font>
        <sz val="11"/>
        <color theme="1"/>
        <name val="Calibri"/>
        <family val="2"/>
        <scheme val="minor"/>
      </font>
    </odxf>
    <ndxf>
      <font>
        <sz val="8"/>
        <color auto="1"/>
        <name val="Segoe UI"/>
        <family val="2"/>
        <scheme val="none"/>
      </font>
    </ndxf>
  </rcc>
  <rcc rId="2075" sId="1" odxf="1" dxf="1">
    <nc r="F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76" sId="1" odxf="1" dxf="1">
    <nc r="G4" t="inlineStr">
      <is>
        <t>ADL_SR06_C2B1-ADPSXF2_CPSF_SEP5_01580510_2022WW09.3.0.bin</t>
      </is>
    </nc>
    <odxf>
      <font>
        <sz val="11"/>
        <color theme="1"/>
        <name val="Calibri"/>
        <family val="2"/>
        <scheme val="minor"/>
      </font>
    </odxf>
    <ndxf>
      <font>
        <sz val="8"/>
        <color auto="1"/>
        <name val="Segoe UI"/>
        <family val="2"/>
        <scheme val="none"/>
      </font>
    </ndxf>
  </rcc>
  <rcc rId="2077" sId="1" odxf="1" dxf="1">
    <nc r="F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78" sId="1" odxf="1" dxf="1">
    <nc r="G5" t="inlineStr">
      <is>
        <t>ADL_SR06_C2B1-ADPSXF2_CPSF_SEP5_01580510_2022WW09.3.0.bin</t>
      </is>
    </nc>
    <odxf>
      <font>
        <sz val="11"/>
        <color theme="1"/>
        <name val="Calibri"/>
        <family val="2"/>
        <scheme val="minor"/>
      </font>
    </odxf>
    <ndxf>
      <font>
        <sz val="8"/>
        <color auto="1"/>
        <name val="Segoe UI"/>
        <family val="2"/>
        <scheme val="none"/>
      </font>
    </ndxf>
  </rcc>
  <rcc rId="2079" sId="1" odxf="1" dxf="1">
    <nc r="F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80" sId="1" odxf="1" dxf="1">
    <nc r="G6" t="inlineStr">
      <is>
        <t>ADL_SR06_C2B1-ADPSXF2_CPSF_SEP5_01580510_2022WW09.3.0.bin</t>
      </is>
    </nc>
    <odxf>
      <font>
        <sz val="11"/>
        <color theme="1"/>
        <name val="Calibri"/>
        <family val="2"/>
        <scheme val="minor"/>
      </font>
    </odxf>
    <ndxf>
      <font>
        <sz val="8"/>
        <color auto="1"/>
        <name val="Segoe UI"/>
        <family val="2"/>
        <scheme val="none"/>
      </font>
    </ndxf>
  </rcc>
  <rcc rId="2081" sId="1" odxf="1" dxf="1">
    <nc r="F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82" sId="1" odxf="1" dxf="1">
    <nc r="G7" t="inlineStr">
      <is>
        <t>ADL_SR06_C2B1-ADPSXF2_CPSF_SEP5_01580510_2022WW09.3.0.bin</t>
      </is>
    </nc>
    <odxf>
      <font>
        <sz val="11"/>
        <color theme="1"/>
        <name val="Calibri"/>
        <family val="2"/>
        <scheme val="minor"/>
      </font>
    </odxf>
    <ndxf>
      <font>
        <sz val="8"/>
        <color auto="1"/>
        <name val="Segoe UI"/>
        <family val="2"/>
        <scheme val="none"/>
      </font>
    </ndxf>
  </rcc>
  <rcc rId="2083" sId="1" odxf="1" dxf="1">
    <nc r="F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84" sId="1" odxf="1" dxf="1">
    <nc r="G8" t="inlineStr">
      <is>
        <t>ADL_SR06_C2B1-ADPSXF2_CPSF_SEP5_01580510_2022WW09.3.0.bin</t>
      </is>
    </nc>
    <odxf>
      <font>
        <sz val="11"/>
        <color theme="1"/>
        <name val="Calibri"/>
        <family val="2"/>
        <scheme val="minor"/>
      </font>
    </odxf>
    <ndxf>
      <font>
        <sz val="8"/>
        <color auto="1"/>
        <name val="Segoe UI"/>
        <family val="2"/>
        <scheme val="none"/>
      </font>
    </ndxf>
  </rcc>
  <rcc rId="2085" sId="1" odxf="1" dxf="1">
    <nc r="F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86" sId="1" odxf="1" dxf="1">
    <nc r="G9" t="inlineStr">
      <is>
        <t>ADL_SR06_C2B1-ADPSXF2_CPSF_SEP5_01580510_2022WW09.3.0.bin</t>
      </is>
    </nc>
    <odxf>
      <font>
        <sz val="11"/>
        <color theme="1"/>
        <name val="Calibri"/>
        <family val="2"/>
        <scheme val="minor"/>
      </font>
    </odxf>
    <ndxf>
      <font>
        <sz val="8"/>
        <color auto="1"/>
        <name val="Segoe UI"/>
        <family val="2"/>
        <scheme val="none"/>
      </font>
    </ndxf>
  </rcc>
  <rcc rId="2087" sId="1" odxf="1" dxf="1">
    <nc r="F1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88" sId="1" odxf="1" dxf="1">
    <nc r="G10" t="inlineStr">
      <is>
        <t>ADL_SR06_C2B1-ADPSXF2_CPSF_SEP5_01580510_2022WW09.3.0.bin</t>
      </is>
    </nc>
    <odxf>
      <font>
        <sz val="11"/>
        <color theme="1"/>
        <name val="Calibri"/>
        <family val="2"/>
        <scheme val="minor"/>
      </font>
    </odxf>
    <ndxf>
      <font>
        <sz val="8"/>
        <color auto="1"/>
        <name val="Segoe UI"/>
        <family val="2"/>
        <scheme val="none"/>
      </font>
    </ndxf>
  </rcc>
  <rcc rId="2089" sId="1" odxf="1" dxf="1">
    <nc r="F1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90" sId="1" odxf="1" dxf="1">
    <nc r="G11" t="inlineStr">
      <is>
        <t>ADL_SR06_C2B1-ADPSXF2_CPSF_SEP5_01580510_2022WW09.3.0.bin</t>
      </is>
    </nc>
    <odxf>
      <font>
        <sz val="11"/>
        <color theme="1"/>
        <name val="Calibri"/>
        <family val="2"/>
        <scheme val="minor"/>
      </font>
    </odxf>
    <ndxf>
      <font>
        <sz val="8"/>
        <color auto="1"/>
        <name val="Segoe UI"/>
        <family val="2"/>
        <scheme val="none"/>
      </font>
    </ndxf>
  </rcc>
  <rcc rId="2091" sId="1" odxf="1" dxf="1">
    <nc r="F1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92" sId="1" odxf="1" dxf="1">
    <nc r="G12" t="inlineStr">
      <is>
        <t>ADL_SR06_C2B1-ADPSXF2_CPSF_SEP5_01580510_2022WW09.3.0.bin</t>
      </is>
    </nc>
    <odxf>
      <font>
        <sz val="11"/>
        <color theme="1"/>
        <name val="Calibri"/>
        <family val="2"/>
        <scheme val="minor"/>
      </font>
    </odxf>
    <ndxf>
      <font>
        <sz val="8"/>
        <color auto="1"/>
        <name val="Segoe UI"/>
        <family val="2"/>
        <scheme val="none"/>
      </font>
    </ndxf>
  </rcc>
  <rcc rId="2093" sId="1" odxf="1" dxf="1">
    <nc r="F1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94" sId="1" odxf="1" dxf="1">
    <nc r="G13" t="inlineStr">
      <is>
        <t>ADL_SR06_C2B1-ADPSXF2_CPSF_SEP5_01580510_2022WW09.3.0.bin</t>
      </is>
    </nc>
    <odxf>
      <font>
        <sz val="11"/>
        <color theme="1"/>
        <name val="Calibri"/>
        <family val="2"/>
        <scheme val="minor"/>
      </font>
    </odxf>
    <ndxf>
      <font>
        <sz val="8"/>
        <color auto="1"/>
        <name val="Segoe UI"/>
        <family val="2"/>
        <scheme val="none"/>
      </font>
    </ndxf>
  </rcc>
  <rcc rId="2095" sId="1" odxf="1" dxf="1">
    <nc r="F1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96" sId="1" odxf="1" dxf="1">
    <nc r="G14" t="inlineStr">
      <is>
        <t>ADL_SR06_C2B1-ADPSXF2_CPSF_SEP5_01580510_2022WW09.3.0.bin</t>
      </is>
    </nc>
    <odxf>
      <font>
        <sz val="11"/>
        <color theme="1"/>
        <name val="Calibri"/>
        <family val="2"/>
        <scheme val="minor"/>
      </font>
    </odxf>
    <ndxf>
      <font>
        <sz val="8"/>
        <color auto="1"/>
        <name val="Segoe UI"/>
        <family val="2"/>
        <scheme val="none"/>
      </font>
    </ndxf>
  </rcc>
  <rcc rId="2097" sId="1" odxf="1" dxf="1">
    <nc r="F1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098" sId="1" odxf="1" dxf="1">
    <nc r="G15" t="inlineStr">
      <is>
        <t>ADL_SR06_C2B1-ADPSXF2_CPSF_SEP5_01580510_2022WW09.3.0.bin</t>
      </is>
    </nc>
    <odxf>
      <font>
        <sz val="11"/>
        <color theme="1"/>
        <name val="Calibri"/>
        <family val="2"/>
        <scheme val="minor"/>
      </font>
    </odxf>
    <ndxf>
      <font>
        <sz val="8"/>
        <color auto="1"/>
        <name val="Segoe UI"/>
        <family val="2"/>
        <scheme val="none"/>
      </font>
    </ndxf>
  </rcc>
  <rcc rId="2099" sId="1" odxf="1" dxf="1">
    <nc r="F1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00" sId="1" odxf="1" dxf="1">
    <nc r="G16" t="inlineStr">
      <is>
        <t>ADL_SR06_C2B1-ADPSXF2_CPSF_SEP5_01580510_2022WW09.3.0.bin</t>
      </is>
    </nc>
    <odxf>
      <font>
        <sz val="11"/>
        <color theme="1"/>
        <name val="Calibri"/>
        <family val="2"/>
        <scheme val="minor"/>
      </font>
    </odxf>
    <ndxf>
      <font>
        <sz val="8"/>
        <color auto="1"/>
        <name val="Segoe UI"/>
        <family val="2"/>
        <scheme val="none"/>
      </font>
    </ndxf>
  </rcc>
  <rcc rId="2101" sId="1" odxf="1" dxf="1">
    <nc r="F1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02" sId="1" odxf="1" dxf="1">
    <nc r="G17" t="inlineStr">
      <is>
        <t>ADL_SR06_C2B1-ADPSXF2_CPSF_SEP5_01580510_2022WW09.3.0.bin</t>
      </is>
    </nc>
    <odxf>
      <font>
        <sz val="11"/>
        <color theme="1"/>
        <name val="Calibri"/>
        <family val="2"/>
        <scheme val="minor"/>
      </font>
    </odxf>
    <ndxf>
      <font>
        <sz val="8"/>
        <color auto="1"/>
        <name val="Segoe UI"/>
        <family val="2"/>
        <scheme val="none"/>
      </font>
    </ndxf>
  </rcc>
  <rcc rId="2103" sId="1" odxf="1" dxf="1">
    <nc r="F1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04" sId="1" odxf="1" dxf="1">
    <nc r="G18" t="inlineStr">
      <is>
        <t>ADL_SR06_C2B1-ADPSXF2_CPSF_SEP5_01580510_2022WW09.3.0.bin</t>
      </is>
    </nc>
    <odxf>
      <font>
        <sz val="11"/>
        <color theme="1"/>
        <name val="Calibri"/>
        <family val="2"/>
        <scheme val="minor"/>
      </font>
    </odxf>
    <ndxf>
      <font>
        <sz val="8"/>
        <color auto="1"/>
        <name val="Segoe UI"/>
        <family val="2"/>
        <scheme val="none"/>
      </font>
    </ndxf>
  </rcc>
  <rcc rId="2105" sId="1" odxf="1" dxf="1">
    <nc r="F1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06" sId="1" odxf="1" dxf="1">
    <nc r="G19" t="inlineStr">
      <is>
        <t>ADL_SR06_C2B1-ADPSXF2_CPSF_SEP5_01580510_2022WW09.3.0.bin</t>
      </is>
    </nc>
    <odxf>
      <font>
        <sz val="11"/>
        <color theme="1"/>
        <name val="Calibri"/>
        <family val="2"/>
        <scheme val="minor"/>
      </font>
    </odxf>
    <ndxf>
      <font>
        <sz val="8"/>
        <color auto="1"/>
        <name val="Segoe UI"/>
        <family val="2"/>
        <scheme val="none"/>
      </font>
    </ndxf>
  </rcc>
  <rcc rId="2107" sId="1" odxf="1" dxf="1">
    <nc r="F2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08" sId="1" odxf="1" dxf="1">
    <nc r="G20" t="inlineStr">
      <is>
        <t>ADL_SR06_C2B1-ADPSXF2_CPSF_SEP5_01580510_2022WW09.3.0.bin</t>
      </is>
    </nc>
    <odxf>
      <font>
        <sz val="11"/>
        <color theme="1"/>
        <name val="Calibri"/>
        <family val="2"/>
        <scheme val="minor"/>
      </font>
    </odxf>
    <ndxf>
      <font>
        <sz val="8"/>
        <color auto="1"/>
        <name val="Segoe UI"/>
        <family val="2"/>
        <scheme val="none"/>
      </font>
    </ndxf>
  </rcc>
  <rcc rId="2109" sId="1" odxf="1" dxf="1">
    <nc r="F2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10" sId="1" odxf="1" dxf="1">
    <nc r="G21" t="inlineStr">
      <is>
        <t>ADL_SR06_C2B1-ADPSXF2_CPSF_SEP5_01580510_2022WW09.3.0.bin</t>
      </is>
    </nc>
    <odxf>
      <font>
        <sz val="11"/>
        <color theme="1"/>
        <name val="Calibri"/>
        <family val="2"/>
        <scheme val="minor"/>
      </font>
    </odxf>
    <ndxf>
      <font>
        <sz val="8"/>
        <color auto="1"/>
        <name val="Segoe UI"/>
        <family val="2"/>
        <scheme val="none"/>
      </font>
    </ndxf>
  </rcc>
  <rcc rId="2111" sId="1" odxf="1" dxf="1">
    <nc r="F2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12" sId="1" odxf="1" dxf="1">
    <nc r="G22" t="inlineStr">
      <is>
        <t>ADL_SR06_C2B1-ADPSXF2_CPSF_SEP5_01580510_2022WW09.3.0.bin</t>
      </is>
    </nc>
    <odxf>
      <font>
        <sz val="11"/>
        <color theme="1"/>
        <name val="Calibri"/>
        <family val="2"/>
        <scheme val="minor"/>
      </font>
    </odxf>
    <ndxf>
      <font>
        <sz val="8"/>
        <color auto="1"/>
        <name val="Segoe UI"/>
        <family val="2"/>
        <scheme val="none"/>
      </font>
    </ndxf>
  </rcc>
  <rcc rId="2113" sId="1" odxf="1" dxf="1">
    <nc r="F2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14" sId="1" odxf="1" dxf="1">
    <nc r="G23" t="inlineStr">
      <is>
        <t>ADL_SR06_C2B1-ADPSXF2_CPSF_SEP5_01580510_2022WW09.3.0.bin</t>
      </is>
    </nc>
    <odxf>
      <font>
        <sz val="11"/>
        <color theme="1"/>
        <name val="Calibri"/>
        <family val="2"/>
        <scheme val="minor"/>
      </font>
    </odxf>
    <ndxf>
      <font>
        <sz val="8"/>
        <color auto="1"/>
        <name val="Segoe UI"/>
        <family val="2"/>
        <scheme val="none"/>
      </font>
    </ndxf>
  </rcc>
  <rcc rId="2115" sId="1" odxf="1" dxf="1">
    <nc r="F2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16" sId="1" odxf="1" dxf="1">
    <nc r="G24" t="inlineStr">
      <is>
        <t>ADL_SR06_C2B1-ADPSXF2_CPSF_SEP5_01580510_2022WW09.3.0.bin</t>
      </is>
    </nc>
    <odxf>
      <font>
        <sz val="11"/>
        <color theme="1"/>
        <name val="Calibri"/>
        <family val="2"/>
        <scheme val="minor"/>
      </font>
    </odxf>
    <ndxf>
      <font>
        <sz val="8"/>
        <color auto="1"/>
        <name val="Segoe UI"/>
        <family val="2"/>
        <scheme val="none"/>
      </font>
    </ndxf>
  </rcc>
  <rcc rId="2117" sId="1" odxf="1" dxf="1">
    <nc r="F2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18" sId="1" odxf="1" dxf="1">
    <nc r="G25" t="inlineStr">
      <is>
        <t>ADL_SR06_C2B1-ADPSXF2_CPSF_SEP5_01580510_2022WW09.3.0.bin</t>
      </is>
    </nc>
    <odxf>
      <font>
        <sz val="11"/>
        <color theme="1"/>
        <name val="Calibri"/>
        <family val="2"/>
        <scheme val="minor"/>
      </font>
    </odxf>
    <ndxf>
      <font>
        <sz val="8"/>
        <color auto="1"/>
        <name val="Segoe UI"/>
        <family val="2"/>
        <scheme val="none"/>
      </font>
    </ndxf>
  </rcc>
  <rcc rId="2119" sId="1" odxf="1" dxf="1">
    <nc r="F2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20" sId="1" odxf="1" dxf="1">
    <nc r="G26" t="inlineStr">
      <is>
        <t>ADL_SR06_C2B1-ADPSXF2_CPSF_SEP5_01580510_2022WW09.3.0.bin</t>
      </is>
    </nc>
    <odxf>
      <font>
        <sz val="11"/>
        <color theme="1"/>
        <name val="Calibri"/>
        <family val="2"/>
        <scheme val="minor"/>
      </font>
    </odxf>
    <ndxf>
      <font>
        <sz val="8"/>
        <color auto="1"/>
        <name val="Segoe UI"/>
        <family val="2"/>
        <scheme val="none"/>
      </font>
    </ndxf>
  </rcc>
  <rcc rId="2121" sId="1" odxf="1" dxf="1">
    <nc r="F2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22" sId="1" odxf="1" dxf="1">
    <nc r="G27" t="inlineStr">
      <is>
        <t>ADL_SR06_C2B1-ADPSXF2_CPSF_SEP5_01580510_2022WW09.3.0.bin</t>
      </is>
    </nc>
    <odxf>
      <font>
        <sz val="11"/>
        <color theme="1"/>
        <name val="Calibri"/>
        <family val="2"/>
        <scheme val="minor"/>
      </font>
    </odxf>
    <ndxf>
      <font>
        <sz val="8"/>
        <color auto="1"/>
        <name val="Segoe UI"/>
        <family val="2"/>
        <scheme val="none"/>
      </font>
    </ndxf>
  </rcc>
  <rcc rId="2123" sId="1" odxf="1" dxf="1">
    <nc r="F2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24" sId="1" odxf="1" dxf="1">
    <nc r="G28" t="inlineStr">
      <is>
        <t>ADL_SR06_C2B1-ADPSXF2_CPSF_SEP5_01580510_2022WW09.3.0.bin</t>
      </is>
    </nc>
    <odxf>
      <font>
        <sz val="11"/>
        <color theme="1"/>
        <name val="Calibri"/>
        <family val="2"/>
        <scheme val="minor"/>
      </font>
    </odxf>
    <ndxf>
      <font>
        <sz val="8"/>
        <color auto="1"/>
        <name val="Segoe UI"/>
        <family val="2"/>
        <scheme val="none"/>
      </font>
    </ndxf>
  </rcc>
  <rcc rId="2125" sId="1" odxf="1" dxf="1">
    <nc r="F2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26" sId="1" odxf="1" dxf="1">
    <nc r="G29" t="inlineStr">
      <is>
        <t>ADL_SR06_C2B1-ADPSXF2_CPSF_SEP5_01580510_2022WW09.3.0.bin</t>
      </is>
    </nc>
    <odxf>
      <font>
        <sz val="11"/>
        <color theme="1"/>
        <name val="Calibri"/>
        <family val="2"/>
        <scheme val="minor"/>
      </font>
    </odxf>
    <ndxf>
      <font>
        <sz val="8"/>
        <color auto="1"/>
        <name val="Segoe UI"/>
        <family val="2"/>
        <scheme val="none"/>
      </font>
    </ndxf>
  </rcc>
  <rcc rId="2127" sId="1" odxf="1" dxf="1">
    <nc r="F3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28" sId="1" odxf="1" dxf="1">
    <nc r="G30" t="inlineStr">
      <is>
        <t>ADL_SR06_C2B1-ADPSXF2_CPSF_SEP5_01580510_2022WW09.3.0.bin</t>
      </is>
    </nc>
    <odxf>
      <font>
        <sz val="11"/>
        <color theme="1"/>
        <name val="Calibri"/>
        <family val="2"/>
        <scheme val="minor"/>
      </font>
    </odxf>
    <ndxf>
      <font>
        <sz val="8"/>
        <color auto="1"/>
        <name val="Segoe UI"/>
        <family val="2"/>
        <scheme val="none"/>
      </font>
    </ndxf>
  </rcc>
  <rcc rId="2129" sId="1" odxf="1" dxf="1">
    <nc r="F3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30" sId="1" odxf="1" dxf="1">
    <nc r="G31" t="inlineStr">
      <is>
        <t>ADL_SR06_C2B1-ADPSXF2_CPSF_SEP5_01580510_2022WW09.3.0.bin</t>
      </is>
    </nc>
    <odxf>
      <font>
        <sz val="11"/>
        <color theme="1"/>
        <name val="Calibri"/>
        <family val="2"/>
        <scheme val="minor"/>
      </font>
    </odxf>
    <ndxf>
      <font>
        <sz val="8"/>
        <color auto="1"/>
        <name val="Segoe UI"/>
        <family val="2"/>
        <scheme val="none"/>
      </font>
    </ndxf>
  </rcc>
  <rcc rId="2131" sId="1" odxf="1" dxf="1">
    <nc r="F3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32" sId="1" odxf="1" dxf="1">
    <nc r="G32" t="inlineStr">
      <is>
        <t>ADL_SR06_C2B1-ADPSXF2_CPSF_SEP5_01580510_2022WW09.3.0.bin</t>
      </is>
    </nc>
    <odxf>
      <font>
        <sz val="11"/>
        <color theme="1"/>
        <name val="Calibri"/>
        <family val="2"/>
        <scheme val="minor"/>
      </font>
    </odxf>
    <ndxf>
      <font>
        <sz val="8"/>
        <color auto="1"/>
        <name val="Segoe UI"/>
        <family val="2"/>
        <scheme val="none"/>
      </font>
    </ndxf>
  </rcc>
  <rcc rId="2133" sId="1" odxf="1" dxf="1">
    <nc r="F3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34" sId="1" odxf="1" dxf="1">
    <nc r="G33" t="inlineStr">
      <is>
        <t>ADL_SR06_C2B1-ADPSXF2_CPSF_SEP5_01580510_2022WW09.3.0.bin</t>
      </is>
    </nc>
    <odxf>
      <font>
        <sz val="11"/>
        <color theme="1"/>
        <name val="Calibri"/>
        <family val="2"/>
        <scheme val="minor"/>
      </font>
    </odxf>
    <ndxf>
      <font>
        <sz val="8"/>
        <color auto="1"/>
        <name val="Segoe UI"/>
        <family val="2"/>
        <scheme val="none"/>
      </font>
    </ndxf>
  </rcc>
  <rcc rId="2135" sId="1" odxf="1" dxf="1">
    <nc r="F3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36" sId="1" odxf="1" dxf="1">
    <nc r="G34" t="inlineStr">
      <is>
        <t>ADL_SR06_C2B1-ADPSXF2_CPSF_SEP5_01580510_2022WW09.3.0.bin</t>
      </is>
    </nc>
    <odxf>
      <font>
        <sz val="11"/>
        <color theme="1"/>
        <name val="Calibri"/>
        <family val="2"/>
        <scheme val="minor"/>
      </font>
    </odxf>
    <ndxf>
      <font>
        <sz val="8"/>
        <color auto="1"/>
        <name val="Segoe UI"/>
        <family val="2"/>
        <scheme val="none"/>
      </font>
    </ndxf>
  </rcc>
  <rcc rId="2137" sId="1" odxf="1" dxf="1">
    <nc r="F3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38" sId="1" odxf="1" dxf="1">
    <nc r="G35" t="inlineStr">
      <is>
        <t>ADL_SR06_C2B1-ADPSXF2_CPSF_SEP5_01580510_2022WW09.3.0.bin</t>
      </is>
    </nc>
    <odxf>
      <font>
        <sz val="11"/>
        <color theme="1"/>
        <name val="Calibri"/>
        <family val="2"/>
        <scheme val="minor"/>
      </font>
    </odxf>
    <ndxf>
      <font>
        <sz val="8"/>
        <color auto="1"/>
        <name val="Segoe UI"/>
        <family val="2"/>
        <scheme val="none"/>
      </font>
    </ndxf>
  </rcc>
  <rcc rId="2139" sId="1" odxf="1" dxf="1">
    <nc r="F3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40" sId="1" odxf="1" dxf="1">
    <nc r="G36" t="inlineStr">
      <is>
        <t>ADL_SR06_C2B1-ADPSXF2_CPSF_SEP5_01580510_2022WW09.3.0.bin</t>
      </is>
    </nc>
    <odxf>
      <font>
        <sz val="11"/>
        <color theme="1"/>
        <name val="Calibri"/>
        <family val="2"/>
        <scheme val="minor"/>
      </font>
    </odxf>
    <ndxf>
      <font>
        <sz val="8"/>
        <color auto="1"/>
        <name val="Segoe UI"/>
        <family val="2"/>
        <scheme val="none"/>
      </font>
    </ndxf>
  </rcc>
  <rcc rId="2141" sId="1" odxf="1" dxf="1">
    <nc r="F3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42" sId="1" odxf="1" dxf="1">
    <nc r="G37" t="inlineStr">
      <is>
        <t>ADL_SR06_C2B1-ADPSXF2_CPSF_SEP5_01580510_2022WW09.3.0.bin</t>
      </is>
    </nc>
    <odxf>
      <font>
        <sz val="11"/>
        <color theme="1"/>
        <name val="Calibri"/>
        <family val="2"/>
        <scheme val="minor"/>
      </font>
    </odxf>
    <ndxf>
      <font>
        <sz val="8"/>
        <color auto="1"/>
        <name val="Segoe UI"/>
        <family val="2"/>
        <scheme val="none"/>
      </font>
    </ndxf>
  </rcc>
  <rcc rId="2143" sId="1" odxf="1" dxf="1">
    <nc r="F3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44" sId="1" odxf="1" dxf="1">
    <nc r="G38" t="inlineStr">
      <is>
        <t>ADL_SR06_C2B1-ADPSXF2_CPSF_SEP5_01580510_2022WW09.3.0.bin</t>
      </is>
    </nc>
    <odxf>
      <font>
        <sz val="11"/>
        <color theme="1"/>
        <name val="Calibri"/>
        <family val="2"/>
        <scheme val="minor"/>
      </font>
    </odxf>
    <ndxf>
      <font>
        <sz val="8"/>
        <color auto="1"/>
        <name val="Segoe UI"/>
        <family val="2"/>
        <scheme val="none"/>
      </font>
    </ndxf>
  </rcc>
  <rcc rId="2145" sId="1" odxf="1" dxf="1">
    <nc r="F3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46" sId="1" odxf="1" dxf="1">
    <nc r="G39" t="inlineStr">
      <is>
        <t>ADL_SR06_C2B1-ADPSXF2_CPSF_SEP5_01580510_2022WW09.3.0.bin</t>
      </is>
    </nc>
    <odxf>
      <font>
        <sz val="11"/>
        <color theme="1"/>
        <name val="Calibri"/>
        <family val="2"/>
        <scheme val="minor"/>
      </font>
    </odxf>
    <ndxf>
      <font>
        <sz val="8"/>
        <color auto="1"/>
        <name val="Segoe UI"/>
        <family val="2"/>
        <scheme val="none"/>
      </font>
    </ndxf>
  </rcc>
  <rcc rId="2147" sId="1" odxf="1" dxf="1">
    <nc r="F4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48" sId="1" odxf="1" dxf="1">
    <nc r="G40" t="inlineStr">
      <is>
        <t>ADL_SR06_C2B1-ADPSXF2_CPSF_SEP5_01580510_2022WW09.3.0.bin</t>
      </is>
    </nc>
    <odxf>
      <font>
        <sz val="11"/>
        <color theme="1"/>
        <name val="Calibri"/>
        <family val="2"/>
        <scheme val="minor"/>
      </font>
    </odxf>
    <ndxf>
      <font>
        <sz val="8"/>
        <color auto="1"/>
        <name val="Segoe UI"/>
        <family val="2"/>
        <scheme val="none"/>
      </font>
    </ndxf>
  </rcc>
  <rcc rId="2149" sId="1" odxf="1" dxf="1">
    <nc r="F4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50" sId="1" odxf="1" dxf="1">
    <nc r="G41" t="inlineStr">
      <is>
        <t>ADL_SR06_C2B1-ADPSXF2_CPSF_SEP5_01580510_2022WW09.3.0.bin</t>
      </is>
    </nc>
    <odxf>
      <font>
        <sz val="11"/>
        <color theme="1"/>
        <name val="Calibri"/>
        <family val="2"/>
        <scheme val="minor"/>
      </font>
    </odxf>
    <ndxf>
      <font>
        <sz val="8"/>
        <color auto="1"/>
        <name val="Segoe UI"/>
        <family val="2"/>
        <scheme val="none"/>
      </font>
    </ndxf>
  </rcc>
  <rcc rId="2151" sId="1" odxf="1" dxf="1">
    <nc r="F4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52" sId="1" odxf="1" dxf="1">
    <nc r="G42" t="inlineStr">
      <is>
        <t>ADL_SR06_C2B1-ADPSXF2_CPSF_SEP5_01580510_2022WW09.3.0.bin</t>
      </is>
    </nc>
    <odxf>
      <font>
        <sz val="11"/>
        <color theme="1"/>
        <name val="Calibri"/>
        <family val="2"/>
        <scheme val="minor"/>
      </font>
    </odxf>
    <ndxf>
      <font>
        <sz val="8"/>
        <color auto="1"/>
        <name val="Segoe UI"/>
        <family val="2"/>
        <scheme val="none"/>
      </font>
    </ndxf>
  </rcc>
  <rcc rId="2153" sId="1" odxf="1" dxf="1">
    <nc r="F4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54" sId="1" odxf="1" dxf="1">
    <nc r="G43" t="inlineStr">
      <is>
        <t>ADL_SR06_C2B1-ADPSXF2_CPSF_SEP5_01580510_2022WW09.3.0.bin</t>
      </is>
    </nc>
    <odxf>
      <font>
        <sz val="11"/>
        <color theme="1"/>
        <name val="Calibri"/>
        <family val="2"/>
        <scheme val="minor"/>
      </font>
    </odxf>
    <ndxf>
      <font>
        <sz val="8"/>
        <color auto="1"/>
        <name val="Segoe UI"/>
        <family val="2"/>
        <scheme val="none"/>
      </font>
    </ndxf>
  </rcc>
  <rcc rId="2155" sId="1" odxf="1" dxf="1">
    <nc r="F4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56" sId="1" odxf="1" dxf="1">
    <nc r="G44" t="inlineStr">
      <is>
        <t>ADL_SR06_C2B1-ADPSXF2_CPSF_SEP5_01580510_2022WW09.3.0.bin</t>
      </is>
    </nc>
    <odxf>
      <font>
        <sz val="11"/>
        <color theme="1"/>
        <name val="Calibri"/>
        <family val="2"/>
        <scheme val="minor"/>
      </font>
    </odxf>
    <ndxf>
      <font>
        <sz val="8"/>
        <color auto="1"/>
        <name val="Segoe UI"/>
        <family val="2"/>
        <scheme val="none"/>
      </font>
    </ndxf>
  </rcc>
  <rcc rId="2157" sId="1" odxf="1" dxf="1">
    <nc r="F4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58" sId="1" odxf="1" dxf="1">
    <nc r="G45" t="inlineStr">
      <is>
        <t>ADL_SR06_C2B1-ADPSXF2_CPSF_SEP5_01580510_2022WW09.3.0.bin</t>
      </is>
    </nc>
    <odxf>
      <font>
        <sz val="11"/>
        <color theme="1"/>
        <name val="Calibri"/>
        <family val="2"/>
        <scheme val="minor"/>
      </font>
    </odxf>
    <ndxf>
      <font>
        <sz val="8"/>
        <color auto="1"/>
        <name val="Segoe UI"/>
        <family val="2"/>
        <scheme val="none"/>
      </font>
    </ndxf>
  </rcc>
  <rcc rId="2159" sId="1" odxf="1" dxf="1">
    <nc r="F4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60" sId="1" odxf="1" dxf="1">
    <nc r="G46" t="inlineStr">
      <is>
        <t>ADL_SR06_C2B1-ADPSXF2_CPSF_SEP5_01580510_2022WW09.3.0.bin</t>
      </is>
    </nc>
    <odxf>
      <font>
        <sz val="11"/>
        <color theme="1"/>
        <name val="Calibri"/>
        <family val="2"/>
        <scheme val="minor"/>
      </font>
    </odxf>
    <ndxf>
      <font>
        <sz val="8"/>
        <color auto="1"/>
        <name val="Segoe UI"/>
        <family val="2"/>
        <scheme val="none"/>
      </font>
    </ndxf>
  </rcc>
  <rcc rId="2161" sId="1" odxf="1" dxf="1">
    <nc r="F4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62" sId="1" odxf="1" dxf="1">
    <nc r="G47" t="inlineStr">
      <is>
        <t>ADL_SR06_C2B1-ADPSXF2_CPSF_SEP5_01580510_2022WW09.3.0.bin</t>
      </is>
    </nc>
    <odxf>
      <font>
        <sz val="11"/>
        <color theme="1"/>
        <name val="Calibri"/>
        <family val="2"/>
        <scheme val="minor"/>
      </font>
    </odxf>
    <ndxf>
      <font>
        <sz val="8"/>
        <color auto="1"/>
        <name val="Segoe UI"/>
        <family val="2"/>
        <scheme val="none"/>
      </font>
    </ndxf>
  </rcc>
  <rcc rId="2163" sId="1" odxf="1" dxf="1">
    <nc r="F4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64" sId="1" odxf="1" dxf="1">
    <nc r="G48" t="inlineStr">
      <is>
        <t>ADL_SR06_C2B1-ADPSXF2_CPSF_SEP5_01580510_2022WW09.3.0.bin</t>
      </is>
    </nc>
    <odxf>
      <font>
        <sz val="11"/>
        <color theme="1"/>
        <name val="Calibri"/>
        <family val="2"/>
        <scheme val="minor"/>
      </font>
    </odxf>
    <ndxf>
      <font>
        <sz val="8"/>
        <color auto="1"/>
        <name val="Segoe UI"/>
        <family val="2"/>
        <scheme val="none"/>
      </font>
    </ndxf>
  </rcc>
  <rcc rId="2165" sId="1" odxf="1" dxf="1">
    <nc r="F4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66" sId="1" odxf="1" dxf="1">
    <nc r="G49" t="inlineStr">
      <is>
        <t>ADL_SR06_C2B1-ADPSXF2_CPSF_SEP5_01580510_2022WW09.3.0.bin</t>
      </is>
    </nc>
    <odxf>
      <font>
        <sz val="11"/>
        <color theme="1"/>
        <name val="Calibri"/>
        <family val="2"/>
        <scheme val="minor"/>
      </font>
    </odxf>
    <ndxf>
      <font>
        <sz val="8"/>
        <color auto="1"/>
        <name val="Segoe UI"/>
        <family val="2"/>
        <scheme val="none"/>
      </font>
    </ndxf>
  </rcc>
  <rcc rId="2167" sId="1" odxf="1" dxf="1">
    <nc r="F5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68" sId="1" odxf="1" dxf="1">
    <nc r="G50" t="inlineStr">
      <is>
        <t>ADL_SR06_C2B1-ADPSXF2_CPSF_SEP5_01580510_2022WW09.3.0.bin</t>
      </is>
    </nc>
    <odxf>
      <font>
        <sz val="11"/>
        <color theme="1"/>
        <name val="Calibri"/>
        <family val="2"/>
        <scheme val="minor"/>
      </font>
    </odxf>
    <ndxf>
      <font>
        <sz val="8"/>
        <color auto="1"/>
        <name val="Segoe UI"/>
        <family val="2"/>
        <scheme val="none"/>
      </font>
    </ndxf>
  </rcc>
  <rcc rId="2169" sId="1" odxf="1" dxf="1">
    <nc r="F5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70" sId="1" odxf="1" dxf="1">
    <nc r="G51" t="inlineStr">
      <is>
        <t>ADL_SR06_C2B1-ADPSXF2_CPSF_SEP5_01580510_2022WW09.3.0.bin</t>
      </is>
    </nc>
    <odxf>
      <font>
        <sz val="11"/>
        <color theme="1"/>
        <name val="Calibri"/>
        <family val="2"/>
        <scheme val="minor"/>
      </font>
    </odxf>
    <ndxf>
      <font>
        <sz val="8"/>
        <color auto="1"/>
        <name val="Segoe UI"/>
        <family val="2"/>
        <scheme val="none"/>
      </font>
    </ndxf>
  </rcc>
  <rcc rId="2171" sId="1" odxf="1" dxf="1">
    <nc r="F5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72" sId="1" odxf="1" dxf="1">
    <nc r="G52" t="inlineStr">
      <is>
        <t>ADL_SR06_C2B1-ADPSXF2_CPSF_SEP5_01580510_2022WW09.3.0.bin</t>
      </is>
    </nc>
    <odxf>
      <font>
        <sz val="11"/>
        <color theme="1"/>
        <name val="Calibri"/>
        <family val="2"/>
        <scheme val="minor"/>
      </font>
    </odxf>
    <ndxf>
      <font>
        <sz val="8"/>
        <color auto="1"/>
        <name val="Segoe UI"/>
        <family val="2"/>
        <scheme val="none"/>
      </font>
    </ndxf>
  </rcc>
  <rcc rId="2173" sId="1" odxf="1" dxf="1">
    <nc r="F5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74" sId="1" odxf="1" dxf="1">
    <nc r="G53" t="inlineStr">
      <is>
        <t>ADL_SR06_C2B1-ADPSXF2_CPSF_SEP5_01580510_2022WW09.3.0.bin</t>
      </is>
    </nc>
    <odxf>
      <font>
        <sz val="11"/>
        <color theme="1"/>
        <name val="Calibri"/>
        <family val="2"/>
        <scheme val="minor"/>
      </font>
    </odxf>
    <ndxf>
      <font>
        <sz val="8"/>
        <color auto="1"/>
        <name val="Segoe UI"/>
        <family val="2"/>
        <scheme val="none"/>
      </font>
    </ndxf>
  </rcc>
  <rcc rId="2175" sId="1" odxf="1" dxf="1">
    <nc r="F5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76" sId="1" odxf="1" dxf="1">
    <nc r="G54" t="inlineStr">
      <is>
        <t>ADL_SR06_C2B1-ADPSXF2_CPSF_SEP5_01580510_2022WW09.3.0.bin</t>
      </is>
    </nc>
    <odxf>
      <font>
        <sz val="11"/>
        <color theme="1"/>
        <name val="Calibri"/>
        <family val="2"/>
        <scheme val="minor"/>
      </font>
    </odxf>
    <ndxf>
      <font>
        <sz val="8"/>
        <color auto="1"/>
        <name val="Segoe UI"/>
        <family val="2"/>
        <scheme val="none"/>
      </font>
    </ndxf>
  </rcc>
  <rcc rId="2177" sId="1" odxf="1" dxf="1">
    <nc r="F5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78" sId="1" odxf="1" dxf="1">
    <nc r="G55" t="inlineStr">
      <is>
        <t>ADL_SR06_C2B1-ADPSXF2_CPSF_SEP5_01580510_2022WW09.3.0.bin</t>
      </is>
    </nc>
    <odxf>
      <font>
        <sz val="11"/>
        <color theme="1"/>
        <name val="Calibri"/>
        <family val="2"/>
        <scheme val="minor"/>
      </font>
    </odxf>
    <ndxf>
      <font>
        <sz val="8"/>
        <color auto="1"/>
        <name val="Segoe UI"/>
        <family val="2"/>
        <scheme val="none"/>
      </font>
    </ndxf>
  </rcc>
  <rcc rId="2179" sId="1" odxf="1" dxf="1">
    <nc r="F5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80" sId="1" odxf="1" dxf="1">
    <nc r="G56" t="inlineStr">
      <is>
        <t>ADL_SR06_C2B1-ADPSXF2_CPSF_SEP5_01580510_2022WW09.3.0.bin</t>
      </is>
    </nc>
    <odxf>
      <font>
        <sz val="11"/>
        <color theme="1"/>
        <name val="Calibri"/>
        <family val="2"/>
        <scheme val="minor"/>
      </font>
    </odxf>
    <ndxf>
      <font>
        <sz val="8"/>
        <color auto="1"/>
        <name val="Segoe UI"/>
        <family val="2"/>
        <scheme val="none"/>
      </font>
    </ndxf>
  </rcc>
  <rcc rId="2181" sId="1" odxf="1" dxf="1">
    <nc r="F5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82" sId="1" odxf="1" dxf="1">
    <nc r="G57" t="inlineStr">
      <is>
        <t>ADL_SR06_C2B1-ADPSXF2_CPSF_SEP5_01580510_2022WW09.3.0.bin</t>
      </is>
    </nc>
    <odxf>
      <font>
        <sz val="11"/>
        <color theme="1"/>
        <name val="Calibri"/>
        <family val="2"/>
        <scheme val="minor"/>
      </font>
    </odxf>
    <ndxf>
      <font>
        <sz val="8"/>
        <color auto="1"/>
        <name val="Segoe UI"/>
        <family val="2"/>
        <scheme val="none"/>
      </font>
    </ndxf>
  </rcc>
  <rcc rId="2183" sId="1" odxf="1" dxf="1">
    <nc r="F5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84" sId="1" odxf="1" dxf="1">
    <nc r="G58" t="inlineStr">
      <is>
        <t>ADL_SR06_C2B1-ADPSXF2_CPSF_SEP5_01580510_2022WW09.3.0.bin</t>
      </is>
    </nc>
    <odxf>
      <font>
        <sz val="11"/>
        <color theme="1"/>
        <name val="Calibri"/>
        <family val="2"/>
        <scheme val="minor"/>
      </font>
    </odxf>
    <ndxf>
      <font>
        <sz val="8"/>
        <color auto="1"/>
        <name val="Segoe UI"/>
        <family val="2"/>
        <scheme val="none"/>
      </font>
    </ndxf>
  </rcc>
  <rcc rId="2185" sId="1" odxf="1" dxf="1">
    <nc r="F5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86" sId="1" odxf="1" dxf="1">
    <nc r="G59" t="inlineStr">
      <is>
        <t>ADL_SR06_C2B1-ADPSXF2_CPSF_SEP5_01580510_2022WW09.3.0.bin</t>
      </is>
    </nc>
    <odxf>
      <font>
        <sz val="11"/>
        <color theme="1"/>
        <name val="Calibri"/>
        <family val="2"/>
        <scheme val="minor"/>
      </font>
    </odxf>
    <ndxf>
      <font>
        <sz val="8"/>
        <color auto="1"/>
        <name val="Segoe UI"/>
        <family val="2"/>
        <scheme val="none"/>
      </font>
    </ndxf>
  </rcc>
  <rcc rId="2187" sId="1" odxf="1" dxf="1">
    <nc r="F6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88" sId="1" odxf="1" dxf="1">
    <nc r="G60" t="inlineStr">
      <is>
        <t>ADL_SR06_C2B1-ADPSXF2_CPSF_SEP5_01580510_2022WW09.3.0.bin</t>
      </is>
    </nc>
    <odxf>
      <font>
        <sz val="11"/>
        <color theme="1"/>
        <name val="Calibri"/>
        <family val="2"/>
        <scheme val="minor"/>
      </font>
    </odxf>
    <ndxf>
      <font>
        <sz val="8"/>
        <color auto="1"/>
        <name val="Segoe UI"/>
        <family val="2"/>
        <scheme val="none"/>
      </font>
    </ndxf>
  </rcc>
  <rcc rId="2189" sId="1" odxf="1" dxf="1">
    <nc r="F6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90" sId="1" odxf="1" dxf="1">
    <nc r="G61" t="inlineStr">
      <is>
        <t>ADL_SR06_C2B1-ADPSXF2_CPSF_SEP5_01580510_2022WW09.3.0.bin</t>
      </is>
    </nc>
    <odxf>
      <font>
        <sz val="11"/>
        <color theme="1"/>
        <name val="Calibri"/>
        <family val="2"/>
        <scheme val="minor"/>
      </font>
    </odxf>
    <ndxf>
      <font>
        <sz val="8"/>
        <color auto="1"/>
        <name val="Segoe UI"/>
        <family val="2"/>
        <scheme val="none"/>
      </font>
    </ndxf>
  </rcc>
  <rcc rId="2191" sId="1" odxf="1" dxf="1">
    <nc r="F6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92" sId="1" odxf="1" dxf="1">
    <nc r="G62" t="inlineStr">
      <is>
        <t>ADL_SR06_C2B1-ADPSXF2_CPSF_SEP5_01580510_2022WW09.3.0.bin</t>
      </is>
    </nc>
    <odxf>
      <font>
        <sz val="11"/>
        <color theme="1"/>
        <name val="Calibri"/>
        <family val="2"/>
        <scheme val="minor"/>
      </font>
    </odxf>
    <ndxf>
      <font>
        <sz val="8"/>
        <color auto="1"/>
        <name val="Segoe UI"/>
        <family val="2"/>
        <scheme val="none"/>
      </font>
    </ndxf>
  </rcc>
  <rcc rId="2193" sId="1" odxf="1" dxf="1">
    <nc r="F6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94" sId="1" odxf="1" dxf="1">
    <nc r="G63" t="inlineStr">
      <is>
        <t>ADL_SR06_C2B1-ADPSXF2_CPSF_SEP5_01580510_2022WW09.3.0.bin</t>
      </is>
    </nc>
    <odxf>
      <font>
        <sz val="11"/>
        <color theme="1"/>
        <name val="Calibri"/>
        <family val="2"/>
        <scheme val="minor"/>
      </font>
    </odxf>
    <ndxf>
      <font>
        <sz val="8"/>
        <color auto="1"/>
        <name val="Segoe UI"/>
        <family val="2"/>
        <scheme val="none"/>
      </font>
    </ndxf>
  </rcc>
  <rcc rId="2195" sId="1" odxf="1" dxf="1">
    <nc r="F6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96" sId="1" odxf="1" dxf="1">
    <nc r="G64" t="inlineStr">
      <is>
        <t>ADL_SR06_C2B1-ADPSXF2_CPSF_SEP5_01580510_2022WW09.3.0.bin</t>
      </is>
    </nc>
    <odxf>
      <font>
        <sz val="11"/>
        <color theme="1"/>
        <name val="Calibri"/>
        <family val="2"/>
        <scheme val="minor"/>
      </font>
    </odxf>
    <ndxf>
      <font>
        <sz val="8"/>
        <color auto="1"/>
        <name val="Segoe UI"/>
        <family val="2"/>
        <scheme val="none"/>
      </font>
    </ndxf>
  </rcc>
  <rcc rId="2197" sId="1" odxf="1" dxf="1">
    <nc r="F6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198" sId="1" odxf="1" dxf="1">
    <nc r="G65" t="inlineStr">
      <is>
        <t>ADL_SR06_C2B1-ADPSXF2_CPSF_SEP5_01580510_2022WW09.3.0.bin</t>
      </is>
    </nc>
    <odxf>
      <font>
        <sz val="11"/>
        <color theme="1"/>
        <name val="Calibri"/>
        <family val="2"/>
        <scheme val="minor"/>
      </font>
    </odxf>
    <ndxf>
      <font>
        <sz val="8"/>
        <color auto="1"/>
        <name val="Segoe UI"/>
        <family val="2"/>
        <scheme val="none"/>
      </font>
    </ndxf>
  </rcc>
  <rcc rId="2199" sId="1" odxf="1" dxf="1">
    <nc r="F6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00" sId="1" odxf="1" dxf="1">
    <nc r="G66" t="inlineStr">
      <is>
        <t>ADL_SR06_C2B1-ADPSXF2_CPSF_SEP5_01580510_2022WW09.3.0.bin</t>
      </is>
    </nc>
    <odxf>
      <font>
        <sz val="11"/>
        <color theme="1"/>
        <name val="Calibri"/>
        <family val="2"/>
        <scheme val="minor"/>
      </font>
    </odxf>
    <ndxf>
      <font>
        <sz val="8"/>
        <color auto="1"/>
        <name val="Segoe UI"/>
        <family val="2"/>
        <scheme val="none"/>
      </font>
    </ndxf>
  </rcc>
  <rcc rId="2201" sId="1" odxf="1" dxf="1">
    <nc r="F6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02" sId="1" odxf="1" dxf="1">
    <nc r="G67" t="inlineStr">
      <is>
        <t>ADL_SR06_C2B1-ADPSXF2_CPSF_SEP5_01580510_2022WW09.3.0.bin</t>
      </is>
    </nc>
    <odxf>
      <font>
        <sz val="11"/>
        <color theme="1"/>
        <name val="Calibri"/>
        <family val="2"/>
        <scheme val="minor"/>
      </font>
    </odxf>
    <ndxf>
      <font>
        <sz val="8"/>
        <color auto="1"/>
        <name val="Segoe UI"/>
        <family val="2"/>
        <scheme val="none"/>
      </font>
    </ndxf>
  </rcc>
  <rcc rId="2203" sId="1" odxf="1" dxf="1">
    <nc r="F6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04" sId="1" odxf="1" dxf="1">
    <nc r="G68" t="inlineStr">
      <is>
        <t>ADL_SR06_C2B1-ADPSXF2_CPSF_SEP5_01580510_2022WW09.3.0.bin</t>
      </is>
    </nc>
    <odxf>
      <font>
        <sz val="11"/>
        <color theme="1"/>
        <name val="Calibri"/>
        <family val="2"/>
        <scheme val="minor"/>
      </font>
    </odxf>
    <ndxf>
      <font>
        <sz val="8"/>
        <color auto="1"/>
        <name val="Segoe UI"/>
        <family val="2"/>
        <scheme val="none"/>
      </font>
    </ndxf>
  </rcc>
  <rcc rId="2205" sId="1" odxf="1" dxf="1">
    <nc r="F6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06" sId="1" odxf="1" dxf="1">
    <nc r="G69" t="inlineStr">
      <is>
        <t>ADL_SR06_C2B1-ADPSXF2_CPSF_SEP5_01580510_2022WW09.3.0.bin</t>
      </is>
    </nc>
    <odxf>
      <font>
        <sz val="11"/>
        <color theme="1"/>
        <name val="Calibri"/>
        <family val="2"/>
        <scheme val="minor"/>
      </font>
    </odxf>
    <ndxf>
      <font>
        <sz val="8"/>
        <color auto="1"/>
        <name val="Segoe UI"/>
        <family val="2"/>
        <scheme val="none"/>
      </font>
    </ndxf>
  </rcc>
  <rcc rId="2207" sId="1" odxf="1" dxf="1">
    <nc r="F7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08" sId="1" odxf="1" dxf="1">
    <nc r="G70" t="inlineStr">
      <is>
        <t>ADL_SR06_C2B1-ADPSXF2_CPSF_SEP5_01580510_2022WW09.3.0.bin</t>
      </is>
    </nc>
    <odxf>
      <font>
        <sz val="11"/>
        <color theme="1"/>
        <name val="Calibri"/>
        <family val="2"/>
        <scheme val="minor"/>
      </font>
    </odxf>
    <ndxf>
      <font>
        <sz val="8"/>
        <color auto="1"/>
        <name val="Segoe UI"/>
        <family val="2"/>
        <scheme val="none"/>
      </font>
    </ndxf>
  </rcc>
  <rcc rId="2209" sId="1" odxf="1" dxf="1">
    <nc r="F7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10" sId="1" odxf="1" dxf="1">
    <nc r="G71" t="inlineStr">
      <is>
        <t>ADL_SR06_C2B1-ADPSXF2_CPSF_SEP5_01580510_2022WW09.3.0.bin</t>
      </is>
    </nc>
    <odxf>
      <font>
        <sz val="11"/>
        <color theme="1"/>
        <name val="Calibri"/>
        <family val="2"/>
        <scheme val="minor"/>
      </font>
    </odxf>
    <ndxf>
      <font>
        <sz val="8"/>
        <color auto="1"/>
        <name val="Segoe UI"/>
        <family val="2"/>
        <scheme val="none"/>
      </font>
    </ndxf>
  </rcc>
  <rcc rId="2211" sId="1" odxf="1" dxf="1">
    <nc r="F7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12" sId="1" odxf="1" dxf="1">
    <nc r="G72" t="inlineStr">
      <is>
        <t>ADL_SR06_C2B1-ADPSXF2_CPSF_SEP5_01580510_2022WW09.3.0.bin</t>
      </is>
    </nc>
    <odxf>
      <font>
        <sz val="11"/>
        <color theme="1"/>
        <name val="Calibri"/>
        <family val="2"/>
        <scheme val="minor"/>
      </font>
    </odxf>
    <ndxf>
      <font>
        <sz val="8"/>
        <color auto="1"/>
        <name val="Segoe UI"/>
        <family val="2"/>
        <scheme val="none"/>
      </font>
    </ndxf>
  </rcc>
  <rcc rId="2213" sId="1" odxf="1" dxf="1">
    <nc r="F7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14" sId="1" odxf="1" dxf="1">
    <nc r="G73" t="inlineStr">
      <is>
        <t>ADL_SR06_C2B1-ADPSXF2_CPSF_SEP5_01580510_2022WW09.3.0.bin</t>
      </is>
    </nc>
    <odxf>
      <font>
        <sz val="11"/>
        <color theme="1"/>
        <name val="Calibri"/>
        <family val="2"/>
        <scheme val="minor"/>
      </font>
    </odxf>
    <ndxf>
      <font>
        <sz val="8"/>
        <color auto="1"/>
        <name val="Segoe UI"/>
        <family val="2"/>
        <scheme val="none"/>
      </font>
    </ndxf>
  </rcc>
  <rcc rId="2215" sId="1" odxf="1" dxf="1">
    <nc r="F7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16" sId="1" odxf="1" dxf="1">
    <nc r="G74" t="inlineStr">
      <is>
        <t>ADL_SR06_C2B1-ADPSXF2_CPSF_SEP5_01580510_2022WW09.3.0.bin</t>
      </is>
    </nc>
    <odxf>
      <font>
        <sz val="11"/>
        <color theme="1"/>
        <name val="Calibri"/>
        <family val="2"/>
        <scheme val="minor"/>
      </font>
    </odxf>
    <ndxf>
      <font>
        <sz val="8"/>
        <color auto="1"/>
        <name val="Segoe UI"/>
        <family val="2"/>
        <scheme val="none"/>
      </font>
    </ndxf>
  </rcc>
  <rcc rId="2217" sId="1" odxf="1" dxf="1">
    <nc r="F7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18" sId="1" odxf="1" dxf="1">
    <nc r="G75" t="inlineStr">
      <is>
        <t>ADL_SR06_C2B1-ADPSXF2_CPSF_SEP5_01580510_2022WW09.3.0.bin</t>
      </is>
    </nc>
    <odxf>
      <font>
        <sz val="11"/>
        <color theme="1"/>
        <name val="Calibri"/>
        <family val="2"/>
        <scheme val="minor"/>
      </font>
    </odxf>
    <ndxf>
      <font>
        <sz val="8"/>
        <color auto="1"/>
        <name val="Segoe UI"/>
        <family val="2"/>
        <scheme val="none"/>
      </font>
    </ndxf>
  </rcc>
  <rcc rId="2219" sId="1" odxf="1" dxf="1">
    <nc r="F7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20" sId="1" odxf="1" dxf="1">
    <nc r="G76" t="inlineStr">
      <is>
        <t>ADL_SR06_C2B1-ADPSXF2_CPSF_SEP5_01580510_2022WW09.3.0.bin</t>
      </is>
    </nc>
    <odxf>
      <font>
        <sz val="11"/>
        <color theme="1"/>
        <name val="Calibri"/>
        <family val="2"/>
        <scheme val="minor"/>
      </font>
    </odxf>
    <ndxf>
      <font>
        <sz val="8"/>
        <color auto="1"/>
        <name val="Segoe UI"/>
        <family val="2"/>
        <scheme val="none"/>
      </font>
    </ndxf>
  </rcc>
  <rcc rId="2221" sId="1" odxf="1" dxf="1">
    <nc r="F7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22" sId="1" odxf="1" dxf="1">
    <nc r="G77" t="inlineStr">
      <is>
        <t>ADL_SR06_C2B1-ADPSXF2_CPSF_SEP5_01580510_2022WW09.3.0.bin</t>
      </is>
    </nc>
    <odxf>
      <font>
        <sz val="11"/>
        <color theme="1"/>
        <name val="Calibri"/>
        <family val="2"/>
        <scheme val="minor"/>
      </font>
    </odxf>
    <ndxf>
      <font>
        <sz val="8"/>
        <color auto="1"/>
        <name val="Segoe UI"/>
        <family val="2"/>
        <scheme val="none"/>
      </font>
    </ndxf>
  </rcc>
  <rcc rId="2223" sId="1" odxf="1" dxf="1">
    <nc r="F7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24" sId="1" odxf="1" dxf="1">
    <nc r="G78" t="inlineStr">
      <is>
        <t>ADL_SR06_C2B1-ADPSXF2_CPSF_SEP5_01580510_2022WW09.3.0.bin</t>
      </is>
    </nc>
    <odxf>
      <font>
        <sz val="11"/>
        <color theme="1"/>
        <name val="Calibri"/>
        <family val="2"/>
        <scheme val="minor"/>
      </font>
    </odxf>
    <ndxf>
      <font>
        <sz val="8"/>
        <color auto="1"/>
        <name val="Segoe UI"/>
        <family val="2"/>
        <scheme val="none"/>
      </font>
    </ndxf>
  </rcc>
  <rcc rId="2225" sId="1" odxf="1" dxf="1">
    <nc r="F7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26" sId="1" odxf="1" dxf="1">
    <nc r="G79" t="inlineStr">
      <is>
        <t>ADL_SR06_C2B1-ADPSXF2_CPSF_SEP5_01580510_2022WW09.3.0.bin</t>
      </is>
    </nc>
    <odxf>
      <font>
        <sz val="11"/>
        <color theme="1"/>
        <name val="Calibri"/>
        <family val="2"/>
        <scheme val="minor"/>
      </font>
    </odxf>
    <ndxf>
      <font>
        <sz val="8"/>
        <color auto="1"/>
        <name val="Segoe UI"/>
        <family val="2"/>
        <scheme val="none"/>
      </font>
    </ndxf>
  </rcc>
  <rcc rId="2227" sId="1" odxf="1" dxf="1">
    <nc r="F8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28" sId="1" odxf="1" dxf="1">
    <nc r="G80" t="inlineStr">
      <is>
        <t>ADL_SR06_C2B1-ADPSXF2_CPSF_SEP5_01580510_2022WW09.3.0.bin</t>
      </is>
    </nc>
    <odxf>
      <font>
        <sz val="11"/>
        <color theme="1"/>
        <name val="Calibri"/>
        <family val="2"/>
        <scheme val="minor"/>
      </font>
    </odxf>
    <ndxf>
      <font>
        <sz val="8"/>
        <color auto="1"/>
        <name val="Segoe UI"/>
        <family val="2"/>
        <scheme val="none"/>
      </font>
    </ndxf>
  </rcc>
  <rcc rId="2229" sId="1" odxf="1" dxf="1">
    <nc r="F8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30" sId="1" odxf="1" dxf="1">
    <nc r="G81" t="inlineStr">
      <is>
        <t>ADL_SR06_C2B1-ADPSXF2_CPSF_SEP5_01580510_2022WW09.3.0.bin</t>
      </is>
    </nc>
    <odxf>
      <font>
        <sz val="11"/>
        <color theme="1"/>
        <name val="Calibri"/>
        <family val="2"/>
        <scheme val="minor"/>
      </font>
    </odxf>
    <ndxf>
      <font>
        <sz val="8"/>
        <color auto="1"/>
        <name val="Segoe UI"/>
        <family val="2"/>
        <scheme val="none"/>
      </font>
    </ndxf>
  </rcc>
  <rcc rId="2231" sId="1" odxf="1" dxf="1">
    <nc r="F8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32" sId="1" odxf="1" dxf="1">
    <nc r="G82" t="inlineStr">
      <is>
        <t>ADL_SR06_C2B1-ADPSXF2_CPSF_SEP5_01580510_2022WW09.3.0.bin</t>
      </is>
    </nc>
    <odxf>
      <font>
        <sz val="11"/>
        <color theme="1"/>
        <name val="Calibri"/>
        <family val="2"/>
        <scheme val="minor"/>
      </font>
    </odxf>
    <ndxf>
      <font>
        <sz val="8"/>
        <color auto="1"/>
        <name val="Segoe UI"/>
        <family val="2"/>
        <scheme val="none"/>
      </font>
    </ndxf>
  </rcc>
  <rcc rId="2233" sId="1" odxf="1" dxf="1">
    <nc r="F8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34" sId="1" odxf="1" dxf="1">
    <nc r="G83" t="inlineStr">
      <is>
        <t>ADL_SR06_C2B1-ADPSXF2_CPSF_SEP5_01580510_2022WW09.3.0.bin</t>
      </is>
    </nc>
    <odxf>
      <font>
        <sz val="11"/>
        <color theme="1"/>
        <name val="Calibri"/>
        <family val="2"/>
        <scheme val="minor"/>
      </font>
    </odxf>
    <ndxf>
      <font>
        <sz val="8"/>
        <color auto="1"/>
        <name val="Segoe UI"/>
        <family val="2"/>
        <scheme val="none"/>
      </font>
    </ndxf>
  </rcc>
  <rcc rId="2235" sId="1" odxf="1" dxf="1">
    <nc r="F8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36" sId="1" odxf="1" dxf="1">
    <nc r="G84" t="inlineStr">
      <is>
        <t>ADL_SR06_C2B1-ADPSXF2_CPSF_SEP5_01580510_2022WW09.3.0.bin</t>
      </is>
    </nc>
    <odxf>
      <font>
        <sz val="11"/>
        <color theme="1"/>
        <name val="Calibri"/>
        <family val="2"/>
        <scheme val="minor"/>
      </font>
    </odxf>
    <ndxf>
      <font>
        <sz val="8"/>
        <color auto="1"/>
        <name val="Segoe UI"/>
        <family val="2"/>
        <scheme val="none"/>
      </font>
    </ndxf>
  </rcc>
  <rcc rId="2237" sId="1" odxf="1" dxf="1">
    <nc r="F8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38" sId="1" odxf="1" dxf="1">
    <nc r="G85" t="inlineStr">
      <is>
        <t>ADL_SR06_C2B1-ADPSXF2_CPSF_SEP5_01580510_2022WW09.3.0.bin</t>
      </is>
    </nc>
    <odxf>
      <font>
        <sz val="11"/>
        <color theme="1"/>
        <name val="Calibri"/>
        <family val="2"/>
        <scheme val="minor"/>
      </font>
    </odxf>
    <ndxf>
      <font>
        <sz val="8"/>
        <color auto="1"/>
        <name val="Segoe UI"/>
        <family val="2"/>
        <scheme val="none"/>
      </font>
    </ndxf>
  </rcc>
  <rcc rId="2239" sId="1" odxf="1" dxf="1">
    <nc r="F8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40" sId="1" odxf="1" dxf="1">
    <nc r="G86" t="inlineStr">
      <is>
        <t>ADL_SR06_C2B1-ADPSXF2_CPSF_SEP5_01580510_2022WW09.3.0.bin</t>
      </is>
    </nc>
    <odxf>
      <font>
        <sz val="11"/>
        <color theme="1"/>
        <name val="Calibri"/>
        <family val="2"/>
        <scheme val="minor"/>
      </font>
    </odxf>
    <ndxf>
      <font>
        <sz val="8"/>
        <color auto="1"/>
        <name val="Segoe UI"/>
        <family val="2"/>
        <scheme val="none"/>
      </font>
    </ndxf>
  </rcc>
  <rcc rId="2241" sId="1" odxf="1" dxf="1">
    <nc r="F8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42" sId="1" odxf="1" dxf="1">
    <nc r="G87" t="inlineStr">
      <is>
        <t>ADL_SR06_C2B1-ADPSXF2_CPSF_SEP5_01580510_2022WW09.3.0.bin</t>
      </is>
    </nc>
    <odxf>
      <font>
        <sz val="11"/>
        <color theme="1"/>
        <name val="Calibri"/>
        <family val="2"/>
        <scheme val="minor"/>
      </font>
    </odxf>
    <ndxf>
      <font>
        <sz val="8"/>
        <color auto="1"/>
        <name val="Segoe UI"/>
        <family val="2"/>
        <scheme val="none"/>
      </font>
    </ndxf>
  </rcc>
  <rcc rId="2243" sId="1" odxf="1" dxf="1">
    <nc r="F8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44" sId="1" odxf="1" dxf="1">
    <nc r="G88" t="inlineStr">
      <is>
        <t>ADL_SR06_C2B1-ADPSXF2_CPSF_SEP5_01580510_2022WW09.3.0.bin</t>
      </is>
    </nc>
    <odxf>
      <font>
        <sz val="11"/>
        <color theme="1"/>
        <name val="Calibri"/>
        <family val="2"/>
        <scheme val="minor"/>
      </font>
    </odxf>
    <ndxf>
      <font>
        <sz val="8"/>
        <color auto="1"/>
        <name val="Segoe UI"/>
        <family val="2"/>
        <scheme val="none"/>
      </font>
    </ndxf>
  </rcc>
  <rcc rId="2245" sId="1" odxf="1" dxf="1">
    <nc r="F8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46" sId="1" odxf="1" dxf="1">
    <nc r="G89" t="inlineStr">
      <is>
        <t>ADL_SR06_C2B1-ADPSXF2_CPSF_SEP5_01580510_2022WW09.3.0.bin</t>
      </is>
    </nc>
    <odxf>
      <font>
        <sz val="11"/>
        <color theme="1"/>
        <name val="Calibri"/>
        <family val="2"/>
        <scheme val="minor"/>
      </font>
    </odxf>
    <ndxf>
      <font>
        <sz val="8"/>
        <color auto="1"/>
        <name val="Segoe UI"/>
        <family val="2"/>
        <scheme val="none"/>
      </font>
    </ndxf>
  </rcc>
  <rcc rId="2247" sId="1" odxf="1" dxf="1">
    <nc r="F9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48" sId="1" odxf="1" dxf="1">
    <nc r="G90" t="inlineStr">
      <is>
        <t>ADL_SR06_C2B1-ADPSXF2_CPSF_SEP5_01580510_2022WW09.3.0.bin</t>
      </is>
    </nc>
    <odxf>
      <font>
        <sz val="11"/>
        <color theme="1"/>
        <name val="Calibri"/>
        <family val="2"/>
        <scheme val="minor"/>
      </font>
    </odxf>
    <ndxf>
      <font>
        <sz val="8"/>
        <color auto="1"/>
        <name val="Segoe UI"/>
        <family val="2"/>
        <scheme val="none"/>
      </font>
    </ndxf>
  </rcc>
  <rcc rId="2249" sId="1" odxf="1" dxf="1">
    <nc r="F9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50" sId="1" odxf="1" dxf="1">
    <nc r="G91" t="inlineStr">
      <is>
        <t>ADL_SR06_C2B1-ADPSXF2_CPSF_SEP5_01580510_2022WW09.3.0.bin</t>
      </is>
    </nc>
    <odxf>
      <font>
        <sz val="11"/>
        <color theme="1"/>
        <name val="Calibri"/>
        <family val="2"/>
        <scheme val="minor"/>
      </font>
    </odxf>
    <ndxf>
      <font>
        <sz val="8"/>
        <color auto="1"/>
        <name val="Segoe UI"/>
        <family val="2"/>
        <scheme val="none"/>
      </font>
    </ndxf>
  </rcc>
  <rcc rId="2251" sId="1" odxf="1" dxf="1">
    <nc r="F9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52" sId="1" odxf="1" dxf="1">
    <nc r="G92" t="inlineStr">
      <is>
        <t>ADL_SR06_C2B1-ADPSXF2_CPSF_SEP5_01580510_2022WW09.3.0.bin</t>
      </is>
    </nc>
    <odxf>
      <font>
        <sz val="11"/>
        <color theme="1"/>
        <name val="Calibri"/>
        <family val="2"/>
        <scheme val="minor"/>
      </font>
    </odxf>
    <ndxf>
      <font>
        <sz val="8"/>
        <color auto="1"/>
        <name val="Segoe UI"/>
        <family val="2"/>
        <scheme val="none"/>
      </font>
    </ndxf>
  </rcc>
  <rcc rId="2253" sId="1" odxf="1" dxf="1">
    <nc r="F9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54" sId="1" odxf="1" dxf="1">
    <nc r="G93" t="inlineStr">
      <is>
        <t>ADL_SR06_C2B1-ADPSXF2_CPSF_SEP5_01580510_2022WW09.3.0.bin</t>
      </is>
    </nc>
    <odxf>
      <font>
        <sz val="11"/>
        <color theme="1"/>
        <name val="Calibri"/>
        <family val="2"/>
        <scheme val="minor"/>
      </font>
    </odxf>
    <ndxf>
      <font>
        <sz val="8"/>
        <color auto="1"/>
        <name val="Segoe UI"/>
        <family val="2"/>
        <scheme val="none"/>
      </font>
    </ndxf>
  </rcc>
  <rcc rId="2255" sId="1" odxf="1" dxf="1">
    <nc r="F9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56" sId="1" odxf="1" dxf="1">
    <nc r="G94" t="inlineStr">
      <is>
        <t>ADL_SR06_C2B1-ADPSXF2_CPSF_SEP5_01580510_2022WW09.3.0.bin</t>
      </is>
    </nc>
    <odxf>
      <font>
        <sz val="11"/>
        <color theme="1"/>
        <name val="Calibri"/>
        <family val="2"/>
        <scheme val="minor"/>
      </font>
    </odxf>
    <ndxf>
      <font>
        <sz val="8"/>
        <color auto="1"/>
        <name val="Segoe UI"/>
        <family val="2"/>
        <scheme val="none"/>
      </font>
    </ndxf>
  </rcc>
  <rcc rId="2257" sId="1" odxf="1" dxf="1">
    <nc r="F9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58" sId="1" odxf="1" dxf="1">
    <nc r="G95" t="inlineStr">
      <is>
        <t>ADL_SR06_C2B1-ADPSXF2_CPSF_SEP5_01580510_2022WW09.3.0.bin</t>
      </is>
    </nc>
    <odxf>
      <font>
        <sz val="11"/>
        <color theme="1"/>
        <name val="Calibri"/>
        <family val="2"/>
        <scheme val="minor"/>
      </font>
    </odxf>
    <ndxf>
      <font>
        <sz val="8"/>
        <color auto="1"/>
        <name val="Segoe UI"/>
        <family val="2"/>
        <scheme val="none"/>
      </font>
    </ndxf>
  </rcc>
  <rcc rId="2259" sId="1" odxf="1" dxf="1">
    <nc r="F9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60" sId="1" odxf="1" dxf="1">
    <nc r="G96" t="inlineStr">
      <is>
        <t>ADL_SR06_C2B1-ADPSXF2_CPSF_SEP5_01580510_2022WW09.3.0.bin</t>
      </is>
    </nc>
    <odxf>
      <font>
        <sz val="11"/>
        <color theme="1"/>
        <name val="Calibri"/>
        <family val="2"/>
        <scheme val="minor"/>
      </font>
    </odxf>
    <ndxf>
      <font>
        <sz val="8"/>
        <color auto="1"/>
        <name val="Segoe UI"/>
        <family val="2"/>
        <scheme val="none"/>
      </font>
    </ndxf>
  </rcc>
  <rcc rId="2261" sId="1" odxf="1" dxf="1">
    <nc r="F9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62" sId="1" odxf="1" dxf="1">
    <nc r="G97" t="inlineStr">
      <is>
        <t>ADL_SR06_C2B1-ADPSXF2_CPSF_SEP5_01580510_2022WW09.3.0.bin</t>
      </is>
    </nc>
    <odxf>
      <font>
        <sz val="11"/>
        <color theme="1"/>
        <name val="Calibri"/>
        <family val="2"/>
        <scheme val="minor"/>
      </font>
    </odxf>
    <ndxf>
      <font>
        <sz val="8"/>
        <color auto="1"/>
        <name val="Segoe UI"/>
        <family val="2"/>
        <scheme val="none"/>
      </font>
    </ndxf>
  </rcc>
  <rcc rId="2263" sId="1" odxf="1" dxf="1">
    <nc r="F9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64" sId="1" odxf="1" dxf="1">
    <nc r="G98" t="inlineStr">
      <is>
        <t>ADL_SR06_C2B1-ADPSXF2_CPSF_SEP5_01580510_2022WW09.3.0.bin</t>
      </is>
    </nc>
    <odxf>
      <font>
        <sz val="11"/>
        <color theme="1"/>
        <name val="Calibri"/>
        <family val="2"/>
        <scheme val="minor"/>
      </font>
    </odxf>
    <ndxf>
      <font>
        <sz val="8"/>
        <color auto="1"/>
        <name val="Segoe UI"/>
        <family val="2"/>
        <scheme val="none"/>
      </font>
    </ndxf>
  </rcc>
  <rcc rId="2265" sId="1" odxf="1" dxf="1">
    <nc r="F9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66" sId="1" odxf="1" dxf="1">
    <nc r="G99" t="inlineStr">
      <is>
        <t>ADL_SR06_C2B1-ADPSXF2_CPSF_SEP5_01580510_2022WW09.3.0.bin</t>
      </is>
    </nc>
    <odxf>
      <font>
        <sz val="11"/>
        <color theme="1"/>
        <name val="Calibri"/>
        <family val="2"/>
        <scheme val="minor"/>
      </font>
    </odxf>
    <ndxf>
      <font>
        <sz val="8"/>
        <color auto="1"/>
        <name val="Segoe UI"/>
        <family val="2"/>
        <scheme val="none"/>
      </font>
    </ndxf>
  </rcc>
  <rcc rId="2267" sId="1" odxf="1" dxf="1">
    <nc r="F10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68" sId="1" odxf="1" dxf="1">
    <nc r="G100" t="inlineStr">
      <is>
        <t>ADL_SR06_C2B1-ADPSXF2_CPSF_SEP5_01580510_2022WW09.3.0.bin</t>
      </is>
    </nc>
    <odxf>
      <font>
        <sz val="11"/>
        <color theme="1"/>
        <name val="Calibri"/>
        <family val="2"/>
        <scheme val="minor"/>
      </font>
    </odxf>
    <ndxf>
      <font>
        <sz val="8"/>
        <color auto="1"/>
        <name val="Segoe UI"/>
        <family val="2"/>
        <scheme val="none"/>
      </font>
    </ndxf>
  </rcc>
  <rcc rId="2269" sId="1" odxf="1" dxf="1">
    <nc r="F10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70" sId="1" odxf="1" dxf="1">
    <nc r="G101" t="inlineStr">
      <is>
        <t>ADL_SR06_C2B1-ADPSXF2_CPSF_SEP5_01580510_2022WW09.3.0.bin</t>
      </is>
    </nc>
    <odxf>
      <font>
        <sz val="11"/>
        <color theme="1"/>
        <name val="Calibri"/>
        <family val="2"/>
        <scheme val="minor"/>
      </font>
    </odxf>
    <ndxf>
      <font>
        <sz val="8"/>
        <color auto="1"/>
        <name val="Segoe UI"/>
        <family val="2"/>
        <scheme val="none"/>
      </font>
    </ndxf>
  </rcc>
  <rcc rId="2271" sId="1" odxf="1" dxf="1">
    <nc r="F10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72" sId="1" odxf="1" dxf="1">
    <nc r="G102" t="inlineStr">
      <is>
        <t>ADL_SR06_C2B1-ADPSXF2_CPSF_SEP5_01580510_2022WW09.3.0.bin</t>
      </is>
    </nc>
    <odxf>
      <font>
        <sz val="11"/>
        <color theme="1"/>
        <name val="Calibri"/>
        <family val="2"/>
        <scheme val="minor"/>
      </font>
    </odxf>
    <ndxf>
      <font>
        <sz val="8"/>
        <color auto="1"/>
        <name val="Segoe UI"/>
        <family val="2"/>
        <scheme val="none"/>
      </font>
    </ndxf>
  </rcc>
  <rcc rId="2273" sId="1" odxf="1" dxf="1">
    <nc r="F10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74" sId="1" odxf="1" dxf="1">
    <nc r="G103" t="inlineStr">
      <is>
        <t>ADL_SR06_C2B1-ADPSXF2_CPSF_SEP5_01580510_2022WW09.3.0.bin</t>
      </is>
    </nc>
    <odxf>
      <font>
        <sz val="11"/>
        <color theme="1"/>
        <name val="Calibri"/>
        <family val="2"/>
        <scheme val="minor"/>
      </font>
    </odxf>
    <ndxf>
      <font>
        <sz val="8"/>
        <color auto="1"/>
        <name val="Segoe UI"/>
        <family val="2"/>
        <scheme val="none"/>
      </font>
    </ndxf>
  </rcc>
  <rcc rId="2275" sId="1" odxf="1" dxf="1">
    <nc r="F10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76" sId="1" odxf="1" dxf="1">
    <nc r="G104" t="inlineStr">
      <is>
        <t>ADL_SR06_C2B1-ADPSXF2_CPSF_SEP5_01580510_2022WW09.3.0.bin</t>
      </is>
    </nc>
    <odxf>
      <font>
        <sz val="11"/>
        <color theme="1"/>
        <name val="Calibri"/>
        <family val="2"/>
        <scheme val="minor"/>
      </font>
    </odxf>
    <ndxf>
      <font>
        <sz val="8"/>
        <color auto="1"/>
        <name val="Segoe UI"/>
        <family val="2"/>
        <scheme val="none"/>
      </font>
    </ndxf>
  </rcc>
  <rcc rId="2277" sId="1" odxf="1" dxf="1">
    <nc r="F10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78" sId="1" odxf="1" dxf="1">
    <nc r="G105" t="inlineStr">
      <is>
        <t>ADL_SR06_C2B1-ADPSXF2_CPSF_SEP5_01580510_2022WW09.3.0.bin</t>
      </is>
    </nc>
    <odxf>
      <font>
        <sz val="11"/>
        <color theme="1"/>
        <name val="Calibri"/>
        <family val="2"/>
        <scheme val="minor"/>
      </font>
    </odxf>
    <ndxf>
      <font>
        <sz val="8"/>
        <color auto="1"/>
        <name val="Segoe UI"/>
        <family val="2"/>
        <scheme val="none"/>
      </font>
    </ndxf>
  </rcc>
  <rcc rId="2279" sId="1" odxf="1" dxf="1">
    <nc r="F10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80" sId="1" odxf="1" dxf="1">
    <nc r="G106" t="inlineStr">
      <is>
        <t>ADL_SR06_C2B1-ADPSXF2_CPSF_SEP5_01580510_2022WW09.3.0.bin</t>
      </is>
    </nc>
    <odxf>
      <font>
        <sz val="11"/>
        <color theme="1"/>
        <name val="Calibri"/>
        <family val="2"/>
        <scheme val="minor"/>
      </font>
    </odxf>
    <ndxf>
      <font>
        <sz val="8"/>
        <color auto="1"/>
        <name val="Segoe UI"/>
        <family val="2"/>
        <scheme val="none"/>
      </font>
    </ndxf>
  </rcc>
  <rcc rId="2281" sId="1" odxf="1" dxf="1">
    <nc r="F10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82" sId="1" odxf="1" dxf="1">
    <nc r="G107" t="inlineStr">
      <is>
        <t>ADL_SR06_C2B1-ADPSXF2_CPSF_SEP5_01580510_2022WW09.3.0.bin</t>
      </is>
    </nc>
    <odxf>
      <font>
        <sz val="11"/>
        <color theme="1"/>
        <name val="Calibri"/>
        <family val="2"/>
        <scheme val="minor"/>
      </font>
    </odxf>
    <ndxf>
      <font>
        <sz val="8"/>
        <color auto="1"/>
        <name val="Segoe UI"/>
        <family val="2"/>
        <scheme val="none"/>
      </font>
    </ndxf>
  </rcc>
  <rcc rId="2283" sId="1" odxf="1" dxf="1">
    <nc r="F10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84" sId="1" odxf="1" dxf="1">
    <nc r="G108" t="inlineStr">
      <is>
        <t>ADL_SR06_C2B1-ADPSXF2_CPSF_SEP5_01580510_2022WW09.3.0.bin</t>
      </is>
    </nc>
    <odxf>
      <font>
        <sz val="11"/>
        <color theme="1"/>
        <name val="Calibri"/>
        <family val="2"/>
        <scheme val="minor"/>
      </font>
    </odxf>
    <ndxf>
      <font>
        <sz val="8"/>
        <color auto="1"/>
        <name val="Segoe UI"/>
        <family val="2"/>
        <scheme val="none"/>
      </font>
    </ndxf>
  </rcc>
  <rcc rId="2285" sId="1" odxf="1" dxf="1">
    <nc r="F10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86" sId="1" odxf="1" dxf="1">
    <nc r="G109" t="inlineStr">
      <is>
        <t>ADL_SR06_C2B1-ADPSXF2_CPSF_SEP5_01580510_2022WW09.3.0.bin</t>
      </is>
    </nc>
    <odxf>
      <font>
        <sz val="11"/>
        <color theme="1"/>
        <name val="Calibri"/>
        <family val="2"/>
        <scheme val="minor"/>
      </font>
    </odxf>
    <ndxf>
      <font>
        <sz val="8"/>
        <color auto="1"/>
        <name val="Segoe UI"/>
        <family val="2"/>
        <scheme val="none"/>
      </font>
    </ndxf>
  </rcc>
  <rcc rId="2287" sId="1" odxf="1" dxf="1">
    <nc r="F11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88" sId="1" odxf="1" dxf="1">
    <nc r="G110" t="inlineStr">
      <is>
        <t>ADL_SR06_C2B1-ADPSXF2_CPSF_SEP5_01580510_2022WW09.3.0.bin</t>
      </is>
    </nc>
    <odxf>
      <font>
        <sz val="11"/>
        <color theme="1"/>
        <name val="Calibri"/>
        <family val="2"/>
        <scheme val="minor"/>
      </font>
    </odxf>
    <ndxf>
      <font>
        <sz val="8"/>
        <color auto="1"/>
        <name val="Segoe UI"/>
        <family val="2"/>
        <scheme val="none"/>
      </font>
    </ndxf>
  </rcc>
  <rcc rId="2289" sId="1" odxf="1" dxf="1">
    <nc r="F11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90" sId="1" odxf="1" dxf="1">
    <nc r="G111" t="inlineStr">
      <is>
        <t>ADL_SR06_C2B1-ADPSXF2_CPSF_SEP5_01580510_2022WW09.3.0.bin</t>
      </is>
    </nc>
    <odxf>
      <font>
        <sz val="11"/>
        <color theme="1"/>
        <name val="Calibri"/>
        <family val="2"/>
        <scheme val="minor"/>
      </font>
    </odxf>
    <ndxf>
      <font>
        <sz val="8"/>
        <color auto="1"/>
        <name val="Segoe UI"/>
        <family val="2"/>
        <scheme val="none"/>
      </font>
    </ndxf>
  </rcc>
  <rcc rId="2291" sId="1" odxf="1" dxf="1">
    <nc r="F11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92" sId="1" odxf="1" dxf="1">
    <nc r="G112" t="inlineStr">
      <is>
        <t>ADL_SR06_C2B1-ADPSXF2_CPSF_SEP5_01580510_2022WW09.3.0.bin</t>
      </is>
    </nc>
    <odxf>
      <font>
        <sz val="11"/>
        <color theme="1"/>
        <name val="Calibri"/>
        <family val="2"/>
        <scheme val="minor"/>
      </font>
    </odxf>
    <ndxf>
      <font>
        <sz val="8"/>
        <color auto="1"/>
        <name val="Segoe UI"/>
        <family val="2"/>
        <scheme val="none"/>
      </font>
    </ndxf>
  </rcc>
  <rcc rId="2293" sId="1" odxf="1" dxf="1">
    <nc r="F11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94" sId="1" odxf="1" dxf="1">
    <nc r="G113" t="inlineStr">
      <is>
        <t>ADL_SR06_C2B1-ADPSXF2_CPSF_SEP5_01580510_2022WW09.3.0.bin</t>
      </is>
    </nc>
    <odxf>
      <font>
        <sz val="11"/>
        <color theme="1"/>
        <name val="Calibri"/>
        <family val="2"/>
        <scheme val="minor"/>
      </font>
    </odxf>
    <ndxf>
      <font>
        <sz val="8"/>
        <color auto="1"/>
        <name val="Segoe UI"/>
        <family val="2"/>
        <scheme val="none"/>
      </font>
    </ndxf>
  </rcc>
  <rcc rId="2295" sId="1" odxf="1" dxf="1">
    <nc r="F11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96" sId="1" odxf="1" dxf="1">
    <nc r="G114" t="inlineStr">
      <is>
        <t>ADL_SR06_C2B1-ADPSXF2_CPSF_SEP5_01580510_2022WW09.3.0.bin</t>
      </is>
    </nc>
    <odxf>
      <font>
        <sz val="11"/>
        <color theme="1"/>
        <name val="Calibri"/>
        <family val="2"/>
        <scheme val="minor"/>
      </font>
    </odxf>
    <ndxf>
      <font>
        <sz val="8"/>
        <color auto="1"/>
        <name val="Segoe UI"/>
        <family val="2"/>
        <scheme val="none"/>
      </font>
    </ndxf>
  </rcc>
  <rcc rId="2297" sId="1" odxf="1" dxf="1">
    <nc r="F11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298" sId="1" odxf="1" dxf="1">
    <nc r="G115" t="inlineStr">
      <is>
        <t>ADL_SR06_C2B1-ADPSXF2_CPSF_SEP5_01580510_2022WW09.3.0.bin</t>
      </is>
    </nc>
    <odxf>
      <font>
        <sz val="11"/>
        <color theme="1"/>
        <name val="Calibri"/>
        <family val="2"/>
        <scheme val="minor"/>
      </font>
    </odxf>
    <ndxf>
      <font>
        <sz val="8"/>
        <color auto="1"/>
        <name val="Segoe UI"/>
        <family val="2"/>
        <scheme val="none"/>
      </font>
    </ndxf>
  </rcc>
  <rcc rId="2299" sId="1" odxf="1" dxf="1">
    <nc r="F11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00" sId="1" odxf="1" dxf="1">
    <nc r="G116" t="inlineStr">
      <is>
        <t>ADL_SR06_C2B1-ADPSXF2_CPSF_SEP5_01580510_2022WW09.3.0.bin</t>
      </is>
    </nc>
    <odxf>
      <font>
        <sz val="11"/>
        <color theme="1"/>
        <name val="Calibri"/>
        <family val="2"/>
        <scheme val="minor"/>
      </font>
    </odxf>
    <ndxf>
      <font>
        <sz val="8"/>
        <color auto="1"/>
        <name val="Segoe UI"/>
        <family val="2"/>
        <scheme val="none"/>
      </font>
    </ndxf>
  </rcc>
  <rcc rId="2301" sId="1" odxf="1" dxf="1">
    <nc r="F11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02" sId="1" odxf="1" dxf="1">
    <nc r="G117" t="inlineStr">
      <is>
        <t>ADL_SR06_C2B1-ADPSXF2_CPSF_SEP5_01580510_2022WW09.3.0.bin</t>
      </is>
    </nc>
    <odxf>
      <font>
        <sz val="11"/>
        <color theme="1"/>
        <name val="Calibri"/>
        <family val="2"/>
        <scheme val="minor"/>
      </font>
    </odxf>
    <ndxf>
      <font>
        <sz val="8"/>
        <color auto="1"/>
        <name val="Segoe UI"/>
        <family val="2"/>
        <scheme val="none"/>
      </font>
    </ndxf>
  </rcc>
  <rcc rId="2303" sId="1" odxf="1" dxf="1">
    <nc r="F11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04" sId="1" odxf="1" dxf="1">
    <nc r="G118" t="inlineStr">
      <is>
        <t>ADL_SR06_C2B1-ADPSXF2_CPSF_SEP5_01580510_2022WW09.3.0.bin</t>
      </is>
    </nc>
    <odxf>
      <font>
        <sz val="11"/>
        <color theme="1"/>
        <name val="Calibri"/>
        <family val="2"/>
        <scheme val="minor"/>
      </font>
    </odxf>
    <ndxf>
      <font>
        <sz val="8"/>
        <color auto="1"/>
        <name val="Segoe UI"/>
        <family val="2"/>
        <scheme val="none"/>
      </font>
    </ndxf>
  </rcc>
  <rcc rId="2305" sId="1" odxf="1" dxf="1">
    <nc r="F11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06" sId="1" odxf="1" dxf="1">
    <nc r="G119" t="inlineStr">
      <is>
        <t>ADL_SR06_C2B1-ADPSXF2_CPSF_SEP5_01580510_2022WW09.3.0.bin</t>
      </is>
    </nc>
    <odxf>
      <font>
        <sz val="11"/>
        <color theme="1"/>
        <name val="Calibri"/>
        <family val="2"/>
        <scheme val="minor"/>
      </font>
    </odxf>
    <ndxf>
      <font>
        <sz val="8"/>
        <color auto="1"/>
        <name val="Segoe UI"/>
        <family val="2"/>
        <scheme val="none"/>
      </font>
    </ndxf>
  </rcc>
  <rcc rId="2307" sId="1" odxf="1" dxf="1">
    <nc r="F12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08" sId="1" odxf="1" dxf="1">
    <nc r="G120" t="inlineStr">
      <is>
        <t>ADL_SR06_C2B1-ADPSXF2_CPSF_SEP5_01580510_2022WW09.3.0.bin</t>
      </is>
    </nc>
    <odxf>
      <font>
        <sz val="11"/>
        <color theme="1"/>
        <name val="Calibri"/>
        <family val="2"/>
        <scheme val="minor"/>
      </font>
    </odxf>
    <ndxf>
      <font>
        <sz val="8"/>
        <color auto="1"/>
        <name val="Segoe UI"/>
        <family val="2"/>
        <scheme val="none"/>
      </font>
    </ndxf>
  </rcc>
  <rcc rId="2309" sId="1" odxf="1" dxf="1">
    <nc r="F12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10" sId="1" odxf="1" dxf="1">
    <nc r="G121" t="inlineStr">
      <is>
        <t>ADL_SR06_C2B1-ADPSXF2_CPSF_SEP5_01580510_2022WW09.3.0.bin</t>
      </is>
    </nc>
    <odxf>
      <font>
        <sz val="11"/>
        <color theme="1"/>
        <name val="Calibri"/>
        <family val="2"/>
        <scheme val="minor"/>
      </font>
    </odxf>
    <ndxf>
      <font>
        <sz val="8"/>
        <color auto="1"/>
        <name val="Segoe UI"/>
        <family val="2"/>
        <scheme val="none"/>
      </font>
    </ndxf>
  </rcc>
  <rcc rId="2311" sId="1" odxf="1" dxf="1">
    <nc r="F12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12" sId="1" odxf="1" dxf="1">
    <nc r="G122" t="inlineStr">
      <is>
        <t>ADL_SR06_C2B1-ADPSXF2_CPSF_SEP5_01580510_2022WW09.3.0.bin</t>
      </is>
    </nc>
    <odxf>
      <font>
        <sz val="11"/>
        <color theme="1"/>
        <name val="Calibri"/>
        <family val="2"/>
        <scheme val="minor"/>
      </font>
    </odxf>
    <ndxf>
      <font>
        <sz val="8"/>
        <color auto="1"/>
        <name val="Segoe UI"/>
        <family val="2"/>
        <scheme val="none"/>
      </font>
    </ndxf>
  </rcc>
  <rcc rId="2313" sId="1" odxf="1" dxf="1">
    <nc r="F12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14" sId="1" odxf="1" dxf="1">
    <nc r="G123" t="inlineStr">
      <is>
        <t>ADL_SR06_C2B1-ADPSXF2_CPSF_SEP5_01580510_2022WW09.3.0.bin</t>
      </is>
    </nc>
    <odxf>
      <font>
        <sz val="11"/>
        <color theme="1"/>
        <name val="Calibri"/>
        <family val="2"/>
        <scheme val="minor"/>
      </font>
    </odxf>
    <ndxf>
      <font>
        <sz val="8"/>
        <color auto="1"/>
        <name val="Segoe UI"/>
        <family val="2"/>
        <scheme val="none"/>
      </font>
    </ndxf>
  </rcc>
  <rcc rId="2315" sId="1" odxf="1" dxf="1">
    <nc r="F12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16" sId="1" odxf="1" dxf="1">
    <nc r="G124" t="inlineStr">
      <is>
        <t>ADL_SR06_C2B1-ADPSXF2_CPSF_SEP5_01580510_2022WW09.3.0.bin</t>
      </is>
    </nc>
    <odxf>
      <font>
        <sz val="11"/>
        <color theme="1"/>
        <name val="Calibri"/>
        <family val="2"/>
        <scheme val="minor"/>
      </font>
    </odxf>
    <ndxf>
      <font>
        <sz val="8"/>
        <color auto="1"/>
        <name val="Segoe UI"/>
        <family val="2"/>
        <scheme val="none"/>
      </font>
    </ndxf>
  </rcc>
  <rcc rId="2317" sId="1" odxf="1" dxf="1">
    <nc r="F12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18" sId="1" odxf="1" dxf="1">
    <nc r="G125" t="inlineStr">
      <is>
        <t>ADL_SR06_C2B1-ADPSXF2_CPSF_SEP5_01580510_2022WW09.3.0.bin</t>
      </is>
    </nc>
    <odxf>
      <font>
        <sz val="11"/>
        <color theme="1"/>
        <name val="Calibri"/>
        <family val="2"/>
        <scheme val="minor"/>
      </font>
    </odxf>
    <ndxf>
      <font>
        <sz val="8"/>
        <color auto="1"/>
        <name val="Segoe UI"/>
        <family val="2"/>
        <scheme val="none"/>
      </font>
    </ndxf>
  </rcc>
  <rcc rId="2319" sId="1" odxf="1" dxf="1">
    <nc r="F12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20" sId="1" odxf="1" dxf="1">
    <nc r="G126" t="inlineStr">
      <is>
        <t>ADL_SR06_C2B1-ADPSXF2_CPSF_SEP5_01580510_2022WW09.3.0.bin</t>
      </is>
    </nc>
    <odxf>
      <font>
        <sz val="11"/>
        <color theme="1"/>
        <name val="Calibri"/>
        <family val="2"/>
        <scheme val="minor"/>
      </font>
    </odxf>
    <ndxf>
      <font>
        <sz val="8"/>
        <color auto="1"/>
        <name val="Segoe UI"/>
        <family val="2"/>
        <scheme val="none"/>
      </font>
    </ndxf>
  </rcc>
  <rcc rId="2321" sId="1" odxf="1" dxf="1">
    <nc r="F12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22" sId="1" odxf="1" dxf="1">
    <nc r="G127" t="inlineStr">
      <is>
        <t>ADL_SR06_C2B1-ADPSXF2_CPSF_SEP5_01580510_2022WW09.3.0.bin</t>
      </is>
    </nc>
    <odxf>
      <font>
        <sz val="11"/>
        <color theme="1"/>
        <name val="Calibri"/>
        <family val="2"/>
        <scheme val="minor"/>
      </font>
    </odxf>
    <ndxf>
      <font>
        <sz val="8"/>
        <color auto="1"/>
        <name val="Segoe UI"/>
        <family val="2"/>
        <scheme val="none"/>
      </font>
    </ndxf>
  </rcc>
  <rcc rId="2323" sId="1" odxf="1" dxf="1">
    <nc r="F12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24" sId="1" odxf="1" dxf="1">
    <nc r="G128" t="inlineStr">
      <is>
        <t>ADL_SR06_C2B1-ADPSXF2_CPSF_SEP5_01580510_2022WW09.3.0.bin</t>
      </is>
    </nc>
    <odxf>
      <font>
        <sz val="11"/>
        <color theme="1"/>
        <name val="Calibri"/>
        <family val="2"/>
        <scheme val="minor"/>
      </font>
    </odxf>
    <ndxf>
      <font>
        <sz val="8"/>
        <color auto="1"/>
        <name val="Segoe UI"/>
        <family val="2"/>
        <scheme val="none"/>
      </font>
    </ndxf>
  </rcc>
  <rcc rId="2325" sId="1" odxf="1" dxf="1">
    <nc r="F12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26" sId="1" odxf="1" dxf="1">
    <nc r="G129" t="inlineStr">
      <is>
        <t>ADL_SR06_C2B1-ADPSXF2_CPSF_SEP5_01580510_2022WW09.3.0.bin</t>
      </is>
    </nc>
    <odxf>
      <font>
        <sz val="11"/>
        <color theme="1"/>
        <name val="Calibri"/>
        <family val="2"/>
        <scheme val="minor"/>
      </font>
    </odxf>
    <ndxf>
      <font>
        <sz val="8"/>
        <color auto="1"/>
        <name val="Segoe UI"/>
        <family val="2"/>
        <scheme val="none"/>
      </font>
    </ndxf>
  </rcc>
  <rcc rId="2327" sId="1" odxf="1" dxf="1">
    <nc r="F13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28" sId="1" odxf="1" dxf="1">
    <nc r="G130" t="inlineStr">
      <is>
        <t>ADL_SR06_C2B1-ADPSXF2_CPSF_SEP5_01580510_2022WW09.3.0.bin</t>
      </is>
    </nc>
    <odxf>
      <font>
        <sz val="11"/>
        <color theme="1"/>
        <name val="Calibri"/>
        <family val="2"/>
        <scheme val="minor"/>
      </font>
    </odxf>
    <ndxf>
      <font>
        <sz val="8"/>
        <color auto="1"/>
        <name val="Segoe UI"/>
        <family val="2"/>
        <scheme val="none"/>
      </font>
    </ndxf>
  </rcc>
  <rcc rId="2329" sId="1" odxf="1" dxf="1">
    <nc r="F13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30" sId="1" odxf="1" dxf="1">
    <nc r="G131" t="inlineStr">
      <is>
        <t>ADL_SR06_C2B1-ADPSXF2_CPSF_SEP5_01580510_2022WW09.3.0.bin</t>
      </is>
    </nc>
    <odxf>
      <font>
        <sz val="11"/>
        <color theme="1"/>
        <name val="Calibri"/>
        <family val="2"/>
        <scheme val="minor"/>
      </font>
    </odxf>
    <ndxf>
      <font>
        <sz val="8"/>
        <color auto="1"/>
        <name val="Segoe UI"/>
        <family val="2"/>
        <scheme val="none"/>
      </font>
    </ndxf>
  </rcc>
  <rcc rId="2331" sId="1" odxf="1" dxf="1">
    <nc r="F13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32" sId="1" odxf="1" dxf="1">
    <nc r="G132" t="inlineStr">
      <is>
        <t>ADL_SR06_C2B1-ADPSXF2_CPSF_SEP5_01580510_2022WW09.3.0.bin</t>
      </is>
    </nc>
    <odxf>
      <font>
        <sz val="11"/>
        <color theme="1"/>
        <name val="Calibri"/>
        <family val="2"/>
        <scheme val="minor"/>
      </font>
    </odxf>
    <ndxf>
      <font>
        <sz val="8"/>
        <color auto="1"/>
        <name val="Segoe UI"/>
        <family val="2"/>
        <scheme val="none"/>
      </font>
    </ndxf>
  </rcc>
  <rcc rId="2333" sId="1" odxf="1" dxf="1">
    <nc r="F13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34" sId="1" odxf="1" dxf="1">
    <nc r="G133" t="inlineStr">
      <is>
        <t>ADL_SR06_C2B1-ADPSXF2_CPSF_SEP5_01580510_2022WW09.3.0.bin</t>
      </is>
    </nc>
    <odxf>
      <font>
        <sz val="11"/>
        <color theme="1"/>
        <name val="Calibri"/>
        <family val="2"/>
        <scheme val="minor"/>
      </font>
    </odxf>
    <ndxf>
      <font>
        <sz val="8"/>
        <color auto="1"/>
        <name val="Segoe UI"/>
        <family val="2"/>
        <scheme val="none"/>
      </font>
    </ndxf>
  </rcc>
  <rcc rId="2335" sId="1" odxf="1" dxf="1">
    <nc r="F13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36" sId="1" odxf="1" dxf="1">
    <nc r="G134" t="inlineStr">
      <is>
        <t>ADL_SR06_C2B1-ADPSXF2_CPSF_SEP5_01580510_2022WW09.3.0.bin</t>
      </is>
    </nc>
    <odxf>
      <font>
        <sz val="11"/>
        <color theme="1"/>
        <name val="Calibri"/>
        <family val="2"/>
        <scheme val="minor"/>
      </font>
    </odxf>
    <ndxf>
      <font>
        <sz val="8"/>
        <color auto="1"/>
        <name val="Segoe UI"/>
        <family val="2"/>
        <scheme val="none"/>
      </font>
    </ndxf>
  </rcc>
  <rcc rId="2337" sId="1" odxf="1" dxf="1">
    <nc r="F13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38" sId="1" odxf="1" dxf="1">
    <nc r="G135" t="inlineStr">
      <is>
        <t>ADL_SR06_C2B1-ADPSXF2_CPSF_SEP5_01580510_2022WW09.3.0.bin</t>
      </is>
    </nc>
    <odxf>
      <font>
        <sz val="11"/>
        <color theme="1"/>
        <name val="Calibri"/>
        <family val="2"/>
        <scheme val="minor"/>
      </font>
    </odxf>
    <ndxf>
      <font>
        <sz val="8"/>
        <color auto="1"/>
        <name val="Segoe UI"/>
        <family val="2"/>
        <scheme val="none"/>
      </font>
    </ndxf>
  </rcc>
  <rcc rId="2339" sId="1" odxf="1" dxf="1">
    <nc r="F13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40" sId="1" odxf="1" dxf="1">
    <nc r="G136" t="inlineStr">
      <is>
        <t>ADL_SR06_C2B1-ADPSXF2_CPSF_SEP5_01580510_2022WW09.3.0.bin</t>
      </is>
    </nc>
    <odxf>
      <font>
        <sz val="11"/>
        <color theme="1"/>
        <name val="Calibri"/>
        <family val="2"/>
        <scheme val="minor"/>
      </font>
    </odxf>
    <ndxf>
      <font>
        <sz val="8"/>
        <color auto="1"/>
        <name val="Segoe UI"/>
        <family val="2"/>
        <scheme val="none"/>
      </font>
    </ndxf>
  </rcc>
  <rcc rId="2341" sId="1" odxf="1" dxf="1">
    <nc r="F13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42" sId="1" odxf="1" dxf="1">
    <nc r="G137" t="inlineStr">
      <is>
        <t>ADL_SR06_C2B1-ADPSXF2_CPSF_SEP5_01580510_2022WW09.3.0.bin</t>
      </is>
    </nc>
    <odxf>
      <font>
        <sz val="11"/>
        <color theme="1"/>
        <name val="Calibri"/>
        <family val="2"/>
        <scheme val="minor"/>
      </font>
    </odxf>
    <ndxf>
      <font>
        <sz val="8"/>
        <color auto="1"/>
        <name val="Segoe UI"/>
        <family val="2"/>
        <scheme val="none"/>
      </font>
    </ndxf>
  </rcc>
  <rcc rId="2343" sId="1" odxf="1" dxf="1">
    <nc r="F13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44" sId="1" odxf="1" dxf="1">
    <nc r="G138" t="inlineStr">
      <is>
        <t>ADL_SR06_C2B1-ADPSXF2_CPSF_SEP5_01580510_2022WW09.3.0.bin</t>
      </is>
    </nc>
    <odxf>
      <font>
        <sz val="11"/>
        <color theme="1"/>
        <name val="Calibri"/>
        <family val="2"/>
        <scheme val="minor"/>
      </font>
    </odxf>
    <ndxf>
      <font>
        <sz val="8"/>
        <color auto="1"/>
        <name val="Segoe UI"/>
        <family val="2"/>
        <scheme val="none"/>
      </font>
    </ndxf>
  </rcc>
  <rcc rId="2345" sId="1" odxf="1" dxf="1">
    <nc r="F13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46" sId="1" odxf="1" dxf="1">
    <nc r="G139" t="inlineStr">
      <is>
        <t>ADL_SR06_C2B1-ADPSXF2_CPSF_SEP5_01580510_2022WW09.3.0.bin</t>
      </is>
    </nc>
    <odxf>
      <font>
        <sz val="11"/>
        <color theme="1"/>
        <name val="Calibri"/>
        <family val="2"/>
        <scheme val="minor"/>
      </font>
    </odxf>
    <ndxf>
      <font>
        <sz val="8"/>
        <color auto="1"/>
        <name val="Segoe UI"/>
        <family val="2"/>
        <scheme val="none"/>
      </font>
    </ndxf>
  </rcc>
  <rcc rId="2347" sId="1" odxf="1" dxf="1">
    <nc r="F14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48" sId="1" odxf="1" dxf="1">
    <nc r="G140" t="inlineStr">
      <is>
        <t>ADL_SR06_C2B1-ADPSXF2_CPSF_SEP5_01580510_2022WW09.3.0.bin</t>
      </is>
    </nc>
    <odxf>
      <font>
        <sz val="11"/>
        <color theme="1"/>
        <name val="Calibri"/>
        <family val="2"/>
        <scheme val="minor"/>
      </font>
    </odxf>
    <ndxf>
      <font>
        <sz val="8"/>
        <color auto="1"/>
        <name val="Segoe UI"/>
        <family val="2"/>
        <scheme val="none"/>
      </font>
    </ndxf>
  </rcc>
  <rcc rId="2349" sId="1" odxf="1" dxf="1">
    <nc r="F14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50" sId="1" odxf="1" dxf="1">
    <nc r="G141" t="inlineStr">
      <is>
        <t>ADL_SR06_C2B1-ADPSXF2_CPSF_SEP5_01580510_2022WW09.3.0.bin</t>
      </is>
    </nc>
    <odxf>
      <font>
        <sz val="11"/>
        <color theme="1"/>
        <name val="Calibri"/>
        <family val="2"/>
        <scheme val="minor"/>
      </font>
    </odxf>
    <ndxf>
      <font>
        <sz val="8"/>
        <color auto="1"/>
        <name val="Segoe UI"/>
        <family val="2"/>
        <scheme val="none"/>
      </font>
    </ndxf>
  </rcc>
  <rcc rId="2351" sId="1" odxf="1" dxf="1">
    <nc r="F14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52" sId="1" odxf="1" dxf="1">
    <nc r="G142" t="inlineStr">
      <is>
        <t>ADL_SR06_C2B1-ADPSXF2_CPSF_SEP5_01580510_2022WW09.3.0.bin</t>
      </is>
    </nc>
    <odxf>
      <font>
        <sz val="11"/>
        <color theme="1"/>
        <name val="Calibri"/>
        <family val="2"/>
        <scheme val="minor"/>
      </font>
    </odxf>
    <ndxf>
      <font>
        <sz val="8"/>
        <color auto="1"/>
        <name val="Segoe UI"/>
        <family val="2"/>
        <scheme val="none"/>
      </font>
    </ndxf>
  </rcc>
  <rcc rId="2353" sId="1" odxf="1" dxf="1">
    <nc r="F14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54" sId="1" odxf="1" dxf="1">
    <nc r="G143" t="inlineStr">
      <is>
        <t>ADL_SR06_C2B1-ADPSXF2_CPSF_SEP5_01580510_2022WW09.3.0.bin</t>
      </is>
    </nc>
    <odxf>
      <font>
        <sz val="11"/>
        <color theme="1"/>
        <name val="Calibri"/>
        <family val="2"/>
        <scheme val="minor"/>
      </font>
    </odxf>
    <ndxf>
      <font>
        <sz val="8"/>
        <color auto="1"/>
        <name val="Segoe UI"/>
        <family val="2"/>
        <scheme val="none"/>
      </font>
    </ndxf>
  </rcc>
  <rcc rId="2355" sId="1" odxf="1" dxf="1">
    <nc r="F14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56" sId="1" odxf="1" dxf="1">
    <nc r="G144" t="inlineStr">
      <is>
        <t>ADL_SR06_C2B1-ADPSXF2_CPSF_SEP5_01580510_2022WW09.3.0.bin</t>
      </is>
    </nc>
    <odxf>
      <font>
        <sz val="11"/>
        <color theme="1"/>
        <name val="Calibri"/>
        <family val="2"/>
        <scheme val="minor"/>
      </font>
    </odxf>
    <ndxf>
      <font>
        <sz val="8"/>
        <color auto="1"/>
        <name val="Segoe UI"/>
        <family val="2"/>
        <scheme val="none"/>
      </font>
    </ndxf>
  </rcc>
  <rcc rId="2357" sId="1" odxf="1" dxf="1">
    <nc r="F14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58" sId="1" odxf="1" dxf="1">
    <nc r="G145" t="inlineStr">
      <is>
        <t>ADL_SR06_C2B1-ADPSXF2_CPSF_SEP5_01580510_2022WW09.3.0.bin</t>
      </is>
    </nc>
    <odxf>
      <font>
        <sz val="11"/>
        <color theme="1"/>
        <name val="Calibri"/>
        <family val="2"/>
        <scheme val="minor"/>
      </font>
    </odxf>
    <ndxf>
      <font>
        <sz val="8"/>
        <color auto="1"/>
        <name val="Segoe UI"/>
        <family val="2"/>
        <scheme val="none"/>
      </font>
    </ndxf>
  </rcc>
  <rcc rId="2359" sId="1" odxf="1" dxf="1">
    <nc r="F14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60" sId="1" odxf="1" dxf="1">
    <nc r="G146" t="inlineStr">
      <is>
        <t>ADL_SR06_C2B1-ADPSXF2_CPSF_SEP5_01580510_2022WW09.3.0.bin</t>
      </is>
    </nc>
    <odxf>
      <font>
        <sz val="11"/>
        <color theme="1"/>
        <name val="Calibri"/>
        <family val="2"/>
        <scheme val="minor"/>
      </font>
    </odxf>
    <ndxf>
      <font>
        <sz val="8"/>
        <color auto="1"/>
        <name val="Segoe UI"/>
        <family val="2"/>
        <scheme val="none"/>
      </font>
    </ndxf>
  </rcc>
  <rcc rId="2361" sId="1" odxf="1" dxf="1">
    <nc r="F14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62" sId="1" odxf="1" dxf="1">
    <nc r="G147" t="inlineStr">
      <is>
        <t>ADL_SR06_C2B1-ADPSXF2_CPSF_SEP5_01580510_2022WW09.3.0.bin</t>
      </is>
    </nc>
    <odxf>
      <font>
        <sz val="11"/>
        <color theme="1"/>
        <name val="Calibri"/>
        <family val="2"/>
        <scheme val="minor"/>
      </font>
    </odxf>
    <ndxf>
      <font>
        <sz val="8"/>
        <color auto="1"/>
        <name val="Segoe UI"/>
        <family val="2"/>
        <scheme val="none"/>
      </font>
    </ndxf>
  </rcc>
  <rcc rId="2363" sId="1" odxf="1" dxf="1">
    <nc r="F14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64" sId="1" odxf="1" dxf="1">
    <nc r="G148" t="inlineStr">
      <is>
        <t>ADL_SR06_C2B1-ADPSXF2_CPSF_SEP5_01580510_2022WW09.3.0.bin</t>
      </is>
    </nc>
    <odxf>
      <font>
        <sz val="11"/>
        <color theme="1"/>
        <name val="Calibri"/>
        <family val="2"/>
        <scheme val="minor"/>
      </font>
    </odxf>
    <ndxf>
      <font>
        <sz val="8"/>
        <color auto="1"/>
        <name val="Segoe UI"/>
        <family val="2"/>
        <scheme val="none"/>
      </font>
    </ndxf>
  </rcc>
  <rcc rId="2365" sId="1" odxf="1" dxf="1">
    <nc r="F14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66" sId="1" odxf="1" dxf="1">
    <nc r="G149" t="inlineStr">
      <is>
        <t>ADL_SR06_C2B1-ADPSXF2_CPSF_SEP5_01580510_2022WW09.3.0.bin</t>
      </is>
    </nc>
    <odxf>
      <font>
        <sz val="11"/>
        <color theme="1"/>
        <name val="Calibri"/>
        <family val="2"/>
        <scheme val="minor"/>
      </font>
    </odxf>
    <ndxf>
      <font>
        <sz val="8"/>
        <color auto="1"/>
        <name val="Segoe UI"/>
        <family val="2"/>
        <scheme val="none"/>
      </font>
    </ndxf>
  </rcc>
  <rcc rId="2367" sId="1" odxf="1" dxf="1">
    <nc r="F15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68" sId="1" odxf="1" dxf="1">
    <nc r="G150" t="inlineStr">
      <is>
        <t>ADL_SR06_C2B1-ADPSXF2_CPSF_SEP5_01580510_2022WW09.3.0.bin</t>
      </is>
    </nc>
    <odxf>
      <font>
        <sz val="11"/>
        <color theme="1"/>
        <name val="Calibri"/>
        <family val="2"/>
        <scheme val="minor"/>
      </font>
    </odxf>
    <ndxf>
      <font>
        <sz val="8"/>
        <color auto="1"/>
        <name val="Segoe UI"/>
        <family val="2"/>
        <scheme val="none"/>
      </font>
    </ndxf>
  </rcc>
  <rcc rId="2369" sId="1" odxf="1" dxf="1">
    <nc r="F15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70" sId="1" odxf="1" dxf="1">
    <nc r="G151" t="inlineStr">
      <is>
        <t>ADL_SR06_C2B1-ADPSXF2_CPSF_SEP5_01580510_2022WW09.3.0.bin</t>
      </is>
    </nc>
    <odxf>
      <font>
        <sz val="11"/>
        <color theme="1"/>
        <name val="Calibri"/>
        <family val="2"/>
        <scheme val="minor"/>
      </font>
    </odxf>
    <ndxf>
      <font>
        <sz val="8"/>
        <color auto="1"/>
        <name val="Segoe UI"/>
        <family val="2"/>
        <scheme val="none"/>
      </font>
    </ndxf>
  </rcc>
  <rcc rId="2371" sId="1" odxf="1" dxf="1">
    <nc r="F15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72" sId="1" odxf="1" dxf="1">
    <nc r="G152" t="inlineStr">
      <is>
        <t>ADL_SR06_C2B1-ADPSXF2_CPSF_SEP5_01580510_2022WW09.3.0.bin</t>
      </is>
    </nc>
    <odxf>
      <font>
        <sz val="11"/>
        <color theme="1"/>
        <name val="Calibri"/>
        <family val="2"/>
        <scheme val="minor"/>
      </font>
    </odxf>
    <ndxf>
      <font>
        <sz val="8"/>
        <color auto="1"/>
        <name val="Segoe UI"/>
        <family val="2"/>
        <scheme val="none"/>
      </font>
    </ndxf>
  </rcc>
  <rcc rId="2373" sId="1" odxf="1" dxf="1">
    <nc r="F15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74" sId="1" odxf="1" dxf="1">
    <nc r="G153" t="inlineStr">
      <is>
        <t>ADL_SR06_C2B1-ADPSXF2_CPSF_SEP5_01580510_2022WW09.3.0.bin</t>
      </is>
    </nc>
    <odxf>
      <font>
        <sz val="11"/>
        <color theme="1"/>
        <name val="Calibri"/>
        <family val="2"/>
        <scheme val="minor"/>
      </font>
    </odxf>
    <ndxf>
      <font>
        <sz val="8"/>
        <color auto="1"/>
        <name val="Segoe UI"/>
        <family val="2"/>
        <scheme val="none"/>
      </font>
    </ndxf>
  </rcc>
  <rcc rId="2375" sId="1" odxf="1" dxf="1">
    <nc r="F15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76" sId="1" odxf="1" dxf="1">
    <nc r="G154" t="inlineStr">
      <is>
        <t>ADL_SR06_C2B1-ADPSXF2_CPSF_SEP5_01580510_2022WW09.3.0.bin</t>
      </is>
    </nc>
    <odxf>
      <font>
        <sz val="11"/>
        <color theme="1"/>
        <name val="Calibri"/>
        <family val="2"/>
        <scheme val="minor"/>
      </font>
    </odxf>
    <ndxf>
      <font>
        <sz val="8"/>
        <color auto="1"/>
        <name val="Segoe UI"/>
        <family val="2"/>
        <scheme val="none"/>
      </font>
    </ndxf>
  </rcc>
  <rcc rId="2377" sId="1" odxf="1" dxf="1">
    <nc r="F15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78" sId="1" odxf="1" dxf="1">
    <nc r="G155" t="inlineStr">
      <is>
        <t>ADL_SR06_C2B1-ADPSXF2_CPSF_SEP5_01580510_2022WW09.3.0.bin</t>
      </is>
    </nc>
    <odxf>
      <font>
        <sz val="11"/>
        <color theme="1"/>
        <name val="Calibri"/>
        <family val="2"/>
        <scheme val="minor"/>
      </font>
    </odxf>
    <ndxf>
      <font>
        <sz val="8"/>
        <color auto="1"/>
        <name val="Segoe UI"/>
        <family val="2"/>
        <scheme val="none"/>
      </font>
    </ndxf>
  </rcc>
  <rcc rId="2379" sId="1" odxf="1" dxf="1">
    <nc r="F15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80" sId="1" odxf="1" dxf="1">
    <nc r="G156" t="inlineStr">
      <is>
        <t>ADL_SR06_C2B1-ADPSXF2_CPSF_SEP5_01580510_2022WW09.3.0.bin</t>
      </is>
    </nc>
    <odxf>
      <font>
        <sz val="11"/>
        <color theme="1"/>
        <name val="Calibri"/>
        <family val="2"/>
        <scheme val="minor"/>
      </font>
    </odxf>
    <ndxf>
      <font>
        <sz val="8"/>
        <color auto="1"/>
        <name val="Segoe UI"/>
        <family val="2"/>
        <scheme val="none"/>
      </font>
    </ndxf>
  </rcc>
  <rcc rId="2381" sId="1" odxf="1" dxf="1">
    <nc r="F15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82" sId="1" odxf="1" dxf="1">
    <nc r="G157" t="inlineStr">
      <is>
        <t>ADL_SR06_C2B1-ADPSXF2_CPSF_SEP5_01580510_2022WW09.3.0.bin</t>
      </is>
    </nc>
    <odxf>
      <font>
        <sz val="11"/>
        <color theme="1"/>
        <name val="Calibri"/>
        <family val="2"/>
        <scheme val="minor"/>
      </font>
    </odxf>
    <ndxf>
      <font>
        <sz val="8"/>
        <color auto="1"/>
        <name val="Segoe UI"/>
        <family val="2"/>
        <scheme val="none"/>
      </font>
    </ndxf>
  </rcc>
  <rcc rId="2383" sId="1" odxf="1" dxf="1">
    <nc r="F15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84" sId="1" odxf="1" dxf="1">
    <nc r="G158" t="inlineStr">
      <is>
        <t>ADL_SR06_C2B1-ADPSXF2_CPSF_SEP5_01580510_2022WW09.3.0.bin</t>
      </is>
    </nc>
    <odxf>
      <font>
        <sz val="11"/>
        <color theme="1"/>
        <name val="Calibri"/>
        <family val="2"/>
        <scheme val="minor"/>
      </font>
    </odxf>
    <ndxf>
      <font>
        <sz val="8"/>
        <color auto="1"/>
        <name val="Segoe UI"/>
        <family val="2"/>
        <scheme val="none"/>
      </font>
    </ndxf>
  </rcc>
  <rcc rId="2385" sId="1" odxf="1" dxf="1">
    <nc r="F15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86" sId="1" odxf="1" dxf="1">
    <nc r="G159" t="inlineStr">
      <is>
        <t>ADL_SR06_C2B1-ADPSXF2_CPSF_SEP5_01580510_2022WW09.3.0.bin</t>
      </is>
    </nc>
    <odxf>
      <font>
        <sz val="11"/>
        <color theme="1"/>
        <name val="Calibri"/>
        <family val="2"/>
        <scheme val="minor"/>
      </font>
    </odxf>
    <ndxf>
      <font>
        <sz val="8"/>
        <color auto="1"/>
        <name val="Segoe UI"/>
        <family val="2"/>
        <scheme val="none"/>
      </font>
    </ndxf>
  </rcc>
  <rcc rId="2387" sId="1" odxf="1" dxf="1">
    <nc r="F16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88" sId="1" odxf="1" dxf="1">
    <nc r="G160" t="inlineStr">
      <is>
        <t>ADL_SR06_C2B1-ADPSXF2_CPSF_SEP5_01580510_2022WW09.3.0.bin</t>
      </is>
    </nc>
    <odxf>
      <font>
        <sz val="11"/>
        <color theme="1"/>
        <name val="Calibri"/>
        <family val="2"/>
        <scheme val="minor"/>
      </font>
    </odxf>
    <ndxf>
      <font>
        <sz val="8"/>
        <color auto="1"/>
        <name val="Segoe UI"/>
        <family val="2"/>
        <scheme val="none"/>
      </font>
    </ndxf>
  </rcc>
  <rcc rId="2389" sId="1" odxf="1" dxf="1">
    <nc r="F16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90" sId="1" odxf="1" dxf="1">
    <nc r="G161" t="inlineStr">
      <is>
        <t>ADL_SR06_C2B1-ADPSXF2_CPSF_SEP5_01580510_2022WW09.3.0.bin</t>
      </is>
    </nc>
    <odxf>
      <font>
        <sz val="11"/>
        <color theme="1"/>
        <name val="Calibri"/>
        <family val="2"/>
        <scheme val="minor"/>
      </font>
    </odxf>
    <ndxf>
      <font>
        <sz val="8"/>
        <color auto="1"/>
        <name val="Segoe UI"/>
        <family val="2"/>
        <scheme val="none"/>
      </font>
    </ndxf>
  </rcc>
  <rcc rId="2391" sId="1" odxf="1" dxf="1">
    <nc r="F16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92" sId="1" odxf="1" dxf="1">
    <nc r="G162" t="inlineStr">
      <is>
        <t>ADL_SR06_C2B1-ADPSXF2_CPSF_SEP5_01580510_2022WW09.3.0.bin</t>
      </is>
    </nc>
    <odxf>
      <font>
        <sz val="11"/>
        <color theme="1"/>
        <name val="Calibri"/>
        <family val="2"/>
        <scheme val="minor"/>
      </font>
    </odxf>
    <ndxf>
      <font>
        <sz val="8"/>
        <color auto="1"/>
        <name val="Segoe UI"/>
        <family val="2"/>
        <scheme val="none"/>
      </font>
    </ndxf>
  </rcc>
  <rcc rId="2393" sId="1" odxf="1" dxf="1">
    <nc r="F16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94" sId="1" odxf="1" dxf="1">
    <nc r="G163" t="inlineStr">
      <is>
        <t>ADL_SR06_C2B1-ADPSXF2_CPSF_SEP5_01580510_2022WW09.3.0.bin</t>
      </is>
    </nc>
    <odxf>
      <font>
        <sz val="11"/>
        <color theme="1"/>
        <name val="Calibri"/>
        <family val="2"/>
        <scheme val="minor"/>
      </font>
    </odxf>
    <ndxf>
      <font>
        <sz val="8"/>
        <color auto="1"/>
        <name val="Segoe UI"/>
        <family val="2"/>
        <scheme val="none"/>
      </font>
    </ndxf>
  </rcc>
  <rcc rId="2395" sId="1" odxf="1" dxf="1">
    <nc r="F16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96" sId="1" odxf="1" dxf="1">
    <nc r="G164" t="inlineStr">
      <is>
        <t>ADL_SR06_C2B1-ADPSXF2_CPSF_SEP5_01580510_2022WW09.3.0.bin</t>
      </is>
    </nc>
    <odxf>
      <font>
        <sz val="11"/>
        <color theme="1"/>
        <name val="Calibri"/>
        <family val="2"/>
        <scheme val="minor"/>
      </font>
    </odxf>
    <ndxf>
      <font>
        <sz val="8"/>
        <color auto="1"/>
        <name val="Segoe UI"/>
        <family val="2"/>
        <scheme val="none"/>
      </font>
    </ndxf>
  </rcc>
  <rcc rId="2397" sId="1" odxf="1" dxf="1">
    <nc r="F16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398" sId="1" odxf="1" dxf="1">
    <nc r="G165" t="inlineStr">
      <is>
        <t>ADL_SR06_C2B1-ADPSXF2_CPSF_SEP5_01580510_2022WW09.3.0.bin</t>
      </is>
    </nc>
    <odxf>
      <font>
        <sz val="11"/>
        <color theme="1"/>
        <name val="Calibri"/>
        <family val="2"/>
        <scheme val="minor"/>
      </font>
    </odxf>
    <ndxf>
      <font>
        <sz val="8"/>
        <color auto="1"/>
        <name val="Segoe UI"/>
        <family val="2"/>
        <scheme val="none"/>
      </font>
    </ndxf>
  </rcc>
  <rcc rId="2399" sId="1" odxf="1" dxf="1">
    <nc r="F16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00" sId="1" odxf="1" dxf="1">
    <nc r="G166" t="inlineStr">
      <is>
        <t>ADL_SR06_C2B1-ADPSXF2_CPSF_SEP5_01580510_2022WW09.3.0.bin</t>
      </is>
    </nc>
    <odxf>
      <font>
        <sz val="11"/>
        <color theme="1"/>
        <name val="Calibri"/>
        <family val="2"/>
        <scheme val="minor"/>
      </font>
    </odxf>
    <ndxf>
      <font>
        <sz val="8"/>
        <color auto="1"/>
        <name val="Segoe UI"/>
        <family val="2"/>
        <scheme val="none"/>
      </font>
    </ndxf>
  </rcc>
  <rcc rId="2401" sId="1" odxf="1" dxf="1">
    <nc r="F16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02" sId="1" odxf="1" dxf="1">
    <nc r="G167" t="inlineStr">
      <is>
        <t>ADL_SR06_C2B1-ADPSXF2_CPSF_SEP5_01580510_2022WW09.3.0.bin</t>
      </is>
    </nc>
    <odxf>
      <font>
        <sz val="11"/>
        <color theme="1"/>
        <name val="Calibri"/>
        <family val="2"/>
        <scheme val="minor"/>
      </font>
    </odxf>
    <ndxf>
      <font>
        <sz val="8"/>
        <color auto="1"/>
        <name val="Segoe UI"/>
        <family val="2"/>
        <scheme val="none"/>
      </font>
    </ndxf>
  </rcc>
  <rcc rId="2403" sId="1" odxf="1" dxf="1">
    <nc r="F16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04" sId="1" odxf="1" dxf="1">
    <nc r="G168" t="inlineStr">
      <is>
        <t>ADL_SR06_C2B1-ADPSXF2_CPSF_SEP5_01580510_2022WW09.3.0.bin</t>
      </is>
    </nc>
    <odxf>
      <font>
        <sz val="11"/>
        <color theme="1"/>
        <name val="Calibri"/>
        <family val="2"/>
        <scheme val="minor"/>
      </font>
    </odxf>
    <ndxf>
      <font>
        <sz val="8"/>
        <color auto="1"/>
        <name val="Segoe UI"/>
        <family val="2"/>
        <scheme val="none"/>
      </font>
    </ndxf>
  </rcc>
  <rcc rId="2405" sId="1" odxf="1" dxf="1">
    <nc r="F16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06" sId="1" odxf="1" dxf="1">
    <nc r="G169" t="inlineStr">
      <is>
        <t>ADL_SR06_C2B1-ADPSXF2_CPSF_SEP5_01580510_2022WW09.3.0.bin</t>
      </is>
    </nc>
    <odxf>
      <font>
        <sz val="11"/>
        <color theme="1"/>
        <name val="Calibri"/>
        <family val="2"/>
        <scheme val="minor"/>
      </font>
    </odxf>
    <ndxf>
      <font>
        <sz val="8"/>
        <color auto="1"/>
        <name val="Segoe UI"/>
        <family val="2"/>
        <scheme val="none"/>
      </font>
    </ndxf>
  </rcc>
  <rcc rId="2407" sId="1" odxf="1" dxf="1">
    <nc r="F17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08" sId="1" odxf="1" dxf="1">
    <nc r="G170" t="inlineStr">
      <is>
        <t>ADL_SR06_C2B1-ADPSXF2_CPSF_SEP5_01580510_2022WW09.3.0.bin</t>
      </is>
    </nc>
    <odxf>
      <font>
        <sz val="11"/>
        <color theme="1"/>
        <name val="Calibri"/>
        <family val="2"/>
        <scheme val="minor"/>
      </font>
    </odxf>
    <ndxf>
      <font>
        <sz val="8"/>
        <color auto="1"/>
        <name val="Segoe UI"/>
        <family val="2"/>
        <scheme val="none"/>
      </font>
    </ndxf>
  </rcc>
  <rcc rId="2409" sId="1" odxf="1" dxf="1">
    <nc r="F17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10" sId="1" odxf="1" dxf="1">
    <nc r="G171" t="inlineStr">
      <is>
        <t>ADL_SR06_C2B1-ADPSXF2_CPSF_SEP5_01580510_2022WW09.3.0.bin</t>
      </is>
    </nc>
    <odxf>
      <font>
        <sz val="11"/>
        <color theme="1"/>
        <name val="Calibri"/>
        <family val="2"/>
        <scheme val="minor"/>
      </font>
    </odxf>
    <ndxf>
      <font>
        <sz val="8"/>
        <color auto="1"/>
        <name val="Segoe UI"/>
        <family val="2"/>
        <scheme val="none"/>
      </font>
    </ndxf>
  </rcc>
  <rcc rId="2411" sId="1" odxf="1" dxf="1">
    <nc r="F17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12" sId="1" odxf="1" dxf="1">
    <nc r="G172" t="inlineStr">
      <is>
        <t>ADL_SR06_C2B1-ADPSXF2_CPSF_SEP5_01580510_2022WW09.3.0.bin</t>
      </is>
    </nc>
    <odxf>
      <font>
        <sz val="11"/>
        <color theme="1"/>
        <name val="Calibri"/>
        <family val="2"/>
        <scheme val="minor"/>
      </font>
    </odxf>
    <ndxf>
      <font>
        <sz val="8"/>
        <color auto="1"/>
        <name val="Segoe UI"/>
        <family val="2"/>
        <scheme val="none"/>
      </font>
    </ndxf>
  </rcc>
  <rcc rId="2413" sId="1" odxf="1" dxf="1">
    <nc r="F17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14" sId="1" odxf="1" dxf="1">
    <nc r="G173" t="inlineStr">
      <is>
        <t>ADL_SR06_C2B1-ADPSXF2_CPSF_SEP5_01580510_2022WW09.3.0.bin</t>
      </is>
    </nc>
    <odxf>
      <font>
        <sz val="11"/>
        <color theme="1"/>
        <name val="Calibri"/>
        <family val="2"/>
        <scheme val="minor"/>
      </font>
    </odxf>
    <ndxf>
      <font>
        <sz val="8"/>
        <color auto="1"/>
        <name val="Segoe UI"/>
        <family val="2"/>
        <scheme val="none"/>
      </font>
    </ndxf>
  </rcc>
  <rcc rId="2415" sId="1" odxf="1" dxf="1">
    <nc r="F17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16" sId="1" odxf="1" dxf="1">
    <nc r="G174" t="inlineStr">
      <is>
        <t>ADL_SR06_C2B1-ADPSXF2_CPSF_SEP5_01580510_2022WW09.3.0.bin</t>
      </is>
    </nc>
    <odxf>
      <font>
        <sz val="11"/>
        <color theme="1"/>
        <name val="Calibri"/>
        <family val="2"/>
        <scheme val="minor"/>
      </font>
    </odxf>
    <ndxf>
      <font>
        <sz val="8"/>
        <color auto="1"/>
        <name val="Segoe UI"/>
        <family val="2"/>
        <scheme val="none"/>
      </font>
    </ndxf>
  </rcc>
  <rcc rId="2417" sId="1" odxf="1" dxf="1">
    <nc r="F17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18" sId="1" odxf="1" dxf="1">
    <nc r="G175" t="inlineStr">
      <is>
        <t>ADL_SR06_C2B1-ADPSXF2_CPSF_SEP5_01580510_2022WW09.3.0.bin</t>
      </is>
    </nc>
    <odxf>
      <font>
        <sz val="11"/>
        <color theme="1"/>
        <name val="Calibri"/>
        <family val="2"/>
        <scheme val="minor"/>
      </font>
    </odxf>
    <ndxf>
      <font>
        <sz val="8"/>
        <color auto="1"/>
        <name val="Segoe UI"/>
        <family val="2"/>
        <scheme val="none"/>
      </font>
    </ndxf>
  </rcc>
  <rcc rId="2419" sId="1" odxf="1" dxf="1">
    <nc r="F17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20" sId="1" odxf="1" dxf="1">
    <nc r="G176" t="inlineStr">
      <is>
        <t>ADL_SR06_C2B1-ADPSXF2_CPSF_SEP5_01580510_2022WW09.3.0.bin</t>
      </is>
    </nc>
    <odxf>
      <font>
        <sz val="11"/>
        <color theme="1"/>
        <name val="Calibri"/>
        <family val="2"/>
        <scheme val="minor"/>
      </font>
    </odxf>
    <ndxf>
      <font>
        <sz val="8"/>
        <color auto="1"/>
        <name val="Segoe UI"/>
        <family val="2"/>
        <scheme val="none"/>
      </font>
    </ndxf>
  </rcc>
  <rcc rId="2421" sId="1" odxf="1" dxf="1">
    <nc r="F17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22" sId="1" odxf="1" dxf="1">
    <nc r="G177" t="inlineStr">
      <is>
        <t>ADL_SR06_C2B1-ADPSXF2_CPSF_SEP5_01580510_2022WW09.3.0.bin</t>
      </is>
    </nc>
    <odxf>
      <font>
        <sz val="11"/>
        <color theme="1"/>
        <name val="Calibri"/>
        <family val="2"/>
        <scheme val="minor"/>
      </font>
    </odxf>
    <ndxf>
      <font>
        <sz val="8"/>
        <color auto="1"/>
        <name val="Segoe UI"/>
        <family val="2"/>
        <scheme val="none"/>
      </font>
    </ndxf>
  </rcc>
  <rcc rId="2423" sId="1" odxf="1" dxf="1">
    <nc r="F17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24" sId="1" odxf="1" dxf="1">
    <nc r="G178" t="inlineStr">
      <is>
        <t>ADL_SR06_C2B1-ADPSXF2_CPSF_SEP5_01580510_2022WW09.3.0.bin</t>
      </is>
    </nc>
    <odxf>
      <font>
        <sz val="11"/>
        <color theme="1"/>
        <name val="Calibri"/>
        <family val="2"/>
        <scheme val="minor"/>
      </font>
    </odxf>
    <ndxf>
      <font>
        <sz val="8"/>
        <color auto="1"/>
        <name val="Segoe UI"/>
        <family val="2"/>
        <scheme val="none"/>
      </font>
    </ndxf>
  </rcc>
  <rcc rId="2425" sId="1" odxf="1" dxf="1">
    <nc r="F17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26" sId="1" odxf="1" dxf="1">
    <nc r="G179" t="inlineStr">
      <is>
        <t>ADL_SR06_C2B1-ADPSXF2_CPSF_SEP5_01580510_2022WW09.3.0.bin</t>
      </is>
    </nc>
    <odxf>
      <font>
        <sz val="11"/>
        <color theme="1"/>
        <name val="Calibri"/>
        <family val="2"/>
        <scheme val="minor"/>
      </font>
    </odxf>
    <ndxf>
      <font>
        <sz val="8"/>
        <color auto="1"/>
        <name val="Segoe UI"/>
        <family val="2"/>
        <scheme val="none"/>
      </font>
    </ndxf>
  </rcc>
  <rcc rId="2427" sId="1" odxf="1" dxf="1">
    <nc r="F18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28" sId="1" odxf="1" dxf="1">
    <nc r="G180" t="inlineStr">
      <is>
        <t>ADL_SR06_C2B1-ADPSXF2_CPSF_SEP5_01580510_2022WW09.3.0.bin</t>
      </is>
    </nc>
    <odxf>
      <font>
        <sz val="11"/>
        <color theme="1"/>
        <name val="Calibri"/>
        <family val="2"/>
        <scheme val="minor"/>
      </font>
    </odxf>
    <ndxf>
      <font>
        <sz val="8"/>
        <color auto="1"/>
        <name val="Segoe UI"/>
        <family val="2"/>
        <scheme val="none"/>
      </font>
    </ndxf>
  </rcc>
  <rcc rId="2429" sId="1" odxf="1" dxf="1">
    <nc r="F18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30" sId="1" odxf="1" dxf="1">
    <nc r="G181" t="inlineStr">
      <is>
        <t>ADL_SR06_C2B1-ADPSXF2_CPSF_SEP5_01580510_2022WW09.3.0.bin</t>
      </is>
    </nc>
    <odxf>
      <font>
        <sz val="11"/>
        <color theme="1"/>
        <name val="Calibri"/>
        <family val="2"/>
        <scheme val="minor"/>
      </font>
    </odxf>
    <ndxf>
      <font>
        <sz val="8"/>
        <color auto="1"/>
        <name val="Segoe UI"/>
        <family val="2"/>
        <scheme val="none"/>
      </font>
    </ndxf>
  </rcc>
  <rcc rId="2431" sId="1" odxf="1" dxf="1">
    <nc r="F18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32" sId="1" odxf="1" dxf="1">
    <nc r="G182" t="inlineStr">
      <is>
        <t>ADL_SR06_C2B1-ADPSXF2_CPSF_SEP5_01580510_2022WW09.3.0.bin</t>
      </is>
    </nc>
    <odxf>
      <font>
        <sz val="11"/>
        <color theme="1"/>
        <name val="Calibri"/>
        <family val="2"/>
        <scheme val="minor"/>
      </font>
    </odxf>
    <ndxf>
      <font>
        <sz val="8"/>
        <color auto="1"/>
        <name val="Segoe UI"/>
        <family val="2"/>
        <scheme val="none"/>
      </font>
    </ndxf>
  </rcc>
  <rcc rId="2433" sId="1" odxf="1" dxf="1">
    <nc r="F18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34" sId="1" odxf="1" dxf="1">
    <nc r="G183" t="inlineStr">
      <is>
        <t>ADL_SR06_C2B1-ADPSXF2_CPSF_SEP5_01580510_2022WW09.3.0.bin</t>
      </is>
    </nc>
    <odxf>
      <font>
        <sz val="11"/>
        <color theme="1"/>
        <name val="Calibri"/>
        <family val="2"/>
        <scheme val="minor"/>
      </font>
    </odxf>
    <ndxf>
      <font>
        <sz val="8"/>
        <color auto="1"/>
        <name val="Segoe UI"/>
        <family val="2"/>
        <scheme val="none"/>
      </font>
    </ndxf>
  </rcc>
  <rcc rId="2435" sId="1" odxf="1" dxf="1">
    <nc r="F18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36" sId="1" odxf="1" dxf="1">
    <nc r="G184" t="inlineStr">
      <is>
        <t>ADL_SR06_C2B1-ADPSXF2_CPSF_SEP5_01580510_2022WW09.3.0.bin</t>
      </is>
    </nc>
    <odxf>
      <font>
        <sz val="11"/>
        <color theme="1"/>
        <name val="Calibri"/>
        <family val="2"/>
        <scheme val="minor"/>
      </font>
    </odxf>
    <ndxf>
      <font>
        <sz val="8"/>
        <color auto="1"/>
        <name val="Segoe UI"/>
        <family val="2"/>
        <scheme val="none"/>
      </font>
    </ndxf>
  </rcc>
  <rcc rId="2437" sId="1" odxf="1" dxf="1">
    <nc r="F18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38" sId="1" odxf="1" dxf="1">
    <nc r="G185" t="inlineStr">
      <is>
        <t>ADL_SR06_C2B1-ADPSXF2_CPSF_SEP5_01580510_2022WW09.3.0.bin</t>
      </is>
    </nc>
    <odxf>
      <font>
        <sz val="11"/>
        <color theme="1"/>
        <name val="Calibri"/>
        <family val="2"/>
        <scheme val="minor"/>
      </font>
    </odxf>
    <ndxf>
      <font>
        <sz val="8"/>
        <color auto="1"/>
        <name val="Segoe UI"/>
        <family val="2"/>
        <scheme val="none"/>
      </font>
    </ndxf>
  </rcc>
  <rcc rId="2439" sId="1" odxf="1" dxf="1">
    <nc r="F18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40" sId="1" odxf="1" dxf="1">
    <nc r="G186" t="inlineStr">
      <is>
        <t>ADL_SR06_C2B1-ADPSXF2_CPSF_SEP5_01580510_2022WW09.3.0.bin</t>
      </is>
    </nc>
    <odxf>
      <font>
        <sz val="11"/>
        <color theme="1"/>
        <name val="Calibri"/>
        <family val="2"/>
        <scheme val="minor"/>
      </font>
    </odxf>
    <ndxf>
      <font>
        <sz val="8"/>
        <color auto="1"/>
        <name val="Segoe UI"/>
        <family val="2"/>
        <scheme val="none"/>
      </font>
    </ndxf>
  </rcc>
  <rcc rId="2441" sId="1" odxf="1" dxf="1">
    <nc r="F18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42" sId="1" odxf="1" dxf="1">
    <nc r="G187" t="inlineStr">
      <is>
        <t>ADL_SR06_C2B1-ADPSXF2_CPSF_SEP5_01580510_2022WW09.3.0.bin</t>
      </is>
    </nc>
    <odxf>
      <font>
        <sz val="11"/>
        <color theme="1"/>
        <name val="Calibri"/>
        <family val="2"/>
        <scheme val="minor"/>
      </font>
    </odxf>
    <ndxf>
      <font>
        <sz val="8"/>
        <color auto="1"/>
        <name val="Segoe UI"/>
        <family val="2"/>
        <scheme val="none"/>
      </font>
    </ndxf>
  </rcc>
  <rcc rId="2443" sId="1" odxf="1" dxf="1">
    <nc r="F18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44" sId="1" odxf="1" dxf="1">
    <nc r="G188" t="inlineStr">
      <is>
        <t>ADL_SR06_C2B1-ADPSXF2_CPSF_SEP5_01580510_2022WW09.3.0.bin</t>
      </is>
    </nc>
    <odxf>
      <font>
        <sz val="11"/>
        <color theme="1"/>
        <name val="Calibri"/>
        <family val="2"/>
        <scheme val="minor"/>
      </font>
    </odxf>
    <ndxf>
      <font>
        <sz val="8"/>
        <color auto="1"/>
        <name val="Segoe UI"/>
        <family val="2"/>
        <scheme val="none"/>
      </font>
    </ndxf>
  </rcc>
  <rcc rId="2445" sId="1" odxf="1" dxf="1">
    <nc r="F18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46" sId="1" odxf="1" dxf="1">
    <nc r="G189" t="inlineStr">
      <is>
        <t>ADL_SR06_C2B1-ADPSXF2_CPSF_SEP5_01580510_2022WW09.3.0.bin</t>
      </is>
    </nc>
    <odxf>
      <font>
        <sz val="11"/>
        <color theme="1"/>
        <name val="Calibri"/>
        <family val="2"/>
        <scheme val="minor"/>
      </font>
    </odxf>
    <ndxf>
      <font>
        <sz val="8"/>
        <color auto="1"/>
        <name val="Segoe UI"/>
        <family val="2"/>
        <scheme val="none"/>
      </font>
    </ndxf>
  </rcc>
  <rcc rId="2447" sId="1" odxf="1" dxf="1">
    <nc r="F19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48" sId="1" odxf="1" dxf="1">
    <nc r="G190" t="inlineStr">
      <is>
        <t>ADL_SR06_C2B1-ADPSXF2_CPSF_SEP5_01580510_2022WW09.3.0.bin</t>
      </is>
    </nc>
    <odxf>
      <font>
        <sz val="11"/>
        <color theme="1"/>
        <name val="Calibri"/>
        <family val="2"/>
        <scheme val="minor"/>
      </font>
    </odxf>
    <ndxf>
      <font>
        <sz val="8"/>
        <color auto="1"/>
        <name val="Segoe UI"/>
        <family val="2"/>
        <scheme val="none"/>
      </font>
    </ndxf>
  </rcc>
  <rcc rId="2449" sId="1" odxf="1" dxf="1">
    <nc r="F19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50" sId="1" odxf="1" dxf="1">
    <nc r="G191" t="inlineStr">
      <is>
        <t>ADL_SR06_C2B1-ADPSXF2_CPSF_SEP5_01580510_2022WW09.3.0.bin</t>
      </is>
    </nc>
    <odxf>
      <font>
        <sz val="11"/>
        <color theme="1"/>
        <name val="Calibri"/>
        <family val="2"/>
        <scheme val="minor"/>
      </font>
    </odxf>
    <ndxf>
      <font>
        <sz val="8"/>
        <color auto="1"/>
        <name val="Segoe UI"/>
        <family val="2"/>
        <scheme val="none"/>
      </font>
    </ndxf>
  </rcc>
  <rcc rId="2451" sId="1" odxf="1" dxf="1">
    <nc r="F19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52" sId="1" odxf="1" dxf="1">
    <nc r="G192" t="inlineStr">
      <is>
        <t>ADL_SR06_C2B1-ADPSXF2_CPSF_SEP5_01580510_2022WW09.3.0.bin</t>
      </is>
    </nc>
    <odxf>
      <font>
        <sz val="11"/>
        <color theme="1"/>
        <name val="Calibri"/>
        <family val="2"/>
        <scheme val="minor"/>
      </font>
    </odxf>
    <ndxf>
      <font>
        <sz val="8"/>
        <color auto="1"/>
        <name val="Segoe UI"/>
        <family val="2"/>
        <scheme val="none"/>
      </font>
    </ndxf>
  </rcc>
  <rcc rId="2453" sId="1" odxf="1" dxf="1">
    <nc r="F19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54" sId="1" odxf="1" dxf="1">
    <nc r="G193" t="inlineStr">
      <is>
        <t>ADL_SR06_C2B1-ADPSXF2_CPSF_SEP5_01580510_2022WW09.3.0.bin</t>
      </is>
    </nc>
    <odxf>
      <font>
        <sz val="11"/>
        <color theme="1"/>
        <name val="Calibri"/>
        <family val="2"/>
        <scheme val="minor"/>
      </font>
    </odxf>
    <ndxf>
      <font>
        <sz val="8"/>
        <color auto="1"/>
        <name val="Segoe UI"/>
        <family val="2"/>
        <scheme val="none"/>
      </font>
    </ndxf>
  </rcc>
  <rcc rId="2455" sId="1" odxf="1" dxf="1">
    <nc r="F19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56" sId="1" odxf="1" dxf="1">
    <nc r="G194" t="inlineStr">
      <is>
        <t>ADL_SR06_C2B1-ADPSXF2_CPSF_SEP5_01580510_2022WW09.3.0.bin</t>
      </is>
    </nc>
    <odxf>
      <font>
        <sz val="11"/>
        <color theme="1"/>
        <name val="Calibri"/>
        <family val="2"/>
        <scheme val="minor"/>
      </font>
    </odxf>
    <ndxf>
      <font>
        <sz val="8"/>
        <color auto="1"/>
        <name val="Segoe UI"/>
        <family val="2"/>
        <scheme val="none"/>
      </font>
    </ndxf>
  </rcc>
  <rcc rId="2457" sId="1" odxf="1" dxf="1">
    <nc r="F19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58" sId="1" odxf="1" dxf="1">
    <nc r="G195" t="inlineStr">
      <is>
        <t>ADL_SR06_C2B1-ADPSXF2_CPSF_SEP5_01580510_2022WW09.3.0.bin</t>
      </is>
    </nc>
    <odxf>
      <font>
        <sz val="11"/>
        <color theme="1"/>
        <name val="Calibri"/>
        <family val="2"/>
        <scheme val="minor"/>
      </font>
    </odxf>
    <ndxf>
      <font>
        <sz val="8"/>
        <color auto="1"/>
        <name val="Segoe UI"/>
        <family val="2"/>
        <scheme val="none"/>
      </font>
    </ndxf>
  </rcc>
  <rcc rId="2459" sId="1" odxf="1" dxf="1">
    <nc r="F19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60" sId="1" odxf="1" dxf="1">
    <nc r="G196" t="inlineStr">
      <is>
        <t>ADL_SR06_C2B1-ADPSXF2_CPSF_SEP5_01580510_2022WW09.3.0.bin</t>
      </is>
    </nc>
    <odxf>
      <font>
        <sz val="11"/>
        <color theme="1"/>
        <name val="Calibri"/>
        <family val="2"/>
        <scheme val="minor"/>
      </font>
    </odxf>
    <ndxf>
      <font>
        <sz val="8"/>
        <color auto="1"/>
        <name val="Segoe UI"/>
        <family val="2"/>
        <scheme val="none"/>
      </font>
    </ndxf>
  </rcc>
  <rcc rId="2461" sId="1" odxf="1" dxf="1">
    <nc r="F19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62" sId="1" odxf="1" dxf="1">
    <nc r="G197" t="inlineStr">
      <is>
        <t>ADL_SR06_C2B1-ADPSXF2_CPSF_SEP5_01580510_2022WW09.3.0.bin</t>
      </is>
    </nc>
    <odxf>
      <font>
        <sz val="11"/>
        <color theme="1"/>
        <name val="Calibri"/>
        <family val="2"/>
        <scheme val="minor"/>
      </font>
    </odxf>
    <ndxf>
      <font>
        <sz val="8"/>
        <color auto="1"/>
        <name val="Segoe UI"/>
        <family val="2"/>
        <scheme val="none"/>
      </font>
    </ndxf>
  </rcc>
  <rcc rId="2463" sId="1" odxf="1" dxf="1">
    <nc r="F19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64" sId="1" odxf="1" dxf="1">
    <nc r="G198" t="inlineStr">
      <is>
        <t>ADL_SR06_C2B1-ADPSXF2_CPSF_SEP5_01580510_2022WW09.3.0.bin</t>
      </is>
    </nc>
    <odxf>
      <font>
        <sz val="11"/>
        <color theme="1"/>
        <name val="Calibri"/>
        <family val="2"/>
        <scheme val="minor"/>
      </font>
    </odxf>
    <ndxf>
      <font>
        <sz val="8"/>
        <color auto="1"/>
        <name val="Segoe UI"/>
        <family val="2"/>
        <scheme val="none"/>
      </font>
    </ndxf>
  </rcc>
  <rcc rId="2465" sId="1" odxf="1" dxf="1">
    <nc r="F19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66" sId="1" odxf="1" dxf="1">
    <nc r="G199" t="inlineStr">
      <is>
        <t>ADL_SR06_C2B1-ADPSXF2_CPSF_SEP5_01580510_2022WW09.3.0.bin</t>
      </is>
    </nc>
    <odxf>
      <font>
        <sz val="11"/>
        <color theme="1"/>
        <name val="Calibri"/>
        <family val="2"/>
        <scheme val="minor"/>
      </font>
    </odxf>
    <ndxf>
      <font>
        <sz val="8"/>
        <color auto="1"/>
        <name val="Segoe UI"/>
        <family val="2"/>
        <scheme val="none"/>
      </font>
    </ndxf>
  </rcc>
  <rcc rId="2467" sId="1" odxf="1" dxf="1">
    <nc r="F20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68" sId="1" odxf="1" dxf="1">
    <nc r="G200" t="inlineStr">
      <is>
        <t>ADL_SR06_C2B1-ADPSXF2_CPSF_SEP5_01580510_2022WW09.3.0.bin</t>
      </is>
    </nc>
    <odxf>
      <font>
        <sz val="11"/>
        <color theme="1"/>
        <name val="Calibri"/>
        <family val="2"/>
        <scheme val="minor"/>
      </font>
    </odxf>
    <ndxf>
      <font>
        <sz val="8"/>
        <color auto="1"/>
        <name val="Segoe UI"/>
        <family val="2"/>
        <scheme val="none"/>
      </font>
    </ndxf>
  </rcc>
  <rcc rId="2469" sId="1" odxf="1" dxf="1">
    <nc r="F20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70" sId="1" odxf="1" dxf="1">
    <nc r="G201" t="inlineStr">
      <is>
        <t>ADL_SR06_C2B1-ADPSXF2_CPSF_SEP5_01580510_2022WW09.3.0.bin</t>
      </is>
    </nc>
    <odxf>
      <font>
        <sz val="11"/>
        <color theme="1"/>
        <name val="Calibri"/>
        <family val="2"/>
        <scheme val="minor"/>
      </font>
    </odxf>
    <ndxf>
      <font>
        <sz val="8"/>
        <color auto="1"/>
        <name val="Segoe UI"/>
        <family val="2"/>
        <scheme val="none"/>
      </font>
    </ndxf>
  </rcc>
  <rcc rId="2471" sId="1" odxf="1" dxf="1">
    <nc r="F20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72" sId="1" odxf="1" dxf="1">
    <nc r="G202" t="inlineStr">
      <is>
        <t>ADL_SR06_C2B1-ADPSXF2_CPSF_SEP5_01580510_2022WW09.3.0.bin</t>
      </is>
    </nc>
    <odxf>
      <font>
        <sz val="11"/>
        <color theme="1"/>
        <name val="Calibri"/>
        <family val="2"/>
        <scheme val="minor"/>
      </font>
    </odxf>
    <ndxf>
      <font>
        <sz val="8"/>
        <color auto="1"/>
        <name val="Segoe UI"/>
        <family val="2"/>
        <scheme val="none"/>
      </font>
    </ndxf>
  </rcc>
  <rcc rId="2473" sId="1" odxf="1" dxf="1">
    <nc r="F20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74" sId="1" odxf="1" dxf="1">
    <nc r="G203" t="inlineStr">
      <is>
        <t>ADL_SR06_C2B1-ADPSXF2_CPSF_SEP5_01580510_2022WW09.3.0.bin</t>
      </is>
    </nc>
    <odxf>
      <font>
        <sz val="11"/>
        <color theme="1"/>
        <name val="Calibri"/>
        <family val="2"/>
        <scheme val="minor"/>
      </font>
    </odxf>
    <ndxf>
      <font>
        <sz val="8"/>
        <color auto="1"/>
        <name val="Segoe UI"/>
        <family val="2"/>
        <scheme val="none"/>
      </font>
    </ndxf>
  </rcc>
  <rcc rId="2475" sId="1" odxf="1" dxf="1">
    <nc r="F20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76" sId="1" odxf="1" dxf="1">
    <nc r="G204" t="inlineStr">
      <is>
        <t>ADL_SR06_C2B1-ADPSXF2_CPSF_SEP5_01580510_2022WW09.3.0.bin</t>
      </is>
    </nc>
    <odxf>
      <font>
        <sz val="11"/>
        <color theme="1"/>
        <name val="Calibri"/>
        <family val="2"/>
        <scheme val="minor"/>
      </font>
    </odxf>
    <ndxf>
      <font>
        <sz val="8"/>
        <color auto="1"/>
        <name val="Segoe UI"/>
        <family val="2"/>
        <scheme val="none"/>
      </font>
    </ndxf>
  </rcc>
  <rcc rId="2477" sId="1" odxf="1" dxf="1">
    <nc r="F20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78" sId="1" odxf="1" dxf="1">
    <nc r="G205" t="inlineStr">
      <is>
        <t>ADL_SR06_C2B1-ADPSXF2_CPSF_SEP5_01580510_2022WW09.3.0.bin</t>
      </is>
    </nc>
    <odxf>
      <font>
        <sz val="11"/>
        <color theme="1"/>
        <name val="Calibri"/>
        <family val="2"/>
        <scheme val="minor"/>
      </font>
    </odxf>
    <ndxf>
      <font>
        <sz val="8"/>
        <color auto="1"/>
        <name val="Segoe UI"/>
        <family val="2"/>
        <scheme val="none"/>
      </font>
    </ndxf>
  </rcc>
  <rcc rId="2479" sId="1" odxf="1" dxf="1">
    <nc r="F20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80" sId="1" odxf="1" dxf="1">
    <nc r="G206" t="inlineStr">
      <is>
        <t>ADL_SR06_C2B1-ADPSXF2_CPSF_SEP5_01580510_2022WW09.3.0.bin</t>
      </is>
    </nc>
    <odxf>
      <font>
        <sz val="11"/>
        <color theme="1"/>
        <name val="Calibri"/>
        <family val="2"/>
        <scheme val="minor"/>
      </font>
    </odxf>
    <ndxf>
      <font>
        <sz val="8"/>
        <color auto="1"/>
        <name val="Segoe UI"/>
        <family val="2"/>
        <scheme val="none"/>
      </font>
    </ndxf>
  </rcc>
  <rcc rId="2481" sId="1" odxf="1" dxf="1">
    <nc r="F20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82" sId="1" odxf="1" dxf="1">
    <nc r="G207" t="inlineStr">
      <is>
        <t>ADL_SR06_C2B1-ADPSXF2_CPSF_SEP5_01580510_2022WW09.3.0.bin</t>
      </is>
    </nc>
    <odxf>
      <font>
        <sz val="11"/>
        <color theme="1"/>
        <name val="Calibri"/>
        <family val="2"/>
        <scheme val="minor"/>
      </font>
    </odxf>
    <ndxf>
      <font>
        <sz val="8"/>
        <color auto="1"/>
        <name val="Segoe UI"/>
        <family val="2"/>
        <scheme val="none"/>
      </font>
    </ndxf>
  </rcc>
  <rcc rId="2483" sId="1" odxf="1" dxf="1">
    <nc r="F20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84" sId="1" odxf="1" dxf="1">
    <nc r="G208" t="inlineStr">
      <is>
        <t>ADL_SR06_C2B1-ADPSXF2_CPSF_SEP5_01580510_2022WW09.3.0.bin</t>
      </is>
    </nc>
    <odxf>
      <font>
        <sz val="11"/>
        <color theme="1"/>
        <name val="Calibri"/>
        <family val="2"/>
        <scheme val="minor"/>
      </font>
    </odxf>
    <ndxf>
      <font>
        <sz val="8"/>
        <color auto="1"/>
        <name val="Segoe UI"/>
        <family val="2"/>
        <scheme val="none"/>
      </font>
    </ndxf>
  </rcc>
  <rcc rId="2485" sId="1" odxf="1" dxf="1">
    <nc r="F20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86" sId="1" odxf="1" dxf="1">
    <nc r="G209" t="inlineStr">
      <is>
        <t>ADL_SR06_C2B1-ADPSXF2_CPSF_SEP5_01580510_2022WW09.3.0.bin</t>
      </is>
    </nc>
    <odxf>
      <font>
        <sz val="11"/>
        <color theme="1"/>
        <name val="Calibri"/>
        <family val="2"/>
        <scheme val="minor"/>
      </font>
    </odxf>
    <ndxf>
      <font>
        <sz val="8"/>
        <color auto="1"/>
        <name val="Segoe UI"/>
        <family val="2"/>
        <scheme val="none"/>
      </font>
    </ndxf>
  </rcc>
  <rcc rId="2487" sId="1" odxf="1" dxf="1">
    <nc r="F21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88" sId="1" odxf="1" dxf="1">
    <nc r="G210" t="inlineStr">
      <is>
        <t>ADL_SR06_C2B1-ADPSXF2_CPSF_SEP5_01580510_2022WW09.3.0.bin</t>
      </is>
    </nc>
    <odxf>
      <font>
        <sz val="11"/>
        <color theme="1"/>
        <name val="Calibri"/>
        <family val="2"/>
        <scheme val="minor"/>
      </font>
    </odxf>
    <ndxf>
      <font>
        <sz val="8"/>
        <color auto="1"/>
        <name val="Segoe UI"/>
        <family val="2"/>
        <scheme val="none"/>
      </font>
    </ndxf>
  </rcc>
  <rcc rId="2489" sId="1" odxf="1" dxf="1">
    <nc r="F21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90" sId="1" odxf="1" dxf="1">
    <nc r="G211" t="inlineStr">
      <is>
        <t>ADL_SR06_C2B1-ADPSXF2_CPSF_SEP5_01580510_2022WW09.3.0.bin</t>
      </is>
    </nc>
    <odxf>
      <font>
        <sz val="11"/>
        <color theme="1"/>
        <name val="Calibri"/>
        <family val="2"/>
        <scheme val="minor"/>
      </font>
    </odxf>
    <ndxf>
      <font>
        <sz val="8"/>
        <color auto="1"/>
        <name val="Segoe UI"/>
        <family val="2"/>
        <scheme val="none"/>
      </font>
    </ndxf>
  </rcc>
  <rcc rId="2491" sId="1" odxf="1" dxf="1">
    <nc r="F21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92" sId="1" odxf="1" dxf="1">
    <nc r="G212" t="inlineStr">
      <is>
        <t>ADL_SR06_C2B1-ADPSXF2_CPSF_SEP5_01580510_2022WW09.3.0.bin</t>
      </is>
    </nc>
    <odxf>
      <font>
        <sz val="11"/>
        <color theme="1"/>
        <name val="Calibri"/>
        <family val="2"/>
        <scheme val="minor"/>
      </font>
    </odxf>
    <ndxf>
      <font>
        <sz val="8"/>
        <color auto="1"/>
        <name val="Segoe UI"/>
        <family val="2"/>
        <scheme val="none"/>
      </font>
    </ndxf>
  </rcc>
  <rcc rId="2493" sId="1" odxf="1" dxf="1">
    <nc r="F21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94" sId="1" odxf="1" dxf="1">
    <nc r="G213" t="inlineStr">
      <is>
        <t>ADL_SR06_C2B1-ADPSXF2_CPSF_SEP5_01580510_2022WW09.3.0.bin</t>
      </is>
    </nc>
    <odxf>
      <font>
        <sz val="11"/>
        <color theme="1"/>
        <name val="Calibri"/>
        <family val="2"/>
        <scheme val="minor"/>
      </font>
    </odxf>
    <ndxf>
      <font>
        <sz val="8"/>
        <color auto="1"/>
        <name val="Segoe UI"/>
        <family val="2"/>
        <scheme val="none"/>
      </font>
    </ndxf>
  </rcc>
  <rcc rId="2495" sId="1" odxf="1" dxf="1">
    <nc r="F21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96" sId="1" odxf="1" dxf="1">
    <nc r="G214" t="inlineStr">
      <is>
        <t>ADL_SR06_C2B1-ADPSXF2_CPSF_SEP5_01580510_2022WW09.3.0.bin</t>
      </is>
    </nc>
    <odxf>
      <font>
        <sz val="11"/>
        <color theme="1"/>
        <name val="Calibri"/>
        <family val="2"/>
        <scheme val="minor"/>
      </font>
    </odxf>
    <ndxf>
      <font>
        <sz val="8"/>
        <color auto="1"/>
        <name val="Segoe UI"/>
        <family val="2"/>
        <scheme val="none"/>
      </font>
    </ndxf>
  </rcc>
  <rcc rId="2497" sId="1" odxf="1" dxf="1">
    <nc r="F21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498" sId="1" odxf="1" dxf="1">
    <nc r="G215" t="inlineStr">
      <is>
        <t>ADL_SR06_C2B1-ADPSXF2_CPSF_SEP5_01580510_2022WW09.3.0.bin</t>
      </is>
    </nc>
    <odxf>
      <font>
        <sz val="11"/>
        <color theme="1"/>
        <name val="Calibri"/>
        <family val="2"/>
        <scheme val="minor"/>
      </font>
    </odxf>
    <ndxf>
      <font>
        <sz val="8"/>
        <color auto="1"/>
        <name val="Segoe UI"/>
        <family val="2"/>
        <scheme val="none"/>
      </font>
    </ndxf>
  </rcc>
  <rcc rId="2499" sId="1" odxf="1" dxf="1">
    <nc r="F21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00" sId="1" odxf="1" dxf="1">
    <nc r="G216" t="inlineStr">
      <is>
        <t>ADL_SR06_C2B1-ADPSXF2_CPSF_SEP5_01580510_2022WW09.3.0.bin</t>
      </is>
    </nc>
    <odxf>
      <font>
        <sz val="11"/>
        <color theme="1"/>
        <name val="Calibri"/>
        <family val="2"/>
        <scheme val="minor"/>
      </font>
    </odxf>
    <ndxf>
      <font>
        <sz val="8"/>
        <color auto="1"/>
        <name val="Segoe UI"/>
        <family val="2"/>
        <scheme val="none"/>
      </font>
    </ndxf>
  </rcc>
  <rcc rId="2501" sId="1" odxf="1" dxf="1">
    <nc r="F21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02" sId="1" odxf="1" dxf="1">
    <nc r="G217" t="inlineStr">
      <is>
        <t>ADL_SR06_C2B1-ADPSXF2_CPSF_SEP5_01580510_2022WW09.3.0.bin</t>
      </is>
    </nc>
    <odxf>
      <font>
        <sz val="11"/>
        <color theme="1"/>
        <name val="Calibri"/>
        <family val="2"/>
        <scheme val="minor"/>
      </font>
    </odxf>
    <ndxf>
      <font>
        <sz val="8"/>
        <color auto="1"/>
        <name val="Segoe UI"/>
        <family val="2"/>
        <scheme val="none"/>
      </font>
    </ndxf>
  </rcc>
  <rcc rId="2503" sId="1" odxf="1" dxf="1">
    <nc r="F21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04" sId="1" odxf="1" dxf="1">
    <nc r="G218" t="inlineStr">
      <is>
        <t>ADL_SR06_C2B1-ADPSXF2_CPSF_SEP5_01580510_2022WW09.3.0.bin</t>
      </is>
    </nc>
    <odxf>
      <font>
        <sz val="11"/>
        <color theme="1"/>
        <name val="Calibri"/>
        <family val="2"/>
        <scheme val="minor"/>
      </font>
    </odxf>
    <ndxf>
      <font>
        <sz val="8"/>
        <color auto="1"/>
        <name val="Segoe UI"/>
        <family val="2"/>
        <scheme val="none"/>
      </font>
    </ndxf>
  </rcc>
  <rcc rId="2505" sId="1" odxf="1" dxf="1">
    <nc r="F21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06" sId="1" odxf="1" dxf="1">
    <nc r="G219" t="inlineStr">
      <is>
        <t>ADL_SR06_C2B1-ADPSXF2_CPSF_SEP5_01580510_2022WW09.3.0.bin</t>
      </is>
    </nc>
    <odxf>
      <font>
        <sz val="11"/>
        <color theme="1"/>
        <name val="Calibri"/>
        <family val="2"/>
        <scheme val="minor"/>
      </font>
    </odxf>
    <ndxf>
      <font>
        <sz val="8"/>
        <color auto="1"/>
        <name val="Segoe UI"/>
        <family val="2"/>
        <scheme val="none"/>
      </font>
    </ndxf>
  </rcc>
  <rcc rId="2507" sId="1" odxf="1" dxf="1">
    <nc r="F22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08" sId="1" odxf="1" dxf="1">
    <nc r="G220" t="inlineStr">
      <is>
        <t>ADL_SR06_C2B1-ADPSXF2_CPSF_SEP5_01580510_2022WW09.3.0.bin</t>
      </is>
    </nc>
    <odxf>
      <font>
        <sz val="11"/>
        <color theme="1"/>
        <name val="Calibri"/>
        <family val="2"/>
        <scheme val="minor"/>
      </font>
    </odxf>
    <ndxf>
      <font>
        <sz val="8"/>
        <color auto="1"/>
        <name val="Segoe UI"/>
        <family val="2"/>
        <scheme val="none"/>
      </font>
    </ndxf>
  </rcc>
  <rcc rId="2509" sId="1" odxf="1" dxf="1">
    <nc r="F22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10" sId="1" odxf="1" dxf="1">
    <nc r="G221" t="inlineStr">
      <is>
        <t>ADL_SR06_C2B1-ADPSXF2_CPSF_SEP5_01580510_2022WW09.3.0.bin</t>
      </is>
    </nc>
    <odxf>
      <font>
        <sz val="11"/>
        <color theme="1"/>
        <name val="Calibri"/>
        <family val="2"/>
        <scheme val="minor"/>
      </font>
    </odxf>
    <ndxf>
      <font>
        <sz val="8"/>
        <color auto="1"/>
        <name val="Segoe UI"/>
        <family val="2"/>
        <scheme val="none"/>
      </font>
    </ndxf>
  </rcc>
  <rcc rId="2511" sId="1" odxf="1" dxf="1">
    <nc r="F22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12" sId="1" odxf="1" dxf="1">
    <nc r="G222" t="inlineStr">
      <is>
        <t>ADL_SR06_C2B1-ADPSXF2_CPSF_SEP5_01580510_2022WW09.3.0.bin</t>
      </is>
    </nc>
    <odxf>
      <font>
        <sz val="11"/>
        <color theme="1"/>
        <name val="Calibri"/>
        <family val="2"/>
        <scheme val="minor"/>
      </font>
    </odxf>
    <ndxf>
      <font>
        <sz val="8"/>
        <color auto="1"/>
        <name val="Segoe UI"/>
        <family val="2"/>
        <scheme val="none"/>
      </font>
    </ndxf>
  </rcc>
  <rcc rId="2513" sId="1" odxf="1" dxf="1">
    <nc r="F22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14" sId="1" odxf="1" dxf="1">
    <nc r="G223" t="inlineStr">
      <is>
        <t>ADL_SR06_C2B1-ADPSXF2_CPSF_SEP5_01580510_2022WW09.3.0.bin</t>
      </is>
    </nc>
    <odxf>
      <font>
        <sz val="11"/>
        <color theme="1"/>
        <name val="Calibri"/>
        <family val="2"/>
        <scheme val="minor"/>
      </font>
    </odxf>
    <ndxf>
      <font>
        <sz val="8"/>
        <color auto="1"/>
        <name val="Segoe UI"/>
        <family val="2"/>
        <scheme val="none"/>
      </font>
    </ndxf>
  </rcc>
  <rcc rId="2515" sId="1" odxf="1" dxf="1">
    <nc r="F22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16" sId="1" odxf="1" dxf="1">
    <nc r="G224" t="inlineStr">
      <is>
        <t>ADL_SR06_C2B1-ADPSXF2_CPSF_SEP5_01580510_2022WW09.3.0.bin</t>
      </is>
    </nc>
    <odxf>
      <font>
        <sz val="11"/>
        <color theme="1"/>
        <name val="Calibri"/>
        <family val="2"/>
        <scheme val="minor"/>
      </font>
    </odxf>
    <ndxf>
      <font>
        <sz val="8"/>
        <color auto="1"/>
        <name val="Segoe UI"/>
        <family val="2"/>
        <scheme val="none"/>
      </font>
    </ndxf>
  </rcc>
  <rcc rId="2517" sId="1" odxf="1" dxf="1">
    <nc r="F22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18" sId="1" odxf="1" dxf="1">
    <nc r="G225" t="inlineStr">
      <is>
        <t>ADL_SR06_C2B1-ADPSXF2_CPSF_SEP5_01580510_2022WW09.3.0.bin</t>
      </is>
    </nc>
    <odxf>
      <font>
        <sz val="11"/>
        <color theme="1"/>
        <name val="Calibri"/>
        <family val="2"/>
        <scheme val="minor"/>
      </font>
    </odxf>
    <ndxf>
      <font>
        <sz val="8"/>
        <color auto="1"/>
        <name val="Segoe UI"/>
        <family val="2"/>
        <scheme val="none"/>
      </font>
    </ndxf>
  </rcc>
  <rcc rId="2519" sId="1" odxf="1" dxf="1">
    <nc r="F22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20" sId="1" odxf="1" dxf="1">
    <nc r="G226" t="inlineStr">
      <is>
        <t>ADL_SR06_C2B1-ADPSXF2_CPSF_SEP5_01580510_2022WW09.3.0.bin</t>
      </is>
    </nc>
    <odxf>
      <font>
        <sz val="11"/>
        <color theme="1"/>
        <name val="Calibri"/>
        <family val="2"/>
        <scheme val="minor"/>
      </font>
    </odxf>
    <ndxf>
      <font>
        <sz val="8"/>
        <color auto="1"/>
        <name val="Segoe UI"/>
        <family val="2"/>
        <scheme val="none"/>
      </font>
    </ndxf>
  </rcc>
  <rcc rId="2521" sId="1" odxf="1" dxf="1">
    <nc r="F22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22" sId="1" odxf="1" dxf="1">
    <nc r="G227" t="inlineStr">
      <is>
        <t>ADL_SR06_C2B1-ADPSXF2_CPSF_SEP5_01580510_2022WW09.3.0.bin</t>
      </is>
    </nc>
    <odxf>
      <font>
        <sz val="11"/>
        <color theme="1"/>
        <name val="Calibri"/>
        <family val="2"/>
        <scheme val="minor"/>
      </font>
    </odxf>
    <ndxf>
      <font>
        <sz val="8"/>
        <color auto="1"/>
        <name val="Segoe UI"/>
        <family val="2"/>
        <scheme val="none"/>
      </font>
    </ndxf>
  </rcc>
  <rcc rId="2523" sId="1" odxf="1" dxf="1">
    <nc r="F22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24" sId="1" odxf="1" dxf="1">
    <nc r="G228" t="inlineStr">
      <is>
        <t>ADL_SR06_C2B1-ADPSXF2_CPSF_SEP5_01580510_2022WW09.3.0.bin</t>
      </is>
    </nc>
    <odxf>
      <font>
        <sz val="11"/>
        <color theme="1"/>
        <name val="Calibri"/>
        <family val="2"/>
        <scheme val="minor"/>
      </font>
    </odxf>
    <ndxf>
      <font>
        <sz val="8"/>
        <color auto="1"/>
        <name val="Segoe UI"/>
        <family val="2"/>
        <scheme val="none"/>
      </font>
    </ndxf>
  </rcc>
  <rcc rId="2525" sId="1" odxf="1" dxf="1">
    <nc r="F22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26" sId="1" odxf="1" dxf="1">
    <nc r="G229" t="inlineStr">
      <is>
        <t>ADL_SR06_C2B1-ADPSXF2_CPSF_SEP5_01580510_2022WW09.3.0.bin</t>
      </is>
    </nc>
    <odxf>
      <font>
        <sz val="11"/>
        <color theme="1"/>
        <name val="Calibri"/>
        <family val="2"/>
        <scheme val="minor"/>
      </font>
    </odxf>
    <ndxf>
      <font>
        <sz val="8"/>
        <color auto="1"/>
        <name val="Segoe UI"/>
        <family val="2"/>
        <scheme val="none"/>
      </font>
    </ndxf>
  </rcc>
  <rcc rId="2527" sId="1" odxf="1" dxf="1">
    <nc r="F23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28" sId="1" odxf="1" dxf="1">
    <nc r="G230" t="inlineStr">
      <is>
        <t>ADL_SR06_C2B1-ADPSXF2_CPSF_SEP5_01580510_2022WW09.3.0.bin</t>
      </is>
    </nc>
    <odxf>
      <font>
        <sz val="11"/>
        <color theme="1"/>
        <name val="Calibri"/>
        <family val="2"/>
        <scheme val="minor"/>
      </font>
    </odxf>
    <ndxf>
      <font>
        <sz val="8"/>
        <color auto="1"/>
        <name val="Segoe UI"/>
        <family val="2"/>
        <scheme val="none"/>
      </font>
    </ndxf>
  </rcc>
  <rcc rId="2529" sId="1" odxf="1" dxf="1">
    <nc r="F23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30" sId="1" odxf="1" dxf="1">
    <nc r="G231" t="inlineStr">
      <is>
        <t>ADL_SR06_C2B1-ADPSXF2_CPSF_SEP5_01580510_2022WW09.3.0.bin</t>
      </is>
    </nc>
    <odxf>
      <font>
        <sz val="11"/>
        <color theme="1"/>
        <name val="Calibri"/>
        <family val="2"/>
        <scheme val="minor"/>
      </font>
    </odxf>
    <ndxf>
      <font>
        <sz val="8"/>
        <color auto="1"/>
        <name val="Segoe UI"/>
        <family val="2"/>
        <scheme val="none"/>
      </font>
    </ndxf>
  </rcc>
  <rcc rId="2531" sId="1" odxf="1" dxf="1">
    <nc r="F23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32" sId="1" odxf="1" dxf="1">
    <nc r="G232" t="inlineStr">
      <is>
        <t>ADL_SR06_C2B1-ADPSXF2_CPSF_SEP5_01580510_2022WW09.3.0.bin</t>
      </is>
    </nc>
    <odxf>
      <font>
        <sz val="11"/>
        <color theme="1"/>
        <name val="Calibri"/>
        <family val="2"/>
        <scheme val="minor"/>
      </font>
    </odxf>
    <ndxf>
      <font>
        <sz val="8"/>
        <color auto="1"/>
        <name val="Segoe UI"/>
        <family val="2"/>
        <scheme val="none"/>
      </font>
    </ndxf>
  </rcc>
  <rcc rId="2533" sId="1" odxf="1" dxf="1">
    <nc r="F23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34" sId="1" odxf="1" dxf="1">
    <nc r="G233" t="inlineStr">
      <is>
        <t>ADL_SR06_C2B1-ADPSXF2_CPSF_SEP5_01580510_2022WW09.3.0.bin</t>
      </is>
    </nc>
    <odxf>
      <font>
        <sz val="11"/>
        <color theme="1"/>
        <name val="Calibri"/>
        <family val="2"/>
        <scheme val="minor"/>
      </font>
    </odxf>
    <ndxf>
      <font>
        <sz val="8"/>
        <color auto="1"/>
        <name val="Segoe UI"/>
        <family val="2"/>
        <scheme val="none"/>
      </font>
    </ndxf>
  </rcc>
  <rcc rId="2535" sId="1" odxf="1" dxf="1">
    <nc r="F23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36" sId="1" odxf="1" dxf="1">
    <nc r="G234" t="inlineStr">
      <is>
        <t>ADL_SR06_C2B1-ADPSXF2_CPSF_SEP5_01580510_2022WW09.3.0.bin</t>
      </is>
    </nc>
    <odxf>
      <font>
        <sz val="11"/>
        <color theme="1"/>
        <name val="Calibri"/>
        <family val="2"/>
        <scheme val="minor"/>
      </font>
    </odxf>
    <ndxf>
      <font>
        <sz val="8"/>
        <color auto="1"/>
        <name val="Segoe UI"/>
        <family val="2"/>
        <scheme val="none"/>
      </font>
    </ndxf>
  </rcc>
  <rcc rId="2537" sId="1" odxf="1" dxf="1">
    <nc r="F23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38" sId="1" odxf="1" dxf="1">
    <nc r="G235" t="inlineStr">
      <is>
        <t>ADL_SR06_C2B1-ADPSXF2_CPSF_SEP5_01580510_2022WW09.3.0.bin</t>
      </is>
    </nc>
    <odxf>
      <font>
        <sz val="11"/>
        <color theme="1"/>
        <name val="Calibri"/>
        <family val="2"/>
        <scheme val="minor"/>
      </font>
    </odxf>
    <ndxf>
      <font>
        <sz val="8"/>
        <color auto="1"/>
        <name val="Segoe UI"/>
        <family val="2"/>
        <scheme val="none"/>
      </font>
    </ndxf>
  </rcc>
  <rcc rId="2539" sId="1" odxf="1" dxf="1">
    <nc r="F23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40" sId="1" odxf="1" dxf="1">
    <nc r="G236" t="inlineStr">
      <is>
        <t>ADL_SR06_C2B1-ADPSXF2_CPSF_SEP5_01580510_2022WW09.3.0.bin</t>
      </is>
    </nc>
    <odxf>
      <font>
        <sz val="11"/>
        <color theme="1"/>
        <name val="Calibri"/>
        <family val="2"/>
        <scheme val="minor"/>
      </font>
    </odxf>
    <ndxf>
      <font>
        <sz val="8"/>
        <color auto="1"/>
        <name val="Segoe UI"/>
        <family val="2"/>
        <scheme val="none"/>
      </font>
    </ndxf>
  </rcc>
  <rcc rId="2541" sId="1" odxf="1" dxf="1">
    <nc r="F23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42" sId="1" odxf="1" dxf="1">
    <nc r="G237" t="inlineStr">
      <is>
        <t>ADL_SR06_C2B1-ADPSXF2_CPSF_SEP5_01580510_2022WW09.3.0.bin</t>
      </is>
    </nc>
    <odxf>
      <font>
        <sz val="11"/>
        <color theme="1"/>
        <name val="Calibri"/>
        <family val="2"/>
        <scheme val="minor"/>
      </font>
    </odxf>
    <ndxf>
      <font>
        <sz val="8"/>
        <color auto="1"/>
        <name val="Segoe UI"/>
        <family val="2"/>
        <scheme val="none"/>
      </font>
    </ndxf>
  </rcc>
  <rcc rId="2543" sId="1" odxf="1" dxf="1">
    <nc r="F23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44" sId="1" odxf="1" dxf="1">
    <nc r="G238" t="inlineStr">
      <is>
        <t>ADL_SR06_C2B1-ADPSXF2_CPSF_SEP5_01580510_2022WW09.3.0.bin</t>
      </is>
    </nc>
    <odxf>
      <font>
        <sz val="11"/>
        <color theme="1"/>
        <name val="Calibri"/>
        <family val="2"/>
        <scheme val="minor"/>
      </font>
    </odxf>
    <ndxf>
      <font>
        <sz val="8"/>
        <color auto="1"/>
        <name val="Segoe UI"/>
        <family val="2"/>
        <scheme val="none"/>
      </font>
    </ndxf>
  </rcc>
  <rcc rId="2545" sId="1" odxf="1" dxf="1">
    <nc r="F23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46" sId="1" odxf="1" dxf="1">
    <nc r="G239" t="inlineStr">
      <is>
        <t>ADL_SR06_C2B1-ADPSXF2_CPSF_SEP5_01580510_2022WW09.3.0.bin</t>
      </is>
    </nc>
    <odxf>
      <font>
        <sz val="11"/>
        <color theme="1"/>
        <name val="Calibri"/>
        <family val="2"/>
        <scheme val="minor"/>
      </font>
    </odxf>
    <ndxf>
      <font>
        <sz val="8"/>
        <color auto="1"/>
        <name val="Segoe UI"/>
        <family val="2"/>
        <scheme val="none"/>
      </font>
    </ndxf>
  </rcc>
  <rcc rId="2547" sId="1" odxf="1" dxf="1">
    <nc r="F24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48" sId="1" odxf="1" dxf="1">
    <nc r="G240" t="inlineStr">
      <is>
        <t>ADL_SR06_C2B1-ADPSXF2_CPSF_SEP5_01580510_2022WW09.3.0.bin</t>
      </is>
    </nc>
    <odxf>
      <font>
        <sz val="11"/>
        <color theme="1"/>
        <name val="Calibri"/>
        <family val="2"/>
        <scheme val="minor"/>
      </font>
    </odxf>
    <ndxf>
      <font>
        <sz val="8"/>
        <color auto="1"/>
        <name val="Segoe UI"/>
        <family val="2"/>
        <scheme val="none"/>
      </font>
    </ndxf>
  </rcc>
  <rcc rId="2549" sId="1" odxf="1" dxf="1">
    <nc r="F24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50" sId="1" odxf="1" dxf="1">
    <nc r="G241" t="inlineStr">
      <is>
        <t>ADL_SR06_C2B1-ADPSXF2_CPSF_SEP5_01580510_2022WW09.3.0.bin</t>
      </is>
    </nc>
    <odxf>
      <font>
        <sz val="11"/>
        <color theme="1"/>
        <name val="Calibri"/>
        <family val="2"/>
        <scheme val="minor"/>
      </font>
    </odxf>
    <ndxf>
      <font>
        <sz val="8"/>
        <color auto="1"/>
        <name val="Segoe UI"/>
        <family val="2"/>
        <scheme val="none"/>
      </font>
    </ndxf>
  </rcc>
  <rcc rId="2551" sId="1" odxf="1" dxf="1">
    <nc r="F24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52" sId="1" odxf="1" dxf="1">
    <nc r="G242" t="inlineStr">
      <is>
        <t>ADL_SR06_C2B1-ADPSXF2_CPSF_SEP5_01580510_2022WW09.3.0.bin</t>
      </is>
    </nc>
    <odxf>
      <font>
        <sz val="11"/>
        <color theme="1"/>
        <name val="Calibri"/>
        <family val="2"/>
        <scheme val="minor"/>
      </font>
    </odxf>
    <ndxf>
      <font>
        <sz val="8"/>
        <color auto="1"/>
        <name val="Segoe UI"/>
        <family val="2"/>
        <scheme val="none"/>
      </font>
    </ndxf>
  </rcc>
  <rcc rId="2553" sId="1" odxf="1" dxf="1">
    <nc r="F24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54" sId="1" odxf="1" dxf="1">
    <nc r="G243" t="inlineStr">
      <is>
        <t>ADL_SR06_C2B1-ADPSXF2_CPSF_SEP5_01580510_2022WW09.3.0.bin</t>
      </is>
    </nc>
    <odxf>
      <font>
        <sz val="11"/>
        <color theme="1"/>
        <name val="Calibri"/>
        <family val="2"/>
        <scheme val="minor"/>
      </font>
    </odxf>
    <ndxf>
      <font>
        <sz val="8"/>
        <color auto="1"/>
        <name val="Segoe UI"/>
        <family val="2"/>
        <scheme val="none"/>
      </font>
    </ndxf>
  </rcc>
  <rcc rId="2555" sId="1" odxf="1" dxf="1">
    <nc r="F24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56" sId="1" odxf="1" dxf="1">
    <nc r="G244" t="inlineStr">
      <is>
        <t>ADL_SR06_C2B1-ADPSXF2_CPSF_SEP5_01580510_2022WW09.3.0.bin</t>
      </is>
    </nc>
    <odxf>
      <font>
        <sz val="11"/>
        <color theme="1"/>
        <name val="Calibri"/>
        <family val="2"/>
        <scheme val="minor"/>
      </font>
    </odxf>
    <ndxf>
      <font>
        <sz val="8"/>
        <color auto="1"/>
        <name val="Segoe UI"/>
        <family val="2"/>
        <scheme val="none"/>
      </font>
    </ndxf>
  </rcc>
  <rcc rId="2557" sId="1" odxf="1" dxf="1">
    <nc r="F24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58" sId="1" odxf="1" dxf="1">
    <nc r="G245" t="inlineStr">
      <is>
        <t>ADL_SR06_C2B1-ADPSXF2_CPSF_SEP5_01580510_2022WW09.3.0.bin</t>
      </is>
    </nc>
    <odxf>
      <font>
        <sz val="11"/>
        <color theme="1"/>
        <name val="Calibri"/>
        <family val="2"/>
        <scheme val="minor"/>
      </font>
    </odxf>
    <ndxf>
      <font>
        <sz val="8"/>
        <color auto="1"/>
        <name val="Segoe UI"/>
        <family val="2"/>
        <scheme val="none"/>
      </font>
    </ndxf>
  </rcc>
  <rcc rId="2559" sId="1" odxf="1" dxf="1">
    <nc r="F24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60" sId="1" odxf="1" dxf="1">
    <nc r="G246" t="inlineStr">
      <is>
        <t>ADL_SR06_C2B1-ADPSXF2_CPSF_SEP5_01580510_2022WW09.3.0.bin</t>
      </is>
    </nc>
    <odxf>
      <font>
        <sz val="11"/>
        <color theme="1"/>
        <name val="Calibri"/>
        <family val="2"/>
        <scheme val="minor"/>
      </font>
    </odxf>
    <ndxf>
      <font>
        <sz val="8"/>
        <color auto="1"/>
        <name val="Segoe UI"/>
        <family val="2"/>
        <scheme val="none"/>
      </font>
    </ndxf>
  </rcc>
  <rcc rId="2561" sId="1" odxf="1" dxf="1">
    <nc r="F24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62" sId="1" odxf="1" dxf="1">
    <nc r="G247" t="inlineStr">
      <is>
        <t>ADL_SR06_C2B1-ADPSXF2_CPSF_SEP5_01580510_2022WW09.3.0.bin</t>
      </is>
    </nc>
    <odxf>
      <font>
        <sz val="11"/>
        <color theme="1"/>
        <name val="Calibri"/>
        <family val="2"/>
        <scheme val="minor"/>
      </font>
    </odxf>
    <ndxf>
      <font>
        <sz val="8"/>
        <color auto="1"/>
        <name val="Segoe UI"/>
        <family val="2"/>
        <scheme val="none"/>
      </font>
    </ndxf>
  </rcc>
  <rcc rId="2563" sId="1" odxf="1" dxf="1">
    <nc r="F24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64" sId="1" odxf="1" dxf="1">
    <nc r="G248" t="inlineStr">
      <is>
        <t>ADL_SR06_C2B1-ADPSXF2_CPSF_SEP5_01580510_2022WW09.3.0.bin</t>
      </is>
    </nc>
    <odxf>
      <font>
        <sz val="11"/>
        <color theme="1"/>
        <name val="Calibri"/>
        <family val="2"/>
        <scheme val="minor"/>
      </font>
    </odxf>
    <ndxf>
      <font>
        <sz val="8"/>
        <color auto="1"/>
        <name val="Segoe UI"/>
        <family val="2"/>
        <scheme val="none"/>
      </font>
    </ndxf>
  </rcc>
  <rcc rId="2565" sId="1" odxf="1" dxf="1">
    <nc r="F24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66" sId="1" odxf="1" dxf="1">
    <nc r="G249" t="inlineStr">
      <is>
        <t>ADL_SR06_C2B1-ADPSXF2_CPSF_SEP5_01580510_2022WW09.3.0.bin</t>
      </is>
    </nc>
    <odxf>
      <font>
        <sz val="11"/>
        <color theme="1"/>
        <name val="Calibri"/>
        <family val="2"/>
        <scheme val="minor"/>
      </font>
    </odxf>
    <ndxf>
      <font>
        <sz val="8"/>
        <color auto="1"/>
        <name val="Segoe UI"/>
        <family val="2"/>
        <scheme val="none"/>
      </font>
    </ndxf>
  </rcc>
  <rcc rId="2567" sId="1" odxf="1" dxf="1">
    <nc r="F25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68" sId="1" odxf="1" dxf="1">
    <nc r="G250" t="inlineStr">
      <is>
        <t>ADL_SR06_C2B1-ADPSXF2_CPSF_SEP5_01580510_2022WW09.3.0.bin</t>
      </is>
    </nc>
    <odxf>
      <font>
        <sz val="11"/>
        <color theme="1"/>
        <name val="Calibri"/>
        <family val="2"/>
        <scheme val="minor"/>
      </font>
    </odxf>
    <ndxf>
      <font>
        <sz val="8"/>
        <color auto="1"/>
        <name val="Segoe UI"/>
        <family val="2"/>
        <scheme val="none"/>
      </font>
    </ndxf>
  </rcc>
  <rcc rId="2569" sId="1" odxf="1" dxf="1">
    <nc r="F25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70" sId="1" odxf="1" dxf="1">
    <nc r="G251" t="inlineStr">
      <is>
        <t>ADL_SR06_C2B1-ADPSXF2_CPSF_SEP5_01580510_2022WW09.3.0.bin</t>
      </is>
    </nc>
    <odxf>
      <font>
        <sz val="11"/>
        <color theme="1"/>
        <name val="Calibri"/>
        <family val="2"/>
        <scheme val="minor"/>
      </font>
    </odxf>
    <ndxf>
      <font>
        <sz val="8"/>
        <color auto="1"/>
        <name val="Segoe UI"/>
        <family val="2"/>
        <scheme val="none"/>
      </font>
    </ndxf>
  </rcc>
  <rcc rId="2571" sId="1" odxf="1" dxf="1">
    <nc r="F25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72" sId="1" odxf="1" dxf="1">
    <nc r="G252" t="inlineStr">
      <is>
        <t>ADL_SR06_C2B1-ADPSXF2_CPSF_SEP5_01580510_2022WW09.3.0.bin</t>
      </is>
    </nc>
    <odxf>
      <font>
        <sz val="11"/>
        <color theme="1"/>
        <name val="Calibri"/>
        <family val="2"/>
        <scheme val="minor"/>
      </font>
    </odxf>
    <ndxf>
      <font>
        <sz val="8"/>
        <color auto="1"/>
        <name val="Segoe UI"/>
        <family val="2"/>
        <scheme val="none"/>
      </font>
    </ndxf>
  </rcc>
  <rcc rId="2573" sId="1" odxf="1" dxf="1">
    <nc r="F25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74" sId="1" odxf="1" dxf="1">
    <nc r="G253" t="inlineStr">
      <is>
        <t>ADL_SR06_C2B1-ADPSXF2_CPSF_SEP5_01580510_2022WW09.3.0.bin</t>
      </is>
    </nc>
    <odxf>
      <font>
        <sz val="11"/>
        <color theme="1"/>
        <name val="Calibri"/>
        <family val="2"/>
        <scheme val="minor"/>
      </font>
    </odxf>
    <ndxf>
      <font>
        <sz val="8"/>
        <color auto="1"/>
        <name val="Segoe UI"/>
        <family val="2"/>
        <scheme val="none"/>
      </font>
    </ndxf>
  </rcc>
  <rcc rId="2575" sId="1" odxf="1" dxf="1">
    <nc r="F25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76" sId="1" odxf="1" dxf="1">
    <nc r="G254" t="inlineStr">
      <is>
        <t>ADL_SR06_C2B1-ADPSXF2_CPSF_SEP5_01580510_2022WW09.3.0.bin</t>
      </is>
    </nc>
    <odxf>
      <font>
        <sz val="11"/>
        <color theme="1"/>
        <name val="Calibri"/>
        <family val="2"/>
        <scheme val="minor"/>
      </font>
    </odxf>
    <ndxf>
      <font>
        <sz val="8"/>
        <color auto="1"/>
        <name val="Segoe UI"/>
        <family val="2"/>
        <scheme val="none"/>
      </font>
    </ndxf>
  </rcc>
  <rcc rId="2577" sId="1" odxf="1" dxf="1">
    <nc r="F25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78" sId="1" odxf="1" dxf="1">
    <nc r="G255" t="inlineStr">
      <is>
        <t>ADL_SR06_C2B1-ADPSXF2_CPSF_SEP5_01580510_2022WW09.3.0.bin</t>
      </is>
    </nc>
    <odxf>
      <font>
        <sz val="11"/>
        <color theme="1"/>
        <name val="Calibri"/>
        <family val="2"/>
        <scheme val="minor"/>
      </font>
    </odxf>
    <ndxf>
      <font>
        <sz val="8"/>
        <color auto="1"/>
        <name val="Segoe UI"/>
        <family val="2"/>
        <scheme val="none"/>
      </font>
    </ndxf>
  </rcc>
  <rcc rId="2579" sId="1" odxf="1" dxf="1">
    <nc r="F25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80" sId="1" odxf="1" dxf="1">
    <nc r="G256" t="inlineStr">
      <is>
        <t>ADL_SR06_C2B1-ADPSXF2_CPSF_SEP5_01580510_2022WW09.3.0.bin</t>
      </is>
    </nc>
    <odxf>
      <font>
        <sz val="11"/>
        <color theme="1"/>
        <name val="Calibri"/>
        <family val="2"/>
        <scheme val="minor"/>
      </font>
    </odxf>
    <ndxf>
      <font>
        <sz val="8"/>
        <color auto="1"/>
        <name val="Segoe UI"/>
        <family val="2"/>
        <scheme val="none"/>
      </font>
    </ndxf>
  </rcc>
  <rcc rId="2581" sId="1" odxf="1" dxf="1">
    <nc r="F25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82" sId="1" odxf="1" dxf="1">
    <nc r="G257" t="inlineStr">
      <is>
        <t>ADL_SR06_C2B1-ADPSXF2_CPSF_SEP5_01580510_2022WW09.3.0.bin</t>
      </is>
    </nc>
    <odxf>
      <font>
        <sz val="11"/>
        <color theme="1"/>
        <name val="Calibri"/>
        <family val="2"/>
        <scheme val="minor"/>
      </font>
    </odxf>
    <ndxf>
      <font>
        <sz val="8"/>
        <color auto="1"/>
        <name val="Segoe UI"/>
        <family val="2"/>
        <scheme val="none"/>
      </font>
    </ndxf>
  </rcc>
  <rcc rId="2583" sId="1" odxf="1" dxf="1">
    <nc r="F25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84" sId="1" odxf="1" dxf="1">
    <nc r="G258" t="inlineStr">
      <is>
        <t>ADL_SR06_C2B1-ADPSXF2_CPSF_SEP5_01580510_2022WW09.3.0.bin</t>
      </is>
    </nc>
    <odxf>
      <font>
        <sz val="11"/>
        <color theme="1"/>
        <name val="Calibri"/>
        <family val="2"/>
        <scheme val="minor"/>
      </font>
    </odxf>
    <ndxf>
      <font>
        <sz val="8"/>
        <color auto="1"/>
        <name val="Segoe UI"/>
        <family val="2"/>
        <scheme val="none"/>
      </font>
    </ndxf>
  </rcc>
  <rcc rId="2585" sId="1" odxf="1" dxf="1">
    <nc r="F25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86" sId="1" odxf="1" dxf="1">
    <nc r="G259" t="inlineStr">
      <is>
        <t>ADL_SR06_C2B1-ADPSXF2_CPSF_SEP5_01580510_2022WW09.3.0.bin</t>
      </is>
    </nc>
    <odxf>
      <font>
        <sz val="11"/>
        <color theme="1"/>
        <name val="Calibri"/>
        <family val="2"/>
        <scheme val="minor"/>
      </font>
    </odxf>
    <ndxf>
      <font>
        <sz val="8"/>
        <color auto="1"/>
        <name val="Segoe UI"/>
        <family val="2"/>
        <scheme val="none"/>
      </font>
    </ndxf>
  </rcc>
  <rcc rId="2587" sId="1" odxf="1" dxf="1">
    <nc r="F26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88" sId="1" odxf="1" dxf="1">
    <nc r="G260" t="inlineStr">
      <is>
        <t>ADL_SR06_C2B1-ADPSXF2_CPSF_SEP5_01580510_2022WW09.3.0.bin</t>
      </is>
    </nc>
    <odxf>
      <font>
        <sz val="11"/>
        <color theme="1"/>
        <name val="Calibri"/>
        <family val="2"/>
        <scheme val="minor"/>
      </font>
    </odxf>
    <ndxf>
      <font>
        <sz val="8"/>
        <color auto="1"/>
        <name val="Segoe UI"/>
        <family val="2"/>
        <scheme val="none"/>
      </font>
    </ndxf>
  </rcc>
  <rcc rId="2589" sId="1" odxf="1" dxf="1">
    <nc r="F26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90" sId="1" odxf="1" dxf="1">
    <nc r="G261" t="inlineStr">
      <is>
        <t>ADL_SR06_C2B1-ADPSXF2_CPSF_SEP5_01580510_2022WW09.3.0.bin</t>
      </is>
    </nc>
    <odxf>
      <font>
        <sz val="11"/>
        <color theme="1"/>
        <name val="Calibri"/>
        <family val="2"/>
        <scheme val="minor"/>
      </font>
    </odxf>
    <ndxf>
      <font>
        <sz val="8"/>
        <color auto="1"/>
        <name val="Segoe UI"/>
        <family val="2"/>
        <scheme val="none"/>
      </font>
    </ndxf>
  </rcc>
  <rcc rId="2591" sId="1" odxf="1" dxf="1">
    <nc r="F26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92" sId="1" odxf="1" dxf="1">
    <nc r="G262" t="inlineStr">
      <is>
        <t>ADL_SR06_C2B1-ADPSXF2_CPSF_SEP5_01580510_2022WW09.3.0.bin</t>
      </is>
    </nc>
    <odxf>
      <font>
        <sz val="11"/>
        <color theme="1"/>
        <name val="Calibri"/>
        <family val="2"/>
        <scheme val="minor"/>
      </font>
    </odxf>
    <ndxf>
      <font>
        <sz val="8"/>
        <color auto="1"/>
        <name val="Segoe UI"/>
        <family val="2"/>
        <scheme val="none"/>
      </font>
    </ndxf>
  </rcc>
  <rcc rId="2593" sId="1" odxf="1" dxf="1">
    <nc r="F26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94" sId="1" odxf="1" dxf="1">
    <nc r="G263" t="inlineStr">
      <is>
        <t>ADL_SR06_C2B1-ADPSXF2_CPSF_SEP5_01580510_2022WW09.3.0.bin</t>
      </is>
    </nc>
    <odxf>
      <font>
        <sz val="11"/>
        <color theme="1"/>
        <name val="Calibri"/>
        <family val="2"/>
        <scheme val="minor"/>
      </font>
    </odxf>
    <ndxf>
      <font>
        <sz val="8"/>
        <color auto="1"/>
        <name val="Segoe UI"/>
        <family val="2"/>
        <scheme val="none"/>
      </font>
    </ndxf>
  </rcc>
  <rcc rId="2595" sId="1" odxf="1" dxf="1">
    <nc r="F26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96" sId="1" odxf="1" dxf="1">
    <nc r="G264" t="inlineStr">
      <is>
        <t>ADL_SR06_C2B1-ADPSXF2_CPSF_SEP5_01580510_2022WW09.3.0.bin</t>
      </is>
    </nc>
    <odxf>
      <font>
        <sz val="11"/>
        <color theme="1"/>
        <name val="Calibri"/>
        <family val="2"/>
        <scheme val="minor"/>
      </font>
    </odxf>
    <ndxf>
      <font>
        <sz val="8"/>
        <color auto="1"/>
        <name val="Segoe UI"/>
        <family val="2"/>
        <scheme val="none"/>
      </font>
    </ndxf>
  </rcc>
  <rcc rId="2597" sId="1" odxf="1" dxf="1">
    <nc r="F26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598" sId="1" odxf="1" dxf="1">
    <nc r="G265" t="inlineStr">
      <is>
        <t>ADL_SR06_C2B1-ADPSXF2_CPSF_SEP5_01580510_2022WW09.3.0.bin</t>
      </is>
    </nc>
    <odxf>
      <font>
        <sz val="11"/>
        <color theme="1"/>
        <name val="Calibri"/>
        <family val="2"/>
        <scheme val="minor"/>
      </font>
    </odxf>
    <ndxf>
      <font>
        <sz val="8"/>
        <color auto="1"/>
        <name val="Segoe UI"/>
        <family val="2"/>
        <scheme val="none"/>
      </font>
    </ndxf>
  </rcc>
  <rcc rId="2599" sId="1" odxf="1" dxf="1">
    <nc r="F26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00" sId="1" odxf="1" dxf="1">
    <nc r="G266" t="inlineStr">
      <is>
        <t>ADL_SR06_C2B1-ADPSXF2_CPSF_SEP5_01580510_2022WW09.3.0.bin</t>
      </is>
    </nc>
    <odxf>
      <font>
        <sz val="11"/>
        <color theme="1"/>
        <name val="Calibri"/>
        <family val="2"/>
        <scheme val="minor"/>
      </font>
    </odxf>
    <ndxf>
      <font>
        <sz val="8"/>
        <color auto="1"/>
        <name val="Segoe UI"/>
        <family val="2"/>
        <scheme val="none"/>
      </font>
    </ndxf>
  </rcc>
  <rcc rId="2601" sId="1" odxf="1" dxf="1">
    <nc r="F26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02" sId="1" odxf="1" dxf="1">
    <nc r="G267" t="inlineStr">
      <is>
        <t>ADL_SR06_C2B1-ADPSXF2_CPSF_SEP5_01580510_2022WW09.3.0.bin</t>
      </is>
    </nc>
    <odxf>
      <font>
        <sz val="11"/>
        <color theme="1"/>
        <name val="Calibri"/>
        <family val="2"/>
        <scheme val="minor"/>
      </font>
    </odxf>
    <ndxf>
      <font>
        <sz val="8"/>
        <color auto="1"/>
        <name val="Segoe UI"/>
        <family val="2"/>
        <scheme val="none"/>
      </font>
    </ndxf>
  </rcc>
  <rcc rId="2603" sId="1" odxf="1" dxf="1">
    <nc r="F26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04" sId="1" odxf="1" dxf="1">
    <nc r="G268" t="inlineStr">
      <is>
        <t>ADL_SR06_C2B1-ADPSXF2_CPSF_SEP5_01580510_2022WW09.3.0.bin</t>
      </is>
    </nc>
    <odxf>
      <font>
        <sz val="11"/>
        <color theme="1"/>
        <name val="Calibri"/>
        <family val="2"/>
        <scheme val="minor"/>
      </font>
    </odxf>
    <ndxf>
      <font>
        <sz val="8"/>
        <color auto="1"/>
        <name val="Segoe UI"/>
        <family val="2"/>
        <scheme val="none"/>
      </font>
    </ndxf>
  </rcc>
  <rcc rId="2605" sId="1" odxf="1" dxf="1">
    <nc r="F26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06" sId="1" odxf="1" dxf="1">
    <nc r="G269" t="inlineStr">
      <is>
        <t>ADL_SR06_C2B1-ADPSXF2_CPSF_SEP5_01580510_2022WW09.3.0.bin</t>
      </is>
    </nc>
    <odxf>
      <font>
        <sz val="11"/>
        <color theme="1"/>
        <name val="Calibri"/>
        <family val="2"/>
        <scheme val="minor"/>
      </font>
    </odxf>
    <ndxf>
      <font>
        <sz val="8"/>
        <color auto="1"/>
        <name val="Segoe UI"/>
        <family val="2"/>
        <scheme val="none"/>
      </font>
    </ndxf>
  </rcc>
  <rcc rId="2607" sId="1" odxf="1" dxf="1">
    <nc r="F27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08" sId="1" odxf="1" dxf="1">
    <nc r="G270" t="inlineStr">
      <is>
        <t>ADL_SR06_C2B1-ADPSXF2_CPSF_SEP5_01580510_2022WW09.3.0.bin</t>
      </is>
    </nc>
    <odxf>
      <font>
        <sz val="11"/>
        <color theme="1"/>
        <name val="Calibri"/>
        <family val="2"/>
        <scheme val="minor"/>
      </font>
    </odxf>
    <ndxf>
      <font>
        <sz val="8"/>
        <color auto="1"/>
        <name val="Segoe UI"/>
        <family val="2"/>
        <scheme val="none"/>
      </font>
    </ndxf>
  </rcc>
  <rcc rId="2609" sId="1" odxf="1" dxf="1">
    <nc r="F27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10" sId="1" odxf="1" dxf="1">
    <nc r="G271" t="inlineStr">
      <is>
        <t>ADL_SR06_C2B1-ADPSXF2_CPSF_SEP5_01580510_2022WW09.3.0.bin</t>
      </is>
    </nc>
    <odxf>
      <font>
        <sz val="11"/>
        <color theme="1"/>
        <name val="Calibri"/>
        <family val="2"/>
        <scheme val="minor"/>
      </font>
    </odxf>
    <ndxf>
      <font>
        <sz val="8"/>
        <color auto="1"/>
        <name val="Segoe UI"/>
        <family val="2"/>
        <scheme val="none"/>
      </font>
    </ndxf>
  </rcc>
  <rcc rId="2611" sId="1" odxf="1" dxf="1">
    <nc r="F27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12" sId="1" odxf="1" dxf="1">
    <nc r="G272" t="inlineStr">
      <is>
        <t>ADL_SR06_C2B1-ADPSXF2_CPSF_SEP5_01580510_2022WW09.3.0.bin</t>
      </is>
    </nc>
    <odxf>
      <font>
        <sz val="11"/>
        <color theme="1"/>
        <name val="Calibri"/>
        <family val="2"/>
        <scheme val="minor"/>
      </font>
    </odxf>
    <ndxf>
      <font>
        <sz val="8"/>
        <color auto="1"/>
        <name val="Segoe UI"/>
        <family val="2"/>
        <scheme val="none"/>
      </font>
    </ndxf>
  </rcc>
  <rcc rId="2613" sId="1" odxf="1" dxf="1">
    <nc r="F27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14" sId="1" odxf="1" dxf="1">
    <nc r="G273" t="inlineStr">
      <is>
        <t>ADL_SR06_C2B1-ADPSXF2_CPSF_SEP5_01580510_2022WW09.3.0.bin</t>
      </is>
    </nc>
    <odxf>
      <font>
        <sz val="11"/>
        <color theme="1"/>
        <name val="Calibri"/>
        <family val="2"/>
        <scheme val="minor"/>
      </font>
    </odxf>
    <ndxf>
      <font>
        <sz val="8"/>
        <color auto="1"/>
        <name val="Segoe UI"/>
        <family val="2"/>
        <scheme val="none"/>
      </font>
    </ndxf>
  </rcc>
  <rcc rId="2615" sId="1" odxf="1" dxf="1">
    <nc r="F27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16" sId="1" odxf="1" dxf="1">
    <nc r="G274" t="inlineStr">
      <is>
        <t>ADL_SR06_C2B1-ADPSXF2_CPSF_SEP5_01580510_2022WW09.3.0.bin</t>
      </is>
    </nc>
    <odxf>
      <font>
        <sz val="11"/>
        <color theme="1"/>
        <name val="Calibri"/>
        <family val="2"/>
        <scheme val="minor"/>
      </font>
    </odxf>
    <ndxf>
      <font>
        <sz val="8"/>
        <color auto="1"/>
        <name val="Segoe UI"/>
        <family val="2"/>
        <scheme val="none"/>
      </font>
    </ndxf>
  </rcc>
  <rcc rId="2617" sId="1" odxf="1" dxf="1">
    <nc r="F27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18" sId="1" odxf="1" dxf="1">
    <nc r="G275" t="inlineStr">
      <is>
        <t>ADL_SR06_C2B1-ADPSXF2_CPSF_SEP5_01580510_2022WW09.3.0.bin</t>
      </is>
    </nc>
    <odxf>
      <font>
        <sz val="11"/>
        <color theme="1"/>
        <name val="Calibri"/>
        <family val="2"/>
        <scheme val="minor"/>
      </font>
    </odxf>
    <ndxf>
      <font>
        <sz val="8"/>
        <color auto="1"/>
        <name val="Segoe UI"/>
        <family val="2"/>
        <scheme val="none"/>
      </font>
    </ndxf>
  </rcc>
  <rcc rId="2619" sId="1" odxf="1" dxf="1">
    <nc r="F27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20" sId="1" odxf="1" dxf="1">
    <nc r="G276" t="inlineStr">
      <is>
        <t>ADL_SR06_C2B1-ADPSXF2_CPSF_SEP5_01580510_2022WW09.3.0.bin</t>
      </is>
    </nc>
    <odxf>
      <font>
        <sz val="11"/>
        <color theme="1"/>
        <name val="Calibri"/>
        <family val="2"/>
        <scheme val="minor"/>
      </font>
    </odxf>
    <ndxf>
      <font>
        <sz val="8"/>
        <color auto="1"/>
        <name val="Segoe UI"/>
        <family val="2"/>
        <scheme val="none"/>
      </font>
    </ndxf>
  </rcc>
  <rcc rId="2621" sId="1" odxf="1" dxf="1">
    <nc r="F27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22" sId="1" odxf="1" dxf="1">
    <nc r="G277" t="inlineStr">
      <is>
        <t>ADL_SR06_C2B1-ADPSXF2_CPSF_SEP5_01580510_2022WW09.3.0.bin</t>
      </is>
    </nc>
    <odxf>
      <font>
        <sz val="11"/>
        <color theme="1"/>
        <name val="Calibri"/>
        <family val="2"/>
        <scheme val="minor"/>
      </font>
    </odxf>
    <ndxf>
      <font>
        <sz val="8"/>
        <color auto="1"/>
        <name val="Segoe UI"/>
        <family val="2"/>
        <scheme val="none"/>
      </font>
    </ndxf>
  </rcc>
  <rcc rId="2623" sId="1" odxf="1" dxf="1">
    <nc r="F27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24" sId="1" odxf="1" dxf="1">
    <nc r="G278" t="inlineStr">
      <is>
        <t>ADL_SR06_C2B1-ADPSXF2_CPSF_SEP5_01580510_2022WW09.3.0.bin</t>
      </is>
    </nc>
    <odxf>
      <font>
        <sz val="11"/>
        <color theme="1"/>
        <name val="Calibri"/>
        <family val="2"/>
        <scheme val="minor"/>
      </font>
    </odxf>
    <ndxf>
      <font>
        <sz val="8"/>
        <color auto="1"/>
        <name val="Segoe UI"/>
        <family val="2"/>
        <scheme val="none"/>
      </font>
    </ndxf>
  </rcc>
  <rcc rId="2625" sId="1" odxf="1" dxf="1">
    <nc r="F27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26" sId="1" odxf="1" dxf="1">
    <nc r="G279" t="inlineStr">
      <is>
        <t>ADL_SR06_C2B1-ADPSXF2_CPSF_SEP5_01580510_2022WW09.3.0.bin</t>
      </is>
    </nc>
    <odxf>
      <font>
        <sz val="11"/>
        <color theme="1"/>
        <name val="Calibri"/>
        <family val="2"/>
        <scheme val="minor"/>
      </font>
    </odxf>
    <ndxf>
      <font>
        <sz val="8"/>
        <color auto="1"/>
        <name val="Segoe UI"/>
        <family val="2"/>
        <scheme val="none"/>
      </font>
    </ndxf>
  </rcc>
  <rcc rId="2627" sId="1" odxf="1" dxf="1">
    <nc r="F28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28" sId="1" odxf="1" dxf="1">
    <nc r="G280" t="inlineStr">
      <is>
        <t>ADL_SR06_C2B1-ADPSXF2_CPSF_SEP5_01580510_2022WW09.3.0.bin</t>
      </is>
    </nc>
    <odxf>
      <font>
        <sz val="11"/>
        <color theme="1"/>
        <name val="Calibri"/>
        <family val="2"/>
        <scheme val="minor"/>
      </font>
    </odxf>
    <ndxf>
      <font>
        <sz val="8"/>
        <color auto="1"/>
        <name val="Segoe UI"/>
        <family val="2"/>
        <scheme val="none"/>
      </font>
    </ndxf>
  </rcc>
  <rcc rId="2629" sId="1" odxf="1" dxf="1">
    <nc r="F28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30" sId="1" odxf="1" dxf="1">
    <nc r="G281" t="inlineStr">
      <is>
        <t>ADL_SR06_C2B1-ADPSXF2_CPSF_SEP5_01580510_2022WW09.3.0.bin</t>
      </is>
    </nc>
    <odxf>
      <font>
        <sz val="11"/>
        <color theme="1"/>
        <name val="Calibri"/>
        <family val="2"/>
        <scheme val="minor"/>
      </font>
    </odxf>
    <ndxf>
      <font>
        <sz val="8"/>
        <color auto="1"/>
        <name val="Segoe UI"/>
        <family val="2"/>
        <scheme val="none"/>
      </font>
    </ndxf>
  </rcc>
  <rcc rId="2631" sId="1" odxf="1" dxf="1">
    <nc r="F28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32" sId="1" odxf="1" dxf="1">
    <nc r="G282" t="inlineStr">
      <is>
        <t>ADL_SR06_C2B1-ADPSXF2_CPSF_SEP5_01580510_2022WW09.3.0.bin</t>
      </is>
    </nc>
    <odxf>
      <font>
        <sz val="11"/>
        <color theme="1"/>
        <name val="Calibri"/>
        <family val="2"/>
        <scheme val="minor"/>
      </font>
    </odxf>
    <ndxf>
      <font>
        <sz val="8"/>
        <color auto="1"/>
        <name val="Segoe UI"/>
        <family val="2"/>
        <scheme val="none"/>
      </font>
    </ndxf>
  </rcc>
  <rcc rId="2633" sId="1" odxf="1" dxf="1">
    <nc r="F28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34" sId="1" odxf="1" dxf="1">
    <nc r="G283" t="inlineStr">
      <is>
        <t>ADL_SR06_C2B1-ADPSXF2_CPSF_SEP5_01580510_2022WW09.3.0.bin</t>
      </is>
    </nc>
    <odxf>
      <font>
        <sz val="11"/>
        <color theme="1"/>
        <name val="Calibri"/>
        <family val="2"/>
        <scheme val="minor"/>
      </font>
    </odxf>
    <ndxf>
      <font>
        <sz val="8"/>
        <color auto="1"/>
        <name val="Segoe UI"/>
        <family val="2"/>
        <scheme val="none"/>
      </font>
    </ndxf>
  </rcc>
  <rcc rId="2635" sId="1" odxf="1" dxf="1">
    <nc r="F28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36" sId="1" odxf="1" dxf="1">
    <nc r="G284" t="inlineStr">
      <is>
        <t>ADL_SR06_C2B1-ADPSXF2_CPSF_SEP5_01580510_2022WW09.3.0.bin</t>
      </is>
    </nc>
    <odxf>
      <font>
        <sz val="11"/>
        <color theme="1"/>
        <name val="Calibri"/>
        <family val="2"/>
        <scheme val="minor"/>
      </font>
    </odxf>
    <ndxf>
      <font>
        <sz val="8"/>
        <color auto="1"/>
        <name val="Segoe UI"/>
        <family val="2"/>
        <scheme val="none"/>
      </font>
    </ndxf>
  </rcc>
  <rcc rId="2637" sId="1" odxf="1" dxf="1">
    <nc r="F28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38" sId="1" odxf="1" dxf="1">
    <nc r="G285" t="inlineStr">
      <is>
        <t>ADL_SR06_C2B1-ADPSXF2_CPSF_SEP5_01580510_2022WW09.3.0.bin</t>
      </is>
    </nc>
    <odxf>
      <font>
        <sz val="11"/>
        <color theme="1"/>
        <name val="Calibri"/>
        <family val="2"/>
        <scheme val="minor"/>
      </font>
    </odxf>
    <ndxf>
      <font>
        <sz val="8"/>
        <color auto="1"/>
        <name val="Segoe UI"/>
        <family val="2"/>
        <scheme val="none"/>
      </font>
    </ndxf>
  </rcc>
  <rcc rId="2639" sId="1" odxf="1" dxf="1">
    <nc r="F28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40" sId="1" odxf="1" dxf="1">
    <nc r="G286" t="inlineStr">
      <is>
        <t>ADL_SR06_C2B1-ADPSXF2_CPSF_SEP5_01580510_2022WW09.3.0.bin</t>
      </is>
    </nc>
    <odxf>
      <font>
        <sz val="11"/>
        <color theme="1"/>
        <name val="Calibri"/>
        <family val="2"/>
        <scheme val="minor"/>
      </font>
    </odxf>
    <ndxf>
      <font>
        <sz val="8"/>
        <color auto="1"/>
        <name val="Segoe UI"/>
        <family val="2"/>
        <scheme val="none"/>
      </font>
    </ndxf>
  </rcc>
  <rcc rId="2641" sId="1" odxf="1" dxf="1">
    <nc r="F28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42" sId="1" odxf="1" dxf="1">
    <nc r="G287" t="inlineStr">
      <is>
        <t>ADL_SR06_C2B1-ADPSXF2_CPSF_SEP5_01580510_2022WW09.3.0.bin</t>
      </is>
    </nc>
    <odxf>
      <font>
        <sz val="11"/>
        <color theme="1"/>
        <name val="Calibri"/>
        <family val="2"/>
        <scheme val="minor"/>
      </font>
    </odxf>
    <ndxf>
      <font>
        <sz val="8"/>
        <color auto="1"/>
        <name val="Segoe UI"/>
        <family val="2"/>
        <scheme val="none"/>
      </font>
    </ndxf>
  </rcc>
  <rcc rId="2643" sId="1" odxf="1" dxf="1">
    <nc r="F28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44" sId="1" odxf="1" dxf="1">
    <nc r="G288" t="inlineStr">
      <is>
        <t>ADL_SR06_C2B1-ADPSXF2_CPSF_SEP5_01580510_2022WW09.3.0.bin</t>
      </is>
    </nc>
    <odxf>
      <font>
        <sz val="11"/>
        <color theme="1"/>
        <name val="Calibri"/>
        <family val="2"/>
        <scheme val="minor"/>
      </font>
    </odxf>
    <ndxf>
      <font>
        <sz val="8"/>
        <color auto="1"/>
        <name val="Segoe UI"/>
        <family val="2"/>
        <scheme val="none"/>
      </font>
    </ndxf>
  </rcc>
  <rcc rId="2645" sId="1" odxf="1" dxf="1">
    <nc r="F28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46" sId="1" odxf="1" dxf="1">
    <nc r="G289" t="inlineStr">
      <is>
        <t>ADL_SR06_C2B1-ADPSXF2_CPSF_SEP5_01580510_2022WW09.3.0.bin</t>
      </is>
    </nc>
    <odxf>
      <font>
        <sz val="11"/>
        <color theme="1"/>
        <name val="Calibri"/>
        <family val="2"/>
        <scheme val="minor"/>
      </font>
    </odxf>
    <ndxf>
      <font>
        <sz val="8"/>
        <color auto="1"/>
        <name val="Segoe UI"/>
        <family val="2"/>
        <scheme val="none"/>
      </font>
    </ndxf>
  </rcc>
  <rcc rId="2647" sId="1" odxf="1" dxf="1">
    <nc r="F29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48" sId="1" odxf="1" dxf="1">
    <nc r="G290" t="inlineStr">
      <is>
        <t>ADL_SR06_C2B1-ADPSXF2_CPSF_SEP5_01580510_2022WW09.3.0.bin</t>
      </is>
    </nc>
    <odxf>
      <font>
        <sz val="11"/>
        <color theme="1"/>
        <name val="Calibri"/>
        <family val="2"/>
        <scheme val="minor"/>
      </font>
    </odxf>
    <ndxf>
      <font>
        <sz val="8"/>
        <color auto="1"/>
        <name val="Segoe UI"/>
        <family val="2"/>
        <scheme val="none"/>
      </font>
    </ndxf>
  </rcc>
  <rcc rId="2649" sId="1" odxf="1" dxf="1">
    <nc r="F29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50" sId="1" odxf="1" dxf="1">
    <nc r="G291" t="inlineStr">
      <is>
        <t>ADL_SR06_C2B1-ADPSXF2_CPSF_SEP5_01580510_2022WW09.3.0.bin</t>
      </is>
    </nc>
    <odxf>
      <font>
        <sz val="11"/>
        <color theme="1"/>
        <name val="Calibri"/>
        <family val="2"/>
        <scheme val="minor"/>
      </font>
    </odxf>
    <ndxf>
      <font>
        <sz val="8"/>
        <color auto="1"/>
        <name val="Segoe UI"/>
        <family val="2"/>
        <scheme val="none"/>
      </font>
    </ndxf>
  </rcc>
  <rcc rId="2651" sId="1" odxf="1" dxf="1">
    <nc r="F29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52" sId="1" odxf="1" dxf="1">
    <nc r="G292" t="inlineStr">
      <is>
        <t>ADL_SR06_C2B1-ADPSXF2_CPSF_SEP5_01580510_2022WW09.3.0.bin</t>
      </is>
    </nc>
    <odxf>
      <font>
        <sz val="11"/>
        <color theme="1"/>
        <name val="Calibri"/>
        <family val="2"/>
        <scheme val="minor"/>
      </font>
    </odxf>
    <ndxf>
      <font>
        <sz val="8"/>
        <color auto="1"/>
        <name val="Segoe UI"/>
        <family val="2"/>
        <scheme val="none"/>
      </font>
    </ndxf>
  </rcc>
  <rcc rId="2653" sId="1" odxf="1" dxf="1">
    <nc r="F29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54" sId="1" odxf="1" dxf="1">
    <nc r="G293" t="inlineStr">
      <is>
        <t>ADL_SR06_C2B1-ADPSXF2_CPSF_SEP5_01580510_2022WW09.3.0.bin</t>
      </is>
    </nc>
    <odxf>
      <font>
        <sz val="11"/>
        <color theme="1"/>
        <name val="Calibri"/>
        <family val="2"/>
        <scheme val="minor"/>
      </font>
    </odxf>
    <ndxf>
      <font>
        <sz val="8"/>
        <color auto="1"/>
        <name val="Segoe UI"/>
        <family val="2"/>
        <scheme val="none"/>
      </font>
    </ndxf>
  </rcc>
  <rcc rId="2655" sId="1" odxf="1" dxf="1">
    <nc r="F29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56" sId="1" odxf="1" dxf="1">
    <nc r="G294" t="inlineStr">
      <is>
        <t>ADL_SR06_C2B1-ADPSXF2_CPSF_SEP5_01580510_2022WW09.3.0.bin</t>
      </is>
    </nc>
    <odxf>
      <font>
        <sz val="11"/>
        <color theme="1"/>
        <name val="Calibri"/>
        <family val="2"/>
        <scheme val="minor"/>
      </font>
    </odxf>
    <ndxf>
      <font>
        <sz val="8"/>
        <color auto="1"/>
        <name val="Segoe UI"/>
        <family val="2"/>
        <scheme val="none"/>
      </font>
    </ndxf>
  </rcc>
  <rcc rId="2657" sId="1" odxf="1" dxf="1">
    <nc r="F29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58" sId="1" odxf="1" dxf="1">
    <nc r="G295" t="inlineStr">
      <is>
        <t>ADL_SR06_C2B1-ADPSXF2_CPSF_SEP5_01580510_2022WW09.3.0.bin</t>
      </is>
    </nc>
    <odxf>
      <font>
        <sz val="11"/>
        <color theme="1"/>
        <name val="Calibri"/>
        <family val="2"/>
        <scheme val="minor"/>
      </font>
    </odxf>
    <ndxf>
      <font>
        <sz val="8"/>
        <color auto="1"/>
        <name val="Segoe UI"/>
        <family val="2"/>
        <scheme val="none"/>
      </font>
    </ndxf>
  </rcc>
  <rcc rId="2659" sId="1" odxf="1" dxf="1">
    <nc r="F29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60" sId="1" odxf="1" dxf="1">
    <nc r="G296" t="inlineStr">
      <is>
        <t>ADL_SR06_C2B1-ADPSXF2_CPSF_SEP5_01580510_2022WW09.3.0.bin</t>
      </is>
    </nc>
    <odxf>
      <font>
        <sz val="11"/>
        <color theme="1"/>
        <name val="Calibri"/>
        <family val="2"/>
        <scheme val="minor"/>
      </font>
    </odxf>
    <ndxf>
      <font>
        <sz val="8"/>
        <color auto="1"/>
        <name val="Segoe UI"/>
        <family val="2"/>
        <scheme val="none"/>
      </font>
    </ndxf>
  </rcc>
  <rcc rId="2661" sId="1" odxf="1" dxf="1">
    <nc r="F29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62" sId="1" odxf="1" dxf="1">
    <nc r="G297" t="inlineStr">
      <is>
        <t>ADL_SR06_C2B1-ADPSXF2_CPSF_SEP5_01580510_2022WW09.3.0.bin</t>
      </is>
    </nc>
    <odxf>
      <font>
        <sz val="11"/>
        <color theme="1"/>
        <name val="Calibri"/>
        <family val="2"/>
        <scheme val="minor"/>
      </font>
    </odxf>
    <ndxf>
      <font>
        <sz val="8"/>
        <color auto="1"/>
        <name val="Segoe UI"/>
        <family val="2"/>
        <scheme val="none"/>
      </font>
    </ndxf>
  </rcc>
  <rcc rId="2663" sId="1" odxf="1" dxf="1">
    <nc r="F29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64" sId="1" odxf="1" dxf="1">
    <nc r="G298" t="inlineStr">
      <is>
        <t>ADL_SR06_C2B1-ADPSXF2_CPSF_SEP5_01580510_2022WW09.3.0.bin</t>
      </is>
    </nc>
    <odxf>
      <font>
        <sz val="11"/>
        <color theme="1"/>
        <name val="Calibri"/>
        <family val="2"/>
        <scheme val="minor"/>
      </font>
    </odxf>
    <ndxf>
      <font>
        <sz val="8"/>
        <color auto="1"/>
        <name val="Segoe UI"/>
        <family val="2"/>
        <scheme val="none"/>
      </font>
    </ndxf>
  </rcc>
  <rcc rId="2665" sId="1" odxf="1" dxf="1">
    <nc r="F29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66" sId="1" odxf="1" dxf="1">
    <nc r="G299" t="inlineStr">
      <is>
        <t>ADL_SR06_C2B1-ADPSXF2_CPSF_SEP5_01580510_2022WW09.3.0.bin</t>
      </is>
    </nc>
    <odxf>
      <font>
        <sz val="11"/>
        <color theme="1"/>
        <name val="Calibri"/>
        <family val="2"/>
        <scheme val="minor"/>
      </font>
    </odxf>
    <ndxf>
      <font>
        <sz val="8"/>
        <color auto="1"/>
        <name val="Segoe UI"/>
        <family val="2"/>
        <scheme val="none"/>
      </font>
    </ndxf>
  </rcc>
  <rcc rId="2667" sId="1" odxf="1" dxf="1">
    <nc r="F30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68" sId="1" odxf="1" dxf="1">
    <nc r="G300" t="inlineStr">
      <is>
        <t>ADL_SR06_C2B1-ADPSXF2_CPSF_SEP5_01580510_2022WW09.3.0.bin</t>
      </is>
    </nc>
    <odxf>
      <font>
        <sz val="11"/>
        <color theme="1"/>
        <name val="Calibri"/>
        <family val="2"/>
        <scheme val="minor"/>
      </font>
    </odxf>
    <ndxf>
      <font>
        <sz val="8"/>
        <color auto="1"/>
        <name val="Segoe UI"/>
        <family val="2"/>
        <scheme val="none"/>
      </font>
    </ndxf>
  </rcc>
  <rcc rId="2669" sId="1" odxf="1" dxf="1">
    <nc r="F30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70" sId="1" odxf="1" dxf="1">
    <nc r="G301" t="inlineStr">
      <is>
        <t>ADL_SR06_C2B1-ADPSXF2_CPSF_SEP5_01580510_2022WW09.3.0.bin</t>
      </is>
    </nc>
    <odxf>
      <font>
        <sz val="11"/>
        <color theme="1"/>
        <name val="Calibri"/>
        <family val="2"/>
        <scheme val="minor"/>
      </font>
    </odxf>
    <ndxf>
      <font>
        <sz val="8"/>
        <color auto="1"/>
        <name val="Segoe UI"/>
        <family val="2"/>
        <scheme val="none"/>
      </font>
    </ndxf>
  </rcc>
  <rcc rId="2671" sId="1" odxf="1" dxf="1">
    <nc r="F30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72" sId="1" odxf="1" dxf="1">
    <nc r="G302" t="inlineStr">
      <is>
        <t>ADL_SR06_C2B1-ADPSXF2_CPSF_SEP5_01580510_2022WW09.3.0.bin</t>
      </is>
    </nc>
    <odxf>
      <font>
        <sz val="11"/>
        <color theme="1"/>
        <name val="Calibri"/>
        <family val="2"/>
        <scheme val="minor"/>
      </font>
    </odxf>
    <ndxf>
      <font>
        <sz val="8"/>
        <color auto="1"/>
        <name val="Segoe UI"/>
        <family val="2"/>
        <scheme val="none"/>
      </font>
    </ndxf>
  </rcc>
  <rcc rId="2673" sId="1" odxf="1" dxf="1">
    <nc r="F30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74" sId="1" odxf="1" dxf="1">
    <nc r="G303" t="inlineStr">
      <is>
        <t>ADL_SR06_C2B1-ADPSXF2_CPSF_SEP5_01580510_2022WW09.3.0.bin</t>
      </is>
    </nc>
    <odxf>
      <font>
        <sz val="11"/>
        <color theme="1"/>
        <name val="Calibri"/>
        <family val="2"/>
        <scheme val="minor"/>
      </font>
    </odxf>
    <ndxf>
      <font>
        <sz val="8"/>
        <color auto="1"/>
        <name val="Segoe UI"/>
        <family val="2"/>
        <scheme val="none"/>
      </font>
    </ndxf>
  </rcc>
  <rcc rId="2675" sId="1" odxf="1" dxf="1">
    <nc r="F30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76" sId="1" odxf="1" dxf="1">
    <nc r="G304" t="inlineStr">
      <is>
        <t>ADL_SR06_C2B1-ADPSXF2_CPSF_SEP5_01580510_2022WW09.3.0.bin</t>
      </is>
    </nc>
    <odxf>
      <font>
        <sz val="11"/>
        <color theme="1"/>
        <name val="Calibri"/>
        <family val="2"/>
        <scheme val="minor"/>
      </font>
    </odxf>
    <ndxf>
      <font>
        <sz val="8"/>
        <color auto="1"/>
        <name val="Segoe UI"/>
        <family val="2"/>
        <scheme val="none"/>
      </font>
    </ndxf>
  </rcc>
  <rcc rId="2677" sId="1" odxf="1" dxf="1">
    <nc r="F30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78" sId="1" odxf="1" dxf="1">
    <nc r="G305" t="inlineStr">
      <is>
        <t>ADL_SR06_C2B1-ADPSXF2_CPSF_SEP5_01580510_2022WW09.3.0.bin</t>
      </is>
    </nc>
    <odxf>
      <font>
        <sz val="11"/>
        <color theme="1"/>
        <name val="Calibri"/>
        <family val="2"/>
        <scheme val="minor"/>
      </font>
    </odxf>
    <ndxf>
      <font>
        <sz val="8"/>
        <color auto="1"/>
        <name val="Segoe UI"/>
        <family val="2"/>
        <scheme val="none"/>
      </font>
    </ndxf>
  </rcc>
  <rcc rId="2679" sId="1" odxf="1" dxf="1">
    <nc r="F30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80" sId="1" odxf="1" dxf="1">
    <nc r="G306" t="inlineStr">
      <is>
        <t>ADL_SR06_C2B1-ADPSXF2_CPSF_SEP5_01580510_2022WW09.3.0.bin</t>
      </is>
    </nc>
    <odxf>
      <font>
        <sz val="11"/>
        <color theme="1"/>
        <name val="Calibri"/>
        <family val="2"/>
        <scheme val="minor"/>
      </font>
    </odxf>
    <ndxf>
      <font>
        <sz val="8"/>
        <color auto="1"/>
        <name val="Segoe UI"/>
        <family val="2"/>
        <scheme val="none"/>
      </font>
    </ndxf>
  </rcc>
  <rcc rId="2681" sId="1" odxf="1" dxf="1">
    <nc r="F30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82" sId="1" odxf="1" dxf="1">
    <nc r="G307" t="inlineStr">
      <is>
        <t>ADL_SR06_C2B1-ADPSXF2_CPSF_SEP5_01580510_2022WW09.3.0.bin</t>
      </is>
    </nc>
    <odxf>
      <font>
        <sz val="11"/>
        <color theme="1"/>
        <name val="Calibri"/>
        <family val="2"/>
        <scheme val="minor"/>
      </font>
    </odxf>
    <ndxf>
      <font>
        <sz val="8"/>
        <color auto="1"/>
        <name val="Segoe UI"/>
        <family val="2"/>
        <scheme val="none"/>
      </font>
    </ndxf>
  </rcc>
  <rcc rId="2683" sId="1" odxf="1" dxf="1">
    <nc r="F30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84" sId="1" odxf="1" dxf="1">
    <nc r="G308" t="inlineStr">
      <is>
        <t>ADL_SR06_C2B1-ADPSXF2_CPSF_SEP5_01580510_2022WW09.3.0.bin</t>
      </is>
    </nc>
    <odxf>
      <font>
        <sz val="11"/>
        <color theme="1"/>
        <name val="Calibri"/>
        <family val="2"/>
        <scheme val="minor"/>
      </font>
    </odxf>
    <ndxf>
      <font>
        <sz val="8"/>
        <color auto="1"/>
        <name val="Segoe UI"/>
        <family val="2"/>
        <scheme val="none"/>
      </font>
    </ndxf>
  </rcc>
  <rcc rId="2685" sId="1" odxf="1" dxf="1">
    <nc r="F30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86" sId="1" odxf="1" dxf="1">
    <nc r="G309" t="inlineStr">
      <is>
        <t>ADL_SR06_C2B1-ADPSXF2_CPSF_SEP5_01580510_2022WW09.3.0.bin</t>
      </is>
    </nc>
    <odxf>
      <font>
        <sz val="11"/>
        <color theme="1"/>
        <name val="Calibri"/>
        <family val="2"/>
        <scheme val="minor"/>
      </font>
    </odxf>
    <ndxf>
      <font>
        <sz val="8"/>
        <color auto="1"/>
        <name val="Segoe UI"/>
        <family val="2"/>
        <scheme val="none"/>
      </font>
    </ndxf>
  </rcc>
  <rcc rId="2687" sId="1" odxf="1" dxf="1">
    <nc r="F31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88" sId="1" odxf="1" dxf="1">
    <nc r="G310" t="inlineStr">
      <is>
        <t>ADL_SR06_C2B1-ADPSXF2_CPSF_SEP5_01580510_2022WW09.3.0.bin</t>
      </is>
    </nc>
    <odxf>
      <font>
        <sz val="11"/>
        <color theme="1"/>
        <name val="Calibri"/>
        <family val="2"/>
        <scheme val="minor"/>
      </font>
    </odxf>
    <ndxf>
      <font>
        <sz val="8"/>
        <color auto="1"/>
        <name val="Segoe UI"/>
        <family val="2"/>
        <scheme val="none"/>
      </font>
    </ndxf>
  </rcc>
  <rcc rId="2689" sId="1" odxf="1" dxf="1">
    <nc r="F31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90" sId="1" odxf="1" dxf="1">
    <nc r="G311" t="inlineStr">
      <is>
        <t>ADL_SR06_C2B1-ADPSXF2_CPSF_SEP5_01580510_2022WW09.3.0.bin</t>
      </is>
    </nc>
    <odxf>
      <font>
        <sz val="11"/>
        <color theme="1"/>
        <name val="Calibri"/>
        <family val="2"/>
        <scheme val="minor"/>
      </font>
    </odxf>
    <ndxf>
      <font>
        <sz val="8"/>
        <color auto="1"/>
        <name val="Segoe UI"/>
        <family val="2"/>
        <scheme val="none"/>
      </font>
    </ndxf>
  </rcc>
  <rcc rId="2691" sId="1" odxf="1" dxf="1">
    <nc r="F31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92" sId="1" odxf="1" dxf="1">
    <nc r="G312" t="inlineStr">
      <is>
        <t>ADL_SR06_C2B1-ADPSXF2_CPSF_SEP5_01580510_2022WW09.3.0.bin</t>
      </is>
    </nc>
    <odxf>
      <font>
        <sz val="11"/>
        <color theme="1"/>
        <name val="Calibri"/>
        <family val="2"/>
        <scheme val="minor"/>
      </font>
    </odxf>
    <ndxf>
      <font>
        <sz val="8"/>
        <color auto="1"/>
        <name val="Segoe UI"/>
        <family val="2"/>
        <scheme val="none"/>
      </font>
    </ndxf>
  </rcc>
  <rcc rId="2693" sId="1" odxf="1" dxf="1">
    <nc r="F31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94" sId="1" odxf="1" dxf="1">
    <nc r="G313" t="inlineStr">
      <is>
        <t>ADL_SR06_C2B1-ADPSXF2_CPSF_SEP5_01580510_2022WW09.3.0.bin</t>
      </is>
    </nc>
    <odxf>
      <font>
        <sz val="11"/>
        <color theme="1"/>
        <name val="Calibri"/>
        <family val="2"/>
        <scheme val="minor"/>
      </font>
    </odxf>
    <ndxf>
      <font>
        <sz val="8"/>
        <color auto="1"/>
        <name val="Segoe UI"/>
        <family val="2"/>
        <scheme val="none"/>
      </font>
    </ndxf>
  </rcc>
  <rcc rId="2695" sId="1" odxf="1" dxf="1">
    <nc r="F31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96" sId="1" odxf="1" dxf="1">
    <nc r="G314" t="inlineStr">
      <is>
        <t>ADL_SR06_C2B1-ADPSXF2_CPSF_SEP5_01580510_2022WW09.3.0.bin</t>
      </is>
    </nc>
    <odxf>
      <font>
        <sz val="11"/>
        <color theme="1"/>
        <name val="Calibri"/>
        <family val="2"/>
        <scheme val="minor"/>
      </font>
    </odxf>
    <ndxf>
      <font>
        <sz val="8"/>
        <color auto="1"/>
        <name val="Segoe UI"/>
        <family val="2"/>
        <scheme val="none"/>
      </font>
    </ndxf>
  </rcc>
  <rcc rId="2697" sId="1" odxf="1" dxf="1">
    <nc r="F31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698" sId="1" odxf="1" dxf="1">
    <nc r="G315" t="inlineStr">
      <is>
        <t>ADL_SR06_C2B1-ADPSXF2_CPSF_SEP5_01580510_2022WW09.3.0.bin</t>
      </is>
    </nc>
    <odxf>
      <font>
        <sz val="11"/>
        <color theme="1"/>
        <name val="Calibri"/>
        <family val="2"/>
        <scheme val="minor"/>
      </font>
    </odxf>
    <ndxf>
      <font>
        <sz val="8"/>
        <color auto="1"/>
        <name val="Segoe UI"/>
        <family val="2"/>
        <scheme val="none"/>
      </font>
    </ndxf>
  </rcc>
  <rcc rId="2699" sId="1" odxf="1" dxf="1">
    <nc r="F31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00" sId="1" odxf="1" dxf="1">
    <nc r="G316" t="inlineStr">
      <is>
        <t>ADL_SR06_C2B1-ADPSXF2_CPSF_SEP5_01580510_2022WW09.3.0.bin</t>
      </is>
    </nc>
    <odxf>
      <font>
        <sz val="11"/>
        <color theme="1"/>
        <name val="Calibri"/>
        <family val="2"/>
        <scheme val="minor"/>
      </font>
    </odxf>
    <ndxf>
      <font>
        <sz val="8"/>
        <color auto="1"/>
        <name val="Segoe UI"/>
        <family val="2"/>
        <scheme val="none"/>
      </font>
    </ndxf>
  </rcc>
  <rcc rId="2701" sId="1" odxf="1" dxf="1">
    <nc r="F31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02" sId="1" odxf="1" dxf="1">
    <nc r="G317" t="inlineStr">
      <is>
        <t>ADL_SR06_C2B1-ADPSXF2_CPSF_SEP5_01580510_2022WW09.3.0.bin</t>
      </is>
    </nc>
    <odxf>
      <font>
        <sz val="11"/>
        <color theme="1"/>
        <name val="Calibri"/>
        <family val="2"/>
        <scheme val="minor"/>
      </font>
    </odxf>
    <ndxf>
      <font>
        <sz val="8"/>
        <color auto="1"/>
        <name val="Segoe UI"/>
        <family val="2"/>
        <scheme val="none"/>
      </font>
    </ndxf>
  </rcc>
  <rcc rId="2703" sId="1" odxf="1" dxf="1">
    <nc r="F31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04" sId="1" odxf="1" dxf="1">
    <nc r="G318" t="inlineStr">
      <is>
        <t>ADL_SR06_C2B1-ADPSXF2_CPSF_SEP5_01580510_2022WW09.3.0.bin</t>
      </is>
    </nc>
    <odxf>
      <font>
        <sz val="11"/>
        <color theme="1"/>
        <name val="Calibri"/>
        <family val="2"/>
        <scheme val="minor"/>
      </font>
    </odxf>
    <ndxf>
      <font>
        <sz val="8"/>
        <color auto="1"/>
        <name val="Segoe UI"/>
        <family val="2"/>
        <scheme val="none"/>
      </font>
    </ndxf>
  </rcc>
  <rcc rId="2705" sId="1" odxf="1" dxf="1">
    <nc r="F31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06" sId="1" odxf="1" dxf="1">
    <nc r="G319" t="inlineStr">
      <is>
        <t>ADL_SR06_C2B1-ADPSXF2_CPSF_SEP5_01580510_2022WW09.3.0.bin</t>
      </is>
    </nc>
    <odxf>
      <font>
        <sz val="11"/>
        <color theme="1"/>
        <name val="Calibri"/>
        <family val="2"/>
        <scheme val="minor"/>
      </font>
    </odxf>
    <ndxf>
      <font>
        <sz val="8"/>
        <color auto="1"/>
        <name val="Segoe UI"/>
        <family val="2"/>
        <scheme val="none"/>
      </font>
    </ndxf>
  </rcc>
  <rcc rId="2707" sId="1" odxf="1" dxf="1">
    <nc r="F32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08" sId="1" odxf="1" dxf="1">
    <nc r="G320" t="inlineStr">
      <is>
        <t>ADL_SR06_C2B1-ADPSXF2_CPSF_SEP5_01580510_2022WW09.3.0.bin</t>
      </is>
    </nc>
    <odxf>
      <font>
        <sz val="11"/>
        <color theme="1"/>
        <name val="Calibri"/>
        <family val="2"/>
        <scheme val="minor"/>
      </font>
    </odxf>
    <ndxf>
      <font>
        <sz val="8"/>
        <color auto="1"/>
        <name val="Segoe UI"/>
        <family val="2"/>
        <scheme val="none"/>
      </font>
    </ndxf>
  </rcc>
  <rcc rId="2709" sId="1" odxf="1" dxf="1">
    <nc r="F32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10" sId="1" odxf="1" dxf="1">
    <nc r="G321" t="inlineStr">
      <is>
        <t>ADL_SR06_C2B1-ADPSXF2_CPSF_SEP5_01580510_2022WW09.3.0.bin</t>
      </is>
    </nc>
    <odxf>
      <font>
        <sz val="11"/>
        <color theme="1"/>
        <name val="Calibri"/>
        <family val="2"/>
        <scheme val="minor"/>
      </font>
    </odxf>
    <ndxf>
      <font>
        <sz val="8"/>
        <color auto="1"/>
        <name val="Segoe UI"/>
        <family val="2"/>
        <scheme val="none"/>
      </font>
    </ndxf>
  </rcc>
  <rcc rId="2711" sId="1" odxf="1" dxf="1">
    <nc r="F32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12" sId="1" odxf="1" dxf="1">
    <nc r="G322" t="inlineStr">
      <is>
        <t>ADL_SR06_C2B1-ADPSXF2_CPSF_SEP5_01580510_2022WW09.3.0.bin</t>
      </is>
    </nc>
    <odxf>
      <font>
        <sz val="11"/>
        <color theme="1"/>
        <name val="Calibri"/>
        <family val="2"/>
        <scheme val="minor"/>
      </font>
    </odxf>
    <ndxf>
      <font>
        <sz val="8"/>
        <color auto="1"/>
        <name val="Segoe UI"/>
        <family val="2"/>
        <scheme val="none"/>
      </font>
    </ndxf>
  </rcc>
  <rcc rId="2713" sId="1" odxf="1" dxf="1">
    <nc r="F32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14" sId="1" odxf="1" dxf="1">
    <nc r="G323" t="inlineStr">
      <is>
        <t>ADL_SR06_C2B1-ADPSXF2_CPSF_SEP5_01580510_2022WW09.3.0.bin</t>
      </is>
    </nc>
    <odxf>
      <font>
        <sz val="11"/>
        <color theme="1"/>
        <name val="Calibri"/>
        <family val="2"/>
        <scheme val="minor"/>
      </font>
    </odxf>
    <ndxf>
      <font>
        <sz val="8"/>
        <color auto="1"/>
        <name val="Segoe UI"/>
        <family val="2"/>
        <scheme val="none"/>
      </font>
    </ndxf>
  </rcc>
  <rcc rId="2715" sId="1" odxf="1" dxf="1">
    <nc r="F32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16" sId="1" odxf="1" dxf="1">
    <nc r="G324" t="inlineStr">
      <is>
        <t>ADL_SR06_C2B1-ADPSXF2_CPSF_SEP5_01580510_2022WW09.3.0.bin</t>
      </is>
    </nc>
    <odxf>
      <font>
        <sz val="11"/>
        <color theme="1"/>
        <name val="Calibri"/>
        <family val="2"/>
        <scheme val="minor"/>
      </font>
    </odxf>
    <ndxf>
      <font>
        <sz val="8"/>
        <color auto="1"/>
        <name val="Segoe UI"/>
        <family val="2"/>
        <scheme val="none"/>
      </font>
    </ndxf>
  </rcc>
  <rcc rId="2717" sId="1" odxf="1" dxf="1">
    <nc r="F32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18" sId="1" odxf="1" dxf="1">
    <nc r="G325" t="inlineStr">
      <is>
        <t>ADL_SR06_C2B1-ADPSXF2_CPSF_SEP5_01580510_2022WW09.3.0.bin</t>
      </is>
    </nc>
    <odxf>
      <font>
        <sz val="11"/>
        <color theme="1"/>
        <name val="Calibri"/>
        <family val="2"/>
        <scheme val="minor"/>
      </font>
    </odxf>
    <ndxf>
      <font>
        <sz val="8"/>
        <color auto="1"/>
        <name val="Segoe UI"/>
        <family val="2"/>
        <scheme val="none"/>
      </font>
    </ndxf>
  </rcc>
  <rcc rId="2719" sId="1" odxf="1" dxf="1">
    <nc r="F32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20" sId="1" odxf="1" dxf="1">
    <nc r="G326" t="inlineStr">
      <is>
        <t>ADL_SR06_C2B1-ADPSXF2_CPSF_SEP5_01580510_2022WW09.3.0.bin</t>
      </is>
    </nc>
    <odxf>
      <font>
        <sz val="11"/>
        <color theme="1"/>
        <name val="Calibri"/>
        <family val="2"/>
        <scheme val="minor"/>
      </font>
    </odxf>
    <ndxf>
      <font>
        <sz val="8"/>
        <color auto="1"/>
        <name val="Segoe UI"/>
        <family val="2"/>
        <scheme val="none"/>
      </font>
    </ndxf>
  </rcc>
  <rcc rId="2721" sId="1" odxf="1" dxf="1">
    <nc r="F32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22" sId="1" odxf="1" dxf="1">
    <nc r="G327" t="inlineStr">
      <is>
        <t>ADL_SR06_C2B1-ADPSXF2_CPSF_SEP5_01580510_2022WW09.3.0.bin</t>
      </is>
    </nc>
    <odxf>
      <font>
        <sz val="11"/>
        <color theme="1"/>
        <name val="Calibri"/>
        <family val="2"/>
        <scheme val="minor"/>
      </font>
    </odxf>
    <ndxf>
      <font>
        <sz val="8"/>
        <color auto="1"/>
        <name val="Segoe UI"/>
        <family val="2"/>
        <scheme val="none"/>
      </font>
    </ndxf>
  </rcc>
  <rcc rId="2723" sId="1" odxf="1" dxf="1">
    <nc r="F32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24" sId="1" odxf="1" dxf="1">
    <nc r="G328" t="inlineStr">
      <is>
        <t>ADL_SR06_C2B1-ADPSXF2_CPSF_SEP5_01580510_2022WW09.3.0.bin</t>
      </is>
    </nc>
    <odxf>
      <font>
        <sz val="11"/>
        <color theme="1"/>
        <name val="Calibri"/>
        <family val="2"/>
        <scheme val="minor"/>
      </font>
    </odxf>
    <ndxf>
      <font>
        <sz val="8"/>
        <color auto="1"/>
        <name val="Segoe UI"/>
        <family val="2"/>
        <scheme val="none"/>
      </font>
    </ndxf>
  </rcc>
  <rcc rId="2725" sId="1" odxf="1" dxf="1">
    <nc r="F32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26" sId="1" odxf="1" dxf="1">
    <nc r="G329" t="inlineStr">
      <is>
        <t>ADL_SR06_C2B1-ADPSXF2_CPSF_SEP5_01580510_2022WW09.3.0.bin</t>
      </is>
    </nc>
    <odxf>
      <font>
        <sz val="11"/>
        <color theme="1"/>
        <name val="Calibri"/>
        <family val="2"/>
        <scheme val="minor"/>
      </font>
    </odxf>
    <ndxf>
      <font>
        <sz val="8"/>
        <color auto="1"/>
        <name val="Segoe UI"/>
        <family val="2"/>
        <scheme val="none"/>
      </font>
    </ndxf>
  </rcc>
  <rcc rId="2727" sId="1" odxf="1" dxf="1">
    <nc r="F33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28" sId="1" odxf="1" dxf="1">
    <nc r="G330" t="inlineStr">
      <is>
        <t>ADL_SR06_C2B1-ADPSXF2_CPSF_SEP5_01580510_2022WW09.3.0.bin</t>
      </is>
    </nc>
    <odxf>
      <font>
        <sz val="11"/>
        <color theme="1"/>
        <name val="Calibri"/>
        <family val="2"/>
        <scheme val="minor"/>
      </font>
    </odxf>
    <ndxf>
      <font>
        <sz val="8"/>
        <color auto="1"/>
        <name val="Segoe UI"/>
        <family val="2"/>
        <scheme val="none"/>
      </font>
    </ndxf>
  </rcc>
  <rcc rId="2729" sId="1" odxf="1" dxf="1">
    <nc r="F33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30" sId="1" odxf="1" dxf="1">
    <nc r="G331" t="inlineStr">
      <is>
        <t>ADL_SR06_C2B1-ADPSXF2_CPSF_SEP5_01580510_2022WW09.3.0.bin</t>
      </is>
    </nc>
    <odxf>
      <font>
        <sz val="11"/>
        <color theme="1"/>
        <name val="Calibri"/>
        <family val="2"/>
        <scheme val="minor"/>
      </font>
    </odxf>
    <ndxf>
      <font>
        <sz val="8"/>
        <color auto="1"/>
        <name val="Segoe UI"/>
        <family val="2"/>
        <scheme val="none"/>
      </font>
    </ndxf>
  </rcc>
  <rcc rId="2731" sId="1" odxf="1" dxf="1">
    <nc r="F33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32" sId="1" odxf="1" dxf="1">
    <nc r="G332" t="inlineStr">
      <is>
        <t>ADL_SR06_C2B1-ADPSXF2_CPSF_SEP5_01580510_2022WW09.3.0.bin</t>
      </is>
    </nc>
    <odxf>
      <font>
        <sz val="11"/>
        <color theme="1"/>
        <name val="Calibri"/>
        <family val="2"/>
        <scheme val="minor"/>
      </font>
    </odxf>
    <ndxf>
      <font>
        <sz val="8"/>
        <color auto="1"/>
        <name val="Segoe UI"/>
        <family val="2"/>
        <scheme val="none"/>
      </font>
    </ndxf>
  </rcc>
  <rcc rId="2733" sId="1" odxf="1" dxf="1">
    <nc r="F33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34" sId="1" odxf="1" dxf="1">
    <nc r="G333" t="inlineStr">
      <is>
        <t>ADL_SR06_C2B1-ADPSXF2_CPSF_SEP5_01580510_2022WW09.3.0.bin</t>
      </is>
    </nc>
    <odxf>
      <font>
        <sz val="11"/>
        <color theme="1"/>
        <name val="Calibri"/>
        <family val="2"/>
        <scheme val="minor"/>
      </font>
    </odxf>
    <ndxf>
      <font>
        <sz val="8"/>
        <color auto="1"/>
        <name val="Segoe UI"/>
        <family val="2"/>
        <scheme val="none"/>
      </font>
    </ndxf>
  </rcc>
  <rcc rId="2735" sId="1" odxf="1" dxf="1">
    <nc r="F33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36" sId="1" odxf="1" dxf="1">
    <nc r="G334" t="inlineStr">
      <is>
        <t>ADL_SR06_C2B1-ADPSXF2_CPSF_SEP5_01580510_2022WW09.3.0.bin</t>
      </is>
    </nc>
    <odxf>
      <font>
        <sz val="11"/>
        <color theme="1"/>
        <name val="Calibri"/>
        <family val="2"/>
        <scheme val="minor"/>
      </font>
    </odxf>
    <ndxf>
      <font>
        <sz val="8"/>
        <color auto="1"/>
        <name val="Segoe UI"/>
        <family val="2"/>
        <scheme val="none"/>
      </font>
    </ndxf>
  </rcc>
  <rcc rId="2737" sId="1" odxf="1" dxf="1">
    <nc r="F33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38" sId="1" odxf="1" dxf="1">
    <nc r="G335" t="inlineStr">
      <is>
        <t>ADL_SR06_C2B1-ADPSXF2_CPSF_SEP5_01580510_2022WW09.3.0.bin</t>
      </is>
    </nc>
    <odxf>
      <font>
        <sz val="11"/>
        <color theme="1"/>
        <name val="Calibri"/>
        <family val="2"/>
        <scheme val="minor"/>
      </font>
    </odxf>
    <ndxf>
      <font>
        <sz val="8"/>
        <color auto="1"/>
        <name val="Segoe UI"/>
        <family val="2"/>
        <scheme val="none"/>
      </font>
    </ndxf>
  </rcc>
  <rcc rId="2739" sId="1" odxf="1" dxf="1">
    <nc r="F33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40" sId="1" odxf="1" dxf="1">
    <nc r="G336" t="inlineStr">
      <is>
        <t>ADL_SR06_C2B1-ADPSXF2_CPSF_SEP5_01580510_2022WW09.3.0.bin</t>
      </is>
    </nc>
    <odxf>
      <font>
        <sz val="11"/>
        <color theme="1"/>
        <name val="Calibri"/>
        <family val="2"/>
        <scheme val="minor"/>
      </font>
    </odxf>
    <ndxf>
      <font>
        <sz val="8"/>
        <color auto="1"/>
        <name val="Segoe UI"/>
        <family val="2"/>
        <scheme val="none"/>
      </font>
    </ndxf>
  </rcc>
  <rcc rId="2741" sId="1" odxf="1" dxf="1">
    <nc r="F33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42" sId="1" odxf="1" dxf="1">
    <nc r="G337" t="inlineStr">
      <is>
        <t>ADL_SR06_C2B1-ADPSXF2_CPSF_SEP5_01580510_2022WW09.3.0.bin</t>
      </is>
    </nc>
    <odxf>
      <font>
        <sz val="11"/>
        <color theme="1"/>
        <name val="Calibri"/>
        <family val="2"/>
        <scheme val="minor"/>
      </font>
    </odxf>
    <ndxf>
      <font>
        <sz val="8"/>
        <color auto="1"/>
        <name val="Segoe UI"/>
        <family val="2"/>
        <scheme val="none"/>
      </font>
    </ndxf>
  </rcc>
  <rcc rId="2743" sId="1" odxf="1" dxf="1">
    <nc r="F33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44" sId="1" odxf="1" dxf="1">
    <nc r="G338" t="inlineStr">
      <is>
        <t>ADL_SR06_C2B1-ADPSXF2_CPSF_SEP5_01580510_2022WW09.3.0.bin</t>
      </is>
    </nc>
    <odxf>
      <font>
        <sz val="11"/>
        <color theme="1"/>
        <name val="Calibri"/>
        <family val="2"/>
        <scheme val="minor"/>
      </font>
    </odxf>
    <ndxf>
      <font>
        <sz val="8"/>
        <color auto="1"/>
        <name val="Segoe UI"/>
        <family val="2"/>
        <scheme val="none"/>
      </font>
    </ndxf>
  </rcc>
  <rcc rId="2745" sId="1" odxf="1" dxf="1">
    <nc r="F33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46" sId="1" odxf="1" dxf="1">
    <nc r="G339" t="inlineStr">
      <is>
        <t>ADL_SR06_C2B1-ADPSXF2_CPSF_SEP5_01580510_2022WW09.3.0.bin</t>
      </is>
    </nc>
    <odxf>
      <font>
        <sz val="11"/>
        <color theme="1"/>
        <name val="Calibri"/>
        <family val="2"/>
        <scheme val="minor"/>
      </font>
    </odxf>
    <ndxf>
      <font>
        <sz val="8"/>
        <color auto="1"/>
        <name val="Segoe UI"/>
        <family val="2"/>
        <scheme val="none"/>
      </font>
    </ndxf>
  </rcc>
  <rcc rId="2747" sId="1" odxf="1" dxf="1">
    <nc r="F34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48" sId="1" odxf="1" dxf="1">
    <nc r="G340" t="inlineStr">
      <is>
        <t>ADL_SR06_C2B1-ADPSXF2_CPSF_SEP5_01580510_2022WW09.3.0.bin</t>
      </is>
    </nc>
    <odxf>
      <font>
        <sz val="11"/>
        <color theme="1"/>
        <name val="Calibri"/>
        <family val="2"/>
        <scheme val="minor"/>
      </font>
    </odxf>
    <ndxf>
      <font>
        <sz val="8"/>
        <color auto="1"/>
        <name val="Segoe UI"/>
        <family val="2"/>
        <scheme val="none"/>
      </font>
    </ndxf>
  </rcc>
  <rcc rId="2749" sId="1" odxf="1" dxf="1">
    <nc r="F34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50" sId="1" odxf="1" dxf="1">
    <nc r="G341" t="inlineStr">
      <is>
        <t>ADL_SR06_C2B1-ADPSXF2_CPSF_SEP5_01580510_2022WW09.3.0.bin</t>
      </is>
    </nc>
    <odxf>
      <font>
        <sz val="11"/>
        <color theme="1"/>
        <name val="Calibri"/>
        <family val="2"/>
        <scheme val="minor"/>
      </font>
    </odxf>
    <ndxf>
      <font>
        <sz val="8"/>
        <color auto="1"/>
        <name val="Segoe UI"/>
        <family val="2"/>
        <scheme val="none"/>
      </font>
    </ndxf>
  </rcc>
  <rcc rId="2751" sId="1" odxf="1" dxf="1">
    <nc r="F34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52" sId="1" odxf="1" dxf="1">
    <nc r="G342" t="inlineStr">
      <is>
        <t>ADL_SR06_C2B1-ADPSXF2_CPSF_SEP5_01580510_2022WW09.3.0.bin</t>
      </is>
    </nc>
    <odxf>
      <font>
        <sz val="11"/>
        <color theme="1"/>
        <name val="Calibri"/>
        <family val="2"/>
        <scheme val="minor"/>
      </font>
    </odxf>
    <ndxf>
      <font>
        <sz val="8"/>
        <color auto="1"/>
        <name val="Segoe UI"/>
        <family val="2"/>
        <scheme val="none"/>
      </font>
    </ndxf>
  </rcc>
  <rcc rId="2753" sId="1" odxf="1" dxf="1">
    <nc r="F34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54" sId="1" odxf="1" dxf="1">
    <nc r="G343" t="inlineStr">
      <is>
        <t>ADL_SR06_C2B1-ADPSXF2_CPSF_SEP5_01580510_2022WW09.3.0.bin</t>
      </is>
    </nc>
    <odxf>
      <font>
        <sz val="11"/>
        <color theme="1"/>
        <name val="Calibri"/>
        <family val="2"/>
        <scheme val="minor"/>
      </font>
    </odxf>
    <ndxf>
      <font>
        <sz val="8"/>
        <color auto="1"/>
        <name val="Segoe UI"/>
        <family val="2"/>
        <scheme val="none"/>
      </font>
    </ndxf>
  </rcc>
  <rcc rId="2755" sId="1" odxf="1" dxf="1">
    <nc r="F34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56" sId="1" odxf="1" dxf="1">
    <nc r="G344" t="inlineStr">
      <is>
        <t>ADL_SR06_C2B1-ADPSXF2_CPSF_SEP5_01580510_2022WW09.3.0.bin</t>
      </is>
    </nc>
    <odxf>
      <font>
        <sz val="11"/>
        <color theme="1"/>
        <name val="Calibri"/>
        <family val="2"/>
        <scheme val="minor"/>
      </font>
    </odxf>
    <ndxf>
      <font>
        <sz val="8"/>
        <color auto="1"/>
        <name val="Segoe UI"/>
        <family val="2"/>
        <scheme val="none"/>
      </font>
    </ndxf>
  </rcc>
  <rcc rId="2757" sId="1" odxf="1" dxf="1">
    <nc r="F34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58" sId="1" odxf="1" dxf="1">
    <nc r="G345" t="inlineStr">
      <is>
        <t>ADL_SR06_C2B1-ADPSXF2_CPSF_SEP5_01580510_2022WW09.3.0.bin</t>
      </is>
    </nc>
    <odxf>
      <font>
        <sz val="11"/>
        <color theme="1"/>
        <name val="Calibri"/>
        <family val="2"/>
        <scheme val="minor"/>
      </font>
    </odxf>
    <ndxf>
      <font>
        <sz val="8"/>
        <color auto="1"/>
        <name val="Segoe UI"/>
        <family val="2"/>
        <scheme val="none"/>
      </font>
    </ndxf>
  </rcc>
  <rcc rId="2759" sId="1" odxf="1" dxf="1">
    <nc r="F34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60" sId="1" odxf="1" dxf="1">
    <nc r="G346" t="inlineStr">
      <is>
        <t>ADL_SR06_C2B1-ADPSXF2_CPSF_SEP5_01580510_2022WW09.3.0.bin</t>
      </is>
    </nc>
    <odxf>
      <font>
        <sz val="11"/>
        <color theme="1"/>
        <name val="Calibri"/>
        <family val="2"/>
        <scheme val="minor"/>
      </font>
    </odxf>
    <ndxf>
      <font>
        <sz val="8"/>
        <color auto="1"/>
        <name val="Segoe UI"/>
        <family val="2"/>
        <scheme val="none"/>
      </font>
    </ndxf>
  </rcc>
  <rcc rId="2761" sId="1" odxf="1" dxf="1">
    <nc r="F34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62" sId="1" odxf="1" dxf="1">
    <nc r="G347" t="inlineStr">
      <is>
        <t>ADL_SR06_C2B1-ADPSXF2_CPSF_SEP5_01580510_2022WW09.3.0.bin</t>
      </is>
    </nc>
    <odxf>
      <font>
        <sz val="11"/>
        <color theme="1"/>
        <name val="Calibri"/>
        <family val="2"/>
        <scheme val="minor"/>
      </font>
    </odxf>
    <ndxf>
      <font>
        <sz val="8"/>
        <color auto="1"/>
        <name val="Segoe UI"/>
        <family val="2"/>
        <scheme val="none"/>
      </font>
    </ndxf>
  </rcc>
  <rcc rId="2763" sId="1" odxf="1" dxf="1">
    <nc r="F34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64" sId="1" odxf="1" dxf="1">
    <nc r="G348" t="inlineStr">
      <is>
        <t>ADL_SR06_C2B1-ADPSXF2_CPSF_SEP5_01580510_2022WW09.3.0.bin</t>
      </is>
    </nc>
    <odxf>
      <font>
        <sz val="11"/>
        <color theme="1"/>
        <name val="Calibri"/>
        <family val="2"/>
        <scheme val="minor"/>
      </font>
    </odxf>
    <ndxf>
      <font>
        <sz val="8"/>
        <color auto="1"/>
        <name val="Segoe UI"/>
        <family val="2"/>
        <scheme val="none"/>
      </font>
    </ndxf>
  </rcc>
  <rcc rId="2765" sId="1" odxf="1" dxf="1">
    <nc r="F34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66" sId="1" odxf="1" dxf="1">
    <nc r="G349" t="inlineStr">
      <is>
        <t>ADL_SR06_C2B1-ADPSXF2_CPSF_SEP5_01580510_2022WW09.3.0.bin</t>
      </is>
    </nc>
    <odxf>
      <font>
        <sz val="11"/>
        <color theme="1"/>
        <name val="Calibri"/>
        <family val="2"/>
        <scheme val="minor"/>
      </font>
    </odxf>
    <ndxf>
      <font>
        <sz val="8"/>
        <color auto="1"/>
        <name val="Segoe UI"/>
        <family val="2"/>
        <scheme val="none"/>
      </font>
    </ndxf>
  </rcc>
  <rcc rId="2767" sId="1" odxf="1" dxf="1">
    <nc r="F35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68" sId="1" odxf="1" dxf="1">
    <nc r="G350" t="inlineStr">
      <is>
        <t>ADL_SR06_C2B1-ADPSXF2_CPSF_SEP5_01580510_2022WW09.3.0.bin</t>
      </is>
    </nc>
    <odxf>
      <font>
        <sz val="11"/>
        <color theme="1"/>
        <name val="Calibri"/>
        <family val="2"/>
        <scheme val="minor"/>
      </font>
    </odxf>
    <ndxf>
      <font>
        <sz val="8"/>
        <color auto="1"/>
        <name val="Segoe UI"/>
        <family val="2"/>
        <scheme val="none"/>
      </font>
    </ndxf>
  </rcc>
  <rcc rId="2769" sId="1" odxf="1" dxf="1">
    <nc r="F35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70" sId="1" odxf="1" dxf="1">
    <nc r="G351" t="inlineStr">
      <is>
        <t>ADL_SR06_C2B1-ADPSXF2_CPSF_SEP5_01580510_2022WW09.3.0.bin</t>
      </is>
    </nc>
    <odxf>
      <font>
        <sz val="11"/>
        <color theme="1"/>
        <name val="Calibri"/>
        <family val="2"/>
        <scheme val="minor"/>
      </font>
    </odxf>
    <ndxf>
      <font>
        <sz val="8"/>
        <color auto="1"/>
        <name val="Segoe UI"/>
        <family val="2"/>
        <scheme val="none"/>
      </font>
    </ndxf>
  </rcc>
  <rcc rId="2771" sId="1" odxf="1" dxf="1">
    <nc r="F35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72" sId="1" odxf="1" dxf="1">
    <nc r="G352" t="inlineStr">
      <is>
        <t>ADL_SR06_C2B1-ADPSXF2_CPSF_SEP5_01580510_2022WW09.3.0.bin</t>
      </is>
    </nc>
    <odxf>
      <font>
        <sz val="11"/>
        <color theme="1"/>
        <name val="Calibri"/>
        <family val="2"/>
        <scheme val="minor"/>
      </font>
    </odxf>
    <ndxf>
      <font>
        <sz val="8"/>
        <color auto="1"/>
        <name val="Segoe UI"/>
        <family val="2"/>
        <scheme val="none"/>
      </font>
    </ndxf>
  </rcc>
  <rcc rId="2773" sId="1" odxf="1" dxf="1">
    <nc r="F35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74" sId="1" odxf="1" dxf="1">
    <nc r="G353" t="inlineStr">
      <is>
        <t>ADL_SR06_C2B1-ADPSXF2_CPSF_SEP5_01580510_2022WW09.3.0.bin</t>
      </is>
    </nc>
    <odxf>
      <font>
        <sz val="11"/>
        <color theme="1"/>
        <name val="Calibri"/>
        <family val="2"/>
        <scheme val="minor"/>
      </font>
    </odxf>
    <ndxf>
      <font>
        <sz val="8"/>
        <color auto="1"/>
        <name val="Segoe UI"/>
        <family val="2"/>
        <scheme val="none"/>
      </font>
    </ndxf>
  </rcc>
  <rcc rId="2775" sId="1" odxf="1" dxf="1">
    <nc r="F35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76" sId="1" odxf="1" dxf="1">
    <nc r="G354" t="inlineStr">
      <is>
        <t>ADL_SR06_C2B1-ADPSXF2_CPSF_SEP5_01580510_2022WW09.3.0.bin</t>
      </is>
    </nc>
    <odxf>
      <font>
        <sz val="11"/>
        <color theme="1"/>
        <name val="Calibri"/>
        <family val="2"/>
        <scheme val="minor"/>
      </font>
    </odxf>
    <ndxf>
      <font>
        <sz val="8"/>
        <color auto="1"/>
        <name val="Segoe UI"/>
        <family val="2"/>
        <scheme val="none"/>
      </font>
    </ndxf>
  </rcc>
  <rcc rId="2777" sId="1" odxf="1" dxf="1">
    <nc r="F35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78" sId="1" odxf="1" dxf="1">
    <nc r="G355" t="inlineStr">
      <is>
        <t>ADL_SR06_C2B1-ADPSXF2_CPSF_SEP5_01580510_2022WW09.3.0.bin</t>
      </is>
    </nc>
    <odxf>
      <font>
        <sz val="11"/>
        <color theme="1"/>
        <name val="Calibri"/>
        <family val="2"/>
        <scheme val="minor"/>
      </font>
    </odxf>
    <ndxf>
      <font>
        <sz val="8"/>
        <color auto="1"/>
        <name val="Segoe UI"/>
        <family val="2"/>
        <scheme val="none"/>
      </font>
    </ndxf>
  </rcc>
  <rcc rId="2779" sId="1" odxf="1" dxf="1">
    <nc r="F35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80" sId="1" odxf="1" dxf="1">
    <nc r="G356" t="inlineStr">
      <is>
        <t>ADL_SR06_C2B1-ADPSXF2_CPSF_SEP5_01580510_2022WW09.3.0.bin</t>
      </is>
    </nc>
    <odxf>
      <font>
        <sz val="11"/>
        <color theme="1"/>
        <name val="Calibri"/>
        <family val="2"/>
        <scheme val="minor"/>
      </font>
    </odxf>
    <ndxf>
      <font>
        <sz val="8"/>
        <color auto="1"/>
        <name val="Segoe UI"/>
        <family val="2"/>
        <scheme val="none"/>
      </font>
    </ndxf>
  </rcc>
  <rcc rId="2781" sId="1" odxf="1" dxf="1">
    <nc r="F35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82" sId="1" odxf="1" dxf="1">
    <nc r="G357" t="inlineStr">
      <is>
        <t>ADL_SR06_C2B1-ADPSXF2_CPSF_SEP5_01580510_2022WW09.3.0.bin</t>
      </is>
    </nc>
    <odxf>
      <font>
        <sz val="11"/>
        <color theme="1"/>
        <name val="Calibri"/>
        <family val="2"/>
        <scheme val="minor"/>
      </font>
    </odxf>
    <ndxf>
      <font>
        <sz val="8"/>
        <color auto="1"/>
        <name val="Segoe UI"/>
        <family val="2"/>
        <scheme val="none"/>
      </font>
    </ndxf>
  </rcc>
  <rcc rId="2783" sId="1" odxf="1" dxf="1">
    <nc r="F35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84" sId="1" odxf="1" dxf="1">
    <nc r="G358" t="inlineStr">
      <is>
        <t>ADL_SR06_C2B1-ADPSXF2_CPSF_SEP5_01580510_2022WW09.3.0.bin</t>
      </is>
    </nc>
    <odxf>
      <font>
        <sz val="11"/>
        <color theme="1"/>
        <name val="Calibri"/>
        <family val="2"/>
        <scheme val="minor"/>
      </font>
    </odxf>
    <ndxf>
      <font>
        <sz val="8"/>
        <color auto="1"/>
        <name val="Segoe UI"/>
        <family val="2"/>
        <scheme val="none"/>
      </font>
    </ndxf>
  </rcc>
  <rcc rId="2785" sId="1" odxf="1" dxf="1">
    <nc r="F35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86" sId="1" odxf="1" dxf="1">
    <nc r="G359" t="inlineStr">
      <is>
        <t>ADL_SR06_C2B1-ADPSXF2_CPSF_SEP5_01580510_2022WW09.3.0.bin</t>
      </is>
    </nc>
    <odxf>
      <font>
        <sz val="11"/>
        <color theme="1"/>
        <name val="Calibri"/>
        <family val="2"/>
        <scheme val="minor"/>
      </font>
    </odxf>
    <ndxf>
      <font>
        <sz val="8"/>
        <color auto="1"/>
        <name val="Segoe UI"/>
        <family val="2"/>
        <scheme val="none"/>
      </font>
    </ndxf>
  </rcc>
  <rcc rId="2787" sId="1" odxf="1" dxf="1">
    <nc r="F36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88" sId="1" odxf="1" dxf="1">
    <nc r="G360" t="inlineStr">
      <is>
        <t>ADL_SR06_C2B1-ADPSXF2_CPSF_SEP5_01580510_2022WW09.3.0.bin</t>
      </is>
    </nc>
    <odxf>
      <font>
        <sz val="11"/>
        <color theme="1"/>
        <name val="Calibri"/>
        <family val="2"/>
        <scheme val="minor"/>
      </font>
    </odxf>
    <ndxf>
      <font>
        <sz val="8"/>
        <color auto="1"/>
        <name val="Segoe UI"/>
        <family val="2"/>
        <scheme val="none"/>
      </font>
    </ndxf>
  </rcc>
  <rcc rId="2789" sId="1" odxf="1" dxf="1">
    <nc r="F36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90" sId="1" odxf="1" dxf="1">
    <nc r="G361" t="inlineStr">
      <is>
        <t>ADL_SR06_C2B1-ADPSXF2_CPSF_SEP5_01580510_2022WW09.3.0.bin</t>
      </is>
    </nc>
    <odxf>
      <font>
        <sz val="11"/>
        <color theme="1"/>
        <name val="Calibri"/>
        <family val="2"/>
        <scheme val="minor"/>
      </font>
    </odxf>
    <ndxf>
      <font>
        <sz val="8"/>
        <color auto="1"/>
        <name val="Segoe UI"/>
        <family val="2"/>
        <scheme val="none"/>
      </font>
    </ndxf>
  </rcc>
  <rcc rId="2791" sId="1" odxf="1" dxf="1">
    <nc r="F36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92" sId="1" odxf="1" dxf="1">
    <nc r="G362" t="inlineStr">
      <is>
        <t>ADL_SR06_C2B1-ADPSXF2_CPSF_SEP5_01580510_2022WW09.3.0.bin</t>
      </is>
    </nc>
    <odxf>
      <font>
        <sz val="11"/>
        <color theme="1"/>
        <name val="Calibri"/>
        <family val="2"/>
        <scheme val="minor"/>
      </font>
    </odxf>
    <ndxf>
      <font>
        <sz val="8"/>
        <color auto="1"/>
        <name val="Segoe UI"/>
        <family val="2"/>
        <scheme val="none"/>
      </font>
    </ndxf>
  </rcc>
  <rcc rId="2793" sId="1" odxf="1" dxf="1">
    <nc r="F36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94" sId="1" odxf="1" dxf="1">
    <nc r="G363" t="inlineStr">
      <is>
        <t>ADL_SR06_C2B1-ADPSXF2_CPSF_SEP5_01580510_2022WW09.3.0.bin</t>
      </is>
    </nc>
    <odxf>
      <font>
        <sz val="11"/>
        <color theme="1"/>
        <name val="Calibri"/>
        <family val="2"/>
        <scheme val="minor"/>
      </font>
    </odxf>
    <ndxf>
      <font>
        <sz val="8"/>
        <color auto="1"/>
        <name val="Segoe UI"/>
        <family val="2"/>
        <scheme val="none"/>
      </font>
    </ndxf>
  </rcc>
  <rcc rId="2795" sId="1" odxf="1" dxf="1">
    <nc r="F36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96" sId="1" odxf="1" dxf="1">
    <nc r="G364" t="inlineStr">
      <is>
        <t>ADL_SR06_C2B1-ADPSXF2_CPSF_SEP5_01580510_2022WW09.3.0.bin</t>
      </is>
    </nc>
    <odxf>
      <font>
        <sz val="11"/>
        <color theme="1"/>
        <name val="Calibri"/>
        <family val="2"/>
        <scheme val="minor"/>
      </font>
    </odxf>
    <ndxf>
      <font>
        <sz val="8"/>
        <color auto="1"/>
        <name val="Segoe UI"/>
        <family val="2"/>
        <scheme val="none"/>
      </font>
    </ndxf>
  </rcc>
  <rcc rId="2797" sId="1" odxf="1" dxf="1">
    <nc r="F36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798" sId="1" odxf="1" dxf="1">
    <nc r="G365" t="inlineStr">
      <is>
        <t>ADL_SR06_C2B1-ADPSXF2_CPSF_SEP5_01580510_2022WW09.3.0.bin</t>
      </is>
    </nc>
    <odxf>
      <font>
        <sz val="11"/>
        <color theme="1"/>
        <name val="Calibri"/>
        <family val="2"/>
        <scheme val="minor"/>
      </font>
    </odxf>
    <ndxf>
      <font>
        <sz val="8"/>
        <color auto="1"/>
        <name val="Segoe UI"/>
        <family val="2"/>
        <scheme val="none"/>
      </font>
    </ndxf>
  </rcc>
  <rcc rId="2799" sId="1" odxf="1" dxf="1">
    <nc r="F36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00" sId="1" odxf="1" dxf="1">
    <nc r="G366" t="inlineStr">
      <is>
        <t>ADL_SR06_C2B1-ADPSXF2_CPSF_SEP5_01580510_2022WW09.3.0.bin</t>
      </is>
    </nc>
    <odxf>
      <font>
        <sz val="11"/>
        <color theme="1"/>
        <name val="Calibri"/>
        <family val="2"/>
        <scheme val="minor"/>
      </font>
    </odxf>
    <ndxf>
      <font>
        <sz val="8"/>
        <color auto="1"/>
        <name val="Segoe UI"/>
        <family val="2"/>
        <scheme val="none"/>
      </font>
    </ndxf>
  </rcc>
  <rcc rId="2801" sId="1" odxf="1" dxf="1">
    <nc r="F36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02" sId="1" odxf="1" dxf="1">
    <nc r="G367" t="inlineStr">
      <is>
        <t>ADL_SR06_C2B1-ADPSXF2_CPSF_SEP5_01580510_2022WW09.3.0.bin</t>
      </is>
    </nc>
    <odxf>
      <font>
        <sz val="11"/>
        <color theme="1"/>
        <name val="Calibri"/>
        <family val="2"/>
        <scheme val="minor"/>
      </font>
    </odxf>
    <ndxf>
      <font>
        <sz val="8"/>
        <color auto="1"/>
        <name val="Segoe UI"/>
        <family val="2"/>
        <scheme val="none"/>
      </font>
    </ndxf>
  </rcc>
  <rcc rId="2803" sId="1" odxf="1" dxf="1">
    <nc r="F36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04" sId="1" odxf="1" dxf="1">
    <nc r="G368" t="inlineStr">
      <is>
        <t>ADL_SR06_C2B1-ADPSXF2_CPSF_SEP5_01580510_2022WW09.3.0.bin</t>
      </is>
    </nc>
    <odxf>
      <font>
        <sz val="11"/>
        <color theme="1"/>
        <name val="Calibri"/>
        <family val="2"/>
        <scheme val="minor"/>
      </font>
    </odxf>
    <ndxf>
      <font>
        <sz val="8"/>
        <color auto="1"/>
        <name val="Segoe UI"/>
        <family val="2"/>
        <scheme val="none"/>
      </font>
    </ndxf>
  </rcc>
  <rcc rId="2805" sId="1" odxf="1" dxf="1">
    <nc r="F36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06" sId="1" odxf="1" dxf="1">
    <nc r="G369" t="inlineStr">
      <is>
        <t>ADL_SR06_C2B1-ADPSXF2_CPSF_SEP5_01580510_2022WW09.3.0.bin</t>
      </is>
    </nc>
    <odxf>
      <font>
        <sz val="11"/>
        <color theme="1"/>
        <name val="Calibri"/>
        <family val="2"/>
        <scheme val="minor"/>
      </font>
    </odxf>
    <ndxf>
      <font>
        <sz val="8"/>
        <color auto="1"/>
        <name val="Segoe UI"/>
        <family val="2"/>
        <scheme val="none"/>
      </font>
    </ndxf>
  </rcc>
  <rcc rId="2807" sId="1" odxf="1" dxf="1">
    <nc r="F37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08" sId="1" odxf="1" dxf="1">
    <nc r="G370" t="inlineStr">
      <is>
        <t>ADL_SR06_C2B1-ADPSXF2_CPSF_SEP5_01580510_2022WW09.3.0.bin</t>
      </is>
    </nc>
    <odxf>
      <font>
        <sz val="11"/>
        <color theme="1"/>
        <name val="Calibri"/>
        <family val="2"/>
        <scheme val="minor"/>
      </font>
    </odxf>
    <ndxf>
      <font>
        <sz val="8"/>
        <color auto="1"/>
        <name val="Segoe UI"/>
        <family val="2"/>
        <scheme val="none"/>
      </font>
    </ndxf>
  </rcc>
  <rcc rId="2809" sId="1" odxf="1" dxf="1">
    <nc r="F37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10" sId="1" odxf="1" dxf="1">
    <nc r="G371" t="inlineStr">
      <is>
        <t>ADL_SR06_C2B1-ADPSXF2_CPSF_SEP5_01580510_2022WW09.3.0.bin</t>
      </is>
    </nc>
    <odxf>
      <font>
        <sz val="11"/>
        <color theme="1"/>
        <name val="Calibri"/>
        <family val="2"/>
        <scheme val="minor"/>
      </font>
    </odxf>
    <ndxf>
      <font>
        <sz val="8"/>
        <color auto="1"/>
        <name val="Segoe UI"/>
        <family val="2"/>
        <scheme val="none"/>
      </font>
    </ndxf>
  </rcc>
  <rcc rId="2811" sId="1" odxf="1" dxf="1">
    <nc r="F37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12" sId="1" odxf="1" dxf="1">
    <nc r="G372" t="inlineStr">
      <is>
        <t>ADL_SR06_C2B1-ADPSXF2_CPSF_SEP5_01580510_2022WW09.3.0.bin</t>
      </is>
    </nc>
    <odxf>
      <font>
        <sz val="11"/>
        <color theme="1"/>
        <name val="Calibri"/>
        <family val="2"/>
        <scheme val="minor"/>
      </font>
    </odxf>
    <ndxf>
      <font>
        <sz val="8"/>
        <color auto="1"/>
        <name val="Segoe UI"/>
        <family val="2"/>
        <scheme val="none"/>
      </font>
    </ndxf>
  </rcc>
  <rcc rId="2813" sId="1" odxf="1" dxf="1">
    <nc r="F37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14" sId="1" odxf="1" dxf="1">
    <nc r="G373" t="inlineStr">
      <is>
        <t>ADL_SR06_C2B1-ADPSXF2_CPSF_SEP5_01580510_2022WW09.3.0.bin</t>
      </is>
    </nc>
    <odxf>
      <font>
        <sz val="11"/>
        <color theme="1"/>
        <name val="Calibri"/>
        <family val="2"/>
        <scheme val="minor"/>
      </font>
    </odxf>
    <ndxf>
      <font>
        <sz val="8"/>
        <color auto="1"/>
        <name val="Segoe UI"/>
        <family val="2"/>
        <scheme val="none"/>
      </font>
    </ndxf>
  </rcc>
  <rcc rId="2815" sId="1" odxf="1" dxf="1">
    <nc r="F37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16" sId="1" odxf="1" dxf="1">
    <nc r="G374" t="inlineStr">
      <is>
        <t>ADL_SR06_C2B1-ADPSXF2_CPSF_SEP5_01580510_2022WW09.3.0.bin</t>
      </is>
    </nc>
    <odxf>
      <font>
        <sz val="11"/>
        <color theme="1"/>
        <name val="Calibri"/>
        <family val="2"/>
        <scheme val="minor"/>
      </font>
    </odxf>
    <ndxf>
      <font>
        <sz val="8"/>
        <color auto="1"/>
        <name val="Segoe UI"/>
        <family val="2"/>
        <scheme val="none"/>
      </font>
    </ndxf>
  </rcc>
  <rcc rId="2817" sId="1" odxf="1" dxf="1">
    <nc r="F37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18" sId="1" odxf="1" dxf="1">
    <nc r="G375" t="inlineStr">
      <is>
        <t>ADL_SR06_C2B1-ADPSXF2_CPSF_SEP5_01580510_2022WW09.3.0.bin</t>
      </is>
    </nc>
    <odxf>
      <font>
        <sz val="11"/>
        <color theme="1"/>
        <name val="Calibri"/>
        <family val="2"/>
        <scheme val="minor"/>
      </font>
    </odxf>
    <ndxf>
      <font>
        <sz val="8"/>
        <color auto="1"/>
        <name val="Segoe UI"/>
        <family val="2"/>
        <scheme val="none"/>
      </font>
    </ndxf>
  </rcc>
  <rcc rId="2819" sId="1" odxf="1" dxf="1">
    <nc r="F37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20" sId="1" odxf="1" dxf="1">
    <nc r="G376" t="inlineStr">
      <is>
        <t>ADL_SR06_C2B1-ADPSXF2_CPSF_SEP5_01580510_2022WW09.3.0.bin</t>
      </is>
    </nc>
    <odxf>
      <font>
        <sz val="11"/>
        <color theme="1"/>
        <name val="Calibri"/>
        <family val="2"/>
        <scheme val="minor"/>
      </font>
    </odxf>
    <ndxf>
      <font>
        <sz val="8"/>
        <color auto="1"/>
        <name val="Segoe UI"/>
        <family val="2"/>
        <scheme val="none"/>
      </font>
    </ndxf>
  </rcc>
  <rcc rId="2821" sId="1" odxf="1" dxf="1">
    <nc r="F37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22" sId="1" odxf="1" dxf="1">
    <nc r="G377" t="inlineStr">
      <is>
        <t>ADL_SR06_C2B1-ADPSXF2_CPSF_SEP5_01580510_2022WW09.3.0.bin</t>
      </is>
    </nc>
    <odxf>
      <font>
        <sz val="11"/>
        <color theme="1"/>
        <name val="Calibri"/>
        <family val="2"/>
        <scheme val="minor"/>
      </font>
    </odxf>
    <ndxf>
      <font>
        <sz val="8"/>
        <color auto="1"/>
        <name val="Segoe UI"/>
        <family val="2"/>
        <scheme val="none"/>
      </font>
    </ndxf>
  </rcc>
  <rcc rId="2823" sId="1" odxf="1" dxf="1">
    <nc r="F37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24" sId="1" odxf="1" dxf="1">
    <nc r="G378" t="inlineStr">
      <is>
        <t>ADL_SR06_C2B1-ADPSXF2_CPSF_SEP5_01580510_2022WW09.3.0.bin</t>
      </is>
    </nc>
    <odxf>
      <font>
        <sz val="11"/>
        <color theme="1"/>
        <name val="Calibri"/>
        <family val="2"/>
        <scheme val="minor"/>
      </font>
    </odxf>
    <ndxf>
      <font>
        <sz val="8"/>
        <color auto="1"/>
        <name val="Segoe UI"/>
        <family val="2"/>
        <scheme val="none"/>
      </font>
    </ndxf>
  </rcc>
  <rcc rId="2825" sId="1" odxf="1" dxf="1">
    <nc r="F37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26" sId="1" odxf="1" dxf="1">
    <nc r="G379" t="inlineStr">
      <is>
        <t>ADL_SR06_C2B1-ADPSXF2_CPSF_SEP5_01580510_2022WW09.3.0.bin</t>
      </is>
    </nc>
    <odxf>
      <font>
        <sz val="11"/>
        <color theme="1"/>
        <name val="Calibri"/>
        <family val="2"/>
        <scheme val="minor"/>
      </font>
    </odxf>
    <ndxf>
      <font>
        <sz val="8"/>
        <color auto="1"/>
        <name val="Segoe UI"/>
        <family val="2"/>
        <scheme val="none"/>
      </font>
    </ndxf>
  </rcc>
  <rcc rId="2827" sId="1" odxf="1" dxf="1">
    <nc r="F38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28" sId="1" odxf="1" dxf="1">
    <nc r="G380" t="inlineStr">
      <is>
        <t>ADL_SR06_C2B1-ADPSXF2_CPSF_SEP5_01580510_2022WW09.3.0.bin</t>
      </is>
    </nc>
    <odxf>
      <font>
        <sz val="11"/>
        <color theme="1"/>
        <name val="Calibri"/>
        <family val="2"/>
        <scheme val="minor"/>
      </font>
    </odxf>
    <ndxf>
      <font>
        <sz val="8"/>
        <color auto="1"/>
        <name val="Segoe UI"/>
        <family val="2"/>
        <scheme val="none"/>
      </font>
    </ndxf>
  </rcc>
  <rcc rId="2829" sId="1" odxf="1" dxf="1">
    <nc r="F38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30" sId="1" odxf="1" dxf="1">
    <nc r="G381" t="inlineStr">
      <is>
        <t>ADL_SR06_C2B1-ADPSXF2_CPSF_SEP5_01580510_2022WW09.3.0.bin</t>
      </is>
    </nc>
    <odxf>
      <font>
        <sz val="11"/>
        <color theme="1"/>
        <name val="Calibri"/>
        <family val="2"/>
        <scheme val="minor"/>
      </font>
    </odxf>
    <ndxf>
      <font>
        <sz val="8"/>
        <color auto="1"/>
        <name val="Segoe UI"/>
        <family val="2"/>
        <scheme val="none"/>
      </font>
    </ndxf>
  </rcc>
  <rcc rId="2831" sId="1" odxf="1" dxf="1">
    <nc r="F38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32" sId="1" odxf="1" dxf="1">
    <nc r="G382" t="inlineStr">
      <is>
        <t>ADL_SR06_C2B1-ADPSXF2_CPSF_SEP5_01580510_2022WW09.3.0.bin</t>
      </is>
    </nc>
    <odxf>
      <font>
        <sz val="11"/>
        <color theme="1"/>
        <name val="Calibri"/>
        <family val="2"/>
        <scheme val="minor"/>
      </font>
    </odxf>
    <ndxf>
      <font>
        <sz val="8"/>
        <color auto="1"/>
        <name val="Segoe UI"/>
        <family val="2"/>
        <scheme val="none"/>
      </font>
    </ndxf>
  </rcc>
  <rcc rId="2833" sId="1" odxf="1" dxf="1">
    <nc r="F38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34" sId="1" odxf="1" dxf="1">
    <nc r="G383" t="inlineStr">
      <is>
        <t>ADL_SR06_C2B1-ADPSXF2_CPSF_SEP5_01580510_2022WW09.3.0.bin</t>
      </is>
    </nc>
    <odxf>
      <font>
        <sz val="11"/>
        <color theme="1"/>
        <name val="Calibri"/>
        <family val="2"/>
        <scheme val="minor"/>
      </font>
    </odxf>
    <ndxf>
      <font>
        <sz val="8"/>
        <color auto="1"/>
        <name val="Segoe UI"/>
        <family val="2"/>
        <scheme val="none"/>
      </font>
    </ndxf>
  </rcc>
  <rcc rId="2835" sId="1" odxf="1" dxf="1">
    <nc r="F38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36" sId="1" odxf="1" dxf="1">
    <nc r="G384" t="inlineStr">
      <is>
        <t>ADL_SR06_C2B1-ADPSXF2_CPSF_SEP5_01580510_2022WW09.3.0.bin</t>
      </is>
    </nc>
    <odxf>
      <font>
        <sz val="11"/>
        <color theme="1"/>
        <name val="Calibri"/>
        <family val="2"/>
        <scheme val="minor"/>
      </font>
    </odxf>
    <ndxf>
      <font>
        <sz val="8"/>
        <color auto="1"/>
        <name val="Segoe UI"/>
        <family val="2"/>
        <scheme val="none"/>
      </font>
    </ndxf>
  </rcc>
  <rcc rId="2837" sId="1" odxf="1" dxf="1">
    <nc r="F38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38" sId="1" odxf="1" dxf="1">
    <nc r="G385" t="inlineStr">
      <is>
        <t>ADL_SR06_C2B1-ADPSXF2_CPSF_SEP5_01580510_2022WW09.3.0.bin</t>
      </is>
    </nc>
    <odxf>
      <font>
        <sz val="11"/>
        <color theme="1"/>
        <name val="Calibri"/>
        <family val="2"/>
        <scheme val="minor"/>
      </font>
    </odxf>
    <ndxf>
      <font>
        <sz val="8"/>
        <color auto="1"/>
        <name val="Segoe UI"/>
        <family val="2"/>
        <scheme val="none"/>
      </font>
    </ndxf>
  </rcc>
  <rcc rId="2839" sId="1" odxf="1" dxf="1">
    <nc r="F38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40" sId="1" odxf="1" dxf="1">
    <nc r="G386" t="inlineStr">
      <is>
        <t>ADL_SR06_C2B1-ADPSXF2_CPSF_SEP5_01580510_2022WW09.3.0.bin</t>
      </is>
    </nc>
    <odxf>
      <font>
        <sz val="11"/>
        <color theme="1"/>
        <name val="Calibri"/>
        <family val="2"/>
        <scheme val="minor"/>
      </font>
    </odxf>
    <ndxf>
      <font>
        <sz val="8"/>
        <color auto="1"/>
        <name val="Segoe UI"/>
        <family val="2"/>
        <scheme val="none"/>
      </font>
    </ndxf>
  </rcc>
  <rcc rId="2841" sId="1" odxf="1" dxf="1">
    <nc r="F38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42" sId="1" odxf="1" dxf="1">
    <nc r="G387" t="inlineStr">
      <is>
        <t>ADL_SR06_C2B1-ADPSXF2_CPSF_SEP5_01580510_2022WW09.3.0.bin</t>
      </is>
    </nc>
    <odxf>
      <font>
        <sz val="11"/>
        <color theme="1"/>
        <name val="Calibri"/>
        <family val="2"/>
        <scheme val="minor"/>
      </font>
    </odxf>
    <ndxf>
      <font>
        <sz val="8"/>
        <color auto="1"/>
        <name val="Segoe UI"/>
        <family val="2"/>
        <scheme val="none"/>
      </font>
    </ndxf>
  </rcc>
  <rcc rId="2843" sId="1" odxf="1" dxf="1">
    <nc r="F38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44" sId="1" odxf="1" dxf="1">
    <nc r="G388" t="inlineStr">
      <is>
        <t>ADL_SR06_C2B1-ADPSXF2_CPSF_SEP5_01580510_2022WW09.3.0.bin</t>
      </is>
    </nc>
    <odxf>
      <font>
        <sz val="11"/>
        <color theme="1"/>
        <name val="Calibri"/>
        <family val="2"/>
        <scheme val="minor"/>
      </font>
    </odxf>
    <ndxf>
      <font>
        <sz val="8"/>
        <color auto="1"/>
        <name val="Segoe UI"/>
        <family val="2"/>
        <scheme val="none"/>
      </font>
    </ndxf>
  </rcc>
  <rcc rId="2845" sId="1" odxf="1" dxf="1">
    <nc r="F38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46" sId="1" odxf="1" dxf="1">
    <nc r="G389" t="inlineStr">
      <is>
        <t>ADL_SR06_C2B1-ADPSXF2_CPSF_SEP5_01580510_2022WW09.3.0.bin</t>
      </is>
    </nc>
    <odxf>
      <font>
        <sz val="11"/>
        <color theme="1"/>
        <name val="Calibri"/>
        <family val="2"/>
        <scheme val="minor"/>
      </font>
    </odxf>
    <ndxf>
      <font>
        <sz val="8"/>
        <color auto="1"/>
        <name val="Segoe UI"/>
        <family val="2"/>
        <scheme val="none"/>
      </font>
    </ndxf>
  </rcc>
  <rcc rId="2847" sId="1" odxf="1" dxf="1">
    <nc r="F39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48" sId="1" odxf="1" dxf="1">
    <nc r="G390" t="inlineStr">
      <is>
        <t>ADL_SR06_C2B1-ADPSXF2_CPSF_SEP5_01580510_2022WW09.3.0.bin</t>
      </is>
    </nc>
    <odxf>
      <font>
        <sz val="11"/>
        <color theme="1"/>
        <name val="Calibri"/>
        <family val="2"/>
        <scheme val="minor"/>
      </font>
    </odxf>
    <ndxf>
      <font>
        <sz val="8"/>
        <color auto="1"/>
        <name val="Segoe UI"/>
        <family val="2"/>
        <scheme val="none"/>
      </font>
    </ndxf>
  </rcc>
  <rcc rId="2849" sId="1" odxf="1" dxf="1">
    <nc r="F39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50" sId="1" odxf="1" dxf="1">
    <nc r="G391" t="inlineStr">
      <is>
        <t>ADL_SR06_C2B1-ADPSXF2_CPSF_SEP5_01580510_2022WW09.3.0.bin</t>
      </is>
    </nc>
    <odxf>
      <font>
        <sz val="11"/>
        <color theme="1"/>
        <name val="Calibri"/>
        <family val="2"/>
        <scheme val="minor"/>
      </font>
    </odxf>
    <ndxf>
      <font>
        <sz val="8"/>
        <color auto="1"/>
        <name val="Segoe UI"/>
        <family val="2"/>
        <scheme val="none"/>
      </font>
    </ndxf>
  </rcc>
  <rcc rId="2851" sId="1" odxf="1" dxf="1">
    <nc r="F39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52" sId="1" odxf="1" dxf="1">
    <nc r="G392" t="inlineStr">
      <is>
        <t>ADL_SR06_C2B1-ADPSXF2_CPSF_SEP5_01580510_2022WW09.3.0.bin</t>
      </is>
    </nc>
    <odxf>
      <font>
        <sz val="11"/>
        <color theme="1"/>
        <name val="Calibri"/>
        <family val="2"/>
        <scheme val="minor"/>
      </font>
    </odxf>
    <ndxf>
      <font>
        <sz val="8"/>
        <color auto="1"/>
        <name val="Segoe UI"/>
        <family val="2"/>
        <scheme val="none"/>
      </font>
    </ndxf>
  </rcc>
  <rcc rId="2853" sId="1" odxf="1" dxf="1">
    <nc r="F39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54" sId="1" odxf="1" dxf="1">
    <nc r="G393" t="inlineStr">
      <is>
        <t>ADL_SR06_C2B1-ADPSXF2_CPSF_SEP5_01580510_2022WW09.3.0.bin</t>
      </is>
    </nc>
    <odxf>
      <font>
        <sz val="11"/>
        <color theme="1"/>
        <name val="Calibri"/>
        <family val="2"/>
        <scheme val="minor"/>
      </font>
    </odxf>
    <ndxf>
      <font>
        <sz val="8"/>
        <color auto="1"/>
        <name val="Segoe UI"/>
        <family val="2"/>
        <scheme val="none"/>
      </font>
    </ndxf>
  </rcc>
  <rcc rId="2855" sId="1" odxf="1" dxf="1">
    <nc r="F39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56" sId="1" odxf="1" dxf="1">
    <nc r="G394" t="inlineStr">
      <is>
        <t>ADL_SR06_C2B1-ADPSXF2_CPSF_SEP5_01580510_2022WW09.3.0.bin</t>
      </is>
    </nc>
    <odxf>
      <font>
        <sz val="11"/>
        <color theme="1"/>
        <name val="Calibri"/>
        <family val="2"/>
        <scheme val="minor"/>
      </font>
    </odxf>
    <ndxf>
      <font>
        <sz val="8"/>
        <color auto="1"/>
        <name val="Segoe UI"/>
        <family val="2"/>
        <scheme val="none"/>
      </font>
    </ndxf>
  </rcc>
  <rcc rId="2857" sId="1" odxf="1" dxf="1">
    <nc r="F39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58" sId="1" odxf="1" dxf="1">
    <nc r="G395" t="inlineStr">
      <is>
        <t>ADL_SR06_C2B1-ADPSXF2_CPSF_SEP5_01580510_2022WW09.3.0.bin</t>
      </is>
    </nc>
    <odxf>
      <font>
        <sz val="11"/>
        <color theme="1"/>
        <name val="Calibri"/>
        <family val="2"/>
        <scheme val="minor"/>
      </font>
    </odxf>
    <ndxf>
      <font>
        <sz val="8"/>
        <color auto="1"/>
        <name val="Segoe UI"/>
        <family val="2"/>
        <scheme val="none"/>
      </font>
    </ndxf>
  </rcc>
  <rcc rId="2859" sId="1" odxf="1" dxf="1">
    <nc r="F39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60" sId="1" odxf="1" dxf="1">
    <nc r="G396" t="inlineStr">
      <is>
        <t>ADL_SR06_C2B1-ADPSXF2_CPSF_SEP5_01580510_2022WW09.3.0.bin</t>
      </is>
    </nc>
    <odxf>
      <font>
        <sz val="11"/>
        <color theme="1"/>
        <name val="Calibri"/>
        <family val="2"/>
        <scheme val="minor"/>
      </font>
    </odxf>
    <ndxf>
      <font>
        <sz val="8"/>
        <color auto="1"/>
        <name val="Segoe UI"/>
        <family val="2"/>
        <scheme val="none"/>
      </font>
    </ndxf>
  </rcc>
  <rcc rId="2861" sId="1" odxf="1" dxf="1">
    <nc r="F39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62" sId="1" odxf="1" dxf="1">
    <nc r="G397" t="inlineStr">
      <is>
        <t>ADL_SR06_C2B1-ADPSXF2_CPSF_SEP5_01580510_2022WW09.3.0.bin</t>
      </is>
    </nc>
    <odxf>
      <font>
        <sz val="11"/>
        <color theme="1"/>
        <name val="Calibri"/>
        <family val="2"/>
        <scheme val="minor"/>
      </font>
    </odxf>
    <ndxf>
      <font>
        <sz val="8"/>
        <color auto="1"/>
        <name val="Segoe UI"/>
        <family val="2"/>
        <scheme val="none"/>
      </font>
    </ndxf>
  </rcc>
  <rcc rId="2863" sId="1" odxf="1" dxf="1">
    <nc r="F39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64" sId="1" odxf="1" dxf="1">
    <nc r="G398" t="inlineStr">
      <is>
        <t>ADL_SR06_C2B1-ADPSXF2_CPSF_SEP5_01580510_2022WW09.3.0.bin</t>
      </is>
    </nc>
    <odxf>
      <font>
        <sz val="11"/>
        <color theme="1"/>
        <name val="Calibri"/>
        <family val="2"/>
        <scheme val="minor"/>
      </font>
    </odxf>
    <ndxf>
      <font>
        <sz val="8"/>
        <color auto="1"/>
        <name val="Segoe UI"/>
        <family val="2"/>
        <scheme val="none"/>
      </font>
    </ndxf>
  </rcc>
  <rcc rId="2865" sId="1" odxf="1" dxf="1">
    <nc r="F39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66" sId="1" odxf="1" dxf="1">
    <nc r="G399" t="inlineStr">
      <is>
        <t>ADL_SR06_C2B1-ADPSXF2_CPSF_SEP5_01580510_2022WW09.3.0.bin</t>
      </is>
    </nc>
    <odxf>
      <font>
        <sz val="11"/>
        <color theme="1"/>
        <name val="Calibri"/>
        <family val="2"/>
        <scheme val="minor"/>
      </font>
    </odxf>
    <ndxf>
      <font>
        <sz val="8"/>
        <color auto="1"/>
        <name val="Segoe UI"/>
        <family val="2"/>
        <scheme val="none"/>
      </font>
    </ndxf>
  </rcc>
  <rcc rId="2867" sId="1" odxf="1" dxf="1">
    <nc r="F40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68" sId="1" odxf="1" dxf="1">
    <nc r="G400" t="inlineStr">
      <is>
        <t>ADL_SR06_C2B1-ADPSXF2_CPSF_SEP5_01580510_2022WW09.3.0.bin</t>
      </is>
    </nc>
    <odxf>
      <font>
        <sz val="11"/>
        <color theme="1"/>
        <name val="Calibri"/>
        <family val="2"/>
        <scheme val="minor"/>
      </font>
    </odxf>
    <ndxf>
      <font>
        <sz val="8"/>
        <color auto="1"/>
        <name val="Segoe UI"/>
        <family val="2"/>
        <scheme val="none"/>
      </font>
    </ndxf>
  </rcc>
  <rcc rId="2869" sId="1" odxf="1" dxf="1">
    <nc r="F40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70" sId="1" odxf="1" dxf="1">
    <nc r="G401" t="inlineStr">
      <is>
        <t>ADL_SR06_C2B1-ADPSXF2_CPSF_SEP5_01580510_2022WW09.3.0.bin</t>
      </is>
    </nc>
    <odxf>
      <font>
        <sz val="11"/>
        <color theme="1"/>
        <name val="Calibri"/>
        <family val="2"/>
        <scheme val="minor"/>
      </font>
    </odxf>
    <ndxf>
      <font>
        <sz val="8"/>
        <color auto="1"/>
        <name val="Segoe UI"/>
        <family val="2"/>
        <scheme val="none"/>
      </font>
    </ndxf>
  </rcc>
  <rcc rId="2871" sId="1" odxf="1" dxf="1">
    <nc r="F40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72" sId="1" odxf="1" dxf="1">
    <nc r="G402" t="inlineStr">
      <is>
        <t>ADL_SR06_C2B1-ADPSXF2_CPSF_SEP5_01580510_2022WW09.3.0.bin</t>
      </is>
    </nc>
    <odxf>
      <font>
        <sz val="11"/>
        <color theme="1"/>
        <name val="Calibri"/>
        <family val="2"/>
        <scheme val="minor"/>
      </font>
    </odxf>
    <ndxf>
      <font>
        <sz val="8"/>
        <color auto="1"/>
        <name val="Segoe UI"/>
        <family val="2"/>
        <scheme val="none"/>
      </font>
    </ndxf>
  </rcc>
  <rcc rId="2873" sId="1" odxf="1" dxf="1">
    <nc r="F40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74" sId="1" odxf="1" dxf="1">
    <nc r="G403" t="inlineStr">
      <is>
        <t>ADL_SR06_C2B1-ADPSXF2_CPSF_SEP5_01580510_2022WW09.3.0.bin</t>
      </is>
    </nc>
    <odxf>
      <font>
        <sz val="11"/>
        <color theme="1"/>
        <name val="Calibri"/>
        <family val="2"/>
        <scheme val="minor"/>
      </font>
    </odxf>
    <ndxf>
      <font>
        <sz val="8"/>
        <color auto="1"/>
        <name val="Segoe UI"/>
        <family val="2"/>
        <scheme val="none"/>
      </font>
    </ndxf>
  </rcc>
  <rcc rId="2875" sId="1" odxf="1" dxf="1">
    <nc r="F40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76" sId="1" odxf="1" dxf="1">
    <nc r="G404" t="inlineStr">
      <is>
        <t>ADL_SR06_C2B1-ADPSXF2_CPSF_SEP5_01580510_2022WW09.3.0.bin</t>
      </is>
    </nc>
    <odxf>
      <font>
        <sz val="11"/>
        <color theme="1"/>
        <name val="Calibri"/>
        <family val="2"/>
        <scheme val="minor"/>
      </font>
    </odxf>
    <ndxf>
      <font>
        <sz val="8"/>
        <color auto="1"/>
        <name val="Segoe UI"/>
        <family val="2"/>
        <scheme val="none"/>
      </font>
    </ndxf>
  </rcc>
  <rcc rId="2877" sId="1" odxf="1" dxf="1">
    <nc r="F40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78" sId="1" odxf="1" dxf="1">
    <nc r="G405" t="inlineStr">
      <is>
        <t>ADL_SR06_C2B1-ADPSXF2_CPSF_SEP5_01580510_2022WW09.3.0.bin</t>
      </is>
    </nc>
    <odxf>
      <font>
        <sz val="11"/>
        <color theme="1"/>
        <name val="Calibri"/>
        <family val="2"/>
        <scheme val="minor"/>
      </font>
    </odxf>
    <ndxf>
      <font>
        <sz val="8"/>
        <color auto="1"/>
        <name val="Segoe UI"/>
        <family val="2"/>
        <scheme val="none"/>
      </font>
    </ndxf>
  </rcc>
  <rcc rId="2879" sId="1" odxf="1" dxf="1">
    <nc r="F40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80" sId="1" odxf="1" dxf="1">
    <nc r="G406" t="inlineStr">
      <is>
        <t>ADL_SR06_C2B1-ADPSXF2_CPSF_SEP5_01580510_2022WW09.3.0.bin</t>
      </is>
    </nc>
    <odxf>
      <font>
        <sz val="11"/>
        <color theme="1"/>
        <name val="Calibri"/>
        <family val="2"/>
        <scheme val="minor"/>
      </font>
    </odxf>
    <ndxf>
      <font>
        <sz val="8"/>
        <color auto="1"/>
        <name val="Segoe UI"/>
        <family val="2"/>
        <scheme val="none"/>
      </font>
    </ndxf>
  </rcc>
  <rcc rId="2881" sId="1" odxf="1" dxf="1">
    <nc r="F40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82" sId="1" odxf="1" dxf="1">
    <nc r="G407" t="inlineStr">
      <is>
        <t>ADL_SR06_C2B1-ADPSXF2_CPSF_SEP5_01580510_2022WW09.3.0.bin</t>
      </is>
    </nc>
    <odxf>
      <font>
        <sz val="11"/>
        <color theme="1"/>
        <name val="Calibri"/>
        <family val="2"/>
        <scheme val="minor"/>
      </font>
    </odxf>
    <ndxf>
      <font>
        <sz val="8"/>
        <color auto="1"/>
        <name val="Segoe UI"/>
        <family val="2"/>
        <scheme val="none"/>
      </font>
    </ndxf>
  </rcc>
  <rcc rId="2883" sId="1" odxf="1" dxf="1">
    <nc r="F40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84" sId="1" odxf="1" dxf="1">
    <nc r="G408" t="inlineStr">
      <is>
        <t>ADL_SR06_C2B1-ADPSXF2_CPSF_SEP5_01580510_2022WW09.3.0.bin</t>
      </is>
    </nc>
    <odxf>
      <font>
        <sz val="11"/>
        <color theme="1"/>
        <name val="Calibri"/>
        <family val="2"/>
        <scheme val="minor"/>
      </font>
    </odxf>
    <ndxf>
      <font>
        <sz val="8"/>
        <color auto="1"/>
        <name val="Segoe UI"/>
        <family val="2"/>
        <scheme val="none"/>
      </font>
    </ndxf>
  </rcc>
  <rcc rId="2885" sId="1" odxf="1" dxf="1">
    <nc r="F40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86" sId="1" odxf="1" dxf="1">
    <nc r="G409" t="inlineStr">
      <is>
        <t>ADL_SR06_C2B1-ADPSXF2_CPSF_SEP5_01580510_2022WW09.3.0.bin</t>
      </is>
    </nc>
    <odxf>
      <font>
        <sz val="11"/>
        <color theme="1"/>
        <name val="Calibri"/>
        <family val="2"/>
        <scheme val="minor"/>
      </font>
    </odxf>
    <ndxf>
      <font>
        <sz val="8"/>
        <color auto="1"/>
        <name val="Segoe UI"/>
        <family val="2"/>
        <scheme val="none"/>
      </font>
    </ndxf>
  </rcc>
  <rcc rId="2887" sId="1" odxf="1" dxf="1">
    <nc r="F41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88" sId="1" odxf="1" dxf="1">
    <nc r="G410" t="inlineStr">
      <is>
        <t>ADL_SR06_C2B1-ADPSXF2_CPSF_SEP5_01580510_2022WW09.3.0.bin</t>
      </is>
    </nc>
    <odxf>
      <font>
        <sz val="11"/>
        <color theme="1"/>
        <name val="Calibri"/>
        <family val="2"/>
        <scheme val="minor"/>
      </font>
    </odxf>
    <ndxf>
      <font>
        <sz val="8"/>
        <color auto="1"/>
        <name val="Segoe UI"/>
        <family val="2"/>
        <scheme val="none"/>
      </font>
    </ndxf>
  </rcc>
  <rcc rId="2889" sId="1" odxf="1" dxf="1">
    <nc r="F41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90" sId="1" odxf="1" dxf="1">
    <nc r="G411" t="inlineStr">
      <is>
        <t>ADL_SR06_C2B1-ADPSXF2_CPSF_SEP5_01580510_2022WW09.3.0.bin</t>
      </is>
    </nc>
    <odxf>
      <font>
        <sz val="11"/>
        <color theme="1"/>
        <name val="Calibri"/>
        <family val="2"/>
        <scheme val="minor"/>
      </font>
    </odxf>
    <ndxf>
      <font>
        <sz val="8"/>
        <color auto="1"/>
        <name val="Segoe UI"/>
        <family val="2"/>
        <scheme val="none"/>
      </font>
    </ndxf>
  </rcc>
  <rcc rId="2891" sId="1" odxf="1" dxf="1">
    <nc r="F41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92" sId="1" odxf="1" dxf="1">
    <nc r="G412" t="inlineStr">
      <is>
        <t>ADL_SR06_C2B1-ADPSXF2_CPSF_SEP5_01580510_2022WW09.3.0.bin</t>
      </is>
    </nc>
    <odxf>
      <font>
        <sz val="11"/>
        <color theme="1"/>
        <name val="Calibri"/>
        <family val="2"/>
        <scheme val="minor"/>
      </font>
    </odxf>
    <ndxf>
      <font>
        <sz val="8"/>
        <color auto="1"/>
        <name val="Segoe UI"/>
        <family val="2"/>
        <scheme val="none"/>
      </font>
    </ndxf>
  </rcc>
  <rcc rId="2893" sId="1" odxf="1" dxf="1">
    <nc r="F41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94" sId="1" odxf="1" dxf="1">
    <nc r="G413" t="inlineStr">
      <is>
        <t>ADL_SR06_C2B1-ADPSXF2_CPSF_SEP5_01580510_2022WW09.3.0.bin</t>
      </is>
    </nc>
    <odxf>
      <font>
        <sz val="11"/>
        <color theme="1"/>
        <name val="Calibri"/>
        <family val="2"/>
        <scheme val="minor"/>
      </font>
    </odxf>
    <ndxf>
      <font>
        <sz val="8"/>
        <color auto="1"/>
        <name val="Segoe UI"/>
        <family val="2"/>
        <scheme val="none"/>
      </font>
    </ndxf>
  </rcc>
  <rcc rId="2895" sId="1" odxf="1" dxf="1">
    <nc r="F41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96" sId="1" odxf="1" dxf="1">
    <nc r="G414" t="inlineStr">
      <is>
        <t>ADL_SR06_C2B1-ADPSXF2_CPSF_SEP5_01580510_2022WW09.3.0.bin</t>
      </is>
    </nc>
    <odxf>
      <font>
        <sz val="11"/>
        <color theme="1"/>
        <name val="Calibri"/>
        <family val="2"/>
        <scheme val="minor"/>
      </font>
    </odxf>
    <ndxf>
      <font>
        <sz val="8"/>
        <color auto="1"/>
        <name val="Segoe UI"/>
        <family val="2"/>
        <scheme val="none"/>
      </font>
    </ndxf>
  </rcc>
  <rcc rId="2897" sId="1" odxf="1" dxf="1">
    <nc r="F41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898" sId="1" odxf="1" dxf="1">
    <nc r="G415" t="inlineStr">
      <is>
        <t>ADL_SR06_C2B1-ADPSXF2_CPSF_SEP5_01580510_2022WW09.3.0.bin</t>
      </is>
    </nc>
    <odxf>
      <font>
        <sz val="11"/>
        <color theme="1"/>
        <name val="Calibri"/>
        <family val="2"/>
        <scheme val="minor"/>
      </font>
    </odxf>
    <ndxf>
      <font>
        <sz val="8"/>
        <color auto="1"/>
        <name val="Segoe UI"/>
        <family val="2"/>
        <scheme val="none"/>
      </font>
    </ndxf>
  </rcc>
  <rcc rId="2899" sId="1" odxf="1" dxf="1">
    <nc r="F41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00" sId="1" odxf="1" dxf="1">
    <nc r="G416" t="inlineStr">
      <is>
        <t>ADL_SR06_C2B1-ADPSXF2_CPSF_SEP5_01580510_2022WW09.3.0.bin</t>
      </is>
    </nc>
    <odxf>
      <font>
        <sz val="11"/>
        <color theme="1"/>
        <name val="Calibri"/>
        <family val="2"/>
        <scheme val="minor"/>
      </font>
    </odxf>
    <ndxf>
      <font>
        <sz val="8"/>
        <color auto="1"/>
        <name val="Segoe UI"/>
        <family val="2"/>
        <scheme val="none"/>
      </font>
    </ndxf>
  </rcc>
  <rcc rId="2901" sId="1" odxf="1" dxf="1">
    <nc r="F41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02" sId="1" odxf="1" dxf="1">
    <nc r="G417" t="inlineStr">
      <is>
        <t>ADL_SR06_C2B1-ADPSXF2_CPSF_SEP5_01580510_2022WW09.3.0.bin</t>
      </is>
    </nc>
    <odxf>
      <font>
        <sz val="11"/>
        <color theme="1"/>
        <name val="Calibri"/>
        <family val="2"/>
        <scheme val="minor"/>
      </font>
    </odxf>
    <ndxf>
      <font>
        <sz val="8"/>
        <color auto="1"/>
        <name val="Segoe UI"/>
        <family val="2"/>
        <scheme val="none"/>
      </font>
    </ndxf>
  </rcc>
  <rcc rId="2903" sId="1" odxf="1" dxf="1">
    <nc r="F41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04" sId="1" odxf="1" dxf="1">
    <nc r="G418" t="inlineStr">
      <is>
        <t>ADL_SR06_C2B1-ADPSXF2_CPSF_SEP5_01580510_2022WW09.3.0.bin</t>
      </is>
    </nc>
    <odxf>
      <font>
        <sz val="11"/>
        <color theme="1"/>
        <name val="Calibri"/>
        <family val="2"/>
        <scheme val="minor"/>
      </font>
    </odxf>
    <ndxf>
      <font>
        <sz val="8"/>
        <color auto="1"/>
        <name val="Segoe UI"/>
        <family val="2"/>
        <scheme val="none"/>
      </font>
    </ndxf>
  </rcc>
  <rcc rId="2905" sId="1" odxf="1" dxf="1">
    <nc r="F41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06" sId="1" odxf="1" dxf="1">
    <nc r="G419" t="inlineStr">
      <is>
        <t>ADL_SR06_C2B1-ADPSXF2_CPSF_SEP5_01580510_2022WW09.3.0.bin</t>
      </is>
    </nc>
    <odxf>
      <font>
        <sz val="11"/>
        <color theme="1"/>
        <name val="Calibri"/>
        <family val="2"/>
        <scheme val="minor"/>
      </font>
    </odxf>
    <ndxf>
      <font>
        <sz val="8"/>
        <color auto="1"/>
        <name val="Segoe UI"/>
        <family val="2"/>
        <scheme val="none"/>
      </font>
    </ndxf>
  </rcc>
  <rcc rId="2907" sId="1" odxf="1" dxf="1">
    <nc r="F42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08" sId="1" odxf="1" dxf="1">
    <nc r="G420" t="inlineStr">
      <is>
        <t>ADL_SR06_C2B1-ADPSXF2_CPSF_SEP5_01580510_2022WW09.3.0.bin</t>
      </is>
    </nc>
    <odxf>
      <font>
        <sz val="11"/>
        <color theme="1"/>
        <name val="Calibri"/>
        <family val="2"/>
        <scheme val="minor"/>
      </font>
    </odxf>
    <ndxf>
      <font>
        <sz val="8"/>
        <color auto="1"/>
        <name val="Segoe UI"/>
        <family val="2"/>
        <scheme val="none"/>
      </font>
    </ndxf>
  </rcc>
  <rcc rId="2909" sId="1" odxf="1" dxf="1">
    <nc r="F42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10" sId="1" odxf="1" dxf="1">
    <nc r="G421" t="inlineStr">
      <is>
        <t>ADL_SR06_C2B1-ADPSXF2_CPSF_SEP5_01580510_2022WW09.3.0.bin</t>
      </is>
    </nc>
    <odxf>
      <font>
        <sz val="11"/>
        <color theme="1"/>
        <name val="Calibri"/>
        <family val="2"/>
        <scheme val="minor"/>
      </font>
    </odxf>
    <ndxf>
      <font>
        <sz val="8"/>
        <color auto="1"/>
        <name val="Segoe UI"/>
        <family val="2"/>
        <scheme val="none"/>
      </font>
    </ndxf>
  </rcc>
  <rcc rId="2911" sId="1" odxf="1" dxf="1">
    <nc r="F42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12" sId="1" odxf="1" dxf="1">
    <nc r="G422" t="inlineStr">
      <is>
        <t>ADL_SR06_C2B1-ADPSXF2_CPSF_SEP5_01580510_2022WW09.3.0.bin</t>
      </is>
    </nc>
    <odxf>
      <font>
        <sz val="11"/>
        <color theme="1"/>
        <name val="Calibri"/>
        <family val="2"/>
        <scheme val="minor"/>
      </font>
    </odxf>
    <ndxf>
      <font>
        <sz val="8"/>
        <color auto="1"/>
        <name val="Segoe UI"/>
        <family val="2"/>
        <scheme val="none"/>
      </font>
    </ndxf>
  </rcc>
  <rcc rId="2913" sId="1" odxf="1" dxf="1">
    <nc r="F42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14" sId="1" odxf="1" dxf="1">
    <nc r="G423" t="inlineStr">
      <is>
        <t>ADL_SR06_C2B1-ADPSXF2_CPSF_SEP5_01580510_2022WW09.3.0.bin</t>
      </is>
    </nc>
    <odxf>
      <font>
        <sz val="11"/>
        <color theme="1"/>
        <name val="Calibri"/>
        <family val="2"/>
        <scheme val="minor"/>
      </font>
    </odxf>
    <ndxf>
      <font>
        <sz val="8"/>
        <color auto="1"/>
        <name val="Segoe UI"/>
        <family val="2"/>
        <scheme val="none"/>
      </font>
    </ndxf>
  </rcc>
  <rcc rId="2915" sId="1" odxf="1" dxf="1">
    <nc r="F42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16" sId="1" odxf="1" dxf="1">
    <nc r="G424" t="inlineStr">
      <is>
        <t>ADL_SR06_C2B1-ADPSXF2_CPSF_SEP5_01580510_2022WW09.3.0.bin</t>
      </is>
    </nc>
    <odxf>
      <font>
        <sz val="11"/>
        <color theme="1"/>
        <name val="Calibri"/>
        <family val="2"/>
        <scheme val="minor"/>
      </font>
    </odxf>
    <ndxf>
      <font>
        <sz val="8"/>
        <color auto="1"/>
        <name val="Segoe UI"/>
        <family val="2"/>
        <scheme val="none"/>
      </font>
    </ndxf>
  </rcc>
  <rcc rId="2917" sId="1" odxf="1" dxf="1">
    <nc r="F42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18" sId="1" odxf="1" dxf="1">
    <nc r="G425" t="inlineStr">
      <is>
        <t>ADL_SR06_C2B1-ADPSXF2_CPSF_SEP5_01580510_2022WW09.3.0.bin</t>
      </is>
    </nc>
    <odxf>
      <font>
        <sz val="11"/>
        <color theme="1"/>
        <name val="Calibri"/>
        <family val="2"/>
        <scheme val="minor"/>
      </font>
    </odxf>
    <ndxf>
      <font>
        <sz val="8"/>
        <color auto="1"/>
        <name val="Segoe UI"/>
        <family val="2"/>
        <scheme val="none"/>
      </font>
    </ndxf>
  </rcc>
  <rcc rId="2919" sId="1" odxf="1" dxf="1">
    <nc r="F42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20" sId="1" odxf="1" dxf="1">
    <nc r="G426" t="inlineStr">
      <is>
        <t>ADL_SR06_C2B1-ADPSXF2_CPSF_SEP5_01580510_2022WW09.3.0.bin</t>
      </is>
    </nc>
    <odxf>
      <font>
        <sz val="11"/>
        <color theme="1"/>
        <name val="Calibri"/>
        <family val="2"/>
        <scheme val="minor"/>
      </font>
    </odxf>
    <ndxf>
      <font>
        <sz val="8"/>
        <color auto="1"/>
        <name val="Segoe UI"/>
        <family val="2"/>
        <scheme val="none"/>
      </font>
    </ndxf>
  </rcc>
  <rcc rId="2921" sId="1" odxf="1" dxf="1">
    <nc r="F42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22" sId="1" odxf="1" dxf="1">
    <nc r="G427" t="inlineStr">
      <is>
        <t>ADL_SR06_C2B1-ADPSXF2_CPSF_SEP5_01580510_2022WW09.3.0.bin</t>
      </is>
    </nc>
    <odxf>
      <font>
        <sz val="11"/>
        <color theme="1"/>
        <name val="Calibri"/>
        <family val="2"/>
        <scheme val="minor"/>
      </font>
    </odxf>
    <ndxf>
      <font>
        <sz val="8"/>
        <color auto="1"/>
        <name val="Segoe UI"/>
        <family val="2"/>
        <scheme val="none"/>
      </font>
    </ndxf>
  </rcc>
  <rcc rId="2923" sId="1" odxf="1" dxf="1">
    <nc r="F428"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24" sId="1" odxf="1" dxf="1">
    <nc r="G428" t="inlineStr">
      <is>
        <t>ADL_SR06_C2B1-ADPSXF2_CPSF_SEP5_01580510_2022WW09.3.0.bin</t>
      </is>
    </nc>
    <odxf>
      <font>
        <sz val="11"/>
        <color theme="1"/>
        <name val="Calibri"/>
        <family val="2"/>
        <scheme val="minor"/>
      </font>
    </odxf>
    <ndxf>
      <font>
        <sz val="8"/>
        <color auto="1"/>
        <name val="Segoe UI"/>
        <family val="2"/>
        <scheme val="none"/>
      </font>
    </ndxf>
  </rcc>
  <rcc rId="2925" sId="1" odxf="1" dxf="1">
    <nc r="F429"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26" sId="1" odxf="1" dxf="1">
    <nc r="G429" t="inlineStr">
      <is>
        <t>ADL_SR06_C2B1-ADPSXF2_CPSF_SEP5_01580510_2022WW09.3.0.bin</t>
      </is>
    </nc>
    <odxf>
      <font>
        <sz val="11"/>
        <color theme="1"/>
        <name val="Calibri"/>
        <family val="2"/>
        <scheme val="minor"/>
      </font>
    </odxf>
    <ndxf>
      <font>
        <sz val="8"/>
        <color auto="1"/>
        <name val="Segoe UI"/>
        <family val="2"/>
        <scheme val="none"/>
      </font>
    </ndxf>
  </rcc>
  <rcc rId="2927" sId="1" odxf="1" dxf="1">
    <nc r="F430"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28" sId="1" odxf="1" dxf="1">
    <nc r="G430" t="inlineStr">
      <is>
        <t>ADL_SR06_C2B1-ADPSXF2_CPSF_SEP5_01580510_2022WW09.3.0.bin</t>
      </is>
    </nc>
    <odxf>
      <font>
        <sz val="11"/>
        <color theme="1"/>
        <name val="Calibri"/>
        <family val="2"/>
        <scheme val="minor"/>
      </font>
    </odxf>
    <ndxf>
      <font>
        <sz val="8"/>
        <color auto="1"/>
        <name val="Segoe UI"/>
        <family val="2"/>
        <scheme val="none"/>
      </font>
    </ndxf>
  </rcc>
  <rcc rId="2929" sId="1" odxf="1" dxf="1">
    <nc r="F431"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30" sId="1" odxf="1" dxf="1">
    <nc r="G431" t="inlineStr">
      <is>
        <t>ADL_SR06_C2B1-ADPSXF2_CPSF_SEP5_01580510_2022WW09.3.0.bin</t>
      </is>
    </nc>
    <odxf>
      <font>
        <sz val="11"/>
        <color theme="1"/>
        <name val="Calibri"/>
        <family val="2"/>
        <scheme val="minor"/>
      </font>
    </odxf>
    <ndxf>
      <font>
        <sz val="8"/>
        <color auto="1"/>
        <name val="Segoe UI"/>
        <family val="2"/>
        <scheme val="none"/>
      </font>
    </ndxf>
  </rcc>
  <rcc rId="2931" sId="1" odxf="1" dxf="1">
    <nc r="F432"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32" sId="1" odxf="1" dxf="1">
    <nc r="G432" t="inlineStr">
      <is>
        <t>ADL_SR06_C2B1-ADPSXF2_CPSF_SEP5_01580510_2022WW09.3.0.bin</t>
      </is>
    </nc>
    <odxf>
      <font>
        <sz val="11"/>
        <color theme="1"/>
        <name val="Calibri"/>
        <family val="2"/>
        <scheme val="minor"/>
      </font>
    </odxf>
    <ndxf>
      <font>
        <sz val="8"/>
        <color auto="1"/>
        <name val="Segoe UI"/>
        <family val="2"/>
        <scheme val="none"/>
      </font>
    </ndxf>
  </rcc>
  <rcc rId="2933" sId="1" odxf="1" dxf="1">
    <nc r="F433"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34" sId="1" odxf="1" dxf="1">
    <nc r="G433" t="inlineStr">
      <is>
        <t>ADL_SR06_C2B1-ADPSXF2_CPSF_SEP5_01580510_2022WW09.3.0.bin</t>
      </is>
    </nc>
    <odxf>
      <font>
        <sz val="11"/>
        <color theme="1"/>
        <name val="Calibri"/>
        <family val="2"/>
        <scheme val="minor"/>
      </font>
    </odxf>
    <ndxf>
      <font>
        <sz val="8"/>
        <color auto="1"/>
        <name val="Segoe UI"/>
        <family val="2"/>
        <scheme val="none"/>
      </font>
    </ndxf>
  </rcc>
  <rcc rId="2935" sId="1" odxf="1" dxf="1">
    <nc r="F434"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36" sId="1" odxf="1" dxf="1">
    <nc r="G434" t="inlineStr">
      <is>
        <t>ADL_SR06_C2B1-ADPSXF2_CPSF_SEP5_01580510_2022WW09.3.0.bin</t>
      </is>
    </nc>
    <odxf>
      <font>
        <sz val="11"/>
        <color theme="1"/>
        <name val="Calibri"/>
        <family val="2"/>
        <scheme val="minor"/>
      </font>
    </odxf>
    <ndxf>
      <font>
        <sz val="8"/>
        <color auto="1"/>
        <name val="Segoe UI"/>
        <family val="2"/>
        <scheme val="none"/>
      </font>
    </ndxf>
  </rcc>
  <rcc rId="2937" sId="1" odxf="1" dxf="1">
    <nc r="F435"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38" sId="1" odxf="1" dxf="1">
    <nc r="G435" t="inlineStr">
      <is>
        <t>ADL_SR06_C2B1-ADPSXF2_CPSF_SEP5_01580510_2022WW09.3.0.bin</t>
      </is>
    </nc>
    <odxf>
      <font>
        <sz val="11"/>
        <color theme="1"/>
        <name val="Calibri"/>
        <family val="2"/>
        <scheme val="minor"/>
      </font>
    </odxf>
    <ndxf>
      <font>
        <sz val="8"/>
        <color auto="1"/>
        <name val="Segoe UI"/>
        <family val="2"/>
        <scheme val="none"/>
      </font>
    </ndxf>
  </rcc>
  <rcc rId="2939" sId="1" odxf="1" dxf="1">
    <nc r="F436"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40" sId="1" odxf="1" dxf="1">
    <nc r="G436" t="inlineStr">
      <is>
        <t>ADL_SR06_C2B1-ADPSXF2_CPSF_SEP5_01580510_2022WW09.3.0.bin</t>
      </is>
    </nc>
    <odxf>
      <font>
        <sz val="11"/>
        <color theme="1"/>
        <name val="Calibri"/>
        <family val="2"/>
        <scheme val="minor"/>
      </font>
    </odxf>
    <ndxf>
      <font>
        <sz val="8"/>
        <color auto="1"/>
        <name val="Segoe UI"/>
        <family val="2"/>
        <scheme val="none"/>
      </font>
    </ndxf>
  </rcc>
  <rcc rId="2941" sId="1" odxf="1" dxf="1">
    <nc r="F437" t="inlineStr">
      <is>
        <t>FSP Release</t>
      </is>
    </nc>
    <odxf>
      <font>
        <sz val="11"/>
        <color theme="1"/>
        <name val="Calibri"/>
        <family val="2"/>
        <scheme val="minor"/>
      </font>
      <alignment horizontal="general" vertical="bottom"/>
    </odxf>
    <ndxf>
      <font>
        <sz val="10"/>
        <color rgb="FF000000"/>
        <name val="Calibri"/>
        <family val="2"/>
        <scheme val="minor"/>
      </font>
      <alignment horizontal="left" vertical="top"/>
    </ndxf>
  </rcc>
  <rcc rId="2942" sId="1" odxf="1" dxf="1">
    <nc r="G437" t="inlineStr">
      <is>
        <t>ADL_SR06_C2B1-ADPSXF2_CPSF_SEP5_01580510_2022WW09.3.0.bin</t>
      </is>
    </nc>
    <odxf>
      <font>
        <sz val="11"/>
        <color theme="1"/>
        <name val="Calibri"/>
        <family val="2"/>
        <scheme val="minor"/>
      </font>
    </odxf>
    <ndxf>
      <font>
        <sz val="8"/>
        <color auto="1"/>
        <name val="Segoe UI"/>
        <family val="2"/>
        <scheme val="none"/>
      </font>
    </ndxf>
  </rcc>
  <rcv guid="{B6E2381C-A942-4DD7-896B-98DA956ABE3A}" action="delete"/>
  <rdn rId="0" localSheetId="2" customView="1" name="Z_B6E2381C_A942_4DD7_896B_98DA956ABE3A_.wvu.FilterData" hidden="1" oldHidden="1">
    <formula>Test_Config!$A$1</formula>
  </rdn>
  <rdn rId="0" localSheetId="1" customView="1" name="Z_B6E2381C_A942_4DD7_896B_98DA956ABE3A_.wvu.FilterData" hidden="1" oldHidden="1">
    <formula>Test_Data!$A$1:$T$1</formula>
    <oldFormula>Test_Data!$B$1:$R$437</oldFormula>
  </rdn>
  <rcv guid="{B6E2381C-A942-4DD7-896B-98DA956ABE3A}" action="add"/>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5" sId="2">
    <oc r="B4" t="inlineStr">
      <is>
        <t>V3087_01_97_COBALT</t>
      </is>
    </oc>
    <nc r="B4" t="inlineStr">
      <is>
        <t>RPL_V3087_01_97_COBALT</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6" sId="1">
    <oc r="I2" t="inlineStr">
      <is>
        <t>Passed</t>
      </is>
    </oc>
    <nc r="I2" t="inlineStr">
      <is>
        <t>Not_Run</t>
      </is>
    </nc>
  </rcc>
  <rcc rId="2947" sId="1" odxf="1">
    <oc r="I3" t="inlineStr">
      <is>
        <t>Passed</t>
      </is>
    </oc>
    <nc r="I3" t="inlineStr">
      <is>
        <t>Not_Run</t>
      </is>
    </nc>
    <odxf/>
  </rcc>
  <rcc rId="2948" sId="1" odxf="1">
    <oc r="I4" t="inlineStr">
      <is>
        <t>Passed</t>
      </is>
    </oc>
    <nc r="I4" t="inlineStr">
      <is>
        <t>Not_Run</t>
      </is>
    </nc>
    <odxf/>
  </rcc>
  <rcc rId="2949" sId="1" odxf="1">
    <oc r="I5" t="inlineStr">
      <is>
        <t>Passed</t>
      </is>
    </oc>
    <nc r="I5" t="inlineStr">
      <is>
        <t>Not_Run</t>
      </is>
    </nc>
    <odxf/>
  </rcc>
  <rcc rId="2950" sId="1" odxf="1">
    <oc r="I6" t="inlineStr">
      <is>
        <t>Passed</t>
      </is>
    </oc>
    <nc r="I6" t="inlineStr">
      <is>
        <t>Not_Run</t>
      </is>
    </nc>
    <odxf/>
  </rcc>
  <rcc rId="2951" sId="1" odxf="1">
    <oc r="I7" t="inlineStr">
      <is>
        <t>Passed</t>
      </is>
    </oc>
    <nc r="I7" t="inlineStr">
      <is>
        <t>Not_Run</t>
      </is>
    </nc>
    <odxf/>
  </rcc>
  <rcc rId="2952" sId="1" odxf="1">
    <oc r="I8" t="inlineStr">
      <is>
        <t>Passed</t>
      </is>
    </oc>
    <nc r="I8" t="inlineStr">
      <is>
        <t>Not_Run</t>
      </is>
    </nc>
    <odxf/>
  </rcc>
  <rcc rId="2953" sId="1" odxf="1">
    <oc r="I9" t="inlineStr">
      <is>
        <t>Passed</t>
      </is>
    </oc>
    <nc r="I9" t="inlineStr">
      <is>
        <t>Not_Run</t>
      </is>
    </nc>
    <odxf/>
  </rcc>
  <rcc rId="2954" sId="1" odxf="1">
    <oc r="I10" t="inlineStr">
      <is>
        <t>Passed</t>
      </is>
    </oc>
    <nc r="I10" t="inlineStr">
      <is>
        <t>Not_Run</t>
      </is>
    </nc>
    <odxf/>
  </rcc>
  <rcc rId="2955" sId="1" odxf="1">
    <oc r="I11" t="inlineStr">
      <is>
        <t>Passed</t>
      </is>
    </oc>
    <nc r="I11" t="inlineStr">
      <is>
        <t>Not_Run</t>
      </is>
    </nc>
    <odxf/>
  </rcc>
  <rcc rId="2956" sId="1" odxf="1">
    <oc r="I12" t="inlineStr">
      <is>
        <t>Passed</t>
      </is>
    </oc>
    <nc r="I12" t="inlineStr">
      <is>
        <t>Not_Run</t>
      </is>
    </nc>
    <odxf/>
  </rcc>
  <rcc rId="2957" sId="1" odxf="1">
    <oc r="I13" t="inlineStr">
      <is>
        <t>Passed</t>
      </is>
    </oc>
    <nc r="I13" t="inlineStr">
      <is>
        <t>Not_Run</t>
      </is>
    </nc>
    <odxf/>
  </rcc>
  <rcc rId="2958" sId="1" odxf="1">
    <oc r="I14" t="inlineStr">
      <is>
        <t>Passed</t>
      </is>
    </oc>
    <nc r="I14" t="inlineStr">
      <is>
        <t>Not_Run</t>
      </is>
    </nc>
    <odxf/>
  </rcc>
  <rcc rId="2959" sId="1" odxf="1">
    <oc r="I15" t="inlineStr">
      <is>
        <t>Passed</t>
      </is>
    </oc>
    <nc r="I15" t="inlineStr">
      <is>
        <t>Not_Run</t>
      </is>
    </nc>
    <odxf/>
  </rcc>
  <rcc rId="2960" sId="1" odxf="1">
    <oc r="I16" t="inlineStr">
      <is>
        <t>NA</t>
      </is>
    </oc>
    <nc r="I16" t="inlineStr">
      <is>
        <t>Not_Run</t>
      </is>
    </nc>
    <odxf/>
  </rcc>
  <rcc rId="2961" sId="1" odxf="1">
    <oc r="I17" t="inlineStr">
      <is>
        <t>Passed</t>
      </is>
    </oc>
    <nc r="I17" t="inlineStr">
      <is>
        <t>Not_Run</t>
      </is>
    </nc>
    <odxf/>
  </rcc>
  <rcc rId="2962" sId="1" odxf="1">
    <oc r="I18" t="inlineStr">
      <is>
        <t>Passed</t>
      </is>
    </oc>
    <nc r="I18" t="inlineStr">
      <is>
        <t>Not_Run</t>
      </is>
    </nc>
    <odxf/>
  </rcc>
  <rcc rId="2963" sId="1" odxf="1">
    <oc r="I19" t="inlineStr">
      <is>
        <t>Passed</t>
      </is>
    </oc>
    <nc r="I19" t="inlineStr">
      <is>
        <t>Not_Run</t>
      </is>
    </nc>
    <odxf/>
  </rcc>
  <rcc rId="2964" sId="1" odxf="1">
    <oc r="I20" t="inlineStr">
      <is>
        <t>Passed</t>
      </is>
    </oc>
    <nc r="I20" t="inlineStr">
      <is>
        <t>Not_Run</t>
      </is>
    </nc>
    <odxf/>
  </rcc>
  <rcc rId="2965" sId="1" odxf="1">
    <oc r="I21" t="inlineStr">
      <is>
        <t>Passed</t>
      </is>
    </oc>
    <nc r="I21" t="inlineStr">
      <is>
        <t>Not_Run</t>
      </is>
    </nc>
    <odxf/>
  </rcc>
  <rcc rId="2966" sId="1" odxf="1">
    <oc r="I22" t="inlineStr">
      <is>
        <t>Passed</t>
      </is>
    </oc>
    <nc r="I22" t="inlineStr">
      <is>
        <t>Not_Run</t>
      </is>
    </nc>
    <odxf/>
  </rcc>
  <rcc rId="2967" sId="1" odxf="1">
    <oc r="I23" t="inlineStr">
      <is>
        <t>Passed</t>
      </is>
    </oc>
    <nc r="I23" t="inlineStr">
      <is>
        <t>Not_Run</t>
      </is>
    </nc>
    <odxf/>
  </rcc>
  <rcc rId="2968" sId="1" odxf="1">
    <oc r="I24" t="inlineStr">
      <is>
        <t>Passed</t>
      </is>
    </oc>
    <nc r="I24" t="inlineStr">
      <is>
        <t>Not_Run</t>
      </is>
    </nc>
    <odxf/>
  </rcc>
  <rcc rId="2969" sId="1" odxf="1">
    <oc r="I25" t="inlineStr">
      <is>
        <t>Passed</t>
      </is>
    </oc>
    <nc r="I25" t="inlineStr">
      <is>
        <t>Not_Run</t>
      </is>
    </nc>
    <odxf/>
  </rcc>
  <rcc rId="2970" sId="1" odxf="1">
    <oc r="I26" t="inlineStr">
      <is>
        <t>Passed</t>
      </is>
    </oc>
    <nc r="I26" t="inlineStr">
      <is>
        <t>Not_Run</t>
      </is>
    </nc>
    <odxf/>
  </rcc>
  <rcc rId="2971" sId="1" odxf="1">
    <oc r="I27" t="inlineStr">
      <is>
        <t>Passed</t>
      </is>
    </oc>
    <nc r="I27" t="inlineStr">
      <is>
        <t>Not_Run</t>
      </is>
    </nc>
    <odxf/>
  </rcc>
  <rcc rId="2972" sId="1" odxf="1">
    <oc r="I28" t="inlineStr">
      <is>
        <t>Passed</t>
      </is>
    </oc>
    <nc r="I28" t="inlineStr">
      <is>
        <t>Not_Run</t>
      </is>
    </nc>
    <odxf/>
  </rcc>
  <rcc rId="2973" sId="1" odxf="1">
    <oc r="I29" t="inlineStr">
      <is>
        <t>Passed</t>
      </is>
    </oc>
    <nc r="I29" t="inlineStr">
      <is>
        <t>Not_Run</t>
      </is>
    </nc>
    <odxf/>
  </rcc>
  <rcc rId="2974" sId="1" odxf="1">
    <oc r="I30" t="inlineStr">
      <is>
        <t>Passed</t>
      </is>
    </oc>
    <nc r="I30" t="inlineStr">
      <is>
        <t>Not_Run</t>
      </is>
    </nc>
    <odxf/>
  </rcc>
  <rcc rId="2975" sId="1" odxf="1">
    <oc r="I31" t="inlineStr">
      <is>
        <t>Passed</t>
      </is>
    </oc>
    <nc r="I31" t="inlineStr">
      <is>
        <t>Not_Run</t>
      </is>
    </nc>
    <odxf/>
  </rcc>
  <rcc rId="2976" sId="1" odxf="1">
    <oc r="I32" t="inlineStr">
      <is>
        <t>Passed</t>
      </is>
    </oc>
    <nc r="I32" t="inlineStr">
      <is>
        <t>Not_Run</t>
      </is>
    </nc>
    <odxf/>
  </rcc>
  <rcc rId="2977" sId="1" odxf="1">
    <oc r="I33" t="inlineStr">
      <is>
        <t>Passed</t>
      </is>
    </oc>
    <nc r="I33" t="inlineStr">
      <is>
        <t>Not_Run</t>
      </is>
    </nc>
    <odxf/>
  </rcc>
  <rcc rId="2978" sId="1" odxf="1">
    <oc r="I34" t="inlineStr">
      <is>
        <t>Passed</t>
      </is>
    </oc>
    <nc r="I34" t="inlineStr">
      <is>
        <t>Not_Run</t>
      </is>
    </nc>
    <odxf/>
  </rcc>
  <rcc rId="2979" sId="1" odxf="1">
    <oc r="I35" t="inlineStr">
      <is>
        <t>Passed</t>
      </is>
    </oc>
    <nc r="I35" t="inlineStr">
      <is>
        <t>Not_Run</t>
      </is>
    </nc>
    <odxf/>
  </rcc>
  <rcc rId="2980" sId="1" odxf="1">
    <oc r="I36" t="inlineStr">
      <is>
        <t>NA</t>
      </is>
    </oc>
    <nc r="I36" t="inlineStr">
      <is>
        <t>Not_Run</t>
      </is>
    </nc>
    <odxf/>
  </rcc>
  <rcc rId="2981" sId="1" odxf="1">
    <oc r="I37" t="inlineStr">
      <is>
        <t>NA</t>
      </is>
    </oc>
    <nc r="I37" t="inlineStr">
      <is>
        <t>Not_Run</t>
      </is>
    </nc>
    <odxf/>
  </rcc>
  <rcc rId="2982" sId="1" odxf="1">
    <oc r="I38" t="inlineStr">
      <is>
        <t>NA</t>
      </is>
    </oc>
    <nc r="I38" t="inlineStr">
      <is>
        <t>Not_Run</t>
      </is>
    </nc>
    <odxf/>
  </rcc>
  <rcc rId="2983" sId="1" odxf="1">
    <oc r="I39" t="inlineStr">
      <is>
        <t>Passed</t>
      </is>
    </oc>
    <nc r="I39" t="inlineStr">
      <is>
        <t>Not_Run</t>
      </is>
    </nc>
    <odxf/>
  </rcc>
  <rcc rId="2984" sId="1" odxf="1">
    <oc r="I40" t="inlineStr">
      <is>
        <t>Passed</t>
      </is>
    </oc>
    <nc r="I40" t="inlineStr">
      <is>
        <t>Not_Run</t>
      </is>
    </nc>
    <odxf/>
  </rcc>
  <rcc rId="2985" sId="1" odxf="1">
    <oc r="I41" t="inlineStr">
      <is>
        <t>NA</t>
      </is>
    </oc>
    <nc r="I41" t="inlineStr">
      <is>
        <t>Not_Run</t>
      </is>
    </nc>
    <odxf/>
  </rcc>
  <rcc rId="2986" sId="1" odxf="1">
    <oc r="I42" t="inlineStr">
      <is>
        <t>Passed</t>
      </is>
    </oc>
    <nc r="I42" t="inlineStr">
      <is>
        <t>Not_Run</t>
      </is>
    </nc>
    <odxf/>
  </rcc>
  <rcc rId="2987" sId="1" odxf="1">
    <oc r="I43" t="inlineStr">
      <is>
        <t>Passed</t>
      </is>
    </oc>
    <nc r="I43" t="inlineStr">
      <is>
        <t>Not_Run</t>
      </is>
    </nc>
    <odxf/>
  </rcc>
  <rcc rId="2988" sId="1" odxf="1">
    <oc r="I44" t="inlineStr">
      <is>
        <t>Passed</t>
      </is>
    </oc>
    <nc r="I44" t="inlineStr">
      <is>
        <t>Not_Run</t>
      </is>
    </nc>
    <odxf/>
  </rcc>
  <rcc rId="2989" sId="1" odxf="1">
    <oc r="I45" t="inlineStr">
      <is>
        <t>Passed</t>
      </is>
    </oc>
    <nc r="I45" t="inlineStr">
      <is>
        <t>Not_Run</t>
      </is>
    </nc>
    <odxf/>
  </rcc>
  <rcc rId="2990" sId="1" odxf="1">
    <oc r="I46" t="inlineStr">
      <is>
        <t>Passed</t>
      </is>
    </oc>
    <nc r="I46" t="inlineStr">
      <is>
        <t>Not_Run</t>
      </is>
    </nc>
    <odxf/>
  </rcc>
  <rcc rId="2991" sId="1" odxf="1">
    <oc r="I47" t="inlineStr">
      <is>
        <t>Passed</t>
      </is>
    </oc>
    <nc r="I47" t="inlineStr">
      <is>
        <t>Not_Run</t>
      </is>
    </nc>
    <odxf/>
  </rcc>
  <rcc rId="2992" sId="1" odxf="1">
    <oc r="I48" t="inlineStr">
      <is>
        <t>Passed</t>
      </is>
    </oc>
    <nc r="I48" t="inlineStr">
      <is>
        <t>Not_Run</t>
      </is>
    </nc>
    <odxf/>
  </rcc>
  <rcc rId="2993" sId="1" odxf="1">
    <oc r="I49" t="inlineStr">
      <is>
        <t>Passed</t>
      </is>
    </oc>
    <nc r="I49" t="inlineStr">
      <is>
        <t>Not_Run</t>
      </is>
    </nc>
    <odxf/>
  </rcc>
  <rcc rId="2994" sId="1" odxf="1">
    <oc r="I50" t="inlineStr">
      <is>
        <t>Passed</t>
      </is>
    </oc>
    <nc r="I50" t="inlineStr">
      <is>
        <t>Not_Run</t>
      </is>
    </nc>
    <odxf/>
  </rcc>
  <rcc rId="2995" sId="1" odxf="1">
    <oc r="I51" t="inlineStr">
      <is>
        <t>Passed</t>
      </is>
    </oc>
    <nc r="I51" t="inlineStr">
      <is>
        <t>Not_Run</t>
      </is>
    </nc>
    <odxf/>
  </rcc>
  <rcc rId="2996" sId="1" odxf="1">
    <oc r="I52" t="inlineStr">
      <is>
        <t>Passed</t>
      </is>
    </oc>
    <nc r="I52" t="inlineStr">
      <is>
        <t>Not_Run</t>
      </is>
    </nc>
    <odxf/>
  </rcc>
  <rcc rId="2997" sId="1" odxf="1">
    <oc r="I53" t="inlineStr">
      <is>
        <t>Passed</t>
      </is>
    </oc>
    <nc r="I53" t="inlineStr">
      <is>
        <t>Not_Run</t>
      </is>
    </nc>
    <odxf/>
  </rcc>
  <rcc rId="2998" sId="1" odxf="1">
    <oc r="I54" t="inlineStr">
      <is>
        <t>Passed</t>
      </is>
    </oc>
    <nc r="I54" t="inlineStr">
      <is>
        <t>Not_Run</t>
      </is>
    </nc>
    <odxf/>
  </rcc>
  <rcc rId="2999" sId="1" odxf="1">
    <oc r="I55" t="inlineStr">
      <is>
        <t>Passed</t>
      </is>
    </oc>
    <nc r="I55" t="inlineStr">
      <is>
        <t>Not_Run</t>
      </is>
    </nc>
    <odxf/>
  </rcc>
  <rcc rId="3000" sId="1" odxf="1">
    <oc r="I56" t="inlineStr">
      <is>
        <t>Passed</t>
      </is>
    </oc>
    <nc r="I56" t="inlineStr">
      <is>
        <t>Not_Run</t>
      </is>
    </nc>
    <odxf/>
  </rcc>
  <rcc rId="3001" sId="1" odxf="1">
    <oc r="I57" t="inlineStr">
      <is>
        <t>Passed</t>
      </is>
    </oc>
    <nc r="I57" t="inlineStr">
      <is>
        <t>Not_Run</t>
      </is>
    </nc>
    <odxf/>
  </rcc>
  <rcc rId="3002" sId="1" odxf="1">
    <oc r="I58" t="inlineStr">
      <is>
        <t>Passed</t>
      </is>
    </oc>
    <nc r="I58" t="inlineStr">
      <is>
        <t>Not_Run</t>
      </is>
    </nc>
    <odxf/>
  </rcc>
  <rcc rId="3003" sId="1" odxf="1">
    <oc r="I59" t="inlineStr">
      <is>
        <t>Passed</t>
      </is>
    </oc>
    <nc r="I59" t="inlineStr">
      <is>
        <t>Not_Run</t>
      </is>
    </nc>
    <odxf/>
  </rcc>
  <rcc rId="3004" sId="1" odxf="1">
    <oc r="I60" t="inlineStr">
      <is>
        <t>Passed</t>
      </is>
    </oc>
    <nc r="I60" t="inlineStr">
      <is>
        <t>Not_Run</t>
      </is>
    </nc>
    <odxf/>
  </rcc>
  <rcc rId="3005" sId="1" odxf="1">
    <oc r="I61" t="inlineStr">
      <is>
        <t>Passed</t>
      </is>
    </oc>
    <nc r="I61" t="inlineStr">
      <is>
        <t>Not_Run</t>
      </is>
    </nc>
    <odxf/>
  </rcc>
  <rcc rId="3006" sId="1" odxf="1">
    <oc r="I62" t="inlineStr">
      <is>
        <t>Passed</t>
      </is>
    </oc>
    <nc r="I62" t="inlineStr">
      <is>
        <t>Not_Run</t>
      </is>
    </nc>
    <odxf/>
  </rcc>
  <rcc rId="3007" sId="1" odxf="1">
    <oc r="I63" t="inlineStr">
      <is>
        <t>Passed</t>
      </is>
    </oc>
    <nc r="I63" t="inlineStr">
      <is>
        <t>Not_Run</t>
      </is>
    </nc>
    <odxf/>
  </rcc>
  <rcc rId="3008" sId="1" odxf="1">
    <oc r="I64" t="inlineStr">
      <is>
        <t>Passed</t>
      </is>
    </oc>
    <nc r="I64" t="inlineStr">
      <is>
        <t>Not_Run</t>
      </is>
    </nc>
    <odxf/>
  </rcc>
  <rcc rId="3009" sId="1" odxf="1">
    <oc r="I65" t="inlineStr">
      <is>
        <t>Passed</t>
      </is>
    </oc>
    <nc r="I65" t="inlineStr">
      <is>
        <t>Not_Run</t>
      </is>
    </nc>
    <odxf/>
  </rcc>
  <rcc rId="3010" sId="1" odxf="1">
    <oc r="I66" t="inlineStr">
      <is>
        <t>Passed</t>
      </is>
    </oc>
    <nc r="I66" t="inlineStr">
      <is>
        <t>Not_Run</t>
      </is>
    </nc>
    <odxf/>
  </rcc>
  <rcc rId="3011" sId="1" odxf="1">
    <oc r="I67" t="inlineStr">
      <is>
        <t>Passed</t>
      </is>
    </oc>
    <nc r="I67" t="inlineStr">
      <is>
        <t>Not_Run</t>
      </is>
    </nc>
    <odxf/>
  </rcc>
  <rcc rId="3012" sId="1" odxf="1">
    <oc r="I68" t="inlineStr">
      <is>
        <t>Passed</t>
      </is>
    </oc>
    <nc r="I68" t="inlineStr">
      <is>
        <t>Not_Run</t>
      </is>
    </nc>
    <odxf/>
  </rcc>
  <rcc rId="3013" sId="1" odxf="1">
    <oc r="I69" t="inlineStr">
      <is>
        <t>Passed</t>
      </is>
    </oc>
    <nc r="I69" t="inlineStr">
      <is>
        <t>Not_Run</t>
      </is>
    </nc>
    <odxf/>
  </rcc>
  <rcc rId="3014" sId="1" odxf="1">
    <oc r="I70" t="inlineStr">
      <is>
        <t>Passed</t>
      </is>
    </oc>
    <nc r="I70" t="inlineStr">
      <is>
        <t>Not_Run</t>
      </is>
    </nc>
    <odxf/>
  </rcc>
  <rcc rId="3015" sId="1" odxf="1">
    <oc r="I71" t="inlineStr">
      <is>
        <t>Passed</t>
      </is>
    </oc>
    <nc r="I71" t="inlineStr">
      <is>
        <t>Not_Run</t>
      </is>
    </nc>
    <odxf/>
  </rcc>
  <rcc rId="3016" sId="1" odxf="1">
    <oc r="I72" t="inlineStr">
      <is>
        <t>Passed</t>
      </is>
    </oc>
    <nc r="I72" t="inlineStr">
      <is>
        <t>Not_Run</t>
      </is>
    </nc>
    <odxf/>
  </rcc>
  <rcc rId="3017" sId="1" odxf="1">
    <oc r="I73" t="inlineStr">
      <is>
        <t>Passed</t>
      </is>
    </oc>
    <nc r="I73" t="inlineStr">
      <is>
        <t>Not_Run</t>
      </is>
    </nc>
    <odxf/>
  </rcc>
  <rcc rId="3018" sId="1" odxf="1">
    <oc r="I74" t="inlineStr">
      <is>
        <t>Passed</t>
      </is>
    </oc>
    <nc r="I74" t="inlineStr">
      <is>
        <t>Not_Run</t>
      </is>
    </nc>
    <odxf/>
  </rcc>
  <rcc rId="3019" sId="1" odxf="1">
    <oc r="I75" t="inlineStr">
      <is>
        <t>Passed</t>
      </is>
    </oc>
    <nc r="I75" t="inlineStr">
      <is>
        <t>Not_Run</t>
      </is>
    </nc>
    <odxf/>
  </rcc>
  <rcc rId="3020" sId="1" odxf="1">
    <oc r="I76" t="inlineStr">
      <is>
        <t>Passed</t>
      </is>
    </oc>
    <nc r="I76" t="inlineStr">
      <is>
        <t>Not_Run</t>
      </is>
    </nc>
    <odxf/>
  </rcc>
  <rcc rId="3021" sId="1" odxf="1">
    <oc r="I77" t="inlineStr">
      <is>
        <t>Passed</t>
      </is>
    </oc>
    <nc r="I77" t="inlineStr">
      <is>
        <t>Not_Run</t>
      </is>
    </nc>
    <odxf/>
  </rcc>
  <rcc rId="3022" sId="1" odxf="1">
    <oc r="I78" t="inlineStr">
      <is>
        <t>Passed</t>
      </is>
    </oc>
    <nc r="I78" t="inlineStr">
      <is>
        <t>Not_Run</t>
      </is>
    </nc>
    <odxf/>
  </rcc>
  <rcc rId="3023" sId="1" odxf="1">
    <oc r="I79" t="inlineStr">
      <is>
        <t>Passed</t>
      </is>
    </oc>
    <nc r="I79" t="inlineStr">
      <is>
        <t>Not_Run</t>
      </is>
    </nc>
    <odxf/>
  </rcc>
  <rcc rId="3024" sId="1" odxf="1">
    <oc r="I80" t="inlineStr">
      <is>
        <t>Passed</t>
      </is>
    </oc>
    <nc r="I80" t="inlineStr">
      <is>
        <t>Not_Run</t>
      </is>
    </nc>
    <odxf/>
  </rcc>
  <rcc rId="3025" sId="1" odxf="1">
    <oc r="I81" t="inlineStr">
      <is>
        <t>Passed</t>
      </is>
    </oc>
    <nc r="I81" t="inlineStr">
      <is>
        <t>Not_Run</t>
      </is>
    </nc>
    <odxf/>
  </rcc>
  <rcc rId="3026" sId="1" odxf="1">
    <oc r="I82" t="inlineStr">
      <is>
        <t>Passed</t>
      </is>
    </oc>
    <nc r="I82" t="inlineStr">
      <is>
        <t>Not_Run</t>
      </is>
    </nc>
    <odxf/>
  </rcc>
  <rcc rId="3027" sId="1" odxf="1">
    <oc r="I83" t="inlineStr">
      <is>
        <t>Passed</t>
      </is>
    </oc>
    <nc r="I83" t="inlineStr">
      <is>
        <t>Not_Run</t>
      </is>
    </nc>
    <odxf/>
  </rcc>
  <rcc rId="3028" sId="1" odxf="1">
    <oc r="I84" t="inlineStr">
      <is>
        <t>Passed</t>
      </is>
    </oc>
    <nc r="I84" t="inlineStr">
      <is>
        <t>Not_Run</t>
      </is>
    </nc>
    <odxf/>
  </rcc>
  <rcc rId="3029" sId="1" odxf="1">
    <oc r="I85" t="inlineStr">
      <is>
        <t>Passed</t>
      </is>
    </oc>
    <nc r="I85" t="inlineStr">
      <is>
        <t>Not_Run</t>
      </is>
    </nc>
    <odxf/>
  </rcc>
  <rcc rId="3030" sId="1" odxf="1">
    <oc r="I86" t="inlineStr">
      <is>
        <t>Passed</t>
      </is>
    </oc>
    <nc r="I86" t="inlineStr">
      <is>
        <t>Not_Run</t>
      </is>
    </nc>
    <odxf/>
  </rcc>
  <rcc rId="3031" sId="1" odxf="1">
    <oc r="I87" t="inlineStr">
      <is>
        <t>Passed</t>
      </is>
    </oc>
    <nc r="I87" t="inlineStr">
      <is>
        <t>Not_Run</t>
      </is>
    </nc>
    <odxf/>
  </rcc>
  <rcc rId="3032" sId="1" odxf="1">
    <oc r="I88" t="inlineStr">
      <is>
        <t>Passed</t>
      </is>
    </oc>
    <nc r="I88" t="inlineStr">
      <is>
        <t>Not_Run</t>
      </is>
    </nc>
    <odxf/>
  </rcc>
  <rcc rId="3033" sId="1" odxf="1">
    <oc r="I89" t="inlineStr">
      <is>
        <t>Passed</t>
      </is>
    </oc>
    <nc r="I89" t="inlineStr">
      <is>
        <t>Not_Run</t>
      </is>
    </nc>
    <odxf/>
  </rcc>
  <rcc rId="3034" sId="1" odxf="1">
    <oc r="I90" t="inlineStr">
      <is>
        <t>Passed</t>
      </is>
    </oc>
    <nc r="I90" t="inlineStr">
      <is>
        <t>Not_Run</t>
      </is>
    </nc>
    <odxf/>
  </rcc>
  <rcc rId="3035" sId="1" odxf="1">
    <oc r="I91" t="inlineStr">
      <is>
        <t>Passed</t>
      </is>
    </oc>
    <nc r="I91" t="inlineStr">
      <is>
        <t>Not_Run</t>
      </is>
    </nc>
    <odxf/>
  </rcc>
  <rcc rId="3036" sId="1" odxf="1">
    <oc r="I92" t="inlineStr">
      <is>
        <t>Passed</t>
      </is>
    </oc>
    <nc r="I92" t="inlineStr">
      <is>
        <t>Not_Run</t>
      </is>
    </nc>
    <odxf/>
  </rcc>
  <rcc rId="3037" sId="1" odxf="1">
    <oc r="I93" t="inlineStr">
      <is>
        <t>Passed</t>
      </is>
    </oc>
    <nc r="I93" t="inlineStr">
      <is>
        <t>Not_Run</t>
      </is>
    </nc>
    <odxf/>
  </rcc>
  <rcc rId="3038" sId="1" odxf="1">
    <oc r="I94" t="inlineStr">
      <is>
        <t>Passed</t>
      </is>
    </oc>
    <nc r="I94" t="inlineStr">
      <is>
        <t>Not_Run</t>
      </is>
    </nc>
    <odxf/>
  </rcc>
  <rcc rId="3039" sId="1" odxf="1">
    <oc r="I95" t="inlineStr">
      <is>
        <t>Passed</t>
      </is>
    </oc>
    <nc r="I95" t="inlineStr">
      <is>
        <t>Not_Run</t>
      </is>
    </nc>
    <odxf/>
  </rcc>
  <rcc rId="3040" sId="1" odxf="1">
    <oc r="I96" t="inlineStr">
      <is>
        <t>Passed</t>
      </is>
    </oc>
    <nc r="I96" t="inlineStr">
      <is>
        <t>Not_Run</t>
      </is>
    </nc>
    <odxf/>
  </rcc>
  <rcc rId="3041" sId="1" odxf="1">
    <oc r="I97" t="inlineStr">
      <is>
        <t>Passed</t>
      </is>
    </oc>
    <nc r="I97" t="inlineStr">
      <is>
        <t>Not_Run</t>
      </is>
    </nc>
    <odxf/>
  </rcc>
  <rcc rId="3042" sId="1" odxf="1">
    <oc r="I98" t="inlineStr">
      <is>
        <t>Passed</t>
      </is>
    </oc>
    <nc r="I98" t="inlineStr">
      <is>
        <t>Not_Run</t>
      </is>
    </nc>
    <odxf/>
  </rcc>
  <rcc rId="3043" sId="1" odxf="1">
    <oc r="I99" t="inlineStr">
      <is>
        <t>Passed</t>
      </is>
    </oc>
    <nc r="I99" t="inlineStr">
      <is>
        <t>Not_Run</t>
      </is>
    </nc>
    <odxf/>
  </rcc>
  <rcc rId="3044" sId="1" odxf="1">
    <oc r="I100" t="inlineStr">
      <is>
        <t>Passed</t>
      </is>
    </oc>
    <nc r="I100" t="inlineStr">
      <is>
        <t>Not_Run</t>
      </is>
    </nc>
    <odxf/>
  </rcc>
  <rcc rId="3045" sId="1" odxf="1">
    <oc r="I101" t="inlineStr">
      <is>
        <t>Passed</t>
      </is>
    </oc>
    <nc r="I101" t="inlineStr">
      <is>
        <t>Not_Run</t>
      </is>
    </nc>
    <odxf/>
  </rcc>
  <rcc rId="3046" sId="1" odxf="1">
    <oc r="I102" t="inlineStr">
      <is>
        <t>Passed</t>
      </is>
    </oc>
    <nc r="I102" t="inlineStr">
      <is>
        <t>Not_Run</t>
      </is>
    </nc>
    <odxf/>
  </rcc>
  <rcc rId="3047" sId="1" odxf="1">
    <oc r="I103" t="inlineStr">
      <is>
        <t>Passed</t>
      </is>
    </oc>
    <nc r="I103" t="inlineStr">
      <is>
        <t>Not_Run</t>
      </is>
    </nc>
    <odxf/>
  </rcc>
  <rcc rId="3048" sId="1" odxf="1">
    <oc r="I104" t="inlineStr">
      <is>
        <t>Passed</t>
      </is>
    </oc>
    <nc r="I104" t="inlineStr">
      <is>
        <t>Not_Run</t>
      </is>
    </nc>
    <odxf/>
  </rcc>
  <rcc rId="3049" sId="1" odxf="1">
    <oc r="I105" t="inlineStr">
      <is>
        <t>Passed</t>
      </is>
    </oc>
    <nc r="I105" t="inlineStr">
      <is>
        <t>Not_Run</t>
      </is>
    </nc>
    <odxf/>
  </rcc>
  <rcc rId="3050" sId="1" odxf="1">
    <oc r="I106" t="inlineStr">
      <is>
        <t>NA</t>
      </is>
    </oc>
    <nc r="I106" t="inlineStr">
      <is>
        <t>Not_Run</t>
      </is>
    </nc>
    <odxf/>
  </rcc>
  <rcc rId="3051" sId="1" odxf="1">
    <oc r="I107" t="inlineStr">
      <is>
        <t>Passed</t>
      </is>
    </oc>
    <nc r="I107" t="inlineStr">
      <is>
        <t>Not_Run</t>
      </is>
    </nc>
    <odxf/>
  </rcc>
  <rcc rId="3052" sId="1" odxf="1">
    <oc r="I108" t="inlineStr">
      <is>
        <t>Passed</t>
      </is>
    </oc>
    <nc r="I108" t="inlineStr">
      <is>
        <t>Not_Run</t>
      </is>
    </nc>
    <odxf/>
  </rcc>
  <rcc rId="3053" sId="1" odxf="1">
    <oc r="I109" t="inlineStr">
      <is>
        <t>Passed</t>
      </is>
    </oc>
    <nc r="I109" t="inlineStr">
      <is>
        <t>Not_Run</t>
      </is>
    </nc>
    <odxf/>
  </rcc>
  <rcc rId="3054" sId="1" odxf="1">
    <oc r="I110" t="inlineStr">
      <is>
        <t>Passed</t>
      </is>
    </oc>
    <nc r="I110" t="inlineStr">
      <is>
        <t>Not_Run</t>
      </is>
    </nc>
    <odxf/>
  </rcc>
  <rcc rId="3055" sId="1" odxf="1">
    <oc r="I111" t="inlineStr">
      <is>
        <t>Passed</t>
      </is>
    </oc>
    <nc r="I111" t="inlineStr">
      <is>
        <t>Not_Run</t>
      </is>
    </nc>
    <odxf/>
  </rcc>
  <rcc rId="3056" sId="1" odxf="1">
    <oc r="I112" t="inlineStr">
      <is>
        <t>Passed</t>
      </is>
    </oc>
    <nc r="I112" t="inlineStr">
      <is>
        <t>Not_Run</t>
      </is>
    </nc>
    <odxf/>
  </rcc>
  <rcc rId="3057" sId="1" odxf="1">
    <oc r="I113" t="inlineStr">
      <is>
        <t>Passed</t>
      </is>
    </oc>
    <nc r="I113" t="inlineStr">
      <is>
        <t>Not_Run</t>
      </is>
    </nc>
    <odxf/>
  </rcc>
  <rcc rId="3058" sId="1" odxf="1">
    <oc r="I114" t="inlineStr">
      <is>
        <t>Passed</t>
      </is>
    </oc>
    <nc r="I114" t="inlineStr">
      <is>
        <t>Not_Run</t>
      </is>
    </nc>
    <odxf/>
  </rcc>
  <rcc rId="3059" sId="1" odxf="1">
    <oc r="I115" t="inlineStr">
      <is>
        <t>Passed</t>
      </is>
    </oc>
    <nc r="I115" t="inlineStr">
      <is>
        <t>Not_Run</t>
      </is>
    </nc>
    <odxf/>
  </rcc>
  <rcc rId="3060" sId="1" odxf="1">
    <oc r="I116" t="inlineStr">
      <is>
        <t>Passed</t>
      </is>
    </oc>
    <nc r="I116" t="inlineStr">
      <is>
        <t>Not_Run</t>
      </is>
    </nc>
    <odxf/>
  </rcc>
  <rcc rId="3061" sId="1" odxf="1">
    <oc r="I117" t="inlineStr">
      <is>
        <t>Passed</t>
      </is>
    </oc>
    <nc r="I117" t="inlineStr">
      <is>
        <t>Not_Run</t>
      </is>
    </nc>
    <odxf/>
  </rcc>
  <rcc rId="3062" sId="1" odxf="1">
    <oc r="I118" t="inlineStr">
      <is>
        <t>Passed</t>
      </is>
    </oc>
    <nc r="I118" t="inlineStr">
      <is>
        <t>Not_Run</t>
      </is>
    </nc>
    <odxf/>
  </rcc>
  <rcc rId="3063" sId="1" odxf="1">
    <oc r="I119" t="inlineStr">
      <is>
        <t>Passed</t>
      </is>
    </oc>
    <nc r="I119" t="inlineStr">
      <is>
        <t>Not_Run</t>
      </is>
    </nc>
    <odxf/>
  </rcc>
  <rcc rId="3064" sId="1" odxf="1">
    <oc r="I120" t="inlineStr">
      <is>
        <t>Passed</t>
      </is>
    </oc>
    <nc r="I120" t="inlineStr">
      <is>
        <t>Not_Run</t>
      </is>
    </nc>
    <odxf/>
  </rcc>
  <rcc rId="3065" sId="1" odxf="1">
    <oc r="I121" t="inlineStr">
      <is>
        <t>Passed</t>
      </is>
    </oc>
    <nc r="I121" t="inlineStr">
      <is>
        <t>Not_Run</t>
      </is>
    </nc>
    <odxf/>
  </rcc>
  <rcc rId="3066" sId="1" odxf="1">
    <oc r="I122" t="inlineStr">
      <is>
        <t>Passed</t>
      </is>
    </oc>
    <nc r="I122" t="inlineStr">
      <is>
        <t>Not_Run</t>
      </is>
    </nc>
    <odxf/>
  </rcc>
  <rcc rId="3067" sId="1" odxf="1">
    <oc r="I123" t="inlineStr">
      <is>
        <t>Passed</t>
      </is>
    </oc>
    <nc r="I123" t="inlineStr">
      <is>
        <t>Not_Run</t>
      </is>
    </nc>
    <odxf/>
  </rcc>
  <rcc rId="3068" sId="1" odxf="1">
    <oc r="I124" t="inlineStr">
      <is>
        <t>Passed</t>
      </is>
    </oc>
    <nc r="I124" t="inlineStr">
      <is>
        <t>Not_Run</t>
      </is>
    </nc>
    <odxf/>
  </rcc>
  <rcc rId="3069" sId="1" odxf="1">
    <oc r="I125" t="inlineStr">
      <is>
        <t>Passed</t>
      </is>
    </oc>
    <nc r="I125" t="inlineStr">
      <is>
        <t>Not_Run</t>
      </is>
    </nc>
    <odxf/>
  </rcc>
  <rcc rId="3070" sId="1" odxf="1">
    <oc r="I126" t="inlineStr">
      <is>
        <t>Passed</t>
      </is>
    </oc>
    <nc r="I126" t="inlineStr">
      <is>
        <t>Not_Run</t>
      </is>
    </nc>
    <odxf/>
  </rcc>
  <rcc rId="3071" sId="1" odxf="1">
    <oc r="I127" t="inlineStr">
      <is>
        <t>Passed</t>
      </is>
    </oc>
    <nc r="I127" t="inlineStr">
      <is>
        <t>Not_Run</t>
      </is>
    </nc>
    <odxf/>
  </rcc>
  <rcc rId="3072" sId="1" odxf="1">
    <oc r="I128" t="inlineStr">
      <is>
        <t>Passed</t>
      </is>
    </oc>
    <nc r="I128" t="inlineStr">
      <is>
        <t>Not_Run</t>
      </is>
    </nc>
    <odxf/>
  </rcc>
  <rcc rId="3073" sId="1" odxf="1">
    <oc r="I129" t="inlineStr">
      <is>
        <t>Passed</t>
      </is>
    </oc>
    <nc r="I129" t="inlineStr">
      <is>
        <t>Not_Run</t>
      </is>
    </nc>
    <odxf/>
  </rcc>
  <rcc rId="3074" sId="1" odxf="1">
    <oc r="I130" t="inlineStr">
      <is>
        <t>Passed</t>
      </is>
    </oc>
    <nc r="I130" t="inlineStr">
      <is>
        <t>Not_Run</t>
      </is>
    </nc>
    <odxf/>
  </rcc>
  <rcc rId="3075" sId="1" odxf="1">
    <oc r="I131" t="inlineStr">
      <is>
        <t>Passed</t>
      </is>
    </oc>
    <nc r="I131" t="inlineStr">
      <is>
        <t>Not_Run</t>
      </is>
    </nc>
    <odxf/>
  </rcc>
  <rcc rId="3076" sId="1" odxf="1">
    <oc r="I132" t="inlineStr">
      <is>
        <t>Passed</t>
      </is>
    </oc>
    <nc r="I132" t="inlineStr">
      <is>
        <t>Not_Run</t>
      </is>
    </nc>
    <odxf/>
  </rcc>
  <rcc rId="3077" sId="1" odxf="1">
    <oc r="I133" t="inlineStr">
      <is>
        <t>Passed</t>
      </is>
    </oc>
    <nc r="I133" t="inlineStr">
      <is>
        <t>Not_Run</t>
      </is>
    </nc>
    <odxf/>
  </rcc>
  <rcc rId="3078" sId="1" odxf="1">
    <oc r="I134" t="inlineStr">
      <is>
        <t>Passed</t>
      </is>
    </oc>
    <nc r="I134" t="inlineStr">
      <is>
        <t>Not_Run</t>
      </is>
    </nc>
    <odxf/>
  </rcc>
  <rcc rId="3079" sId="1" odxf="1">
    <oc r="I135" t="inlineStr">
      <is>
        <t>Passed</t>
      </is>
    </oc>
    <nc r="I135" t="inlineStr">
      <is>
        <t>Not_Run</t>
      </is>
    </nc>
    <odxf/>
  </rcc>
  <rcc rId="3080" sId="1" odxf="1">
    <oc r="I136" t="inlineStr">
      <is>
        <t>Passed</t>
      </is>
    </oc>
    <nc r="I136" t="inlineStr">
      <is>
        <t>Not_Run</t>
      </is>
    </nc>
    <odxf/>
  </rcc>
  <rcc rId="3081" sId="1" odxf="1">
    <oc r="I137" t="inlineStr">
      <is>
        <t>Passed</t>
      </is>
    </oc>
    <nc r="I137" t="inlineStr">
      <is>
        <t>Not_Run</t>
      </is>
    </nc>
    <odxf/>
  </rcc>
  <rcc rId="3082" sId="1" odxf="1">
    <oc r="I138" t="inlineStr">
      <is>
        <t>Passed</t>
      </is>
    </oc>
    <nc r="I138" t="inlineStr">
      <is>
        <t>Not_Run</t>
      </is>
    </nc>
    <odxf/>
  </rcc>
  <rcc rId="3083" sId="1" odxf="1">
    <oc r="I139" t="inlineStr">
      <is>
        <t>Passed</t>
      </is>
    </oc>
    <nc r="I139" t="inlineStr">
      <is>
        <t>Not_Run</t>
      </is>
    </nc>
    <odxf/>
  </rcc>
  <rcc rId="3084" sId="1" odxf="1">
    <oc r="I140" t="inlineStr">
      <is>
        <t>Passed</t>
      </is>
    </oc>
    <nc r="I140" t="inlineStr">
      <is>
        <t>Not_Run</t>
      </is>
    </nc>
    <odxf/>
  </rcc>
  <rcc rId="3085" sId="1" odxf="1">
    <oc r="I141" t="inlineStr">
      <is>
        <t>Passed</t>
      </is>
    </oc>
    <nc r="I141" t="inlineStr">
      <is>
        <t>Not_Run</t>
      </is>
    </nc>
    <odxf/>
  </rcc>
  <rcc rId="3086" sId="1" odxf="1">
    <oc r="I142" t="inlineStr">
      <is>
        <t>Passed</t>
      </is>
    </oc>
    <nc r="I142" t="inlineStr">
      <is>
        <t>Not_Run</t>
      </is>
    </nc>
    <odxf/>
  </rcc>
  <rcc rId="3087" sId="1" odxf="1">
    <oc r="I143" t="inlineStr">
      <is>
        <t>Passed</t>
      </is>
    </oc>
    <nc r="I143" t="inlineStr">
      <is>
        <t>Not_Run</t>
      </is>
    </nc>
    <odxf/>
  </rcc>
  <rcc rId="3088" sId="1" odxf="1">
    <oc r="I144" t="inlineStr">
      <is>
        <t>Passed</t>
      </is>
    </oc>
    <nc r="I144" t="inlineStr">
      <is>
        <t>Not_Run</t>
      </is>
    </nc>
    <odxf/>
  </rcc>
  <rcc rId="3089" sId="1" odxf="1">
    <oc r="I145" t="inlineStr">
      <is>
        <t>Passed</t>
      </is>
    </oc>
    <nc r="I145" t="inlineStr">
      <is>
        <t>Not_Run</t>
      </is>
    </nc>
    <odxf/>
  </rcc>
  <rcc rId="3090" sId="1" odxf="1">
    <oc r="I146" t="inlineStr">
      <is>
        <t>Passed</t>
      </is>
    </oc>
    <nc r="I146" t="inlineStr">
      <is>
        <t>Not_Run</t>
      </is>
    </nc>
    <odxf/>
  </rcc>
  <rcc rId="3091" sId="1" odxf="1">
    <oc r="I147" t="inlineStr">
      <is>
        <t>Passed</t>
      </is>
    </oc>
    <nc r="I147" t="inlineStr">
      <is>
        <t>Not_Run</t>
      </is>
    </nc>
    <odxf/>
  </rcc>
  <rcc rId="3092" sId="1" odxf="1">
    <oc r="I148" t="inlineStr">
      <is>
        <t>Passed</t>
      </is>
    </oc>
    <nc r="I148" t="inlineStr">
      <is>
        <t>Not_Run</t>
      </is>
    </nc>
    <odxf/>
  </rcc>
  <rcc rId="3093" sId="1" odxf="1">
    <oc r="I149" t="inlineStr">
      <is>
        <t>Passed</t>
      </is>
    </oc>
    <nc r="I149" t="inlineStr">
      <is>
        <t>Not_Run</t>
      </is>
    </nc>
    <odxf/>
  </rcc>
  <rcc rId="3094" sId="1" odxf="1">
    <oc r="I150" t="inlineStr">
      <is>
        <t>Passed</t>
      </is>
    </oc>
    <nc r="I150" t="inlineStr">
      <is>
        <t>Not_Run</t>
      </is>
    </nc>
    <odxf/>
  </rcc>
  <rcc rId="3095" sId="1" odxf="1">
    <oc r="I151" t="inlineStr">
      <is>
        <t>Passed</t>
      </is>
    </oc>
    <nc r="I151" t="inlineStr">
      <is>
        <t>Not_Run</t>
      </is>
    </nc>
    <odxf/>
  </rcc>
  <rcc rId="3096" sId="1" odxf="1">
    <oc r="I152" t="inlineStr">
      <is>
        <t>Passed</t>
      </is>
    </oc>
    <nc r="I152" t="inlineStr">
      <is>
        <t>Not_Run</t>
      </is>
    </nc>
    <odxf/>
  </rcc>
  <rcc rId="3097" sId="1" odxf="1">
    <oc r="I153" t="inlineStr">
      <is>
        <t>Passed</t>
      </is>
    </oc>
    <nc r="I153" t="inlineStr">
      <is>
        <t>Not_Run</t>
      </is>
    </nc>
    <odxf/>
  </rcc>
  <rcc rId="3098" sId="1" odxf="1">
    <oc r="I154" t="inlineStr">
      <is>
        <t>Passed</t>
      </is>
    </oc>
    <nc r="I154" t="inlineStr">
      <is>
        <t>Not_Run</t>
      </is>
    </nc>
    <odxf/>
  </rcc>
  <rcc rId="3099" sId="1" odxf="1">
    <oc r="I155" t="inlineStr">
      <is>
        <t>Passed</t>
      </is>
    </oc>
    <nc r="I155" t="inlineStr">
      <is>
        <t>Not_Run</t>
      </is>
    </nc>
    <odxf/>
  </rcc>
  <rcc rId="3100" sId="1" odxf="1">
    <oc r="I156" t="inlineStr">
      <is>
        <t>Passed</t>
      </is>
    </oc>
    <nc r="I156" t="inlineStr">
      <is>
        <t>Not_Run</t>
      </is>
    </nc>
    <odxf/>
  </rcc>
  <rcc rId="3101" sId="1" odxf="1">
    <oc r="I157" t="inlineStr">
      <is>
        <t>Passed</t>
      </is>
    </oc>
    <nc r="I157" t="inlineStr">
      <is>
        <t>Not_Run</t>
      </is>
    </nc>
    <odxf/>
  </rcc>
  <rcc rId="3102" sId="1" odxf="1">
    <oc r="I158" t="inlineStr">
      <is>
        <t>Passed</t>
      </is>
    </oc>
    <nc r="I158" t="inlineStr">
      <is>
        <t>Not_Run</t>
      </is>
    </nc>
    <odxf/>
  </rcc>
  <rcc rId="3103" sId="1" odxf="1">
    <oc r="I159" t="inlineStr">
      <is>
        <t>Passed</t>
      </is>
    </oc>
    <nc r="I159" t="inlineStr">
      <is>
        <t>Not_Run</t>
      </is>
    </nc>
    <odxf/>
  </rcc>
  <rcc rId="3104" sId="1" odxf="1">
    <oc r="I160" t="inlineStr">
      <is>
        <t>NA</t>
      </is>
    </oc>
    <nc r="I160" t="inlineStr">
      <is>
        <t>Not_Run</t>
      </is>
    </nc>
    <odxf/>
  </rcc>
  <rcc rId="3105" sId="1" odxf="1">
    <oc r="I161" t="inlineStr">
      <is>
        <t>Passed</t>
      </is>
    </oc>
    <nc r="I161" t="inlineStr">
      <is>
        <t>Not_Run</t>
      </is>
    </nc>
    <odxf/>
  </rcc>
  <rcc rId="3106" sId="1" odxf="1">
    <oc r="I162" t="inlineStr">
      <is>
        <t>Passed</t>
      </is>
    </oc>
    <nc r="I162" t="inlineStr">
      <is>
        <t>Not_Run</t>
      </is>
    </nc>
    <odxf/>
  </rcc>
  <rcc rId="3107" sId="1" odxf="1">
    <oc r="I163" t="inlineStr">
      <is>
        <t>Passed</t>
      </is>
    </oc>
    <nc r="I163" t="inlineStr">
      <is>
        <t>Not_Run</t>
      </is>
    </nc>
    <odxf/>
  </rcc>
  <rcc rId="3108" sId="1" odxf="1">
    <oc r="I164" t="inlineStr">
      <is>
        <t>Passed</t>
      </is>
    </oc>
    <nc r="I164" t="inlineStr">
      <is>
        <t>Not_Run</t>
      </is>
    </nc>
    <odxf/>
  </rcc>
  <rcc rId="3109" sId="1" odxf="1">
    <oc r="I165" t="inlineStr">
      <is>
        <t>Passed</t>
      </is>
    </oc>
    <nc r="I165" t="inlineStr">
      <is>
        <t>Not_Run</t>
      </is>
    </nc>
    <odxf/>
  </rcc>
  <rcc rId="3110" sId="1" odxf="1">
    <oc r="I166" t="inlineStr">
      <is>
        <t>Passed</t>
      </is>
    </oc>
    <nc r="I166" t="inlineStr">
      <is>
        <t>Not_Run</t>
      </is>
    </nc>
    <odxf/>
  </rcc>
  <rcc rId="3111" sId="1" odxf="1">
    <oc r="I167" t="inlineStr">
      <is>
        <t>Passed</t>
      </is>
    </oc>
    <nc r="I167" t="inlineStr">
      <is>
        <t>Not_Run</t>
      </is>
    </nc>
    <odxf/>
  </rcc>
  <rcc rId="3112" sId="1" odxf="1">
    <oc r="I168" t="inlineStr">
      <is>
        <t>Passed</t>
      </is>
    </oc>
    <nc r="I168" t="inlineStr">
      <is>
        <t>Not_Run</t>
      </is>
    </nc>
    <odxf/>
  </rcc>
  <rcc rId="3113" sId="1" odxf="1">
    <oc r="I169" t="inlineStr">
      <is>
        <t>Passed</t>
      </is>
    </oc>
    <nc r="I169" t="inlineStr">
      <is>
        <t>Not_Run</t>
      </is>
    </nc>
    <odxf/>
  </rcc>
  <rcc rId="3114" sId="1" odxf="1">
    <oc r="I170" t="inlineStr">
      <is>
        <t>Passed</t>
      </is>
    </oc>
    <nc r="I170" t="inlineStr">
      <is>
        <t>Not_Run</t>
      </is>
    </nc>
    <odxf/>
  </rcc>
  <rcc rId="3115" sId="1" odxf="1">
    <oc r="I171" t="inlineStr">
      <is>
        <t>Passed</t>
      </is>
    </oc>
    <nc r="I171" t="inlineStr">
      <is>
        <t>Not_Run</t>
      </is>
    </nc>
    <odxf/>
  </rcc>
  <rcc rId="3116" sId="1" odxf="1">
    <oc r="I172" t="inlineStr">
      <is>
        <t>Passed</t>
      </is>
    </oc>
    <nc r="I172" t="inlineStr">
      <is>
        <t>Not_Run</t>
      </is>
    </nc>
    <odxf/>
  </rcc>
  <rcc rId="3117" sId="1" odxf="1">
    <oc r="I173" t="inlineStr">
      <is>
        <t>Passed</t>
      </is>
    </oc>
    <nc r="I173" t="inlineStr">
      <is>
        <t>Not_Run</t>
      </is>
    </nc>
    <odxf/>
  </rcc>
  <rcc rId="3118" sId="1" odxf="1">
    <oc r="I174" t="inlineStr">
      <is>
        <t>Passed</t>
      </is>
    </oc>
    <nc r="I174" t="inlineStr">
      <is>
        <t>Not_Run</t>
      </is>
    </nc>
    <odxf/>
  </rcc>
  <rcc rId="3119" sId="1" odxf="1">
    <oc r="I175" t="inlineStr">
      <is>
        <t>Passed</t>
      </is>
    </oc>
    <nc r="I175" t="inlineStr">
      <is>
        <t>Not_Run</t>
      </is>
    </nc>
    <odxf/>
  </rcc>
  <rcc rId="3120" sId="1" odxf="1">
    <oc r="I176" t="inlineStr">
      <is>
        <t>Passed</t>
      </is>
    </oc>
    <nc r="I176" t="inlineStr">
      <is>
        <t>Not_Run</t>
      </is>
    </nc>
    <odxf/>
  </rcc>
  <rcc rId="3121" sId="1" odxf="1">
    <oc r="I177" t="inlineStr">
      <is>
        <t>Passed</t>
      </is>
    </oc>
    <nc r="I177" t="inlineStr">
      <is>
        <t>Not_Run</t>
      </is>
    </nc>
    <odxf/>
  </rcc>
  <rcc rId="3122" sId="1" odxf="1">
    <oc r="I178" t="inlineStr">
      <is>
        <t>Passed</t>
      </is>
    </oc>
    <nc r="I178" t="inlineStr">
      <is>
        <t>Not_Run</t>
      </is>
    </nc>
    <odxf/>
  </rcc>
  <rcc rId="3123" sId="1" odxf="1">
    <oc r="I179" t="inlineStr">
      <is>
        <t>Passed</t>
      </is>
    </oc>
    <nc r="I179" t="inlineStr">
      <is>
        <t>Not_Run</t>
      </is>
    </nc>
    <odxf/>
  </rcc>
  <rcc rId="3124" sId="1" odxf="1">
    <oc r="I180" t="inlineStr">
      <is>
        <t>NA</t>
      </is>
    </oc>
    <nc r="I180" t="inlineStr">
      <is>
        <t>Not_Run</t>
      </is>
    </nc>
    <odxf/>
  </rcc>
  <rcc rId="3125" sId="1" odxf="1">
    <oc r="I181" t="inlineStr">
      <is>
        <t>Passed</t>
      </is>
    </oc>
    <nc r="I181" t="inlineStr">
      <is>
        <t>Not_Run</t>
      </is>
    </nc>
    <odxf/>
  </rcc>
  <rcc rId="3126" sId="1" odxf="1">
    <oc r="I182" t="inlineStr">
      <is>
        <t>Passed</t>
      </is>
    </oc>
    <nc r="I182" t="inlineStr">
      <is>
        <t>Not_Run</t>
      </is>
    </nc>
    <odxf/>
  </rcc>
  <rcc rId="3127" sId="1" odxf="1">
    <oc r="I183" t="inlineStr">
      <is>
        <t>Passed</t>
      </is>
    </oc>
    <nc r="I183" t="inlineStr">
      <is>
        <t>Not_Run</t>
      </is>
    </nc>
    <odxf/>
  </rcc>
  <rcc rId="3128" sId="1" odxf="1">
    <oc r="I184" t="inlineStr">
      <is>
        <t>Passed</t>
      </is>
    </oc>
    <nc r="I184" t="inlineStr">
      <is>
        <t>Not_Run</t>
      </is>
    </nc>
    <odxf/>
  </rcc>
  <rcc rId="3129" sId="1" odxf="1">
    <oc r="I185" t="inlineStr">
      <is>
        <t>Passed</t>
      </is>
    </oc>
    <nc r="I185" t="inlineStr">
      <is>
        <t>Not_Run</t>
      </is>
    </nc>
    <odxf/>
  </rcc>
  <rcc rId="3130" sId="1" odxf="1">
    <oc r="I186" t="inlineStr">
      <is>
        <t>Passed</t>
      </is>
    </oc>
    <nc r="I186" t="inlineStr">
      <is>
        <t>Not_Run</t>
      </is>
    </nc>
    <odxf/>
  </rcc>
  <rcc rId="3131" sId="1" odxf="1">
    <oc r="I187" t="inlineStr">
      <is>
        <t>Passed</t>
      </is>
    </oc>
    <nc r="I187" t="inlineStr">
      <is>
        <t>Not_Run</t>
      </is>
    </nc>
    <odxf/>
  </rcc>
  <rcc rId="3132" sId="1" odxf="1">
    <oc r="I188" t="inlineStr">
      <is>
        <t>Passed</t>
      </is>
    </oc>
    <nc r="I188" t="inlineStr">
      <is>
        <t>Not_Run</t>
      </is>
    </nc>
    <odxf/>
  </rcc>
  <rcc rId="3133" sId="1" odxf="1">
    <oc r="I189" t="inlineStr">
      <is>
        <t>Passed</t>
      </is>
    </oc>
    <nc r="I189" t="inlineStr">
      <is>
        <t>Not_Run</t>
      </is>
    </nc>
    <odxf/>
  </rcc>
  <rcc rId="3134" sId="1" odxf="1">
    <oc r="I190" t="inlineStr">
      <is>
        <t>Passed</t>
      </is>
    </oc>
    <nc r="I190" t="inlineStr">
      <is>
        <t>Not_Run</t>
      </is>
    </nc>
    <odxf/>
  </rcc>
  <rcc rId="3135" sId="1" odxf="1">
    <oc r="I191" t="inlineStr">
      <is>
        <t>Passed</t>
      </is>
    </oc>
    <nc r="I191" t="inlineStr">
      <is>
        <t>Not_Run</t>
      </is>
    </nc>
    <odxf/>
  </rcc>
  <rcc rId="3136" sId="1" odxf="1">
    <oc r="I192" t="inlineStr">
      <is>
        <t>Passed</t>
      </is>
    </oc>
    <nc r="I192" t="inlineStr">
      <is>
        <t>Not_Run</t>
      </is>
    </nc>
    <odxf/>
  </rcc>
  <rcc rId="3137" sId="1" odxf="1">
    <oc r="I193" t="inlineStr">
      <is>
        <t>Passed</t>
      </is>
    </oc>
    <nc r="I193" t="inlineStr">
      <is>
        <t>Not_Run</t>
      </is>
    </nc>
    <odxf/>
  </rcc>
  <rcc rId="3138" sId="1" odxf="1">
    <oc r="I194" t="inlineStr">
      <is>
        <t>Passed</t>
      </is>
    </oc>
    <nc r="I194" t="inlineStr">
      <is>
        <t>Not_Run</t>
      </is>
    </nc>
    <odxf/>
  </rcc>
  <rcc rId="3139" sId="1" odxf="1">
    <oc r="I195" t="inlineStr">
      <is>
        <t>Passed</t>
      </is>
    </oc>
    <nc r="I195" t="inlineStr">
      <is>
        <t>Not_Run</t>
      </is>
    </nc>
    <odxf/>
  </rcc>
  <rcc rId="3140" sId="1" odxf="1">
    <oc r="I196" t="inlineStr">
      <is>
        <t>Passed</t>
      </is>
    </oc>
    <nc r="I196" t="inlineStr">
      <is>
        <t>Not_Run</t>
      </is>
    </nc>
    <odxf/>
  </rcc>
  <rcc rId="3141" sId="1" odxf="1">
    <oc r="I197" t="inlineStr">
      <is>
        <t>Passed</t>
      </is>
    </oc>
    <nc r="I197" t="inlineStr">
      <is>
        <t>Not_Run</t>
      </is>
    </nc>
    <odxf/>
  </rcc>
  <rcc rId="3142" sId="1" odxf="1">
    <oc r="I198" t="inlineStr">
      <is>
        <t>Passed</t>
      </is>
    </oc>
    <nc r="I198" t="inlineStr">
      <is>
        <t>Not_Run</t>
      </is>
    </nc>
    <odxf/>
  </rcc>
  <rcc rId="3143" sId="1" odxf="1">
    <oc r="I199" t="inlineStr">
      <is>
        <t>Passed</t>
      </is>
    </oc>
    <nc r="I199" t="inlineStr">
      <is>
        <t>Not_Run</t>
      </is>
    </nc>
    <odxf/>
  </rcc>
  <rcc rId="3144" sId="1" odxf="1">
    <oc r="I200" t="inlineStr">
      <is>
        <t>Passed</t>
      </is>
    </oc>
    <nc r="I200" t="inlineStr">
      <is>
        <t>Not_Run</t>
      </is>
    </nc>
    <odxf/>
  </rcc>
  <rcc rId="3145" sId="1" odxf="1">
    <oc r="I201" t="inlineStr">
      <is>
        <t>Passed</t>
      </is>
    </oc>
    <nc r="I201" t="inlineStr">
      <is>
        <t>Not_Run</t>
      </is>
    </nc>
    <odxf/>
  </rcc>
  <rcc rId="3146" sId="1" odxf="1">
    <oc r="I202" t="inlineStr">
      <is>
        <t>Passed</t>
      </is>
    </oc>
    <nc r="I202" t="inlineStr">
      <is>
        <t>Not_Run</t>
      </is>
    </nc>
    <odxf/>
  </rcc>
  <rcc rId="3147" sId="1" odxf="1">
    <oc r="I203" t="inlineStr">
      <is>
        <t>Passed</t>
      </is>
    </oc>
    <nc r="I203" t="inlineStr">
      <is>
        <t>Not_Run</t>
      </is>
    </nc>
    <odxf/>
  </rcc>
  <rcc rId="3148" sId="1" odxf="1">
    <oc r="I204" t="inlineStr">
      <is>
        <t>Passed</t>
      </is>
    </oc>
    <nc r="I204" t="inlineStr">
      <is>
        <t>Not_Run</t>
      </is>
    </nc>
    <odxf/>
  </rcc>
  <rcc rId="3149" sId="1" odxf="1">
    <oc r="I205" t="inlineStr">
      <is>
        <t>Passed</t>
      </is>
    </oc>
    <nc r="I205" t="inlineStr">
      <is>
        <t>Not_Run</t>
      </is>
    </nc>
    <odxf/>
  </rcc>
  <rcc rId="3150" sId="1" odxf="1">
    <oc r="I206" t="inlineStr">
      <is>
        <t>Passed</t>
      </is>
    </oc>
    <nc r="I206" t="inlineStr">
      <is>
        <t>Not_Run</t>
      </is>
    </nc>
    <odxf/>
  </rcc>
  <rcc rId="3151" sId="1" odxf="1">
    <oc r="I207" t="inlineStr">
      <is>
        <t>Passed</t>
      </is>
    </oc>
    <nc r="I207" t="inlineStr">
      <is>
        <t>Not_Run</t>
      </is>
    </nc>
    <odxf/>
  </rcc>
  <rcc rId="3152" sId="1" odxf="1">
    <oc r="I208" t="inlineStr">
      <is>
        <t>Passed</t>
      </is>
    </oc>
    <nc r="I208" t="inlineStr">
      <is>
        <t>Not_Run</t>
      </is>
    </nc>
    <odxf/>
  </rcc>
  <rcc rId="3153" sId="1" odxf="1">
    <oc r="I209" t="inlineStr">
      <is>
        <t>Passed</t>
      </is>
    </oc>
    <nc r="I209" t="inlineStr">
      <is>
        <t>Not_Run</t>
      </is>
    </nc>
    <odxf/>
  </rcc>
  <rcc rId="3154" sId="1" odxf="1">
    <oc r="I210" t="inlineStr">
      <is>
        <t>NA</t>
      </is>
    </oc>
    <nc r="I210" t="inlineStr">
      <is>
        <t>Not_Run</t>
      </is>
    </nc>
    <odxf/>
  </rcc>
  <rcc rId="3155" sId="1" odxf="1">
    <oc r="I211" t="inlineStr">
      <is>
        <t>Passed</t>
      </is>
    </oc>
    <nc r="I211" t="inlineStr">
      <is>
        <t>Not_Run</t>
      </is>
    </nc>
    <odxf/>
  </rcc>
  <rcc rId="3156" sId="1" odxf="1">
    <oc r="I212" t="inlineStr">
      <is>
        <t>NA</t>
      </is>
    </oc>
    <nc r="I212" t="inlineStr">
      <is>
        <t>Not_Run</t>
      </is>
    </nc>
    <odxf/>
  </rcc>
  <rcc rId="3157" sId="1" odxf="1">
    <oc r="I213" t="inlineStr">
      <is>
        <t>Passed</t>
      </is>
    </oc>
    <nc r="I213" t="inlineStr">
      <is>
        <t>Not_Run</t>
      </is>
    </nc>
    <odxf/>
  </rcc>
  <rcc rId="3158" sId="1" odxf="1">
    <oc r="I214" t="inlineStr">
      <is>
        <t>Passed</t>
      </is>
    </oc>
    <nc r="I214" t="inlineStr">
      <is>
        <t>Not_Run</t>
      </is>
    </nc>
    <odxf/>
  </rcc>
  <rcc rId="3159" sId="1" odxf="1">
    <oc r="I215" t="inlineStr">
      <is>
        <t>Passed</t>
      </is>
    </oc>
    <nc r="I215" t="inlineStr">
      <is>
        <t>Not_Run</t>
      </is>
    </nc>
    <odxf/>
  </rcc>
  <rcc rId="3160" sId="1" odxf="1">
    <oc r="I216" t="inlineStr">
      <is>
        <t>Passed</t>
      </is>
    </oc>
    <nc r="I216" t="inlineStr">
      <is>
        <t>Not_Run</t>
      </is>
    </nc>
    <odxf/>
  </rcc>
  <rcc rId="3161" sId="1" odxf="1">
    <oc r="I217" t="inlineStr">
      <is>
        <t>Passed</t>
      </is>
    </oc>
    <nc r="I217" t="inlineStr">
      <is>
        <t>Not_Run</t>
      </is>
    </nc>
    <odxf/>
  </rcc>
  <rcc rId="3162" sId="1" odxf="1">
    <oc r="I218" t="inlineStr">
      <is>
        <t>Passed</t>
      </is>
    </oc>
    <nc r="I218" t="inlineStr">
      <is>
        <t>Not_Run</t>
      </is>
    </nc>
    <odxf/>
  </rcc>
  <rcc rId="3163" sId="1" odxf="1">
    <oc r="I219" t="inlineStr">
      <is>
        <t>Passed</t>
      </is>
    </oc>
    <nc r="I219" t="inlineStr">
      <is>
        <t>Not_Run</t>
      </is>
    </nc>
    <odxf/>
  </rcc>
  <rcc rId="3164" sId="1" odxf="1">
    <oc r="I220" t="inlineStr">
      <is>
        <t>Passed</t>
      </is>
    </oc>
    <nc r="I220" t="inlineStr">
      <is>
        <t>Not_Run</t>
      </is>
    </nc>
    <odxf/>
  </rcc>
  <rcc rId="3165" sId="1" odxf="1">
    <oc r="I221" t="inlineStr">
      <is>
        <t>Passed</t>
      </is>
    </oc>
    <nc r="I221" t="inlineStr">
      <is>
        <t>Not_Run</t>
      </is>
    </nc>
    <odxf/>
  </rcc>
  <rcc rId="3166" sId="1" odxf="1">
    <oc r="I222" t="inlineStr">
      <is>
        <t>Passed</t>
      </is>
    </oc>
    <nc r="I222" t="inlineStr">
      <is>
        <t>Not_Run</t>
      </is>
    </nc>
    <odxf/>
  </rcc>
  <rcc rId="3167" sId="1" odxf="1">
    <oc r="I223" t="inlineStr">
      <is>
        <t>Passed</t>
      </is>
    </oc>
    <nc r="I223" t="inlineStr">
      <is>
        <t>Not_Run</t>
      </is>
    </nc>
    <odxf/>
  </rcc>
  <rcc rId="3168" sId="1" odxf="1">
    <oc r="I224" t="inlineStr">
      <is>
        <t>Passed</t>
      </is>
    </oc>
    <nc r="I224" t="inlineStr">
      <is>
        <t>Not_Run</t>
      </is>
    </nc>
    <odxf/>
  </rcc>
  <rcc rId="3169" sId="1" odxf="1">
    <oc r="I225" t="inlineStr">
      <is>
        <t>Passed</t>
      </is>
    </oc>
    <nc r="I225" t="inlineStr">
      <is>
        <t>Not_Run</t>
      </is>
    </nc>
    <odxf/>
  </rcc>
  <rcc rId="3170" sId="1" odxf="1">
    <oc r="I226" t="inlineStr">
      <is>
        <t>Passed</t>
      </is>
    </oc>
    <nc r="I226" t="inlineStr">
      <is>
        <t>Not_Run</t>
      </is>
    </nc>
    <odxf/>
  </rcc>
  <rcc rId="3171" sId="1" odxf="1">
    <oc r="I227" t="inlineStr">
      <is>
        <t>Passed</t>
      </is>
    </oc>
    <nc r="I227" t="inlineStr">
      <is>
        <t>Not_Run</t>
      </is>
    </nc>
    <odxf/>
  </rcc>
  <rcc rId="3172" sId="1" odxf="1">
    <oc r="I228" t="inlineStr">
      <is>
        <t>Passed</t>
      </is>
    </oc>
    <nc r="I228" t="inlineStr">
      <is>
        <t>Not_Run</t>
      </is>
    </nc>
    <odxf/>
  </rcc>
  <rcc rId="3173" sId="1" odxf="1">
    <oc r="I229" t="inlineStr">
      <is>
        <t>Passed</t>
      </is>
    </oc>
    <nc r="I229" t="inlineStr">
      <is>
        <t>Not_Run</t>
      </is>
    </nc>
    <odxf/>
  </rcc>
  <rcc rId="3174" sId="1" odxf="1">
    <oc r="I230" t="inlineStr">
      <is>
        <t>Passed</t>
      </is>
    </oc>
    <nc r="I230" t="inlineStr">
      <is>
        <t>Not_Run</t>
      </is>
    </nc>
    <odxf/>
  </rcc>
  <rcc rId="3175" sId="1" odxf="1">
    <oc r="I231" t="inlineStr">
      <is>
        <t>Passed</t>
      </is>
    </oc>
    <nc r="I231" t="inlineStr">
      <is>
        <t>Not_Run</t>
      </is>
    </nc>
    <odxf/>
  </rcc>
  <rcc rId="3176" sId="1" odxf="1">
    <oc r="I232" t="inlineStr">
      <is>
        <t>Passed</t>
      </is>
    </oc>
    <nc r="I232" t="inlineStr">
      <is>
        <t>Not_Run</t>
      </is>
    </nc>
    <odxf/>
  </rcc>
  <rcc rId="3177" sId="1" odxf="1">
    <oc r="I233" t="inlineStr">
      <is>
        <t>Passed</t>
      </is>
    </oc>
    <nc r="I233" t="inlineStr">
      <is>
        <t>Not_Run</t>
      </is>
    </nc>
    <odxf/>
  </rcc>
  <rcc rId="3178" sId="1" odxf="1">
    <oc r="I234" t="inlineStr">
      <is>
        <t>Passed</t>
      </is>
    </oc>
    <nc r="I234" t="inlineStr">
      <is>
        <t>Not_Run</t>
      </is>
    </nc>
    <odxf/>
  </rcc>
  <rcc rId="3179" sId="1" odxf="1">
    <oc r="I235" t="inlineStr">
      <is>
        <t>Passed</t>
      </is>
    </oc>
    <nc r="I235" t="inlineStr">
      <is>
        <t>Not_Run</t>
      </is>
    </nc>
    <odxf/>
  </rcc>
  <rcc rId="3180" sId="1" odxf="1">
    <oc r="I236" t="inlineStr">
      <is>
        <t>Passed</t>
      </is>
    </oc>
    <nc r="I236" t="inlineStr">
      <is>
        <t>Not_Run</t>
      </is>
    </nc>
    <odxf/>
  </rcc>
  <rcc rId="3181" sId="1" odxf="1">
    <oc r="I237" t="inlineStr">
      <is>
        <t>Passed</t>
      </is>
    </oc>
    <nc r="I237" t="inlineStr">
      <is>
        <t>Not_Run</t>
      </is>
    </nc>
    <odxf/>
  </rcc>
  <rcc rId="3182" sId="1" odxf="1">
    <oc r="I238" t="inlineStr">
      <is>
        <t>Passed</t>
      </is>
    </oc>
    <nc r="I238" t="inlineStr">
      <is>
        <t>Not_Run</t>
      </is>
    </nc>
    <odxf/>
  </rcc>
  <rcc rId="3183" sId="1" odxf="1">
    <oc r="I239" t="inlineStr">
      <is>
        <t>Passed</t>
      </is>
    </oc>
    <nc r="I239" t="inlineStr">
      <is>
        <t>Not_Run</t>
      </is>
    </nc>
    <odxf/>
  </rcc>
  <rcc rId="3184" sId="1" odxf="1">
    <oc r="I240" t="inlineStr">
      <is>
        <t>Passed</t>
      </is>
    </oc>
    <nc r="I240" t="inlineStr">
      <is>
        <t>Not_Run</t>
      </is>
    </nc>
    <odxf/>
  </rcc>
  <rcc rId="3185" sId="1" odxf="1">
    <oc r="I241" t="inlineStr">
      <is>
        <t>Passed</t>
      </is>
    </oc>
    <nc r="I241" t="inlineStr">
      <is>
        <t>Not_Run</t>
      </is>
    </nc>
    <odxf/>
  </rcc>
  <rcc rId="3186" sId="1" odxf="1">
    <oc r="I242" t="inlineStr">
      <is>
        <t>Passed</t>
      </is>
    </oc>
    <nc r="I242" t="inlineStr">
      <is>
        <t>Not_Run</t>
      </is>
    </nc>
    <odxf/>
  </rcc>
  <rcc rId="3187" sId="1" odxf="1">
    <oc r="I243" t="inlineStr">
      <is>
        <t>Passed</t>
      </is>
    </oc>
    <nc r="I243" t="inlineStr">
      <is>
        <t>Not_Run</t>
      </is>
    </nc>
    <odxf/>
  </rcc>
  <rcc rId="3188" sId="1" odxf="1">
    <oc r="I244" t="inlineStr">
      <is>
        <t>Passed</t>
      </is>
    </oc>
    <nc r="I244" t="inlineStr">
      <is>
        <t>Not_Run</t>
      </is>
    </nc>
    <odxf/>
  </rcc>
  <rcc rId="3189" sId="1" odxf="1">
    <oc r="I245" t="inlineStr">
      <is>
        <t>Passed</t>
      </is>
    </oc>
    <nc r="I245" t="inlineStr">
      <is>
        <t>Not_Run</t>
      </is>
    </nc>
    <odxf/>
  </rcc>
  <rcc rId="3190" sId="1" odxf="1">
    <oc r="I246" t="inlineStr">
      <is>
        <t>Passed</t>
      </is>
    </oc>
    <nc r="I246" t="inlineStr">
      <is>
        <t>Not_Run</t>
      </is>
    </nc>
    <odxf/>
  </rcc>
  <rcc rId="3191" sId="1" odxf="1">
    <oc r="I247" t="inlineStr">
      <is>
        <t>Passed</t>
      </is>
    </oc>
    <nc r="I247" t="inlineStr">
      <is>
        <t>Not_Run</t>
      </is>
    </nc>
    <odxf/>
  </rcc>
  <rcc rId="3192" sId="1" odxf="1">
    <oc r="I248" t="inlineStr">
      <is>
        <t>Passed</t>
      </is>
    </oc>
    <nc r="I248" t="inlineStr">
      <is>
        <t>Not_Run</t>
      </is>
    </nc>
    <odxf/>
  </rcc>
  <rcc rId="3193" sId="1" odxf="1">
    <oc r="I249" t="inlineStr">
      <is>
        <t>Passed</t>
      </is>
    </oc>
    <nc r="I249" t="inlineStr">
      <is>
        <t>Not_Run</t>
      </is>
    </nc>
    <odxf/>
  </rcc>
  <rcc rId="3194" sId="1" odxf="1">
    <oc r="I250" t="inlineStr">
      <is>
        <t>Passed</t>
      </is>
    </oc>
    <nc r="I250" t="inlineStr">
      <is>
        <t>Not_Run</t>
      </is>
    </nc>
    <odxf/>
  </rcc>
  <rcc rId="3195" sId="1" odxf="1">
    <oc r="I251" t="inlineStr">
      <is>
        <t>Passed</t>
      </is>
    </oc>
    <nc r="I251" t="inlineStr">
      <is>
        <t>Not_Run</t>
      </is>
    </nc>
    <odxf/>
  </rcc>
  <rcc rId="3196" sId="1" odxf="1">
    <oc r="I252" t="inlineStr">
      <is>
        <t>Passed</t>
      </is>
    </oc>
    <nc r="I252" t="inlineStr">
      <is>
        <t>Not_Run</t>
      </is>
    </nc>
    <odxf/>
  </rcc>
  <rcc rId="3197" sId="1" odxf="1">
    <oc r="I253" t="inlineStr">
      <is>
        <t>Passed</t>
      </is>
    </oc>
    <nc r="I253" t="inlineStr">
      <is>
        <t>Not_Run</t>
      </is>
    </nc>
    <odxf/>
  </rcc>
  <rcc rId="3198" sId="1" odxf="1">
    <oc r="I254" t="inlineStr">
      <is>
        <t>Passed</t>
      </is>
    </oc>
    <nc r="I254" t="inlineStr">
      <is>
        <t>Not_Run</t>
      </is>
    </nc>
    <odxf/>
  </rcc>
  <rcc rId="3199" sId="1" odxf="1">
    <oc r="I255" t="inlineStr">
      <is>
        <t>Passed</t>
      </is>
    </oc>
    <nc r="I255" t="inlineStr">
      <is>
        <t>Not_Run</t>
      </is>
    </nc>
    <odxf/>
  </rcc>
  <rcc rId="3200" sId="1" odxf="1">
    <oc r="I256" t="inlineStr">
      <is>
        <t>Passed</t>
      </is>
    </oc>
    <nc r="I256" t="inlineStr">
      <is>
        <t>Not_Run</t>
      </is>
    </nc>
    <odxf/>
  </rcc>
  <rcc rId="3201" sId="1" odxf="1">
    <oc r="I257" t="inlineStr">
      <is>
        <t>Passed</t>
      </is>
    </oc>
    <nc r="I257" t="inlineStr">
      <is>
        <t>Not_Run</t>
      </is>
    </nc>
    <odxf/>
  </rcc>
  <rcc rId="3202" sId="1" odxf="1">
    <oc r="I258" t="inlineStr">
      <is>
        <t>Passed</t>
      </is>
    </oc>
    <nc r="I258" t="inlineStr">
      <is>
        <t>Not_Run</t>
      </is>
    </nc>
    <odxf/>
  </rcc>
  <rcc rId="3203" sId="1" odxf="1">
    <oc r="I259" t="inlineStr">
      <is>
        <t>Passed</t>
      </is>
    </oc>
    <nc r="I259" t="inlineStr">
      <is>
        <t>Not_Run</t>
      </is>
    </nc>
    <odxf/>
  </rcc>
  <rcc rId="3204" sId="1" odxf="1">
    <oc r="I260" t="inlineStr">
      <is>
        <t>Passed</t>
      </is>
    </oc>
    <nc r="I260" t="inlineStr">
      <is>
        <t>Not_Run</t>
      </is>
    </nc>
    <odxf/>
  </rcc>
  <rcc rId="3205" sId="1" odxf="1">
    <oc r="I261" t="inlineStr">
      <is>
        <t>Passed</t>
      </is>
    </oc>
    <nc r="I261" t="inlineStr">
      <is>
        <t>Not_Run</t>
      </is>
    </nc>
    <odxf/>
  </rcc>
  <rcc rId="3206" sId="1" odxf="1">
    <oc r="I262" t="inlineStr">
      <is>
        <t>Passed</t>
      </is>
    </oc>
    <nc r="I262" t="inlineStr">
      <is>
        <t>Not_Run</t>
      </is>
    </nc>
    <odxf/>
  </rcc>
  <rcc rId="3207" sId="1" odxf="1">
    <oc r="I263" t="inlineStr">
      <is>
        <t>Passed</t>
      </is>
    </oc>
    <nc r="I263" t="inlineStr">
      <is>
        <t>Not_Run</t>
      </is>
    </nc>
    <odxf/>
  </rcc>
  <rcc rId="3208" sId="1" odxf="1">
    <oc r="I264" t="inlineStr">
      <is>
        <t>Passed</t>
      </is>
    </oc>
    <nc r="I264" t="inlineStr">
      <is>
        <t>Not_Run</t>
      </is>
    </nc>
    <odxf/>
  </rcc>
  <rcc rId="3209" sId="1" odxf="1">
    <oc r="I265" t="inlineStr">
      <is>
        <t>Passed</t>
      </is>
    </oc>
    <nc r="I265" t="inlineStr">
      <is>
        <t>Not_Run</t>
      </is>
    </nc>
    <odxf/>
  </rcc>
  <rcc rId="3210" sId="1" odxf="1">
    <oc r="I266" t="inlineStr">
      <is>
        <t>Passed</t>
      </is>
    </oc>
    <nc r="I266" t="inlineStr">
      <is>
        <t>Not_Run</t>
      </is>
    </nc>
    <odxf/>
  </rcc>
  <rcc rId="3211" sId="1" odxf="1">
    <oc r="I267" t="inlineStr">
      <is>
        <t>Passed</t>
      </is>
    </oc>
    <nc r="I267" t="inlineStr">
      <is>
        <t>Not_Run</t>
      </is>
    </nc>
    <odxf/>
  </rcc>
  <rcc rId="3212" sId="1" odxf="1">
    <oc r="I268" t="inlineStr">
      <is>
        <t>Passed</t>
      </is>
    </oc>
    <nc r="I268" t="inlineStr">
      <is>
        <t>Not_Run</t>
      </is>
    </nc>
    <odxf/>
  </rcc>
  <rcc rId="3213" sId="1" odxf="1">
    <oc r="I269" t="inlineStr">
      <is>
        <t>Failed</t>
      </is>
    </oc>
    <nc r="I269" t="inlineStr">
      <is>
        <t>Not_Run</t>
      </is>
    </nc>
    <odxf/>
  </rcc>
  <rcc rId="3214" sId="1" odxf="1">
    <oc r="I270" t="inlineStr">
      <is>
        <t>Passed</t>
      </is>
    </oc>
    <nc r="I270" t="inlineStr">
      <is>
        <t>Not_Run</t>
      </is>
    </nc>
    <odxf/>
  </rcc>
  <rcc rId="3215" sId="1" odxf="1">
    <oc r="I271" t="inlineStr">
      <is>
        <t>Passed</t>
      </is>
    </oc>
    <nc r="I271" t="inlineStr">
      <is>
        <t>Not_Run</t>
      </is>
    </nc>
    <odxf/>
  </rcc>
  <rcc rId="3216" sId="1" odxf="1">
    <oc r="I272" t="inlineStr">
      <is>
        <t>Passed</t>
      </is>
    </oc>
    <nc r="I272" t="inlineStr">
      <is>
        <t>Not_Run</t>
      </is>
    </nc>
    <odxf/>
  </rcc>
  <rcc rId="3217" sId="1" odxf="1">
    <oc r="I273" t="inlineStr">
      <is>
        <t>Passed</t>
      </is>
    </oc>
    <nc r="I273" t="inlineStr">
      <is>
        <t>Not_Run</t>
      </is>
    </nc>
    <odxf/>
  </rcc>
  <rcc rId="3218" sId="1" odxf="1">
    <oc r="I274" t="inlineStr">
      <is>
        <t>Passed</t>
      </is>
    </oc>
    <nc r="I274" t="inlineStr">
      <is>
        <t>Not_Run</t>
      </is>
    </nc>
    <odxf/>
  </rcc>
  <rcc rId="3219" sId="1" odxf="1">
    <oc r="I275" t="inlineStr">
      <is>
        <t>Passed</t>
      </is>
    </oc>
    <nc r="I275" t="inlineStr">
      <is>
        <t>Not_Run</t>
      </is>
    </nc>
    <odxf/>
  </rcc>
  <rcc rId="3220" sId="1" odxf="1">
    <oc r="I276" t="inlineStr">
      <is>
        <t>Passed</t>
      </is>
    </oc>
    <nc r="I276" t="inlineStr">
      <is>
        <t>Not_Run</t>
      </is>
    </nc>
    <odxf/>
  </rcc>
  <rcc rId="3221" sId="1" odxf="1">
    <oc r="I277" t="inlineStr">
      <is>
        <t>Passed</t>
      </is>
    </oc>
    <nc r="I277" t="inlineStr">
      <is>
        <t>Not_Run</t>
      </is>
    </nc>
    <odxf/>
  </rcc>
  <rcc rId="3222" sId="1" odxf="1">
    <oc r="I278" t="inlineStr">
      <is>
        <t>Passed</t>
      </is>
    </oc>
    <nc r="I278" t="inlineStr">
      <is>
        <t>Not_Run</t>
      </is>
    </nc>
    <odxf/>
  </rcc>
  <rcc rId="3223" sId="1" odxf="1">
    <oc r="I279" t="inlineStr">
      <is>
        <t>Passed</t>
      </is>
    </oc>
    <nc r="I279" t="inlineStr">
      <is>
        <t>Not_Run</t>
      </is>
    </nc>
    <odxf/>
  </rcc>
  <rcc rId="3224" sId="1" odxf="1">
    <oc r="I280" t="inlineStr">
      <is>
        <t>Passed</t>
      </is>
    </oc>
    <nc r="I280" t="inlineStr">
      <is>
        <t>Not_Run</t>
      </is>
    </nc>
    <odxf/>
  </rcc>
  <rcc rId="3225" sId="1" odxf="1">
    <oc r="I281" t="inlineStr">
      <is>
        <t>Passed</t>
      </is>
    </oc>
    <nc r="I281" t="inlineStr">
      <is>
        <t>Not_Run</t>
      </is>
    </nc>
    <odxf/>
  </rcc>
  <rcc rId="3226" sId="1" odxf="1">
    <oc r="I282" t="inlineStr">
      <is>
        <t>Passed</t>
      </is>
    </oc>
    <nc r="I282" t="inlineStr">
      <is>
        <t>Not_Run</t>
      </is>
    </nc>
    <odxf/>
  </rcc>
  <rcc rId="3227" sId="1" odxf="1">
    <oc r="I283" t="inlineStr">
      <is>
        <t>Passed</t>
      </is>
    </oc>
    <nc r="I283" t="inlineStr">
      <is>
        <t>Not_Run</t>
      </is>
    </nc>
    <odxf/>
  </rcc>
  <rcc rId="3228" sId="1" odxf="1">
    <oc r="I284" t="inlineStr">
      <is>
        <t>Passed</t>
      </is>
    </oc>
    <nc r="I284" t="inlineStr">
      <is>
        <t>Not_Run</t>
      </is>
    </nc>
    <odxf/>
  </rcc>
  <rcc rId="3229" sId="1" odxf="1">
    <oc r="I285" t="inlineStr">
      <is>
        <t>Failed</t>
      </is>
    </oc>
    <nc r="I285" t="inlineStr">
      <is>
        <t>Not_Run</t>
      </is>
    </nc>
    <odxf/>
  </rcc>
  <rcc rId="3230" sId="1" odxf="1">
    <oc r="I286" t="inlineStr">
      <is>
        <t>Passed</t>
      </is>
    </oc>
    <nc r="I286" t="inlineStr">
      <is>
        <t>Not_Run</t>
      </is>
    </nc>
    <odxf/>
  </rcc>
  <rcc rId="3231" sId="1" odxf="1">
    <oc r="I287" t="inlineStr">
      <is>
        <t>Passed</t>
      </is>
    </oc>
    <nc r="I287" t="inlineStr">
      <is>
        <t>Not_Run</t>
      </is>
    </nc>
    <odxf/>
  </rcc>
  <rcc rId="3232" sId="1" odxf="1">
    <oc r="I288" t="inlineStr">
      <is>
        <t>Passed</t>
      </is>
    </oc>
    <nc r="I288" t="inlineStr">
      <is>
        <t>Not_Run</t>
      </is>
    </nc>
    <odxf/>
  </rcc>
  <rcc rId="3233" sId="1" odxf="1">
    <oc r="I289" t="inlineStr">
      <is>
        <t>Passed</t>
      </is>
    </oc>
    <nc r="I289" t="inlineStr">
      <is>
        <t>Not_Run</t>
      </is>
    </nc>
    <odxf/>
  </rcc>
  <rcc rId="3234" sId="1" odxf="1">
    <oc r="I290" t="inlineStr">
      <is>
        <t>Passed</t>
      </is>
    </oc>
    <nc r="I290" t="inlineStr">
      <is>
        <t>Not_Run</t>
      </is>
    </nc>
    <odxf/>
  </rcc>
  <rcc rId="3235" sId="1" odxf="1">
    <oc r="I291" t="inlineStr">
      <is>
        <t>Passed</t>
      </is>
    </oc>
    <nc r="I291" t="inlineStr">
      <is>
        <t>Not_Run</t>
      </is>
    </nc>
    <odxf/>
  </rcc>
  <rcc rId="3236" sId="1" odxf="1">
    <oc r="I292" t="inlineStr">
      <is>
        <t>Passed</t>
      </is>
    </oc>
    <nc r="I292" t="inlineStr">
      <is>
        <t>Not_Run</t>
      </is>
    </nc>
    <odxf/>
  </rcc>
  <rcc rId="3237" sId="1" odxf="1">
    <oc r="I293" t="inlineStr">
      <is>
        <t>Passed</t>
      </is>
    </oc>
    <nc r="I293" t="inlineStr">
      <is>
        <t>Not_Run</t>
      </is>
    </nc>
    <odxf/>
  </rcc>
  <rcc rId="3238" sId="1" odxf="1">
    <oc r="I294" t="inlineStr">
      <is>
        <t>Passed</t>
      </is>
    </oc>
    <nc r="I294" t="inlineStr">
      <is>
        <t>Not_Run</t>
      </is>
    </nc>
    <odxf/>
  </rcc>
  <rcc rId="3239" sId="1" odxf="1">
    <oc r="I295" t="inlineStr">
      <is>
        <t>Passed</t>
      </is>
    </oc>
    <nc r="I295" t="inlineStr">
      <is>
        <t>Not_Run</t>
      </is>
    </nc>
    <odxf/>
  </rcc>
  <rcc rId="3240" sId="1" odxf="1">
    <oc r="I296" t="inlineStr">
      <is>
        <t>Passed</t>
      </is>
    </oc>
    <nc r="I296" t="inlineStr">
      <is>
        <t>Not_Run</t>
      </is>
    </nc>
    <odxf/>
  </rcc>
  <rcc rId="3241" sId="1" odxf="1">
    <oc r="I297" t="inlineStr">
      <is>
        <t>Passed</t>
      </is>
    </oc>
    <nc r="I297" t="inlineStr">
      <is>
        <t>Not_Run</t>
      </is>
    </nc>
    <odxf/>
  </rcc>
  <rcc rId="3242" sId="1" odxf="1">
    <oc r="I298" t="inlineStr">
      <is>
        <t>Passed</t>
      </is>
    </oc>
    <nc r="I298" t="inlineStr">
      <is>
        <t>Not_Run</t>
      </is>
    </nc>
    <odxf/>
  </rcc>
  <rcc rId="3243" sId="1" odxf="1">
    <oc r="I299" t="inlineStr">
      <is>
        <t>Passed</t>
      </is>
    </oc>
    <nc r="I299" t="inlineStr">
      <is>
        <t>Not_Run</t>
      </is>
    </nc>
    <odxf/>
  </rcc>
  <rcc rId="3244" sId="1" odxf="1">
    <oc r="I300" t="inlineStr">
      <is>
        <t>Passed</t>
      </is>
    </oc>
    <nc r="I300" t="inlineStr">
      <is>
        <t>Not_Run</t>
      </is>
    </nc>
    <odxf/>
  </rcc>
  <rcc rId="3245" sId="1" odxf="1">
    <oc r="I301" t="inlineStr">
      <is>
        <t>Passed</t>
      </is>
    </oc>
    <nc r="I301" t="inlineStr">
      <is>
        <t>Not_Run</t>
      </is>
    </nc>
    <odxf/>
  </rcc>
  <rcc rId="3246" sId="1" odxf="1">
    <oc r="I302" t="inlineStr">
      <is>
        <t>Passed</t>
      </is>
    </oc>
    <nc r="I302" t="inlineStr">
      <is>
        <t>Not_Run</t>
      </is>
    </nc>
    <odxf/>
  </rcc>
  <rcc rId="3247" sId="1" odxf="1">
    <oc r="I303" t="inlineStr">
      <is>
        <t>Passed</t>
      </is>
    </oc>
    <nc r="I303" t="inlineStr">
      <is>
        <t>Not_Run</t>
      </is>
    </nc>
    <odxf/>
  </rcc>
  <rcc rId="3248" sId="1" odxf="1">
    <oc r="I304" t="inlineStr">
      <is>
        <t>Passed</t>
      </is>
    </oc>
    <nc r="I304" t="inlineStr">
      <is>
        <t>Not_Run</t>
      </is>
    </nc>
    <odxf/>
  </rcc>
  <rcc rId="3249" sId="1" odxf="1">
    <oc r="I305" t="inlineStr">
      <is>
        <t>Passed</t>
      </is>
    </oc>
    <nc r="I305" t="inlineStr">
      <is>
        <t>Not_Run</t>
      </is>
    </nc>
    <odxf/>
  </rcc>
  <rcc rId="3250" sId="1" odxf="1">
    <oc r="I306" t="inlineStr">
      <is>
        <t>Passed</t>
      </is>
    </oc>
    <nc r="I306" t="inlineStr">
      <is>
        <t>Not_Run</t>
      </is>
    </nc>
    <odxf/>
  </rcc>
  <rcc rId="3251" sId="1" odxf="1">
    <oc r="I307" t="inlineStr">
      <is>
        <t>Passed</t>
      </is>
    </oc>
    <nc r="I307" t="inlineStr">
      <is>
        <t>Not_Run</t>
      </is>
    </nc>
    <odxf/>
  </rcc>
  <rcc rId="3252" sId="1" odxf="1">
    <oc r="I308" t="inlineStr">
      <is>
        <t>Passed</t>
      </is>
    </oc>
    <nc r="I308" t="inlineStr">
      <is>
        <t>Not_Run</t>
      </is>
    </nc>
    <odxf/>
  </rcc>
  <rcc rId="3253" sId="1" odxf="1">
    <oc r="I309" t="inlineStr">
      <is>
        <t>NA</t>
      </is>
    </oc>
    <nc r="I309" t="inlineStr">
      <is>
        <t>Not_Run</t>
      </is>
    </nc>
    <odxf/>
  </rcc>
  <rcc rId="3254" sId="1" odxf="1">
    <oc r="I310" t="inlineStr">
      <is>
        <t>Passed</t>
      </is>
    </oc>
    <nc r="I310" t="inlineStr">
      <is>
        <t>Not_Run</t>
      </is>
    </nc>
    <odxf/>
  </rcc>
  <rcc rId="3255" sId="1" odxf="1">
    <oc r="I311" t="inlineStr">
      <is>
        <t>Passed</t>
      </is>
    </oc>
    <nc r="I311" t="inlineStr">
      <is>
        <t>Not_Run</t>
      </is>
    </nc>
    <odxf/>
  </rcc>
  <rcc rId="3256" sId="1" odxf="1">
    <oc r="I312" t="inlineStr">
      <is>
        <t>Passed</t>
      </is>
    </oc>
    <nc r="I312" t="inlineStr">
      <is>
        <t>Not_Run</t>
      </is>
    </nc>
    <odxf/>
  </rcc>
  <rcc rId="3257" sId="1" odxf="1">
    <oc r="I313" t="inlineStr">
      <is>
        <t>Passed</t>
      </is>
    </oc>
    <nc r="I313" t="inlineStr">
      <is>
        <t>Not_Run</t>
      </is>
    </nc>
    <odxf/>
  </rcc>
  <rcc rId="3258" sId="1" odxf="1">
    <oc r="I314" t="inlineStr">
      <is>
        <t>Passed</t>
      </is>
    </oc>
    <nc r="I314" t="inlineStr">
      <is>
        <t>Not_Run</t>
      </is>
    </nc>
    <odxf/>
  </rcc>
  <rcc rId="3259" sId="1" odxf="1">
    <oc r="I315" t="inlineStr">
      <is>
        <t>Passed</t>
      </is>
    </oc>
    <nc r="I315" t="inlineStr">
      <is>
        <t>Not_Run</t>
      </is>
    </nc>
    <odxf/>
  </rcc>
  <rcc rId="3260" sId="1" odxf="1">
    <oc r="I316" t="inlineStr">
      <is>
        <t>Passed</t>
      </is>
    </oc>
    <nc r="I316" t="inlineStr">
      <is>
        <t>Not_Run</t>
      </is>
    </nc>
    <odxf/>
  </rcc>
  <rcc rId="3261" sId="1" odxf="1">
    <oc r="I317" t="inlineStr">
      <is>
        <t>Passed</t>
      </is>
    </oc>
    <nc r="I317" t="inlineStr">
      <is>
        <t>Not_Run</t>
      </is>
    </nc>
    <odxf/>
  </rcc>
  <rcc rId="3262" sId="1" odxf="1">
    <oc r="I318" t="inlineStr">
      <is>
        <t>Passed</t>
      </is>
    </oc>
    <nc r="I318" t="inlineStr">
      <is>
        <t>Not_Run</t>
      </is>
    </nc>
    <odxf/>
  </rcc>
  <rcc rId="3263" sId="1" odxf="1">
    <oc r="I319" t="inlineStr">
      <is>
        <t>Passed</t>
      </is>
    </oc>
    <nc r="I319" t="inlineStr">
      <is>
        <t>Not_Run</t>
      </is>
    </nc>
    <odxf/>
  </rcc>
  <rcc rId="3264" sId="1" odxf="1">
    <oc r="I320" t="inlineStr">
      <is>
        <t>Passed</t>
      </is>
    </oc>
    <nc r="I320" t="inlineStr">
      <is>
        <t>Not_Run</t>
      </is>
    </nc>
    <odxf/>
  </rcc>
  <rcc rId="3265" sId="1" odxf="1">
    <oc r="I321" t="inlineStr">
      <is>
        <t>Passed</t>
      </is>
    </oc>
    <nc r="I321" t="inlineStr">
      <is>
        <t>Not_Run</t>
      </is>
    </nc>
    <odxf/>
  </rcc>
  <rcc rId="3266" sId="1" odxf="1">
    <oc r="I322" t="inlineStr">
      <is>
        <t>Passed</t>
      </is>
    </oc>
    <nc r="I322" t="inlineStr">
      <is>
        <t>Not_Run</t>
      </is>
    </nc>
    <odxf/>
  </rcc>
  <rcc rId="3267" sId="1" odxf="1">
    <oc r="I323" t="inlineStr">
      <is>
        <t>Passed</t>
      </is>
    </oc>
    <nc r="I323" t="inlineStr">
      <is>
        <t>Not_Run</t>
      </is>
    </nc>
    <odxf/>
  </rcc>
  <rcc rId="3268" sId="1" odxf="1">
    <oc r="I324" t="inlineStr">
      <is>
        <t>Passed</t>
      </is>
    </oc>
    <nc r="I324" t="inlineStr">
      <is>
        <t>Not_Run</t>
      </is>
    </nc>
    <odxf/>
  </rcc>
  <rcc rId="3269" sId="1" odxf="1">
    <oc r="I325" t="inlineStr">
      <is>
        <t>Passed</t>
      </is>
    </oc>
    <nc r="I325" t="inlineStr">
      <is>
        <t>Not_Run</t>
      </is>
    </nc>
    <odxf/>
  </rcc>
  <rcc rId="3270" sId="1" odxf="1">
    <oc r="I326" t="inlineStr">
      <is>
        <t>Passed</t>
      </is>
    </oc>
    <nc r="I326" t="inlineStr">
      <is>
        <t>Not_Run</t>
      </is>
    </nc>
    <odxf/>
  </rcc>
  <rcc rId="3271" sId="1" odxf="1">
    <oc r="I327" t="inlineStr">
      <is>
        <t>Passed</t>
      </is>
    </oc>
    <nc r="I327" t="inlineStr">
      <is>
        <t>Not_Run</t>
      </is>
    </nc>
    <odxf/>
  </rcc>
  <rcc rId="3272" sId="1" odxf="1">
    <oc r="I328" t="inlineStr">
      <is>
        <t>Passed</t>
      </is>
    </oc>
    <nc r="I328" t="inlineStr">
      <is>
        <t>Not_Run</t>
      </is>
    </nc>
    <odxf/>
  </rcc>
  <rcc rId="3273" sId="1" odxf="1">
    <oc r="I329" t="inlineStr">
      <is>
        <t>Passed</t>
      </is>
    </oc>
    <nc r="I329" t="inlineStr">
      <is>
        <t>Not_Run</t>
      </is>
    </nc>
    <odxf/>
  </rcc>
  <rcc rId="3274" sId="1" odxf="1">
    <oc r="I330" t="inlineStr">
      <is>
        <t>Passed</t>
      </is>
    </oc>
    <nc r="I330" t="inlineStr">
      <is>
        <t>Not_Run</t>
      </is>
    </nc>
    <odxf/>
  </rcc>
  <rcc rId="3275" sId="1" odxf="1">
    <oc r="I331" t="inlineStr">
      <is>
        <t>Passed</t>
      </is>
    </oc>
    <nc r="I331" t="inlineStr">
      <is>
        <t>Not_Run</t>
      </is>
    </nc>
    <odxf/>
  </rcc>
  <rcc rId="3276" sId="1" odxf="1">
    <oc r="I332" t="inlineStr">
      <is>
        <t>Passed</t>
      </is>
    </oc>
    <nc r="I332" t="inlineStr">
      <is>
        <t>Not_Run</t>
      </is>
    </nc>
    <odxf/>
  </rcc>
  <rcc rId="3277" sId="1" odxf="1">
    <oc r="I333" t="inlineStr">
      <is>
        <t>Passed</t>
      </is>
    </oc>
    <nc r="I333" t="inlineStr">
      <is>
        <t>Not_Run</t>
      </is>
    </nc>
    <odxf/>
  </rcc>
  <rcc rId="3278" sId="1" odxf="1">
    <oc r="I334" t="inlineStr">
      <is>
        <t>Passed</t>
      </is>
    </oc>
    <nc r="I334" t="inlineStr">
      <is>
        <t>Not_Run</t>
      </is>
    </nc>
    <odxf/>
  </rcc>
  <rcc rId="3279" sId="1" odxf="1">
    <oc r="I335" t="inlineStr">
      <is>
        <t>Passed</t>
      </is>
    </oc>
    <nc r="I335" t="inlineStr">
      <is>
        <t>Not_Run</t>
      </is>
    </nc>
    <odxf/>
  </rcc>
  <rcc rId="3280" sId="1" odxf="1">
    <oc r="I336" t="inlineStr">
      <is>
        <t>Passed</t>
      </is>
    </oc>
    <nc r="I336" t="inlineStr">
      <is>
        <t>Not_Run</t>
      </is>
    </nc>
    <odxf/>
  </rcc>
  <rcc rId="3281" sId="1" odxf="1">
    <oc r="I337" t="inlineStr">
      <is>
        <t>Passed</t>
      </is>
    </oc>
    <nc r="I337" t="inlineStr">
      <is>
        <t>Not_Run</t>
      </is>
    </nc>
    <odxf/>
  </rcc>
  <rcc rId="3282" sId="1" odxf="1">
    <oc r="I338" t="inlineStr">
      <is>
        <t>Passed</t>
      </is>
    </oc>
    <nc r="I338" t="inlineStr">
      <is>
        <t>Not_Run</t>
      </is>
    </nc>
    <odxf/>
  </rcc>
  <rcc rId="3283" sId="1" odxf="1">
    <oc r="I339" t="inlineStr">
      <is>
        <t>Passed</t>
      </is>
    </oc>
    <nc r="I339" t="inlineStr">
      <is>
        <t>Not_Run</t>
      </is>
    </nc>
    <odxf/>
  </rcc>
  <rcc rId="3284" sId="1" odxf="1">
    <oc r="I340" t="inlineStr">
      <is>
        <t>Passed</t>
      </is>
    </oc>
    <nc r="I340" t="inlineStr">
      <is>
        <t>Not_Run</t>
      </is>
    </nc>
    <odxf/>
  </rcc>
  <rcc rId="3285" sId="1" odxf="1">
    <oc r="I341" t="inlineStr">
      <is>
        <t>Passed</t>
      </is>
    </oc>
    <nc r="I341" t="inlineStr">
      <is>
        <t>Not_Run</t>
      </is>
    </nc>
    <odxf/>
  </rcc>
  <rcc rId="3286" sId="1" odxf="1">
    <oc r="I342" t="inlineStr">
      <is>
        <t>NA</t>
      </is>
    </oc>
    <nc r="I342" t="inlineStr">
      <is>
        <t>Not_Run</t>
      </is>
    </nc>
    <odxf/>
  </rcc>
  <rcc rId="3287" sId="1" odxf="1">
    <oc r="I343" t="inlineStr">
      <is>
        <t>Passed</t>
      </is>
    </oc>
    <nc r="I343" t="inlineStr">
      <is>
        <t>Not_Run</t>
      </is>
    </nc>
    <odxf/>
  </rcc>
  <rcc rId="3288" sId="1" odxf="1">
    <oc r="I344" t="inlineStr">
      <is>
        <t>Passed</t>
      </is>
    </oc>
    <nc r="I344" t="inlineStr">
      <is>
        <t>Not_Run</t>
      </is>
    </nc>
    <odxf/>
  </rcc>
  <rcc rId="3289" sId="1" odxf="1">
    <oc r="I345" t="inlineStr">
      <is>
        <t>Passed</t>
      </is>
    </oc>
    <nc r="I345" t="inlineStr">
      <is>
        <t>Not_Run</t>
      </is>
    </nc>
    <odxf/>
  </rcc>
  <rcc rId="3290" sId="1" odxf="1">
    <oc r="I346" t="inlineStr">
      <is>
        <t>Passed</t>
      </is>
    </oc>
    <nc r="I346" t="inlineStr">
      <is>
        <t>Not_Run</t>
      </is>
    </nc>
    <odxf/>
  </rcc>
  <rcc rId="3291" sId="1" odxf="1">
    <oc r="I347" t="inlineStr">
      <is>
        <t>Passed</t>
      </is>
    </oc>
    <nc r="I347" t="inlineStr">
      <is>
        <t>Not_Run</t>
      </is>
    </nc>
    <odxf/>
  </rcc>
  <rcc rId="3292" sId="1" odxf="1">
    <oc r="I348" t="inlineStr">
      <is>
        <t>Passed</t>
      </is>
    </oc>
    <nc r="I348" t="inlineStr">
      <is>
        <t>Not_Run</t>
      </is>
    </nc>
    <odxf/>
  </rcc>
  <rcc rId="3293" sId="1" odxf="1">
    <oc r="I349" t="inlineStr">
      <is>
        <t>Passed</t>
      </is>
    </oc>
    <nc r="I349" t="inlineStr">
      <is>
        <t>Not_Run</t>
      </is>
    </nc>
    <odxf/>
  </rcc>
  <rcc rId="3294" sId="1" odxf="1">
    <oc r="I350" t="inlineStr">
      <is>
        <t>Passed</t>
      </is>
    </oc>
    <nc r="I350" t="inlineStr">
      <is>
        <t>Not_Run</t>
      </is>
    </nc>
    <odxf/>
  </rcc>
  <rcc rId="3295" sId="1" odxf="1">
    <oc r="I351" t="inlineStr">
      <is>
        <t>Passed</t>
      </is>
    </oc>
    <nc r="I351" t="inlineStr">
      <is>
        <t>Not_Run</t>
      </is>
    </nc>
    <odxf/>
  </rcc>
  <rcc rId="3296" sId="1" odxf="1">
    <oc r="I352" t="inlineStr">
      <is>
        <t>Passed</t>
      </is>
    </oc>
    <nc r="I352" t="inlineStr">
      <is>
        <t>Not_Run</t>
      </is>
    </nc>
    <odxf/>
  </rcc>
  <rcc rId="3297" sId="1" odxf="1">
    <oc r="I353" t="inlineStr">
      <is>
        <t>Passed</t>
      </is>
    </oc>
    <nc r="I353" t="inlineStr">
      <is>
        <t>Not_Run</t>
      </is>
    </nc>
    <odxf/>
  </rcc>
  <rcc rId="3298" sId="1" odxf="1">
    <oc r="I354" t="inlineStr">
      <is>
        <t>Passed</t>
      </is>
    </oc>
    <nc r="I354" t="inlineStr">
      <is>
        <t>Not_Run</t>
      </is>
    </nc>
    <odxf/>
  </rcc>
  <rcc rId="3299" sId="1" odxf="1">
    <oc r="I355" t="inlineStr">
      <is>
        <t>Passed</t>
      </is>
    </oc>
    <nc r="I355" t="inlineStr">
      <is>
        <t>Not_Run</t>
      </is>
    </nc>
    <odxf/>
  </rcc>
  <rcc rId="3300" sId="1" odxf="1">
    <oc r="I356" t="inlineStr">
      <is>
        <t>Passed</t>
      </is>
    </oc>
    <nc r="I356" t="inlineStr">
      <is>
        <t>Not_Run</t>
      </is>
    </nc>
    <odxf/>
  </rcc>
  <rcc rId="3301" sId="1" odxf="1">
    <oc r="I357" t="inlineStr">
      <is>
        <t>Passed</t>
      </is>
    </oc>
    <nc r="I357" t="inlineStr">
      <is>
        <t>Not_Run</t>
      </is>
    </nc>
    <odxf/>
  </rcc>
  <rcc rId="3302" sId="1" odxf="1">
    <oc r="I358" t="inlineStr">
      <is>
        <t>Passed</t>
      </is>
    </oc>
    <nc r="I358" t="inlineStr">
      <is>
        <t>Not_Run</t>
      </is>
    </nc>
    <odxf/>
  </rcc>
  <rcc rId="3303" sId="1" odxf="1">
    <oc r="I359" t="inlineStr">
      <is>
        <t>Passed</t>
      </is>
    </oc>
    <nc r="I359" t="inlineStr">
      <is>
        <t>Not_Run</t>
      </is>
    </nc>
    <odxf/>
  </rcc>
  <rcc rId="3304" sId="1" odxf="1">
    <oc r="I360" t="inlineStr">
      <is>
        <t>Passed</t>
      </is>
    </oc>
    <nc r="I360" t="inlineStr">
      <is>
        <t>Not_Run</t>
      </is>
    </nc>
    <odxf/>
  </rcc>
  <rcc rId="3305" sId="1" odxf="1">
    <oc r="I361" t="inlineStr">
      <is>
        <t>Passed</t>
      </is>
    </oc>
    <nc r="I361" t="inlineStr">
      <is>
        <t>Not_Run</t>
      </is>
    </nc>
    <odxf/>
  </rcc>
  <rcc rId="3306" sId="1" odxf="1">
    <oc r="I362" t="inlineStr">
      <is>
        <t>Passed</t>
      </is>
    </oc>
    <nc r="I362" t="inlineStr">
      <is>
        <t>Not_Run</t>
      </is>
    </nc>
    <odxf/>
  </rcc>
  <rcc rId="3307" sId="1" odxf="1">
    <oc r="I363" t="inlineStr">
      <is>
        <t>Passed</t>
      </is>
    </oc>
    <nc r="I363" t="inlineStr">
      <is>
        <t>Not_Run</t>
      </is>
    </nc>
    <odxf/>
  </rcc>
  <rcc rId="3308" sId="1" odxf="1">
    <oc r="I364" t="inlineStr">
      <is>
        <t>Passed</t>
      </is>
    </oc>
    <nc r="I364" t="inlineStr">
      <is>
        <t>Not_Run</t>
      </is>
    </nc>
    <odxf/>
  </rcc>
  <rcc rId="3309" sId="1" odxf="1">
    <oc r="I365" t="inlineStr">
      <is>
        <t>Passed</t>
      </is>
    </oc>
    <nc r="I365" t="inlineStr">
      <is>
        <t>Not_Run</t>
      </is>
    </nc>
    <odxf/>
  </rcc>
  <rcc rId="3310" sId="1" odxf="1">
    <oc r="I366" t="inlineStr">
      <is>
        <t>Passed</t>
      </is>
    </oc>
    <nc r="I366" t="inlineStr">
      <is>
        <t>Not_Run</t>
      </is>
    </nc>
    <odxf/>
  </rcc>
  <rcc rId="3311" sId="1" odxf="1">
    <oc r="I367" t="inlineStr">
      <is>
        <t>Passed</t>
      </is>
    </oc>
    <nc r="I367" t="inlineStr">
      <is>
        <t>Not_Run</t>
      </is>
    </nc>
    <odxf/>
  </rcc>
  <rcc rId="3312" sId="1" odxf="1">
    <oc r="I368" t="inlineStr">
      <is>
        <t>Passed</t>
      </is>
    </oc>
    <nc r="I368" t="inlineStr">
      <is>
        <t>Not_Run</t>
      </is>
    </nc>
    <odxf/>
  </rcc>
  <rcc rId="3313" sId="1" odxf="1">
    <oc r="I369" t="inlineStr">
      <is>
        <t>Passed</t>
      </is>
    </oc>
    <nc r="I369" t="inlineStr">
      <is>
        <t>Not_Run</t>
      </is>
    </nc>
    <odxf/>
  </rcc>
  <rcc rId="3314" sId="1" odxf="1">
    <oc r="I370" t="inlineStr">
      <is>
        <t>Passed</t>
      </is>
    </oc>
    <nc r="I370" t="inlineStr">
      <is>
        <t>Not_Run</t>
      </is>
    </nc>
    <odxf/>
  </rcc>
  <rcc rId="3315" sId="1" odxf="1">
    <oc r="I371" t="inlineStr">
      <is>
        <t>Passed</t>
      </is>
    </oc>
    <nc r="I371" t="inlineStr">
      <is>
        <t>Not_Run</t>
      </is>
    </nc>
    <odxf/>
  </rcc>
  <rcc rId="3316" sId="1" odxf="1">
    <oc r="I372" t="inlineStr">
      <is>
        <t>Passed</t>
      </is>
    </oc>
    <nc r="I372" t="inlineStr">
      <is>
        <t>Not_Run</t>
      </is>
    </nc>
    <odxf/>
  </rcc>
  <rcc rId="3317" sId="1" odxf="1">
    <oc r="I373" t="inlineStr">
      <is>
        <t>Passed</t>
      </is>
    </oc>
    <nc r="I373" t="inlineStr">
      <is>
        <t>Not_Run</t>
      </is>
    </nc>
    <odxf/>
  </rcc>
  <rcc rId="3318" sId="1" odxf="1">
    <oc r="I374" t="inlineStr">
      <is>
        <t>Passed</t>
      </is>
    </oc>
    <nc r="I374" t="inlineStr">
      <is>
        <t>Not_Run</t>
      </is>
    </nc>
    <odxf/>
  </rcc>
  <rcc rId="3319" sId="1" odxf="1">
    <oc r="I375" t="inlineStr">
      <is>
        <t>Passed</t>
      </is>
    </oc>
    <nc r="I375" t="inlineStr">
      <is>
        <t>Not_Run</t>
      </is>
    </nc>
    <odxf/>
  </rcc>
  <rcc rId="3320" sId="1" odxf="1">
    <oc r="I376" t="inlineStr">
      <is>
        <t>Passed</t>
      </is>
    </oc>
    <nc r="I376" t="inlineStr">
      <is>
        <t>Not_Run</t>
      </is>
    </nc>
    <odxf/>
  </rcc>
  <rcc rId="3321" sId="1" odxf="1">
    <oc r="I377" t="inlineStr">
      <is>
        <t>Passed</t>
      </is>
    </oc>
    <nc r="I377" t="inlineStr">
      <is>
        <t>Not_Run</t>
      </is>
    </nc>
    <odxf/>
  </rcc>
  <rcc rId="3322" sId="1" odxf="1">
    <oc r="I378" t="inlineStr">
      <is>
        <t>Passed</t>
      </is>
    </oc>
    <nc r="I378" t="inlineStr">
      <is>
        <t>Not_Run</t>
      </is>
    </nc>
    <odxf/>
  </rcc>
  <rcc rId="3323" sId="1" odxf="1">
    <oc r="I379" t="inlineStr">
      <is>
        <t>Passed</t>
      </is>
    </oc>
    <nc r="I379" t="inlineStr">
      <is>
        <t>Not_Run</t>
      </is>
    </nc>
    <odxf/>
  </rcc>
  <rcc rId="3324" sId="1" odxf="1">
    <oc r="I380" t="inlineStr">
      <is>
        <t>Passed</t>
      </is>
    </oc>
    <nc r="I380" t="inlineStr">
      <is>
        <t>Not_Run</t>
      </is>
    </nc>
    <odxf/>
  </rcc>
  <rcc rId="3325" sId="1" odxf="1">
    <oc r="I381" t="inlineStr">
      <is>
        <t>Passed</t>
      </is>
    </oc>
    <nc r="I381" t="inlineStr">
      <is>
        <t>Not_Run</t>
      </is>
    </nc>
    <odxf/>
  </rcc>
  <rcc rId="3326" sId="1" odxf="1">
    <oc r="I382" t="inlineStr">
      <is>
        <t>Passed</t>
      </is>
    </oc>
    <nc r="I382" t="inlineStr">
      <is>
        <t>Not_Run</t>
      </is>
    </nc>
    <odxf/>
  </rcc>
  <rcc rId="3327" sId="1" odxf="1">
    <oc r="I383" t="inlineStr">
      <is>
        <t>Passed</t>
      </is>
    </oc>
    <nc r="I383" t="inlineStr">
      <is>
        <t>Not_Run</t>
      </is>
    </nc>
    <odxf/>
  </rcc>
  <rcc rId="3328" sId="1" odxf="1">
    <oc r="I384" t="inlineStr">
      <is>
        <t>Passed</t>
      </is>
    </oc>
    <nc r="I384" t="inlineStr">
      <is>
        <t>Not_Run</t>
      </is>
    </nc>
    <odxf/>
  </rcc>
  <rcc rId="3329" sId="1" odxf="1">
    <oc r="I385" t="inlineStr">
      <is>
        <t>Passed</t>
      </is>
    </oc>
    <nc r="I385" t="inlineStr">
      <is>
        <t>Not_Run</t>
      </is>
    </nc>
    <odxf/>
  </rcc>
  <rcc rId="3330" sId="1" odxf="1">
    <oc r="I386" t="inlineStr">
      <is>
        <t>Passed</t>
      </is>
    </oc>
    <nc r="I386" t="inlineStr">
      <is>
        <t>Not_Run</t>
      </is>
    </nc>
    <odxf/>
  </rcc>
  <rcc rId="3331" sId="1" odxf="1">
    <oc r="I387" t="inlineStr">
      <is>
        <t>Passed</t>
      </is>
    </oc>
    <nc r="I387" t="inlineStr">
      <is>
        <t>Not_Run</t>
      </is>
    </nc>
    <odxf/>
  </rcc>
  <rcc rId="3332" sId="1" odxf="1">
    <oc r="I388" t="inlineStr">
      <is>
        <t>Passed</t>
      </is>
    </oc>
    <nc r="I388" t="inlineStr">
      <is>
        <t>Not_Run</t>
      </is>
    </nc>
    <odxf/>
  </rcc>
  <rcc rId="3333" sId="1" odxf="1">
    <oc r="I389" t="inlineStr">
      <is>
        <t>Passed</t>
      </is>
    </oc>
    <nc r="I389" t="inlineStr">
      <is>
        <t>Not_Run</t>
      </is>
    </nc>
    <odxf/>
  </rcc>
  <rcc rId="3334" sId="1" odxf="1">
    <oc r="I390" t="inlineStr">
      <is>
        <t>Passed</t>
      </is>
    </oc>
    <nc r="I390" t="inlineStr">
      <is>
        <t>Not_Run</t>
      </is>
    </nc>
    <odxf/>
  </rcc>
  <rcc rId="3335" sId="1" odxf="1">
    <oc r="I391" t="inlineStr">
      <is>
        <t>Passed</t>
      </is>
    </oc>
    <nc r="I391" t="inlineStr">
      <is>
        <t>Not_Run</t>
      </is>
    </nc>
    <odxf/>
  </rcc>
  <rcc rId="3336" sId="1" odxf="1">
    <oc r="I392" t="inlineStr">
      <is>
        <t>Passed</t>
      </is>
    </oc>
    <nc r="I392" t="inlineStr">
      <is>
        <t>Not_Run</t>
      </is>
    </nc>
    <odxf/>
  </rcc>
  <rcc rId="3337" sId="1" odxf="1">
    <oc r="I393" t="inlineStr">
      <is>
        <t>Passed</t>
      </is>
    </oc>
    <nc r="I393" t="inlineStr">
      <is>
        <t>Not_Run</t>
      </is>
    </nc>
    <odxf/>
  </rcc>
  <rcc rId="3338" sId="1" odxf="1">
    <oc r="I394" t="inlineStr">
      <is>
        <t>Passed</t>
      </is>
    </oc>
    <nc r="I394" t="inlineStr">
      <is>
        <t>Not_Run</t>
      </is>
    </nc>
    <odxf/>
  </rcc>
  <rcc rId="3339" sId="1" odxf="1">
    <oc r="I395" t="inlineStr">
      <is>
        <t>Passed</t>
      </is>
    </oc>
    <nc r="I395" t="inlineStr">
      <is>
        <t>Not_Run</t>
      </is>
    </nc>
    <odxf/>
  </rcc>
  <rcc rId="3340" sId="1" odxf="1">
    <oc r="I396" t="inlineStr">
      <is>
        <t>Passed</t>
      </is>
    </oc>
    <nc r="I396" t="inlineStr">
      <is>
        <t>Not_Run</t>
      </is>
    </nc>
    <odxf/>
  </rcc>
  <rcc rId="3341" sId="1" odxf="1">
    <oc r="I397" t="inlineStr">
      <is>
        <t>Passed</t>
      </is>
    </oc>
    <nc r="I397" t="inlineStr">
      <is>
        <t>Not_Run</t>
      </is>
    </nc>
    <odxf/>
  </rcc>
  <rcc rId="3342" sId="1" odxf="1">
    <oc r="I398" t="inlineStr">
      <is>
        <t>Passed</t>
      </is>
    </oc>
    <nc r="I398" t="inlineStr">
      <is>
        <t>Not_Run</t>
      </is>
    </nc>
    <odxf/>
  </rcc>
  <rcc rId="3343" sId="1" odxf="1">
    <oc r="I399" t="inlineStr">
      <is>
        <t>Passed</t>
      </is>
    </oc>
    <nc r="I399" t="inlineStr">
      <is>
        <t>Not_Run</t>
      </is>
    </nc>
    <odxf/>
  </rcc>
  <rcc rId="3344" sId="1" odxf="1">
    <oc r="I400" t="inlineStr">
      <is>
        <t>Passed</t>
      </is>
    </oc>
    <nc r="I400" t="inlineStr">
      <is>
        <t>Not_Run</t>
      </is>
    </nc>
    <odxf/>
  </rcc>
  <rcc rId="3345" sId="1" odxf="1">
    <oc r="I401" t="inlineStr">
      <is>
        <t>Passed</t>
      </is>
    </oc>
    <nc r="I401" t="inlineStr">
      <is>
        <t>Not_Run</t>
      </is>
    </nc>
    <odxf/>
  </rcc>
  <rcc rId="3346" sId="1" odxf="1">
    <oc r="I402" t="inlineStr">
      <is>
        <t>Passed</t>
      </is>
    </oc>
    <nc r="I402" t="inlineStr">
      <is>
        <t>Not_Run</t>
      </is>
    </nc>
    <odxf/>
  </rcc>
  <rcc rId="3347" sId="1" odxf="1">
    <oc r="I403" t="inlineStr">
      <is>
        <t>Passed</t>
      </is>
    </oc>
    <nc r="I403" t="inlineStr">
      <is>
        <t>Not_Run</t>
      </is>
    </nc>
    <odxf/>
  </rcc>
  <rcc rId="3348" sId="1" odxf="1">
    <oc r="I404" t="inlineStr">
      <is>
        <t>Passed</t>
      </is>
    </oc>
    <nc r="I404" t="inlineStr">
      <is>
        <t>Not_Run</t>
      </is>
    </nc>
    <odxf/>
  </rcc>
  <rcc rId="3349" sId="1" odxf="1">
    <oc r="I405" t="inlineStr">
      <is>
        <t>Passed</t>
      </is>
    </oc>
    <nc r="I405" t="inlineStr">
      <is>
        <t>Not_Run</t>
      </is>
    </nc>
    <odxf/>
  </rcc>
  <rcc rId="3350" sId="1" odxf="1">
    <oc r="I406" t="inlineStr">
      <is>
        <t>Passed</t>
      </is>
    </oc>
    <nc r="I406" t="inlineStr">
      <is>
        <t>Not_Run</t>
      </is>
    </nc>
    <odxf/>
  </rcc>
  <rcc rId="3351" sId="1" odxf="1">
    <oc r="I407" t="inlineStr">
      <is>
        <t>Passed</t>
      </is>
    </oc>
    <nc r="I407" t="inlineStr">
      <is>
        <t>Not_Run</t>
      </is>
    </nc>
    <odxf/>
  </rcc>
  <rcc rId="3352" sId="1" odxf="1">
    <oc r="I408" t="inlineStr">
      <is>
        <t>Passed</t>
      </is>
    </oc>
    <nc r="I408" t="inlineStr">
      <is>
        <t>Not_Run</t>
      </is>
    </nc>
    <odxf/>
  </rcc>
  <rcc rId="3353" sId="1" odxf="1">
    <oc r="I409" t="inlineStr">
      <is>
        <t>Passed</t>
      </is>
    </oc>
    <nc r="I409" t="inlineStr">
      <is>
        <t>Not_Run</t>
      </is>
    </nc>
    <odxf/>
  </rcc>
  <rcc rId="3354" sId="1" odxf="1">
    <oc r="I410" t="inlineStr">
      <is>
        <t>Passed</t>
      </is>
    </oc>
    <nc r="I410" t="inlineStr">
      <is>
        <t>Not_Run</t>
      </is>
    </nc>
    <odxf/>
  </rcc>
  <rcc rId="3355" sId="1" odxf="1">
    <oc r="I411" t="inlineStr">
      <is>
        <t>Passed</t>
      </is>
    </oc>
    <nc r="I411" t="inlineStr">
      <is>
        <t>Not_Run</t>
      </is>
    </nc>
    <odxf/>
  </rcc>
  <rcc rId="3356" sId="1" odxf="1">
    <oc r="I412" t="inlineStr">
      <is>
        <t>Passed</t>
      </is>
    </oc>
    <nc r="I412" t="inlineStr">
      <is>
        <t>Not_Run</t>
      </is>
    </nc>
    <odxf/>
  </rcc>
  <rcc rId="3357" sId="1" odxf="1">
    <oc r="I413" t="inlineStr">
      <is>
        <t>Passed</t>
      </is>
    </oc>
    <nc r="I413" t="inlineStr">
      <is>
        <t>Not_Run</t>
      </is>
    </nc>
    <odxf/>
  </rcc>
  <rcc rId="3358" sId="1" odxf="1">
    <oc r="I414" t="inlineStr">
      <is>
        <t>NA</t>
      </is>
    </oc>
    <nc r="I414" t="inlineStr">
      <is>
        <t>Not_Run</t>
      </is>
    </nc>
    <odxf/>
  </rcc>
  <rcc rId="3359" sId="1" odxf="1">
    <oc r="I415" t="inlineStr">
      <is>
        <t>Passed</t>
      </is>
    </oc>
    <nc r="I415" t="inlineStr">
      <is>
        <t>Not_Run</t>
      </is>
    </nc>
    <odxf/>
  </rcc>
  <rcc rId="3360" sId="1" odxf="1">
    <oc r="I416" t="inlineStr">
      <is>
        <t>Passed</t>
      </is>
    </oc>
    <nc r="I416" t="inlineStr">
      <is>
        <t>Not_Run</t>
      </is>
    </nc>
    <odxf/>
  </rcc>
  <rcc rId="3361" sId="1" odxf="1">
    <oc r="I417" t="inlineStr">
      <is>
        <t>Passed</t>
      </is>
    </oc>
    <nc r="I417" t="inlineStr">
      <is>
        <t>Not_Run</t>
      </is>
    </nc>
    <odxf/>
  </rcc>
  <rcc rId="3362" sId="1" odxf="1">
    <oc r="I418" t="inlineStr">
      <is>
        <t>Passed</t>
      </is>
    </oc>
    <nc r="I418" t="inlineStr">
      <is>
        <t>Not_Run</t>
      </is>
    </nc>
    <odxf/>
  </rcc>
  <rcc rId="3363" sId="1" odxf="1">
    <oc r="I419" t="inlineStr">
      <is>
        <t>Passed</t>
      </is>
    </oc>
    <nc r="I419" t="inlineStr">
      <is>
        <t>Not_Run</t>
      </is>
    </nc>
    <odxf/>
  </rcc>
  <rcc rId="3364" sId="1" odxf="1">
    <oc r="I420" t="inlineStr">
      <is>
        <t>Passed</t>
      </is>
    </oc>
    <nc r="I420" t="inlineStr">
      <is>
        <t>Not_Run</t>
      </is>
    </nc>
    <odxf/>
  </rcc>
  <rcc rId="3365" sId="1" odxf="1">
    <oc r="I421" t="inlineStr">
      <is>
        <t>Passed</t>
      </is>
    </oc>
    <nc r="I421" t="inlineStr">
      <is>
        <t>Not_Run</t>
      </is>
    </nc>
    <odxf/>
  </rcc>
  <rcc rId="3366" sId="1" odxf="1">
    <oc r="I422" t="inlineStr">
      <is>
        <t>Passed</t>
      </is>
    </oc>
    <nc r="I422" t="inlineStr">
      <is>
        <t>Not_Run</t>
      </is>
    </nc>
    <odxf/>
  </rcc>
  <rcc rId="3367" sId="1" odxf="1">
    <oc r="I423" t="inlineStr">
      <is>
        <t>Passed</t>
      </is>
    </oc>
    <nc r="I423" t="inlineStr">
      <is>
        <t>Not_Run</t>
      </is>
    </nc>
    <odxf/>
  </rcc>
  <rcc rId="3368" sId="1" odxf="1">
    <oc r="I424" t="inlineStr">
      <is>
        <t>Passed</t>
      </is>
    </oc>
    <nc r="I424" t="inlineStr">
      <is>
        <t>Not_Run</t>
      </is>
    </nc>
    <odxf/>
  </rcc>
  <rcc rId="3369" sId="1" odxf="1">
    <oc r="I425" t="inlineStr">
      <is>
        <t>Passed</t>
      </is>
    </oc>
    <nc r="I425" t="inlineStr">
      <is>
        <t>Not_Run</t>
      </is>
    </nc>
    <odxf/>
  </rcc>
  <rcc rId="3370" sId="1" odxf="1">
    <oc r="I426" t="inlineStr">
      <is>
        <t>Passed</t>
      </is>
    </oc>
    <nc r="I426" t="inlineStr">
      <is>
        <t>Not_Run</t>
      </is>
    </nc>
    <odxf/>
  </rcc>
  <rcc rId="3371" sId="1" odxf="1">
    <oc r="I427" t="inlineStr">
      <is>
        <t>Passed</t>
      </is>
    </oc>
    <nc r="I427" t="inlineStr">
      <is>
        <t>Not_Run</t>
      </is>
    </nc>
    <odxf/>
  </rcc>
  <rcc rId="3372" sId="1" odxf="1">
    <oc r="I428" t="inlineStr">
      <is>
        <t>Passed</t>
      </is>
    </oc>
    <nc r="I428" t="inlineStr">
      <is>
        <t>Not_Run</t>
      </is>
    </nc>
    <odxf/>
  </rcc>
  <rcc rId="3373" sId="1" odxf="1">
    <oc r="I429" t="inlineStr">
      <is>
        <t>Passed</t>
      </is>
    </oc>
    <nc r="I429" t="inlineStr">
      <is>
        <t>Not_Run</t>
      </is>
    </nc>
    <odxf/>
  </rcc>
  <rcc rId="3374" sId="1" odxf="1">
    <oc r="I430" t="inlineStr">
      <is>
        <t>Passed</t>
      </is>
    </oc>
    <nc r="I430" t="inlineStr">
      <is>
        <t>Not_Run</t>
      </is>
    </nc>
    <odxf/>
  </rcc>
  <rcc rId="3375" sId="1" odxf="1">
    <oc r="I431" t="inlineStr">
      <is>
        <t>Passed</t>
      </is>
    </oc>
    <nc r="I431" t="inlineStr">
      <is>
        <t>Not_Run</t>
      </is>
    </nc>
    <odxf/>
  </rcc>
  <rcc rId="3376" sId="1" odxf="1">
    <oc r="I432" t="inlineStr">
      <is>
        <t>Passed</t>
      </is>
    </oc>
    <nc r="I432" t="inlineStr">
      <is>
        <t>Not_Run</t>
      </is>
    </nc>
    <odxf/>
  </rcc>
  <rcc rId="3377" sId="1" odxf="1">
    <oc r="I433" t="inlineStr">
      <is>
        <t>Passed</t>
      </is>
    </oc>
    <nc r="I433" t="inlineStr">
      <is>
        <t>Not_Run</t>
      </is>
    </nc>
    <odxf/>
  </rcc>
  <rcc rId="3378" sId="1" odxf="1">
    <oc r="I434" t="inlineStr">
      <is>
        <t>Passed</t>
      </is>
    </oc>
    <nc r="I434" t="inlineStr">
      <is>
        <t>Not_Run</t>
      </is>
    </nc>
    <odxf/>
  </rcc>
  <rcc rId="3379" sId="1" odxf="1">
    <oc r="I435" t="inlineStr">
      <is>
        <t>Passed</t>
      </is>
    </oc>
    <nc r="I435" t="inlineStr">
      <is>
        <t>Not_Run</t>
      </is>
    </nc>
    <odxf/>
  </rcc>
  <rcc rId="3380" sId="1" odxf="1">
    <oc r="I436" t="inlineStr">
      <is>
        <t>Passed</t>
      </is>
    </oc>
    <nc r="I436" t="inlineStr">
      <is>
        <t>Not_Run</t>
      </is>
    </nc>
    <odxf/>
  </rcc>
  <rcc rId="3381" sId="1" odxf="1">
    <oc r="I437" t="inlineStr">
      <is>
        <t>Passed</t>
      </is>
    </oc>
    <nc r="I437" t="inlineStr">
      <is>
        <t>Not_Run</t>
      </is>
    </nc>
    <odxf/>
  </rcc>
  <rcc rId="3382" sId="1">
    <oc r="L1" t="inlineStr">
      <is>
        <t>Comments</t>
      </is>
    </oc>
    <nc r="L1" t="inlineStr">
      <is>
        <t>Complexity</t>
      </is>
    </nc>
  </rcc>
  <rcc rId="3383" sId="1">
    <oc r="K1" t="inlineStr">
      <is>
        <t>Comments</t>
      </is>
    </oc>
    <nc r="K1" t="inlineStr">
      <is>
        <t>Executed By</t>
      </is>
    </nc>
  </rcc>
  <rcc rId="3384" sId="1">
    <oc r="K140" t="inlineStr">
      <is>
        <t>Vijay</t>
      </is>
    </oc>
    <nc r="K140" t="inlineStr">
      <is>
        <t>Arya</t>
      </is>
    </nc>
  </rcc>
  <rcc rId="3385" sId="1" odxf="1">
    <oc r="K257" t="inlineStr">
      <is>
        <t>Vijay</t>
      </is>
    </oc>
    <nc r="K257" t="inlineStr">
      <is>
        <t>Arya</t>
      </is>
    </nc>
    <odxf/>
  </rcc>
  <rcc rId="3386" sId="1" odxf="1">
    <oc r="K287" t="inlineStr">
      <is>
        <t>Vijay</t>
      </is>
    </oc>
    <nc r="K287" t="inlineStr">
      <is>
        <t>Arya</t>
      </is>
    </nc>
    <odxf/>
  </rcc>
  <rcc rId="3387" sId="1" odxf="1">
    <oc r="K291" t="inlineStr">
      <is>
        <t>Vijay</t>
      </is>
    </oc>
    <nc r="K291" t="inlineStr">
      <is>
        <t>Arya</t>
      </is>
    </nc>
    <odxf/>
  </rcc>
  <rcc rId="3388" sId="1" odxf="1">
    <oc r="K294" t="inlineStr">
      <is>
        <t>Vijay</t>
      </is>
    </oc>
    <nc r="K294" t="inlineStr">
      <is>
        <t>Arya</t>
      </is>
    </nc>
    <odxf/>
  </rcc>
  <rcc rId="3389" sId="1" odxf="1">
    <oc r="K295" t="inlineStr">
      <is>
        <t>Vijay</t>
      </is>
    </oc>
    <nc r="K295" t="inlineStr">
      <is>
        <t>Arya</t>
      </is>
    </nc>
    <odxf/>
  </rcc>
  <rcc rId="3390" sId="1" odxf="1">
    <oc r="K296" t="inlineStr">
      <is>
        <t>Vijay</t>
      </is>
    </oc>
    <nc r="K296" t="inlineStr">
      <is>
        <t>Arya</t>
      </is>
    </nc>
    <odxf/>
  </rcc>
  <rcc rId="3391" sId="1" odxf="1">
    <oc r="K297" t="inlineStr">
      <is>
        <t>Vijay</t>
      </is>
    </oc>
    <nc r="K297" t="inlineStr">
      <is>
        <t>Arya</t>
      </is>
    </nc>
    <odxf/>
  </rcc>
  <rcc rId="3392" sId="1" odxf="1">
    <oc r="K298" t="inlineStr">
      <is>
        <t>Vijay</t>
      </is>
    </oc>
    <nc r="K298" t="inlineStr">
      <is>
        <t>Arya</t>
      </is>
    </nc>
    <odxf/>
  </rcc>
  <rcc rId="3393" sId="1" odxf="1">
    <oc r="K303" t="inlineStr">
      <is>
        <t>Vijay</t>
      </is>
    </oc>
    <nc r="K303" t="inlineStr">
      <is>
        <t>Arya</t>
      </is>
    </nc>
    <odxf/>
  </rcc>
  <rcc rId="3394" sId="1" odxf="1">
    <oc r="K304" t="inlineStr">
      <is>
        <t>Vijay</t>
      </is>
    </oc>
    <nc r="K304" t="inlineStr">
      <is>
        <t>Arya</t>
      </is>
    </nc>
    <odxf/>
  </rcc>
  <rcc rId="3395" sId="1" odxf="1">
    <oc r="K305" t="inlineStr">
      <is>
        <t>Vijay</t>
      </is>
    </oc>
    <nc r="K305" t="inlineStr">
      <is>
        <t>Arya</t>
      </is>
    </nc>
    <odxf/>
  </rcc>
  <rcc rId="3396" sId="1" odxf="1">
    <oc r="K306" t="inlineStr">
      <is>
        <t>Vijay</t>
      </is>
    </oc>
    <nc r="K306" t="inlineStr">
      <is>
        <t>Arya</t>
      </is>
    </nc>
    <odxf/>
  </rcc>
  <rcc rId="3397" sId="1" odxf="1">
    <oc r="K307" t="inlineStr">
      <is>
        <t>Vijay</t>
      </is>
    </oc>
    <nc r="K307" t="inlineStr">
      <is>
        <t>Arya</t>
      </is>
    </nc>
    <odxf/>
  </rcc>
  <rcc rId="3398" sId="1" odxf="1">
    <oc r="K308" t="inlineStr">
      <is>
        <t>Vijay</t>
      </is>
    </oc>
    <nc r="K308" t="inlineStr">
      <is>
        <t>Arya</t>
      </is>
    </nc>
    <odxf/>
  </rcc>
  <rcc rId="3399" sId="1" odxf="1">
    <oc r="K310" t="inlineStr">
      <is>
        <t>Vijay</t>
      </is>
    </oc>
    <nc r="K310" t="inlineStr">
      <is>
        <t>Arya</t>
      </is>
    </nc>
    <odxf/>
  </rcc>
  <rcc rId="3400" sId="1" odxf="1">
    <oc r="K312" t="inlineStr">
      <is>
        <t>Vijay</t>
      </is>
    </oc>
    <nc r="K312" t="inlineStr">
      <is>
        <t>Arya</t>
      </is>
    </nc>
    <odxf/>
  </rcc>
  <rcc rId="3401" sId="1" odxf="1">
    <oc r="K313" t="inlineStr">
      <is>
        <t>Vijay</t>
      </is>
    </oc>
    <nc r="K313" t="inlineStr">
      <is>
        <t>Arya</t>
      </is>
    </nc>
    <odxf/>
  </rcc>
  <rcc rId="3402" sId="1" odxf="1">
    <oc r="K314" t="inlineStr">
      <is>
        <t>Vijay</t>
      </is>
    </oc>
    <nc r="K314" t="inlineStr">
      <is>
        <t>Arya</t>
      </is>
    </nc>
    <odxf/>
  </rcc>
  <rcc rId="3403" sId="1" odxf="1">
    <oc r="K317" t="inlineStr">
      <is>
        <t>Vijay</t>
      </is>
    </oc>
    <nc r="K317" t="inlineStr">
      <is>
        <t>Arya</t>
      </is>
    </nc>
    <odxf/>
  </rcc>
  <rcc rId="3404" sId="1" odxf="1">
    <oc r="K318" t="inlineStr">
      <is>
        <t>Vijay</t>
      </is>
    </oc>
    <nc r="K318" t="inlineStr">
      <is>
        <t>Arya</t>
      </is>
    </nc>
    <odxf/>
  </rcc>
  <rcc rId="3405" sId="1" odxf="1">
    <oc r="K324" t="inlineStr">
      <is>
        <t>Vijay</t>
      </is>
    </oc>
    <nc r="K324" t="inlineStr">
      <is>
        <t>Arya</t>
      </is>
    </nc>
    <odxf/>
  </rcc>
  <rcc rId="3406" sId="1" odxf="1">
    <oc r="K325" t="inlineStr">
      <is>
        <t>Vijay</t>
      </is>
    </oc>
    <nc r="K325" t="inlineStr">
      <is>
        <t>Arya</t>
      </is>
    </nc>
    <odxf/>
  </rcc>
  <rcc rId="3407" sId="1" odxf="1">
    <oc r="K334" t="inlineStr">
      <is>
        <t>Vijay</t>
      </is>
    </oc>
    <nc r="K334" t="inlineStr">
      <is>
        <t>Arya</t>
      </is>
    </nc>
    <odxf/>
  </rcc>
  <rcc rId="3408" sId="1" odxf="1">
    <oc r="K364" t="inlineStr">
      <is>
        <t>Vijay</t>
      </is>
    </oc>
    <nc r="K364" t="inlineStr">
      <is>
        <t>Arya</t>
      </is>
    </nc>
    <odxf/>
  </rcc>
  <rcc rId="3409" sId="1" odxf="1">
    <oc r="K384" t="inlineStr">
      <is>
        <t>Vijay</t>
      </is>
    </oc>
    <nc r="K384" t="inlineStr">
      <is>
        <t>Arya</t>
      </is>
    </nc>
    <odxf/>
  </rcc>
  <rcc rId="3410" sId="1" odxf="1">
    <oc r="K407" t="inlineStr">
      <is>
        <t>Vijay</t>
      </is>
    </oc>
    <nc r="K407" t="inlineStr">
      <is>
        <t>Arya</t>
      </is>
    </nc>
    <odxf/>
  </rcc>
  <rcc rId="3411" sId="1" odxf="1">
    <oc r="K412" t="inlineStr">
      <is>
        <t>Vijay</t>
      </is>
    </oc>
    <nc r="K412" t="inlineStr">
      <is>
        <t>Arya</t>
      </is>
    </nc>
    <odxf/>
  </rcc>
  <rcc rId="3412" sId="1" odxf="1">
    <oc r="K415" t="inlineStr">
      <is>
        <t>Vijay</t>
      </is>
    </oc>
    <nc r="K415" t="inlineStr">
      <is>
        <t>Arya</t>
      </is>
    </nc>
    <odxf/>
  </rcc>
  <rcc rId="3413" sId="1">
    <oc r="K106" t="inlineStr">
      <is>
        <t>Reshma</t>
      </is>
    </oc>
    <nc r="K106" t="inlineStr">
      <is>
        <t>Manasa</t>
      </is>
    </nc>
  </rcc>
  <rcc rId="3414" sId="1" odxf="1">
    <oc r="K108" t="inlineStr">
      <is>
        <t>Reshma</t>
      </is>
    </oc>
    <nc r="K108" t="inlineStr">
      <is>
        <t>Manasa</t>
      </is>
    </nc>
    <odxf/>
  </rcc>
  <rcc rId="3415" sId="1" odxf="1">
    <oc r="K113" t="inlineStr">
      <is>
        <t>Reshma</t>
      </is>
    </oc>
    <nc r="K113" t="inlineStr">
      <is>
        <t>Manasa</t>
      </is>
    </nc>
    <odxf/>
  </rcc>
  <rcc rId="3416" sId="1" odxf="1">
    <oc r="K114" t="inlineStr">
      <is>
        <t>Reshma</t>
      </is>
    </oc>
    <nc r="K114" t="inlineStr">
      <is>
        <t>Manasa</t>
      </is>
    </nc>
    <odxf/>
  </rcc>
  <rcc rId="3417" sId="1" odxf="1">
    <oc r="K116" t="inlineStr">
      <is>
        <t>Reshma</t>
      </is>
    </oc>
    <nc r="K116" t="inlineStr">
      <is>
        <t>Manasa</t>
      </is>
    </nc>
    <odxf/>
  </rcc>
  <rcc rId="3418" sId="1" odxf="1">
    <oc r="K121" t="inlineStr">
      <is>
        <t>Reshma</t>
      </is>
    </oc>
    <nc r="K121" t="inlineStr">
      <is>
        <t>Manasa</t>
      </is>
    </nc>
    <odxf/>
  </rcc>
  <rcc rId="3419" sId="1" odxf="1">
    <oc r="K122" t="inlineStr">
      <is>
        <t>Reshma</t>
      </is>
    </oc>
    <nc r="K122" t="inlineStr">
      <is>
        <t>Manasa</t>
      </is>
    </nc>
    <odxf/>
  </rcc>
  <rcc rId="3420" sId="1" odxf="1">
    <oc r="K123" t="inlineStr">
      <is>
        <t>Reshma</t>
      </is>
    </oc>
    <nc r="K123" t="inlineStr">
      <is>
        <t>Manasa</t>
      </is>
    </nc>
    <odxf/>
  </rcc>
  <rcc rId="3421" sId="1" odxf="1">
    <oc r="K124" t="inlineStr">
      <is>
        <t>Reshma</t>
      </is>
    </oc>
    <nc r="K124" t="inlineStr">
      <is>
        <t>Manasa</t>
      </is>
    </nc>
    <odxf/>
  </rcc>
  <rcc rId="3422" sId="1" odxf="1">
    <oc r="K125" t="inlineStr">
      <is>
        <t>Reshma</t>
      </is>
    </oc>
    <nc r="K125" t="inlineStr">
      <is>
        <t>Manasa</t>
      </is>
    </nc>
    <odxf/>
  </rcc>
  <rcc rId="3423" sId="1" odxf="1">
    <oc r="K126" t="inlineStr">
      <is>
        <t>Reshma</t>
      </is>
    </oc>
    <nc r="K126" t="inlineStr">
      <is>
        <t>Manasa</t>
      </is>
    </nc>
    <odxf/>
  </rcc>
  <rcc rId="3424" sId="1" odxf="1">
    <oc r="K209" t="inlineStr">
      <is>
        <t>Reshma</t>
      </is>
    </oc>
    <nc r="K209" t="inlineStr">
      <is>
        <t>Manasa</t>
      </is>
    </nc>
    <odxf/>
  </rcc>
  <rcc rId="3425" sId="1" odxf="1">
    <oc r="K213" t="inlineStr">
      <is>
        <t>Reshma</t>
      </is>
    </oc>
    <nc r="K213" t="inlineStr">
      <is>
        <t>Manasa</t>
      </is>
    </nc>
    <odxf/>
  </rcc>
  <rcc rId="3426" sId="1" odxf="1">
    <oc r="K235" t="inlineStr">
      <is>
        <t>Reshma</t>
      </is>
    </oc>
    <nc r="K235" t="inlineStr">
      <is>
        <t>Manasa</t>
      </is>
    </nc>
    <odxf/>
  </rcc>
  <rcc rId="3427" sId="1" odxf="1">
    <oc r="K236" t="inlineStr">
      <is>
        <t>Reshma</t>
      </is>
    </oc>
    <nc r="K236" t="inlineStr">
      <is>
        <t>Manasa</t>
      </is>
    </nc>
    <odxf/>
  </rcc>
  <rcc rId="3428" sId="1" odxf="1">
    <oc r="K238" t="inlineStr">
      <is>
        <t>Reshma</t>
      </is>
    </oc>
    <nc r="K238" t="inlineStr">
      <is>
        <t>Manasa</t>
      </is>
    </nc>
    <odxf/>
  </rcc>
  <rcc rId="3429" sId="1" odxf="1">
    <oc r="K241" t="inlineStr">
      <is>
        <t>Reshma</t>
      </is>
    </oc>
    <nc r="K241" t="inlineStr">
      <is>
        <t>Manasa</t>
      </is>
    </nc>
    <odxf/>
  </rcc>
  <rcc rId="3430" sId="1" odxf="1">
    <oc r="K255" t="inlineStr">
      <is>
        <t>Reshma</t>
      </is>
    </oc>
    <nc r="K255" t="inlineStr">
      <is>
        <t>Manasa</t>
      </is>
    </nc>
    <odxf/>
  </rcc>
  <rcc rId="3431" sId="1" odxf="1">
    <oc r="K269" t="inlineStr">
      <is>
        <t>Reshma</t>
      </is>
    </oc>
    <nc r="K269" t="inlineStr">
      <is>
        <t>Manasa</t>
      </is>
    </nc>
    <odxf/>
  </rcc>
  <rcc rId="3432" sId="1" odxf="1">
    <oc r="K270" t="inlineStr">
      <is>
        <t>Reshma</t>
      </is>
    </oc>
    <nc r="K270" t="inlineStr">
      <is>
        <t>Manasa</t>
      </is>
    </nc>
    <odxf/>
  </rcc>
  <rcc rId="3433" sId="1" odxf="1">
    <oc r="K290" t="inlineStr">
      <is>
        <t>Reshma</t>
      </is>
    </oc>
    <nc r="K290" t="inlineStr">
      <is>
        <t>Manasa</t>
      </is>
    </nc>
    <odxf/>
  </rcc>
  <rcc rId="3434" sId="1" odxf="1">
    <oc r="K292" t="inlineStr">
      <is>
        <t>Reshma</t>
      </is>
    </oc>
    <nc r="K292" t="inlineStr">
      <is>
        <t>Manasa</t>
      </is>
    </nc>
    <odxf/>
  </rcc>
  <rcc rId="3435" sId="1" odxf="1">
    <oc r="K299" t="inlineStr">
      <is>
        <t>Reshma</t>
      </is>
    </oc>
    <nc r="K299" t="inlineStr">
      <is>
        <t>Manasa</t>
      </is>
    </nc>
    <odxf/>
  </rcc>
  <rcc rId="3436" sId="1" odxf="1">
    <oc r="K302" t="inlineStr">
      <is>
        <t>Reshma</t>
      </is>
    </oc>
    <nc r="K302" t="inlineStr">
      <is>
        <t>Manasa</t>
      </is>
    </nc>
    <odxf/>
  </rcc>
  <rcc rId="3437" sId="1" odxf="1">
    <oc r="K316" t="inlineStr">
      <is>
        <t>Reshma</t>
      </is>
    </oc>
    <nc r="K316" t="inlineStr">
      <is>
        <t>Manasa</t>
      </is>
    </nc>
    <odxf/>
  </rcc>
  <rcc rId="3438" sId="1" odxf="1">
    <oc r="K342" t="inlineStr">
      <is>
        <t>Reshma</t>
      </is>
    </oc>
    <nc r="K342" t="inlineStr">
      <is>
        <t>Manasa</t>
      </is>
    </nc>
    <odxf/>
  </rcc>
  <rcc rId="3439" sId="1" odxf="1">
    <oc r="K343" t="inlineStr">
      <is>
        <t>Reshma</t>
      </is>
    </oc>
    <nc r="K343" t="inlineStr">
      <is>
        <t>Manasa</t>
      </is>
    </nc>
    <odxf/>
  </rcc>
  <rcc rId="3440" sId="1" odxf="1">
    <oc r="K344" t="inlineStr">
      <is>
        <t>Reshma</t>
      </is>
    </oc>
    <nc r="K344" t="inlineStr">
      <is>
        <t>Manasa</t>
      </is>
    </nc>
    <odxf/>
  </rcc>
  <rcc rId="3441" sId="1" odxf="1">
    <oc r="K345" t="inlineStr">
      <is>
        <t>Reshma</t>
      </is>
    </oc>
    <nc r="K345" t="inlineStr">
      <is>
        <t>Manasa</t>
      </is>
    </nc>
    <odxf/>
  </rcc>
  <rcc rId="3442" sId="1" odxf="1">
    <oc r="K346" t="inlineStr">
      <is>
        <t>Reshma</t>
      </is>
    </oc>
    <nc r="K346" t="inlineStr">
      <is>
        <t>Manasa</t>
      </is>
    </nc>
    <odxf/>
  </rcc>
  <rcc rId="3443" sId="1" odxf="1">
    <oc r="K416" t="inlineStr">
      <is>
        <t>Reshma</t>
      </is>
    </oc>
    <nc r="K416" t="inlineStr">
      <is>
        <t>Manasa</t>
      </is>
    </nc>
    <odxf/>
  </rcc>
  <rcc rId="3444" sId="1">
    <nc r="K18" t="inlineStr">
      <is>
        <t>Manasa</t>
      </is>
    </nc>
  </rcc>
  <rcc rId="3445" sId="1" odxf="1">
    <nc r="K19" t="inlineStr">
      <is>
        <t>Manasa</t>
      </is>
    </nc>
    <odxf/>
  </rcc>
  <rcc rId="3446" sId="1" odxf="1">
    <nc r="K95" t="inlineStr">
      <is>
        <t>Manasa</t>
      </is>
    </nc>
    <odxf/>
  </rcc>
  <rcc rId="3447" sId="1" odxf="1">
    <nc r="K246" t="inlineStr">
      <is>
        <t>Manasa</t>
      </is>
    </nc>
    <odxf/>
  </rcc>
  <rcc rId="3448" sId="1" odxf="1">
    <nc r="K271" t="inlineStr">
      <is>
        <t>Manasa</t>
      </is>
    </nc>
    <odxf/>
  </rcc>
  <rcc rId="3449" sId="1" odxf="1">
    <nc r="K319" t="inlineStr">
      <is>
        <t>Manasa</t>
      </is>
    </nc>
    <odxf/>
  </rcc>
  <rcc rId="3450" sId="1" odxf="1">
    <nc r="K320" t="inlineStr">
      <is>
        <t>Manasa</t>
      </is>
    </nc>
    <odxf/>
  </rcc>
  <rcc rId="3451" sId="1" odxf="1">
    <nc r="K321" t="inlineStr">
      <is>
        <t>Manasa</t>
      </is>
    </nc>
    <odxf/>
  </rcc>
  <rcc rId="3452" sId="1" odxf="1">
    <nc r="K322" t="inlineStr">
      <is>
        <t>Manasa</t>
      </is>
    </nc>
    <odxf/>
  </rcc>
  <rcc rId="3453" sId="1" odxf="1">
    <nc r="K339" t="inlineStr">
      <is>
        <t>Manasa</t>
      </is>
    </nc>
    <odxf/>
  </rcc>
  <rcc rId="3454" sId="1">
    <nc r="K161" t="inlineStr">
      <is>
        <t>Arya</t>
      </is>
    </nc>
  </rcc>
  <rcc rId="3455" sId="1">
    <oc r="K61" t="inlineStr">
      <is>
        <t>Vijay</t>
      </is>
    </oc>
    <nc r="K61" t="inlineStr">
      <is>
        <t>Shwetha</t>
      </is>
    </nc>
  </rcc>
  <rcc rId="3456" sId="1" odxf="1">
    <oc r="K83" t="inlineStr">
      <is>
        <t>Vijay</t>
      </is>
    </oc>
    <nc r="K83" t="inlineStr">
      <is>
        <t>Shwetha</t>
      </is>
    </nc>
    <odxf/>
  </rcc>
  <rcc rId="3457" sId="1" odxf="1">
    <oc r="K107" t="inlineStr">
      <is>
        <t>Vijay</t>
      </is>
    </oc>
    <nc r="K107" t="inlineStr">
      <is>
        <t>Shwetha</t>
      </is>
    </nc>
    <odxf/>
  </rcc>
  <rcc rId="3458" sId="1" odxf="1">
    <oc r="K109" t="inlineStr">
      <is>
        <t>Vijay</t>
      </is>
    </oc>
    <nc r="K109" t="inlineStr">
      <is>
        <t>Shwetha</t>
      </is>
    </nc>
    <odxf/>
  </rcc>
  <rcc rId="3459" sId="1" odxf="1">
    <oc r="K118" t="inlineStr">
      <is>
        <t>Vijay</t>
      </is>
    </oc>
    <nc r="K118" t="inlineStr">
      <is>
        <t>Shwetha</t>
      </is>
    </nc>
    <odxf/>
  </rcc>
  <rcc rId="3460" sId="1" odxf="1">
    <oc r="K134" t="inlineStr">
      <is>
        <t>Vijay</t>
      </is>
    </oc>
    <nc r="K134" t="inlineStr">
      <is>
        <t>Shwetha</t>
      </is>
    </nc>
    <odxf/>
  </rcc>
  <rcc rId="3461" sId="1" odxf="1">
    <oc r="K136" t="inlineStr">
      <is>
        <t>Vijay</t>
      </is>
    </oc>
    <nc r="K136" t="inlineStr">
      <is>
        <t>Shwetha</t>
      </is>
    </nc>
    <odxf/>
  </rcc>
  <rcc rId="3462" sId="1" odxf="1">
    <oc r="K137" t="inlineStr">
      <is>
        <t>Vijay</t>
      </is>
    </oc>
    <nc r="K137" t="inlineStr">
      <is>
        <t>Shwetha</t>
      </is>
    </nc>
    <odxf/>
  </rcc>
  <rcc rId="3463" sId="1" odxf="1">
    <oc r="K138" t="inlineStr">
      <is>
        <t>Vijay</t>
      </is>
    </oc>
    <nc r="K138" t="inlineStr">
      <is>
        <t>Shwetha</t>
      </is>
    </nc>
    <odxf/>
  </rcc>
  <rcc rId="3464" sId="1" odxf="1">
    <oc r="K144" t="inlineStr">
      <is>
        <t>Vijay</t>
      </is>
    </oc>
    <nc r="K144" t="inlineStr">
      <is>
        <t>Shwetha</t>
      </is>
    </nc>
    <odxf/>
  </rcc>
  <rcc rId="3465" sId="1" odxf="1">
    <oc r="K145" t="inlineStr">
      <is>
        <t>Vijay</t>
      </is>
    </oc>
    <nc r="K145" t="inlineStr">
      <is>
        <t>Shwetha</t>
      </is>
    </nc>
    <odxf/>
  </rcc>
  <rcc rId="3466" sId="1" odxf="1">
    <oc r="K147" t="inlineStr">
      <is>
        <t>Vijay</t>
      </is>
    </oc>
    <nc r="K147" t="inlineStr">
      <is>
        <t>Shwetha</t>
      </is>
    </nc>
    <odxf/>
  </rcc>
  <rcc rId="3467" sId="1" odxf="1">
    <oc r="K185" t="inlineStr">
      <is>
        <t>Vijay</t>
      </is>
    </oc>
    <nc r="K185" t="inlineStr">
      <is>
        <t>Shwetha</t>
      </is>
    </nc>
    <odxf/>
  </rcc>
  <rcc rId="3468" sId="1" odxf="1">
    <oc r="K186" t="inlineStr">
      <is>
        <t>Vijay</t>
      </is>
    </oc>
    <nc r="K186" t="inlineStr">
      <is>
        <t>Shwetha</t>
      </is>
    </nc>
    <odxf/>
  </rcc>
  <rcc rId="3469" sId="1" odxf="1">
    <oc r="K249" t="inlineStr">
      <is>
        <t>Vijay</t>
      </is>
    </oc>
    <nc r="K249" t="inlineStr">
      <is>
        <t>Shwetha</t>
      </is>
    </nc>
    <odxf/>
  </rcc>
  <rcc rId="3470" sId="1" odxf="1">
    <oc r="K250" t="inlineStr">
      <is>
        <t>Vijay</t>
      </is>
    </oc>
    <nc r="K250" t="inlineStr">
      <is>
        <t>Shwetha</t>
      </is>
    </nc>
    <odxf/>
  </rcc>
  <rcc rId="3471" sId="1" odxf="1">
    <oc r="K265" t="inlineStr">
      <is>
        <t>Vijay</t>
      </is>
    </oc>
    <nc r="K265" t="inlineStr">
      <is>
        <t>Shwetha</t>
      </is>
    </nc>
    <odxf/>
  </rcc>
  <rcc rId="3472" sId="1" odxf="1">
    <oc r="K301" t="inlineStr">
      <is>
        <t>Vijay</t>
      </is>
    </oc>
    <nc r="K301" t="inlineStr">
      <is>
        <t>Shwetha</t>
      </is>
    </nc>
    <odxf/>
  </rcc>
  <rcc rId="3473" sId="1" odxf="1">
    <oc r="K329" t="inlineStr">
      <is>
        <t>Vijay</t>
      </is>
    </oc>
    <nc r="K329" t="inlineStr">
      <is>
        <t>Shwetha</t>
      </is>
    </nc>
    <odxf/>
  </rcc>
  <rcc rId="3474" sId="1" odxf="1">
    <oc r="K331" t="inlineStr">
      <is>
        <t>Vijay</t>
      </is>
    </oc>
    <nc r="K331" t="inlineStr">
      <is>
        <t>Shwetha</t>
      </is>
    </nc>
    <odxf/>
  </rcc>
  <rcc rId="3475" sId="1" odxf="1">
    <oc r="K332" t="inlineStr">
      <is>
        <t>Vijay</t>
      </is>
    </oc>
    <nc r="K332" t="inlineStr">
      <is>
        <t>Shwetha</t>
      </is>
    </nc>
    <odxf/>
  </rcc>
  <rcc rId="3476" sId="1" odxf="1">
    <oc r="K333" t="inlineStr">
      <is>
        <t>Vijay</t>
      </is>
    </oc>
    <nc r="K333" t="inlineStr">
      <is>
        <t>Shwetha</t>
      </is>
    </nc>
    <odxf/>
  </rcc>
  <rcc rId="3477" sId="1" odxf="1">
    <oc r="K340" t="inlineStr">
      <is>
        <t>Vijay</t>
      </is>
    </oc>
    <nc r="K340" t="inlineStr">
      <is>
        <t>Shwetha</t>
      </is>
    </nc>
    <odxf/>
  </rcc>
  <rcc rId="3478" sId="1" odxf="1">
    <oc r="K341" t="inlineStr">
      <is>
        <t>Vijay</t>
      </is>
    </oc>
    <nc r="K341" t="inlineStr">
      <is>
        <t>Shwetha</t>
      </is>
    </nc>
    <odxf/>
  </rcc>
  <rcc rId="3479" sId="1" odxf="1">
    <oc r="K366" t="inlineStr">
      <is>
        <t>Vijay</t>
      </is>
    </oc>
    <nc r="K366" t="inlineStr">
      <is>
        <t>Shwetha</t>
      </is>
    </nc>
    <odxf/>
  </rcc>
  <rcc rId="3480" sId="1" odxf="1">
    <oc r="K373" t="inlineStr">
      <is>
        <t>Vijay</t>
      </is>
    </oc>
    <nc r="K373" t="inlineStr">
      <is>
        <t>Shwetha</t>
      </is>
    </nc>
    <odxf/>
  </rcc>
  <rcc rId="3481" sId="1" odxf="1">
    <oc r="K385" t="inlineStr">
      <is>
        <t>Vijay</t>
      </is>
    </oc>
    <nc r="K385" t="inlineStr">
      <is>
        <t>Shwetha</t>
      </is>
    </nc>
    <odxf/>
  </rcc>
  <rcc rId="3482" sId="1" odxf="1">
    <oc r="K392" t="inlineStr">
      <is>
        <t>Vijay</t>
      </is>
    </oc>
    <nc r="K392" t="inlineStr">
      <is>
        <t>Shwetha</t>
      </is>
    </nc>
    <odxf/>
  </rcc>
  <rcc rId="3483" sId="1" odxf="1">
    <oc r="K395" t="inlineStr">
      <is>
        <t>Vijay</t>
      </is>
    </oc>
    <nc r="K395" t="inlineStr">
      <is>
        <t>Shwetha</t>
      </is>
    </nc>
    <odxf/>
  </rcc>
  <rcc rId="3484" sId="1" odxf="1">
    <oc r="K396" t="inlineStr">
      <is>
        <t>Vijay</t>
      </is>
    </oc>
    <nc r="K396" t="inlineStr">
      <is>
        <t>Shwetha</t>
      </is>
    </nc>
    <odxf/>
  </rcc>
  <rcc rId="3485" sId="1" odxf="1">
    <oc r="K397" t="inlineStr">
      <is>
        <t>Vijay</t>
      </is>
    </oc>
    <nc r="K397" t="inlineStr">
      <is>
        <t>Shwetha</t>
      </is>
    </nc>
    <odxf/>
  </rcc>
  <rcc rId="3486" sId="1" odxf="1">
    <oc r="K399" t="inlineStr">
      <is>
        <t>Vijay</t>
      </is>
    </oc>
    <nc r="K399" t="inlineStr">
      <is>
        <t>Shwetha</t>
      </is>
    </nc>
    <odxf/>
  </rcc>
  <rcc rId="3487" sId="1">
    <oc r="K330" t="inlineStr">
      <is>
        <t>Vijay</t>
      </is>
    </oc>
    <nc r="K330" t="inlineStr">
      <is>
        <t>Manasa</t>
      </is>
    </nc>
  </rcc>
  <rcc rId="3488" sId="1">
    <oc r="K44" t="inlineStr">
      <is>
        <t>Reshma</t>
      </is>
    </oc>
    <nc r="K44" t="inlineStr">
      <is>
        <t>Manasa</t>
      </is>
    </nc>
  </rcc>
  <rcc rId="3489" sId="1" odxf="1">
    <oc r="K45" t="inlineStr">
      <is>
        <t>Reshma</t>
      </is>
    </oc>
    <nc r="K45" t="inlineStr">
      <is>
        <t>Manasa</t>
      </is>
    </nc>
    <odxf/>
  </rcc>
  <rcc rId="3490" sId="1" odxf="1">
    <oc r="K46" t="inlineStr">
      <is>
        <t>Reshma</t>
      </is>
    </oc>
    <nc r="K46" t="inlineStr">
      <is>
        <t>Manasa</t>
      </is>
    </nc>
    <odxf/>
  </rcc>
  <rcc rId="3491" sId="1" odxf="1">
    <oc r="K50" t="inlineStr">
      <is>
        <t>Reshma</t>
      </is>
    </oc>
    <nc r="K50" t="inlineStr">
      <is>
        <t>Manasa</t>
      </is>
    </nc>
    <odxf/>
  </rcc>
  <rcc rId="3492" sId="1" odxf="1">
    <oc r="K52" t="inlineStr">
      <is>
        <t>Reshma</t>
      </is>
    </oc>
    <nc r="K52" t="inlineStr">
      <is>
        <t>Manasa</t>
      </is>
    </nc>
    <odxf/>
  </rcc>
  <rcc rId="3493" sId="1" odxf="1">
    <oc r="K53" t="inlineStr">
      <is>
        <t>Reshma</t>
      </is>
    </oc>
    <nc r="K53" t="inlineStr">
      <is>
        <t>Manasa</t>
      </is>
    </nc>
    <odxf/>
  </rcc>
  <rcc rId="3494" sId="1" odxf="1">
    <oc r="K128" t="inlineStr">
      <is>
        <t>Reshma</t>
      </is>
    </oc>
    <nc r="K128" t="inlineStr">
      <is>
        <t>Manasa</t>
      </is>
    </nc>
    <odxf/>
  </rcc>
  <rcc rId="3495" sId="1" odxf="1">
    <oc r="K206" t="inlineStr">
      <is>
        <t>Reshma</t>
      </is>
    </oc>
    <nc r="K206" t="inlineStr">
      <is>
        <t>Manasa</t>
      </is>
    </nc>
    <odxf/>
  </rcc>
  <rcc rId="3496" sId="1" odxf="1">
    <oc r="K234" t="inlineStr">
      <is>
        <t>Reshma</t>
      </is>
    </oc>
    <nc r="K234" t="inlineStr">
      <is>
        <t>Manasa</t>
      </is>
    </nc>
    <odxf/>
  </rcc>
  <rcc rId="3497" sId="1" odxf="1">
    <oc r="K417" t="inlineStr">
      <is>
        <t>Reshma</t>
      </is>
    </oc>
    <nc r="K417" t="inlineStr">
      <is>
        <t>Manasa</t>
      </is>
    </nc>
    <odxf/>
  </rcc>
  <rcv guid="{B7B32A7E-2D71-4021-9AAC-4840A71457B1}" action="delete"/>
  <rdn rId="0" localSheetId="2" customView="1" name="Z_B7B32A7E_2D71_4021_9AAC_4840A71457B1_.wvu.FilterData" hidden="1" oldHidden="1">
    <formula>Test_Config!$A$1</formula>
  </rdn>
  <rdn rId="0" localSheetId="1" customView="1" name="Z_B7B32A7E_2D71_4021_9AAC_4840A71457B1_.wvu.FilterData" hidden="1" oldHidden="1">
    <formula>Test_Data!$A$1:$T$437</formula>
    <oldFormula>Test_Data!$B$1:$R$437</oldFormula>
  </rdn>
  <rcv guid="{B7B32A7E-2D71-4021-9AAC-4840A71457B1}"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2" sId="1">
    <oc r="K210" t="inlineStr">
      <is>
        <t>Reshma</t>
      </is>
    </oc>
    <nc r="K210" t="inlineStr">
      <is>
        <t>Shwetha</t>
      </is>
    </nc>
  </rcc>
  <rcc rId="3503" sId="1">
    <oc r="K352" t="inlineStr">
      <is>
        <t>Reshma</t>
      </is>
    </oc>
    <nc r="K352" t="inlineStr">
      <is>
        <t>Shwetha</t>
      </is>
    </nc>
  </rcc>
  <rcc rId="3504" sId="1">
    <oc r="K293" t="inlineStr">
      <is>
        <t>Reshma</t>
      </is>
    </oc>
    <nc r="K293" t="inlineStr">
      <is>
        <t>Shwetha</t>
      </is>
    </nc>
  </rcc>
  <rcc rId="3505" sId="1">
    <oc r="K121" t="inlineStr">
      <is>
        <t>Manasa</t>
      </is>
    </oc>
    <nc r="K121" t="inlineStr">
      <is>
        <t>Shwetha</t>
      </is>
    </nc>
  </rcc>
  <rcc rId="3506" sId="1">
    <oc r="K122" t="inlineStr">
      <is>
        <t>Manasa</t>
      </is>
    </oc>
    <nc r="K122" t="inlineStr">
      <is>
        <t>Shwetha</t>
      </is>
    </nc>
  </rcc>
  <rcc rId="3507" sId="1">
    <oc r="K123" t="inlineStr">
      <is>
        <t>Manasa</t>
      </is>
    </oc>
    <nc r="K123" t="inlineStr">
      <is>
        <t>Shwetha</t>
      </is>
    </nc>
  </rcc>
  <rcc rId="3508" sId="1">
    <oc r="K124" t="inlineStr">
      <is>
        <t>Manasa</t>
      </is>
    </oc>
    <nc r="K124" t="inlineStr">
      <is>
        <t>Shwetha</t>
      </is>
    </nc>
  </rcc>
  <rcc rId="3509" sId="1">
    <oc r="K299" t="inlineStr">
      <is>
        <t>Manasa</t>
      </is>
    </oc>
    <nc r="K299" t="inlineStr">
      <is>
        <t>Shwetha</t>
      </is>
    </nc>
  </rcc>
  <rcc rId="3510" sId="1">
    <oc r="K342" t="inlineStr">
      <is>
        <t>Manasa</t>
      </is>
    </oc>
    <nc r="K342" t="inlineStr">
      <is>
        <t>Shwetha</t>
      </is>
    </nc>
  </rcc>
  <rcc rId="3511" sId="1">
    <oc r="K343" t="inlineStr">
      <is>
        <t>Manasa</t>
      </is>
    </oc>
    <nc r="K343" t="inlineStr">
      <is>
        <t>Shwetha</t>
      </is>
    </nc>
  </rcc>
  <rcc rId="3512" sId="1">
    <oc r="K344" t="inlineStr">
      <is>
        <t>Manasa</t>
      </is>
    </oc>
    <nc r="K344" t="inlineStr">
      <is>
        <t>Shwetha</t>
      </is>
    </nc>
  </rcc>
  <rcc rId="3513" sId="1">
    <oc r="K345" t="inlineStr">
      <is>
        <t>Manasa</t>
      </is>
    </oc>
    <nc r="K345" t="inlineStr">
      <is>
        <t>Shwetha</t>
      </is>
    </nc>
  </rcc>
  <rcc rId="3514" sId="1">
    <oc r="K346" t="inlineStr">
      <is>
        <t>Manasa</t>
      </is>
    </oc>
    <nc r="K346" t="inlineStr">
      <is>
        <t>Shwetha</t>
      </is>
    </nc>
  </rcc>
  <rcc rId="3515" sId="1">
    <oc r="K126" t="inlineStr">
      <is>
        <t>Manasa</t>
      </is>
    </oc>
    <nc r="K126" t="inlineStr">
      <is>
        <t>Shwetha</t>
      </is>
    </nc>
  </rcc>
  <rcc rId="3516" sId="1">
    <oc r="K125" t="inlineStr">
      <is>
        <t>Manasa</t>
      </is>
    </oc>
    <nc r="K125" t="inlineStr">
      <is>
        <t>Shwetha</t>
      </is>
    </nc>
  </rcc>
  <rcc rId="3517" sId="1">
    <oc r="K114" t="inlineStr">
      <is>
        <t>Manasa</t>
      </is>
    </oc>
    <nc r="K114" t="inlineStr">
      <is>
        <t>Shwetha</t>
      </is>
    </nc>
  </rcc>
  <rcc rId="3518" sId="1">
    <oc r="K113" t="inlineStr">
      <is>
        <t>Manasa</t>
      </is>
    </oc>
    <nc r="K113" t="inlineStr">
      <is>
        <t>Shwetha</t>
      </is>
    </nc>
  </rcc>
  <rcc rId="3519" sId="1">
    <oc r="K108" t="inlineStr">
      <is>
        <t>Manasa</t>
      </is>
    </oc>
    <nc r="K108" t="inlineStr">
      <is>
        <t>Shwetha</t>
      </is>
    </nc>
  </rcc>
  <rcc rId="3520" sId="1">
    <oc r="K106" t="inlineStr">
      <is>
        <t>Manasa</t>
      </is>
    </oc>
    <nc r="K106" t="inlineStr">
      <is>
        <t>Shwetha</t>
      </is>
    </nc>
  </rcc>
  <rcc rId="3521" sId="1">
    <oc r="K55" t="inlineStr">
      <is>
        <t>Manasa</t>
      </is>
    </oc>
    <nc r="K55" t="inlineStr">
      <is>
        <t>Shwetha</t>
      </is>
    </nc>
  </rcc>
  <rcc rId="3522" sId="1" odxf="1">
    <oc r="K15" t="inlineStr">
      <is>
        <t>Shwetha</t>
      </is>
    </oc>
    <nc r="K15" t="inlineStr">
      <is>
        <t>Manasa</t>
      </is>
    </nc>
    <odxf/>
  </rcc>
  <rcc rId="3523" sId="1" odxf="1">
    <oc r="K28" t="inlineStr">
      <is>
        <t>Shwetha</t>
      </is>
    </oc>
    <nc r="K28" t="inlineStr">
      <is>
        <t>Manasa</t>
      </is>
    </nc>
    <odxf/>
  </rcc>
  <rcc rId="3524" sId="1" odxf="1">
    <oc r="K36" t="inlineStr">
      <is>
        <t>Shwetha</t>
      </is>
    </oc>
    <nc r="K36" t="inlineStr">
      <is>
        <t>Manasa</t>
      </is>
    </nc>
    <odxf/>
  </rcc>
  <rcc rId="3525" sId="1" odxf="1">
    <oc r="K37" t="inlineStr">
      <is>
        <t>Shwetha</t>
      </is>
    </oc>
    <nc r="K37" t="inlineStr">
      <is>
        <t>Manasa</t>
      </is>
    </nc>
    <odxf/>
  </rcc>
  <rcc rId="3526" sId="1" odxf="1">
    <oc r="K38" t="inlineStr">
      <is>
        <t>Shwetha</t>
      </is>
    </oc>
    <nc r="K38" t="inlineStr">
      <is>
        <t>Manasa</t>
      </is>
    </nc>
    <odxf/>
  </rcc>
  <rcc rId="3527" sId="1" odxf="1">
    <oc r="K39" t="inlineStr">
      <is>
        <t>Shwetha</t>
      </is>
    </oc>
    <nc r="K39" t="inlineStr">
      <is>
        <t>Manasa</t>
      </is>
    </nc>
    <odxf/>
  </rcc>
  <rcc rId="3528" sId="1" odxf="1">
    <oc r="K41" t="inlineStr">
      <is>
        <t>Shwetha</t>
      </is>
    </oc>
    <nc r="K41" t="inlineStr">
      <is>
        <t>Manasa</t>
      </is>
    </nc>
    <odxf/>
  </rcc>
  <rcc rId="3529" sId="1" odxf="1">
    <oc r="K94" t="inlineStr">
      <is>
        <t>Shwetha</t>
      </is>
    </oc>
    <nc r="K94" t="inlineStr">
      <is>
        <t>Manasa</t>
      </is>
    </nc>
    <odxf/>
  </rcc>
  <rcc rId="3530" sId="1" odxf="1">
    <oc r="K130" t="inlineStr">
      <is>
        <t>Shwetha</t>
      </is>
    </oc>
    <nc r="K130" t="inlineStr">
      <is>
        <t>Manasa</t>
      </is>
    </nc>
    <odxf/>
  </rcc>
  <rcc rId="3531" sId="1" odxf="1">
    <oc r="K153" t="inlineStr">
      <is>
        <t>Shwetha</t>
      </is>
    </oc>
    <nc r="K153" t="inlineStr">
      <is>
        <t>Manasa</t>
      </is>
    </nc>
    <odxf/>
  </rcc>
  <rcc rId="3532" sId="1" odxf="1">
    <oc r="K217" t="inlineStr">
      <is>
        <t>Shwetha</t>
      </is>
    </oc>
    <nc r="K217" t="inlineStr">
      <is>
        <t>Manasa</t>
      </is>
    </nc>
    <odxf/>
  </rcc>
  <rcc rId="3533" sId="1" odxf="1">
    <oc r="K219" t="inlineStr">
      <is>
        <t>Shwetha</t>
      </is>
    </oc>
    <nc r="K219" t="inlineStr">
      <is>
        <t>Manasa</t>
      </is>
    </nc>
    <odxf/>
  </rcc>
  <rcc rId="3534" sId="1" odxf="1">
    <oc r="K358" t="inlineStr">
      <is>
        <t>Shwetha</t>
      </is>
    </oc>
    <nc r="K358" t="inlineStr">
      <is>
        <t>Manasa</t>
      </is>
    </nc>
    <odxf/>
  </rcc>
  <rcc rId="3535" sId="1" odxf="1">
    <oc r="K363" t="inlineStr">
      <is>
        <t>Shwetha</t>
      </is>
    </oc>
    <nc r="K363" t="inlineStr">
      <is>
        <t>Manasa</t>
      </is>
    </nc>
    <odxf/>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8" sId="1">
    <oc r="I352" t="inlineStr">
      <is>
        <t>Not_Run</t>
      </is>
    </oc>
    <nc r="I352" t="inlineStr">
      <is>
        <t>Passed</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9" sId="1">
    <oc r="I356" t="inlineStr">
      <is>
        <t>Not_Run</t>
      </is>
    </oc>
    <nc r="I356" t="inlineStr">
      <is>
        <t>Passed</t>
      </is>
    </nc>
  </rcc>
  <rcc rId="3540" sId="1">
    <oc r="I392" t="inlineStr">
      <is>
        <t>Not_Run</t>
      </is>
    </oc>
    <nc r="I392" t="inlineStr">
      <is>
        <t>Passed</t>
      </is>
    </nc>
  </rcc>
  <rcc rId="3541" sId="1">
    <oc r="I385" t="inlineStr">
      <is>
        <t>Not_Run</t>
      </is>
    </oc>
    <nc r="I385" t="inlineStr">
      <is>
        <t>Passed</t>
      </is>
    </nc>
  </rcc>
  <rcc rId="3542" sId="1">
    <oc r="I373" t="inlineStr">
      <is>
        <t>Not_Run</t>
      </is>
    </oc>
    <nc r="I373" t="inlineStr">
      <is>
        <t>Passed</t>
      </is>
    </nc>
  </rcc>
  <rcc rId="3543" sId="1">
    <oc r="I366" t="inlineStr">
      <is>
        <t>Not_Run</t>
      </is>
    </oc>
    <nc r="I366" t="inlineStr">
      <is>
        <t>Passed</t>
      </is>
    </nc>
  </rcc>
  <rcc rId="3544" sId="1">
    <oc r="I249" t="inlineStr">
      <is>
        <t>Not_Run</t>
      </is>
    </oc>
    <nc r="I249" t="inlineStr">
      <is>
        <t>Passed</t>
      </is>
    </nc>
  </rcc>
  <rcc rId="3545" sId="1">
    <oc r="I223" t="inlineStr">
      <is>
        <t>Not_Run</t>
      </is>
    </oc>
    <nc r="I223" t="inlineStr">
      <is>
        <t>Passed</t>
      </is>
    </nc>
  </rcc>
  <rcc rId="3546" sId="1">
    <oc r="I203" t="inlineStr">
      <is>
        <t>Not_Run</t>
      </is>
    </oc>
    <nc r="I203" t="inlineStr">
      <is>
        <t>Passed</t>
      </is>
    </nc>
  </rcc>
  <rcc rId="3547" sId="1">
    <oc r="I126" t="inlineStr">
      <is>
        <t>Not_Run</t>
      </is>
    </oc>
    <nc r="I126" t="inlineStr">
      <is>
        <t>Passed</t>
      </is>
    </nc>
  </rcc>
  <rcc rId="3548" sId="1">
    <oc r="I125" t="inlineStr">
      <is>
        <t>Not_Run</t>
      </is>
    </oc>
    <nc r="I125" t="inlineStr">
      <is>
        <t>Passed</t>
      </is>
    </nc>
  </rcc>
  <rcc rId="3549" sId="1">
    <oc r="I118" t="inlineStr">
      <is>
        <t>Not_Run</t>
      </is>
    </oc>
    <nc r="I118" t="inlineStr">
      <is>
        <t>Passed</t>
      </is>
    </nc>
  </rcc>
  <rcc rId="3550" sId="1">
    <oc r="I115" t="inlineStr">
      <is>
        <t>Not_Run</t>
      </is>
    </oc>
    <nc r="I115" t="inlineStr">
      <is>
        <t>Passed</t>
      </is>
    </nc>
  </rcc>
  <rcc rId="3551" sId="1">
    <oc r="I60" t="inlineStr">
      <is>
        <t>Not_Run</t>
      </is>
    </oc>
    <nc r="I60"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3" sId="1">
    <oc r="I89" t="inlineStr">
      <is>
        <t>Not_Run</t>
      </is>
    </oc>
    <nc r="I89" t="inlineStr">
      <is>
        <t>Passed</t>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2" sId="1">
    <oc r="I112" t="inlineStr">
      <is>
        <t>Not_Run</t>
      </is>
    </oc>
    <nc r="I112" t="inlineStr">
      <is>
        <t>Passed</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3" sId="1">
    <oc r="I220" t="inlineStr">
      <is>
        <t>Not_Run</t>
      </is>
    </oc>
    <nc r="I220" t="inlineStr">
      <is>
        <t>Passed</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4" sId="1">
    <oc r="I335" t="inlineStr">
      <is>
        <t>Not_Run</t>
      </is>
    </oc>
    <nc r="I335" t="inlineStr">
      <is>
        <t>Passed</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5" sId="1">
    <nc r="C452" t="inlineStr">
      <is>
        <t>s</t>
      </is>
    </nc>
  </rcc>
  <rcc rId="3556" sId="1">
    <oc r="I47" t="inlineStr">
      <is>
        <t>Not_Run</t>
      </is>
    </oc>
    <nc r="I47" t="inlineStr">
      <is>
        <t>Passed</t>
      </is>
    </nc>
  </rcc>
  <rcc rId="3557" sId="1">
    <oc r="I48" t="inlineStr">
      <is>
        <t>Not_Run</t>
      </is>
    </oc>
    <nc r="I48" t="inlineStr">
      <is>
        <t>Passed</t>
      </is>
    </nc>
  </rcc>
  <rcc rId="3558" sId="1">
    <oc r="I49" t="inlineStr">
      <is>
        <t>Not_Run</t>
      </is>
    </oc>
    <nc r="I49" t="inlineStr">
      <is>
        <t>Passed</t>
      </is>
    </nc>
  </rcc>
  <rcc rId="3559" sId="1">
    <oc r="I51" t="inlineStr">
      <is>
        <t>Not_Run</t>
      </is>
    </oc>
    <nc r="I51" t="inlineStr">
      <is>
        <t>Passed</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0" sId="1">
    <oc r="I24" t="inlineStr">
      <is>
        <t>Not_Run</t>
      </is>
    </oc>
    <nc r="I24" t="inlineStr">
      <is>
        <t>Passed</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1" sId="1">
    <oc r="I30" t="inlineStr">
      <is>
        <t>Not_Run</t>
      </is>
    </oc>
    <nc r="I30" t="inlineStr">
      <is>
        <t>Passed</t>
      </is>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2" sId="1">
    <oc r="I66" t="inlineStr">
      <is>
        <t>Not_Run</t>
      </is>
    </oc>
    <nc r="I66" t="inlineStr">
      <is>
        <t>Passed</t>
      </is>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3" sId="1">
    <oc r="I69" t="inlineStr">
      <is>
        <t>Not_Run</t>
      </is>
    </oc>
    <nc r="I69" t="inlineStr">
      <is>
        <t>Passed</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4" sId="1">
    <oc r="I101" t="inlineStr">
      <is>
        <t>Not_Run</t>
      </is>
    </oc>
    <nc r="I101" t="inlineStr">
      <is>
        <t>Passed</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5" sId="1">
    <oc r="I129" t="inlineStr">
      <is>
        <t>Not_Run</t>
      </is>
    </oc>
    <nc r="I129"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I269" t="inlineStr">
      <is>
        <t>Not_Run</t>
      </is>
    </oc>
    <nc r="I269" t="inlineStr">
      <is>
        <t>Failed</t>
      </is>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6" sId="1">
    <oc r="I79" t="inlineStr">
      <is>
        <t>Not_Run</t>
      </is>
    </oc>
    <nc r="I79" t="inlineStr">
      <is>
        <t>Passed</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7" sId="1">
    <oc r="I20" t="inlineStr">
      <is>
        <t>Not_Run</t>
      </is>
    </oc>
    <nc r="I20" t="inlineStr">
      <is>
        <t>Passed</t>
      </is>
    </nc>
  </rcc>
  <rcc rId="3568" sId="1" odxf="1" dxf="1">
    <oc r="A43">
      <f>HYPERLINK("https://hsdes.intel.com/resource/14013157576","14013157576")</f>
    </oc>
    <nc r="A43">
      <f>HYPERLINK("https://hsdes.intel.com/resource/14013157576","14013157576")</f>
    </nc>
    <odxf>
      <font>
        <u val="none"/>
        <sz val="11"/>
        <color theme="1"/>
        <name val="Calibri"/>
        <family val="2"/>
        <scheme val="minor"/>
      </font>
    </odxf>
    <ndxf>
      <font>
        <u/>
        <sz val="11"/>
        <color theme="10"/>
        <name val="Calibri"/>
        <family val="2"/>
        <scheme val="minor"/>
      </font>
    </ndxf>
  </rcc>
  <rcc rId="3569" sId="1">
    <oc r="I43" t="inlineStr">
      <is>
        <t>Not_Run</t>
      </is>
    </oc>
    <nc r="I43" t="inlineStr">
      <is>
        <t>Passed</t>
      </is>
    </nc>
  </rcc>
  <rcc rId="3570" sId="1">
    <oc r="I45" t="inlineStr">
      <is>
        <t>Not_Run</t>
      </is>
    </oc>
    <nc r="I45" t="inlineStr">
      <is>
        <t>Passed</t>
      </is>
    </nc>
  </rcc>
  <rcc rId="3571" sId="1">
    <oc r="I46" t="inlineStr">
      <is>
        <t>Not_Run</t>
      </is>
    </oc>
    <nc r="I46" t="inlineStr">
      <is>
        <t>Passed</t>
      </is>
    </nc>
  </rcc>
  <rcc rId="3572" sId="1">
    <oc r="I50" t="inlineStr">
      <is>
        <t>Not_Run</t>
      </is>
    </oc>
    <nc r="I50" t="inlineStr">
      <is>
        <t>Passed</t>
      </is>
    </nc>
  </rcc>
  <rcc rId="3573" sId="1">
    <oc r="I52" t="inlineStr">
      <is>
        <t>Not_Run</t>
      </is>
    </oc>
    <nc r="I52" t="inlineStr">
      <is>
        <t>Passed</t>
      </is>
    </nc>
  </rcc>
  <rcc rId="3574" sId="1">
    <nc r="J52" t="inlineStr">
      <is>
        <t>Active atom cores verified till 3 cores</t>
      </is>
    </nc>
  </rcc>
  <rcc rId="3575" sId="1">
    <oc r="I84" t="inlineStr">
      <is>
        <t>Not_Run</t>
      </is>
    </oc>
    <nc r="I84" t="inlineStr">
      <is>
        <t>Passed</t>
      </is>
    </nc>
  </rcc>
  <rcc rId="3576" sId="1">
    <oc r="I86" t="inlineStr">
      <is>
        <t>Not_Run</t>
      </is>
    </oc>
    <nc r="I86" t="inlineStr">
      <is>
        <t>Passed</t>
      </is>
    </nc>
  </rcc>
  <rcc rId="3577" sId="1">
    <oc r="I96" t="inlineStr">
      <is>
        <t>Not_Run</t>
      </is>
    </oc>
    <nc r="I96" t="inlineStr">
      <is>
        <t>Passed</t>
      </is>
    </nc>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8" sId="1">
    <oc r="I35" t="inlineStr">
      <is>
        <t>Not_Run</t>
      </is>
    </oc>
    <nc r="I35" t="inlineStr">
      <is>
        <t>Passed</t>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9" sId="1">
    <oc r="I159" t="inlineStr">
      <is>
        <t>Not_Run</t>
      </is>
    </oc>
    <nc r="I159" t="inlineStr">
      <is>
        <t>Passed</t>
      </is>
    </nc>
  </rcc>
  <rcc rId="3580" sId="1">
    <oc r="I130" t="inlineStr">
      <is>
        <t>Not_Run</t>
      </is>
    </oc>
    <nc r="I130" t="inlineStr">
      <is>
        <t>Passed</t>
      </is>
    </nc>
  </rcc>
  <rcc rId="3581" sId="1">
    <oc r="I94" t="inlineStr">
      <is>
        <t>Not_Run</t>
      </is>
    </oc>
    <nc r="I94" t="inlineStr">
      <is>
        <t>Passed</t>
      </is>
    </nc>
  </rcc>
  <rcc rId="3582" sId="1">
    <oc r="I71" t="inlineStr">
      <is>
        <t>Not_Run</t>
      </is>
    </oc>
    <nc r="I71" t="inlineStr">
      <is>
        <t>Passed</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3" sId="1">
    <oc r="I72" t="inlineStr">
      <is>
        <t>Not_Run</t>
      </is>
    </oc>
    <nc r="I72" t="inlineStr">
      <is>
        <t>Passed</t>
      </is>
    </nc>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4" sId="1">
    <oc r="I363" t="inlineStr">
      <is>
        <t>Not_Run</t>
      </is>
    </oc>
    <nc r="I363" t="inlineStr">
      <is>
        <t>Passed</t>
      </is>
    </nc>
  </rcc>
  <rcc rId="3585" sId="1">
    <oc r="I358" t="inlineStr">
      <is>
        <t>Not_Run</t>
      </is>
    </oc>
    <nc r="I358" t="inlineStr">
      <is>
        <t>Passed</t>
      </is>
    </nc>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6" sId="1">
    <oc r="I132" t="inlineStr">
      <is>
        <t>Not_Run</t>
      </is>
    </oc>
    <nc r="I132" t="inlineStr">
      <is>
        <t>Passed</t>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7" sId="1">
    <oc r="I15" t="inlineStr">
      <is>
        <t>Not_Run</t>
      </is>
    </oc>
    <nc r="I15" t="inlineStr">
      <is>
        <t>Passed</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8" sId="1">
    <oc r="I250" t="inlineStr">
      <is>
        <t>Not_Run</t>
      </is>
    </oc>
    <nc r="I250" t="inlineStr">
      <is>
        <t>Passed</t>
      </is>
    </nc>
  </rcc>
  <rcc rId="3589" sId="1">
    <oc r="I12" t="inlineStr">
      <is>
        <t>Not_Run</t>
      </is>
    </oc>
    <nc r="I12" t="inlineStr">
      <is>
        <t>Passed</t>
      </is>
    </nc>
  </rcc>
  <rcc rId="3590" sId="1">
    <oc r="I31" t="inlineStr">
      <is>
        <t>Not_Run</t>
      </is>
    </oc>
    <nc r="I31" t="inlineStr">
      <is>
        <t>Passed</t>
      </is>
    </nc>
  </rcc>
  <rcc rId="3591" sId="1">
    <oc r="I210" t="inlineStr">
      <is>
        <t>Not_Run</t>
      </is>
    </oc>
    <nc r="I210" t="inlineStr">
      <is>
        <t>NA</t>
      </is>
    </nc>
  </rcc>
  <rcc rId="3592" sId="1" odxf="1" dxf="1">
    <oc r="A210">
      <f>HYPERLINK("https://hsdes.intel.com/resource/14013166904","14013166904")</f>
    </oc>
    <nc r="A210">
      <f>HYPERLINK("https://hsdes.intel.com/resource/14013166904","14013166904")</f>
    </nc>
    <odxf>
      <font>
        <u val="none"/>
        <sz val="11"/>
        <color theme="1"/>
        <name val="Calibri"/>
        <family val="2"/>
        <scheme val="minor"/>
      </font>
    </odxf>
    <ndxf>
      <font>
        <u/>
        <sz val="11"/>
        <color theme="10"/>
        <name val="Calibri"/>
        <family val="2"/>
        <scheme val="minor"/>
      </font>
    </ndxf>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3" sId="1">
    <oc r="I180" t="inlineStr">
      <is>
        <t>Not_Run</t>
      </is>
    </oc>
    <nc r="I180" t="inlineStr">
      <is>
        <t>NA</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5" sId="1">
    <oc r="I427" t="inlineStr">
      <is>
        <t>Not_Run</t>
      </is>
    </oc>
    <nc r="I427" t="inlineStr">
      <is>
        <t>Passed</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4" sId="1">
    <oc r="I230" t="inlineStr">
      <is>
        <t>Not_Run</t>
      </is>
    </oc>
    <nc r="I230" t="inlineStr">
      <is>
        <t>Passed</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5" sId="1">
    <oc r="I207" t="inlineStr">
      <is>
        <t>Not_Run</t>
      </is>
    </oc>
    <nc r="I207" t="inlineStr">
      <is>
        <t>Passed</t>
      </is>
    </nc>
  </rcc>
  <rcc rId="3596" sId="1">
    <oc r="I208" t="inlineStr">
      <is>
        <t>Not_Run</t>
      </is>
    </oc>
    <nc r="I208" t="inlineStr">
      <is>
        <t>Passed</t>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7" sId="1">
    <oc r="I153" t="inlineStr">
      <is>
        <t>Not_Run</t>
      </is>
    </oc>
    <nc r="I153" t="inlineStr">
      <is>
        <t>Passed</t>
      </is>
    </nc>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8" sId="1">
    <oc r="I33" t="inlineStr">
      <is>
        <t>Not_Run</t>
      </is>
    </oc>
    <nc r="I33" t="inlineStr">
      <is>
        <t>Passed</t>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9" sId="1">
    <oc r="I240" t="inlineStr">
      <is>
        <t>Not_Run</t>
      </is>
    </oc>
    <nc r="I240" t="inlineStr">
      <is>
        <t>Passed</t>
      </is>
    </nc>
  </rcc>
  <rcc rId="3600" sId="1">
    <oc r="I329" t="inlineStr">
      <is>
        <t>Not_Run</t>
      </is>
    </oc>
    <nc r="I329" t="inlineStr">
      <is>
        <t>Passed</t>
      </is>
    </nc>
  </rcc>
  <rcc rId="3601" sId="1">
    <oc r="I331" t="inlineStr">
      <is>
        <t>Not_Run</t>
      </is>
    </oc>
    <nc r="I331" t="inlineStr">
      <is>
        <t>Passed</t>
      </is>
    </nc>
  </rcc>
  <rcc rId="3602" sId="1">
    <oc r="I333" t="inlineStr">
      <is>
        <t>Not_Run</t>
      </is>
    </oc>
    <nc r="I333" t="inlineStr">
      <is>
        <t>Passed</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3" sId="1">
    <oc r="I78" t="inlineStr">
      <is>
        <t>Not_Run</t>
      </is>
    </oc>
    <nc r="I78" t="inlineStr">
      <is>
        <t>Passed</t>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4" sId="1">
    <oc r="I234" t="inlineStr">
      <is>
        <t>Not_Run</t>
      </is>
    </oc>
    <nc r="I234" t="inlineStr">
      <is>
        <t>Passed</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5" sId="1">
    <oc r="I157" t="inlineStr">
      <is>
        <t>Not_Run</t>
      </is>
    </oc>
    <nc r="I157"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6" sId="1">
    <oc r="I13" t="inlineStr">
      <is>
        <t>Not_Run</t>
      </is>
    </oc>
    <nc r="I13" t="inlineStr">
      <is>
        <t>Passed</t>
      </is>
    </nc>
  </rcc>
  <rcc rId="3607" sId="1">
    <oc r="I39" t="inlineStr">
      <is>
        <t>Not_Run</t>
      </is>
    </oc>
    <nc r="I39" t="inlineStr">
      <is>
        <t>Passed</t>
      </is>
    </nc>
  </rcc>
  <rcc rId="3608" sId="1">
    <oc r="I37" t="inlineStr">
      <is>
        <t>Not_Run</t>
      </is>
    </oc>
    <nc r="I37" t="inlineStr">
      <is>
        <t>NA</t>
      </is>
    </nc>
  </rcc>
  <rcc rId="3609" sId="1">
    <oc r="I316" t="inlineStr">
      <is>
        <t>Not_Run</t>
      </is>
    </oc>
    <nc r="I316" t="inlineStr">
      <is>
        <t>Passed</t>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0" sId="1">
    <oc r="I55" t="inlineStr">
      <is>
        <t>Not_Run</t>
      </is>
    </oc>
    <nc r="I55" t="inlineStr">
      <is>
        <t>Passed</t>
      </is>
    </nc>
  </rcc>
  <rcc rId="3611" sId="1">
    <oc r="I83" t="inlineStr">
      <is>
        <t>Not_Run</t>
      </is>
    </oc>
    <nc r="I83" t="inlineStr">
      <is>
        <t>Passed</t>
      </is>
    </nc>
  </rcc>
  <rcc rId="3612" sId="1">
    <oc r="I395" t="inlineStr">
      <is>
        <t>Not_Run</t>
      </is>
    </oc>
    <nc r="I395" t="inlineStr">
      <is>
        <t>Passed</t>
      </is>
    </nc>
  </rcc>
  <rcc rId="3613" sId="1">
    <oc r="I396" t="inlineStr">
      <is>
        <t>Not_Run</t>
      </is>
    </oc>
    <nc r="I396" t="inlineStr">
      <is>
        <t>Passed</t>
      </is>
    </nc>
  </rcc>
  <rcc rId="3614" sId="1">
    <oc r="I397" t="inlineStr">
      <is>
        <t>Not_Run</t>
      </is>
    </oc>
    <nc r="I397" t="inlineStr">
      <is>
        <t>Passed</t>
      </is>
    </nc>
  </rcc>
  <rcc rId="3615" sId="1">
    <oc r="I399" t="inlineStr">
      <is>
        <t>Not_Run</t>
      </is>
    </oc>
    <nc r="I399" t="inlineStr">
      <is>
        <t>Passed</t>
      </is>
    </nc>
  </rcc>
  <rcc rId="3616" sId="1">
    <oc r="I301" t="inlineStr">
      <is>
        <t>Not_Run</t>
      </is>
    </oc>
    <nc r="I301"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6" sId="1">
    <oc r="I285" t="inlineStr">
      <is>
        <t>Not_Run</t>
      </is>
    </oc>
    <nc r="I285" t="inlineStr">
      <is>
        <t>Failed</t>
      </is>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7" sId="1">
    <oc r="I202" t="inlineStr">
      <is>
        <t>Not_Run</t>
      </is>
    </oc>
    <nc r="I202" t="inlineStr">
      <is>
        <t>Passed</t>
      </is>
    </nc>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8" sId="1">
    <oc r="I348" t="inlineStr">
      <is>
        <t>Not_Run</t>
      </is>
    </oc>
    <nc r="I348"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9" sId="1">
    <oc r="I347" t="inlineStr">
      <is>
        <t>Not_Run</t>
      </is>
    </oc>
    <nc r="I347" t="inlineStr">
      <is>
        <t>Passed</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0" sId="1">
    <oc r="I362" t="inlineStr">
      <is>
        <t>Not_Run</t>
      </is>
    </oc>
    <nc r="I362"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1" sId="1">
    <oc r="I376" t="inlineStr">
      <is>
        <t>Not_Run</t>
      </is>
    </oc>
    <nc r="I376" t="inlineStr">
      <is>
        <t>Passed</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2" sId="1">
    <oc r="I4" t="inlineStr">
      <is>
        <t>Not_Run</t>
      </is>
    </oc>
    <nc r="I4" t="inlineStr">
      <is>
        <t>Passed</t>
      </is>
    </nc>
  </rcc>
  <rcc rId="3623" sId="1">
    <oc r="I6" t="inlineStr">
      <is>
        <t>Not_Run</t>
      </is>
    </oc>
    <nc r="I6" t="inlineStr">
      <is>
        <t>Passed</t>
      </is>
    </nc>
  </rcc>
  <rcc rId="3624" sId="1">
    <oc r="I211" t="inlineStr">
      <is>
        <t>Not_Run</t>
      </is>
    </oc>
    <nc r="I211" t="inlineStr">
      <is>
        <t>Passed</t>
      </is>
    </nc>
  </rcc>
  <rcc rId="3625" sId="1">
    <oc r="I212" t="inlineStr">
      <is>
        <t>Not_Run</t>
      </is>
    </oc>
    <nc r="I212" t="inlineStr">
      <is>
        <t>NA</t>
      </is>
    </nc>
  </rcc>
  <rcc rId="3626" sId="1">
    <oc r="I260" t="inlineStr">
      <is>
        <t>Not_Run</t>
      </is>
    </oc>
    <nc r="I260" t="inlineStr">
      <is>
        <t>Passed</t>
      </is>
    </nc>
  </rcc>
  <rcc rId="3627" sId="1">
    <oc r="I323" t="inlineStr">
      <is>
        <t>Not_Run</t>
      </is>
    </oc>
    <nc r="I323" t="inlineStr">
      <is>
        <t>Passed</t>
      </is>
    </nc>
  </rcc>
  <rcc rId="3628" sId="1">
    <oc r="I381" t="inlineStr">
      <is>
        <t>Not_Run</t>
      </is>
    </oc>
    <nc r="I381" t="inlineStr">
      <is>
        <t>Passed</t>
      </is>
    </nc>
  </rcc>
  <rcc rId="3629" sId="1">
    <oc r="I386" t="inlineStr">
      <is>
        <t>Not_Run</t>
      </is>
    </oc>
    <nc r="I386" t="inlineStr">
      <is>
        <t>Passed</t>
      </is>
    </nc>
  </rcc>
  <rcc rId="3630" sId="1">
    <oc r="I387" t="inlineStr">
      <is>
        <t>Not_Run</t>
      </is>
    </oc>
    <nc r="I387" t="inlineStr">
      <is>
        <t>Passed</t>
      </is>
    </nc>
  </rcc>
  <rcc rId="3631" sId="1">
    <oc r="I389" t="inlineStr">
      <is>
        <t>Not_Run</t>
      </is>
    </oc>
    <nc r="I389" t="inlineStr">
      <is>
        <t>Passed</t>
      </is>
    </nc>
  </rcc>
  <rcc rId="3632" sId="1">
    <oc r="I388" t="inlineStr">
      <is>
        <t>Not_Run</t>
      </is>
    </oc>
    <nc r="I388" t="inlineStr">
      <is>
        <t>Passed</t>
      </is>
    </nc>
  </rcc>
  <rcc rId="3633" sId="1">
    <oc r="I408" t="inlineStr">
      <is>
        <t>Not_Run</t>
      </is>
    </oc>
    <nc r="I408" t="inlineStr">
      <is>
        <t>Passed</t>
      </is>
    </nc>
  </rcc>
  <rcc rId="3634" sId="1">
    <oc r="I390" t="inlineStr">
      <is>
        <t>Not_Run</t>
      </is>
    </oc>
    <nc r="I390" t="inlineStr">
      <is>
        <t>Passed</t>
      </is>
    </nc>
  </rcc>
  <rcc rId="3635" sId="1">
    <oc r="I411" t="inlineStr">
      <is>
        <t>Not_Run</t>
      </is>
    </oc>
    <nc r="I411" t="inlineStr">
      <is>
        <t>Passed</t>
      </is>
    </nc>
  </rcc>
  <rcc rId="3636" sId="1">
    <oc r="I371" t="inlineStr">
      <is>
        <t>Not_Run</t>
      </is>
    </oc>
    <nc r="I371" t="inlineStr">
      <is>
        <t>Passed</t>
      </is>
    </nc>
  </rcc>
  <rcc rId="3637" sId="1">
    <oc r="I382" t="inlineStr">
      <is>
        <t>Not_Run</t>
      </is>
    </oc>
    <nc r="I382" t="inlineStr">
      <is>
        <t>Passed</t>
      </is>
    </nc>
  </rcc>
  <rcc rId="3638" sId="1">
    <oc r="I393" t="inlineStr">
      <is>
        <t>Not_Run</t>
      </is>
    </oc>
    <nc r="I393" t="inlineStr">
      <is>
        <t>Passed</t>
      </is>
    </nc>
  </rcc>
  <rcc rId="3639" sId="1">
    <oc r="I17" t="inlineStr">
      <is>
        <t>Not_Run</t>
      </is>
    </oc>
    <nc r="I17" t="inlineStr">
      <is>
        <t>Passed</t>
      </is>
    </nc>
  </rcc>
  <rcc rId="3640" sId="1">
    <oc r="I243" t="inlineStr">
      <is>
        <t>Not_Run</t>
      </is>
    </oc>
    <nc r="I243" t="inlineStr">
      <is>
        <t>Passed</t>
      </is>
    </nc>
  </rcc>
  <rcc rId="3641" sId="1">
    <oc r="I349" t="inlineStr">
      <is>
        <t>Not_Run</t>
      </is>
    </oc>
    <nc r="I349" t="inlineStr">
      <is>
        <t>Passed</t>
      </is>
    </nc>
  </rcc>
  <rcc rId="3642" sId="1">
    <oc r="I414" t="inlineStr">
      <is>
        <t>Not_Run</t>
      </is>
    </oc>
    <nc r="I414" t="inlineStr">
      <is>
        <t>NA</t>
      </is>
    </nc>
  </rcc>
  <rcc rId="3643" sId="1">
    <nc r="J414" t="inlineStr">
      <is>
        <t>touch pannel NA</t>
      </is>
    </nc>
  </rcc>
  <rcc rId="3644" sId="1">
    <oc r="I430" t="inlineStr">
      <is>
        <t>Not_Run</t>
      </is>
    </oc>
    <nc r="I430" t="inlineStr">
      <is>
        <t>Passed</t>
      </is>
    </nc>
  </rcc>
  <rcc rId="3645" sId="1">
    <oc r="I252" t="inlineStr">
      <is>
        <t>Not_Run</t>
      </is>
    </oc>
    <nc r="I252" t="inlineStr">
      <is>
        <t>Passed</t>
      </is>
    </nc>
  </rcc>
  <rcc rId="3646" sId="1">
    <oc r="I326" t="inlineStr">
      <is>
        <t>Not_Run</t>
      </is>
    </oc>
    <nc r="I326" t="inlineStr">
      <is>
        <t>Passed</t>
      </is>
    </nc>
  </rcc>
  <rcc rId="3647" sId="1">
    <oc r="I141" t="inlineStr">
      <is>
        <t>Not_Run</t>
      </is>
    </oc>
    <nc r="I141" t="inlineStr">
      <is>
        <t>Passed</t>
      </is>
    </nc>
  </rcc>
  <rcc rId="3648" sId="1">
    <oc r="I142" t="inlineStr">
      <is>
        <t>Not_Run</t>
      </is>
    </oc>
    <nc r="I142" t="inlineStr">
      <is>
        <t>Passed</t>
      </is>
    </nc>
  </rcc>
  <rcc rId="3649" sId="1">
    <oc r="I143" t="inlineStr">
      <is>
        <t>Not_Run</t>
      </is>
    </oc>
    <nc r="I143" t="inlineStr">
      <is>
        <t>Passed</t>
      </is>
    </nc>
  </rcc>
  <rcc rId="3650" sId="1">
    <oc r="I434" t="inlineStr">
      <is>
        <t>Not_Run</t>
      </is>
    </oc>
    <nc r="I434" t="inlineStr">
      <is>
        <t>Passed</t>
      </is>
    </nc>
  </rcc>
  <rcc rId="3651" sId="1">
    <oc r="I435" t="inlineStr">
      <is>
        <t>Not_Run</t>
      </is>
    </oc>
    <nc r="I435" t="inlineStr">
      <is>
        <t>Passed</t>
      </is>
    </nc>
  </rcc>
  <rcc rId="3652" sId="1">
    <oc r="I436" t="inlineStr">
      <is>
        <t>Not_Run</t>
      </is>
    </oc>
    <nc r="I436" t="inlineStr">
      <is>
        <t>Passed</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3" sId="1">
    <oc r="I391" t="inlineStr">
      <is>
        <t>Not_Run</t>
      </is>
    </oc>
    <nc r="I391" t="inlineStr">
      <is>
        <t>Passed</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4" sId="1">
    <oc r="I365" t="inlineStr">
      <is>
        <t>Not_Run</t>
      </is>
    </oc>
    <nc r="I365" t="inlineStr">
      <is>
        <t>Passed</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5" sId="1">
    <oc r="I380" t="inlineStr">
      <is>
        <t>Not_Run</t>
      </is>
    </oc>
    <nc r="I380" t="inlineStr">
      <is>
        <t>Passed</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6" sId="1">
    <oc r="I383" t="inlineStr">
      <is>
        <t>Not_Run</t>
      </is>
    </oc>
    <nc r="I383"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 sId="1">
    <oc r="E203" t="inlineStr">
      <is>
        <t>Not_Run</t>
      </is>
    </oc>
    <nc r="E203" t="inlineStr">
      <is>
        <t>Passed</t>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7" sId="1">
    <oc r="I213" t="inlineStr">
      <is>
        <t>Not_Run</t>
      </is>
    </oc>
    <nc r="I213" t="inlineStr">
      <is>
        <t>Passed</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8" sId="1">
    <oc r="I23" t="inlineStr">
      <is>
        <t>Not_Run</t>
      </is>
    </oc>
    <nc r="I23" t="inlineStr">
      <is>
        <t>Passed</t>
      </is>
    </nc>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9" sId="1">
    <oc r="I219" t="inlineStr">
      <is>
        <t>Not_Run</t>
      </is>
    </oc>
    <nc r="I219" t="inlineStr">
      <is>
        <t>Passed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0" sId="1">
    <oc r="I25" t="inlineStr">
      <is>
        <t>Not_Run</t>
      </is>
    </oc>
    <nc r="I25" t="inlineStr">
      <is>
        <t>Passed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1" sId="1">
    <oc r="I221" t="inlineStr">
      <is>
        <t>Not_Run</t>
      </is>
    </oc>
    <nc r="I221" t="inlineStr">
      <is>
        <t>Passed</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2" sId="1">
    <oc r="I3" t="inlineStr">
      <is>
        <t>Not_Run</t>
      </is>
    </oc>
    <nc r="I3" t="inlineStr">
      <is>
        <t>Passed</t>
      </is>
    </nc>
  </rcc>
  <rcc rId="3663" sId="1">
    <oc r="I16" t="inlineStr">
      <is>
        <t>Not_Run</t>
      </is>
    </oc>
    <nc r="I16" t="inlineStr">
      <is>
        <t>NA</t>
      </is>
    </nc>
  </rcc>
  <rcc rId="3664" sId="1">
    <nc r="J27" t="inlineStr">
      <is>
        <t>https://hsdes.intel.com/appstore/article/#/16013356515</t>
      </is>
    </nc>
  </rcc>
  <rcc rId="3665" sId="1">
    <oc r="I27" t="inlineStr">
      <is>
        <t>Not_Run</t>
      </is>
    </oc>
    <nc r="I27" t="inlineStr">
      <is>
        <t>Passed</t>
      </is>
    </nc>
  </rcc>
  <rcc rId="3666" sId="1">
    <oc r="I8" t="inlineStr">
      <is>
        <t>Not_Run</t>
      </is>
    </oc>
    <nc r="I8" t="inlineStr">
      <is>
        <t>Passed</t>
      </is>
    </nc>
  </rcc>
  <rcc rId="3667" sId="1">
    <oc r="I309" t="inlineStr">
      <is>
        <t>Not_Run</t>
      </is>
    </oc>
    <nc r="I309" t="inlineStr">
      <is>
        <t>NA</t>
      </is>
    </nc>
  </rcc>
  <rcc rId="3668" sId="1">
    <oc r="I21" t="inlineStr">
      <is>
        <t>Not_Run</t>
      </is>
    </oc>
    <nc r="I21" t="inlineStr">
      <is>
        <t>Passed</t>
      </is>
    </nc>
  </rcc>
  <rcc rId="3669" sId="1">
    <oc r="I75" t="inlineStr">
      <is>
        <t>Not_Run</t>
      </is>
    </oc>
    <nc r="I75" t="inlineStr">
      <is>
        <t>Passed</t>
      </is>
    </nc>
  </rcc>
  <rcc rId="3670" sId="1">
    <oc r="I76" t="inlineStr">
      <is>
        <t>Not_Run</t>
      </is>
    </oc>
    <nc r="I76" t="inlineStr">
      <is>
        <t>Passed</t>
      </is>
    </nc>
  </rcc>
  <rcc rId="3671" sId="1">
    <oc r="I160" t="inlineStr">
      <is>
        <t>Not_Run</t>
      </is>
    </oc>
    <nc r="I160" t="inlineStr">
      <is>
        <t>NA</t>
      </is>
    </nc>
  </rcc>
  <rcc rId="3672" sId="1">
    <oc r="I404" t="inlineStr">
      <is>
        <t>Not_Run</t>
      </is>
    </oc>
    <nc r="I404" t="inlineStr">
      <is>
        <t>Passed</t>
      </is>
    </nc>
  </rcc>
  <rcc rId="3673" sId="1">
    <oc r="I355" t="inlineStr">
      <is>
        <t>Not_Run</t>
      </is>
    </oc>
    <nc r="I355" t="inlineStr">
      <is>
        <t>Passed</t>
      </is>
    </nc>
  </rcc>
  <rcc rId="3674" sId="1">
    <oc r="I354" t="inlineStr">
      <is>
        <t>Not_Run</t>
      </is>
    </oc>
    <nc r="I354" t="inlineStr">
      <is>
        <t>Passed</t>
      </is>
    </nc>
  </rcc>
  <rcc rId="3675" sId="1">
    <oc r="I312" t="inlineStr">
      <is>
        <t>Not_Run</t>
      </is>
    </oc>
    <nc r="I312" t="inlineStr">
      <is>
        <t>Passed</t>
      </is>
    </nc>
  </rcc>
  <rcc rId="3676" sId="1">
    <oc r="I304" t="inlineStr">
      <is>
        <t>Not_Run</t>
      </is>
    </oc>
    <nc r="I304" t="inlineStr">
      <is>
        <t>Passed</t>
      </is>
    </nc>
  </rcc>
  <rcc rId="3677" sId="1">
    <oc r="I303" t="inlineStr">
      <is>
        <t>Not_Run</t>
      </is>
    </oc>
    <nc r="I303" t="inlineStr">
      <is>
        <t>Passed</t>
      </is>
    </nc>
  </rcc>
  <rcc rId="3678" sId="1">
    <oc r="I298" t="inlineStr">
      <is>
        <t>Not_Run</t>
      </is>
    </oc>
    <nc r="I298" t="inlineStr">
      <is>
        <t>Passed</t>
      </is>
    </nc>
  </rcc>
  <rcc rId="3679" sId="1">
    <oc r="I297" t="inlineStr">
      <is>
        <t>Not_Run</t>
      </is>
    </oc>
    <nc r="I297" t="inlineStr">
      <is>
        <t>Passed</t>
      </is>
    </nc>
  </rcc>
  <rcc rId="3680" sId="1">
    <oc r="K297" t="inlineStr">
      <is>
        <t>Arya</t>
      </is>
    </oc>
    <nc r="K297"/>
  </rcc>
  <rcc rId="3681" sId="1">
    <oc r="I294" t="inlineStr">
      <is>
        <t>Not_Run</t>
      </is>
    </oc>
    <nc r="I294" t="inlineStr">
      <is>
        <t>Passed</t>
      </is>
    </nc>
  </rcc>
  <rcc rId="3682" sId="1">
    <oc r="K294" t="inlineStr">
      <is>
        <t>Arya</t>
      </is>
    </oc>
    <nc r="K294"/>
  </rcc>
  <rcc rId="3683" sId="1">
    <oc r="I295" t="inlineStr">
      <is>
        <t>Not_Run</t>
      </is>
    </oc>
    <nc r="I295" t="inlineStr">
      <is>
        <t>Passed</t>
      </is>
    </nc>
  </rcc>
  <rcc rId="3684" sId="1">
    <oc r="K295" t="inlineStr">
      <is>
        <t>Arya</t>
      </is>
    </oc>
    <nc r="K295"/>
  </rcc>
  <rcc rId="3685" sId="1">
    <oc r="I291" t="inlineStr">
      <is>
        <t>Not_Run</t>
      </is>
    </oc>
    <nc r="I291" t="inlineStr">
      <is>
        <t>Passed</t>
      </is>
    </nc>
  </rcc>
  <rcc rId="3686" sId="1">
    <oc r="I257" t="inlineStr">
      <is>
        <t>Not_Run</t>
      </is>
    </oc>
    <nc r="I257" t="inlineStr">
      <is>
        <t>Passed</t>
      </is>
    </nc>
  </rcc>
  <rcc rId="3687" sId="1">
    <oc r="I226" t="inlineStr">
      <is>
        <t>Not_Run</t>
      </is>
    </oc>
    <nc r="I226" t="inlineStr">
      <is>
        <t>Passed</t>
      </is>
    </nc>
  </rcc>
  <rcc rId="3688" sId="1">
    <oc r="I140" t="inlineStr">
      <is>
        <t>Not_Run</t>
      </is>
    </oc>
    <nc r="I140" t="inlineStr">
      <is>
        <t>passed</t>
      </is>
    </nc>
  </rcc>
  <rcc rId="3689" sId="1">
    <oc r="I80" t="inlineStr">
      <is>
        <t>Not_Run</t>
      </is>
    </oc>
    <nc r="I80" t="inlineStr">
      <is>
        <t>Passed</t>
      </is>
    </nc>
  </rcc>
  <rcc rId="3690" sId="1">
    <oc r="I403" t="inlineStr">
      <is>
        <t>Not_Run</t>
      </is>
    </oc>
    <nc r="I403" t="inlineStr">
      <is>
        <t>Passed</t>
      </is>
    </nc>
  </rcc>
  <rcc rId="3691" sId="1">
    <oc r="I325" t="inlineStr">
      <is>
        <t>Not_Run</t>
      </is>
    </oc>
    <nc r="I325" t="inlineStr">
      <is>
        <t>Passed</t>
      </is>
    </nc>
  </rcc>
  <rcc rId="3692" sId="1">
    <oc r="I324" t="inlineStr">
      <is>
        <t>Not_Run</t>
      </is>
    </oc>
    <nc r="I324" t="inlineStr">
      <is>
        <t>Passed</t>
      </is>
    </nc>
  </rcc>
  <rcc rId="3693" sId="1">
    <oc r="I314" t="inlineStr">
      <is>
        <t>Not_Run</t>
      </is>
    </oc>
    <nc r="I314" t="inlineStr">
      <is>
        <t>Passed</t>
      </is>
    </nc>
  </rcc>
  <rcc rId="3694" sId="1">
    <oc r="I307" t="inlineStr">
      <is>
        <t>Not_Run</t>
      </is>
    </oc>
    <nc r="I307" t="inlineStr">
      <is>
        <t>Passed</t>
      </is>
    </nc>
  </rcc>
  <rcc rId="3695" sId="1">
    <oc r="I310" t="inlineStr">
      <is>
        <t>Not_Run</t>
      </is>
    </oc>
    <nc r="I310" t="inlineStr">
      <is>
        <t>Passed</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8" sId="1">
    <oc r="K61" t="inlineStr">
      <is>
        <t>Shwetha</t>
      </is>
    </oc>
    <nc r="K61" t="inlineStr">
      <is>
        <t>Shwetha*</t>
      </is>
    </nc>
  </rcc>
  <rcc rId="3699" sId="1">
    <oc r="K136" t="inlineStr">
      <is>
        <t>Shwetha</t>
      </is>
    </oc>
    <nc r="K136" t="inlineStr">
      <is>
        <t>Shwetha*</t>
      </is>
    </nc>
  </rcc>
  <rcc rId="3700" sId="1">
    <oc r="K134" t="inlineStr">
      <is>
        <t>Shwetha</t>
      </is>
    </oc>
    <nc r="K134" t="inlineStr">
      <is>
        <t>Shwetha*</t>
      </is>
    </nc>
  </rcc>
  <rcc rId="3701" sId="1">
    <oc r="K109" t="inlineStr">
      <is>
        <t>Shwetha</t>
      </is>
    </oc>
    <nc r="K109" t="inlineStr">
      <is>
        <t>Shwetha*</t>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2" sId="1">
    <oc r="I432" t="inlineStr">
      <is>
        <t>Not_Run</t>
      </is>
    </oc>
    <nc r="I432" t="inlineStr">
      <is>
        <t>Passed</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3" sId="1">
    <oc r="I306" t="inlineStr">
      <is>
        <t>Not_Run</t>
      </is>
    </oc>
    <nc r="I306" t="inlineStr">
      <is>
        <t>Passed</t>
      </is>
    </nc>
  </rcc>
  <rcc rId="3704" sId="1">
    <oc r="C452" t="inlineStr">
      <is>
        <t>s</t>
      </is>
    </oc>
    <nc r="C452"/>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5" sId="1">
    <oc r="I120" t="inlineStr">
      <is>
        <t>Not_Run</t>
      </is>
    </oc>
    <nc r="I12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 sId="1">
    <oc r="E396" t="inlineStr">
      <is>
        <t>Not_Run</t>
      </is>
    </oc>
    <nc r="E396" t="inlineStr">
      <is>
        <t>Passed</t>
      </is>
    </nc>
  </rcc>
  <rcc rId="344" sId="1">
    <oc r="E395" t="inlineStr">
      <is>
        <t>Not_Run</t>
      </is>
    </oc>
    <nc r="E395" t="inlineStr">
      <is>
        <t>Passed</t>
      </is>
    </nc>
  </rcc>
  <rcc rId="345" sId="1">
    <oc r="E340" t="inlineStr">
      <is>
        <t>Not_Run</t>
      </is>
    </oc>
    <nc r="E340" t="inlineStr">
      <is>
        <t>Passed</t>
      </is>
    </nc>
  </rcc>
  <rcc rId="346" sId="1">
    <oc r="E118" t="inlineStr">
      <is>
        <t>Not_Run</t>
      </is>
    </oc>
    <nc r="E118" t="inlineStr">
      <is>
        <t>Passed</t>
      </is>
    </nc>
  </rcc>
  <rcc rId="347" sId="1">
    <nc r="F118" t="inlineStr">
      <is>
        <t>Vijay</t>
      </is>
    </nc>
  </rcc>
  <rcc rId="348" sId="1">
    <oc r="E307" t="inlineStr">
      <is>
        <t>Not_Run</t>
      </is>
    </oc>
    <nc r="E307" t="inlineStr">
      <is>
        <t>Passed</t>
      </is>
    </nc>
  </rcc>
  <rcc rId="349" sId="1">
    <nc r="F307" t="inlineStr">
      <is>
        <t>Vijay</t>
      </is>
    </nc>
  </rcc>
  <rcc rId="350" sId="1">
    <oc r="E341" t="inlineStr">
      <is>
        <t>Not_Run</t>
      </is>
    </oc>
    <nc r="E341" t="inlineStr">
      <is>
        <t>Passed</t>
      </is>
    </nc>
  </rcc>
  <rcc rId="351" sId="1">
    <nc r="F341" t="inlineStr">
      <is>
        <t>Vijay</t>
      </is>
    </nc>
  </rcc>
  <rcc rId="352" sId="1">
    <oc r="E434" t="inlineStr">
      <is>
        <t>Not_Run</t>
      </is>
    </oc>
    <nc r="E434" t="inlineStr">
      <is>
        <t>Passed</t>
      </is>
    </nc>
  </rcc>
  <rcc rId="353" sId="1">
    <oc r="E435" t="inlineStr">
      <is>
        <t>Not_Run</t>
      </is>
    </oc>
    <nc r="E435" t="inlineStr">
      <is>
        <t>Passed</t>
      </is>
    </nc>
  </rcc>
  <rcc rId="354" sId="1">
    <oc r="E436" t="inlineStr">
      <is>
        <t>Not_Run</t>
      </is>
    </oc>
    <nc r="E436" t="inlineStr">
      <is>
        <t>Passed</t>
      </is>
    </nc>
  </rcc>
  <rcc rId="355" sId="1">
    <nc r="F434" t="inlineStr">
      <is>
        <t>Vijay</t>
      </is>
    </nc>
  </rcc>
  <rcc rId="356" sId="1">
    <nc r="F435" t="inlineStr">
      <is>
        <t>Vijay</t>
      </is>
    </nc>
  </rcc>
  <rcc rId="357" sId="1">
    <nc r="F436" t="inlineStr">
      <is>
        <t>Vijay</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6" sId="1">
    <oc r="I209" t="inlineStr">
      <is>
        <t>Not_Run</t>
      </is>
    </oc>
    <nc r="I209" t="inlineStr">
      <is>
        <t>Passed</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7" sId="1">
    <oc r="I251" t="inlineStr">
      <is>
        <t>Not_Run</t>
      </is>
    </oc>
    <nc r="I251" t="inlineStr">
      <is>
        <t>Passed</t>
      </is>
    </nc>
  </rcc>
  <rcc rId="3708" sId="1">
    <oc r="I248" t="inlineStr">
      <is>
        <t>Not_Run</t>
      </is>
    </oc>
    <nc r="I248" t="inlineStr">
      <is>
        <t>Passed</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9" sId="1">
    <oc r="I42" t="inlineStr">
      <is>
        <t>Not_Run</t>
      </is>
    </oc>
    <nc r="I42" t="inlineStr">
      <is>
        <t>Passed</t>
      </is>
    </nc>
  </rcc>
  <rcc rId="3710" sId="1">
    <oc r="I44" t="inlineStr">
      <is>
        <t>Not_Run</t>
      </is>
    </oc>
    <nc r="I44" t="inlineStr">
      <is>
        <t>Passed</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1" sId="1">
    <oc r="I286" t="inlineStr">
      <is>
        <t>Not_Run</t>
      </is>
    </oc>
    <nc r="I286" t="inlineStr">
      <is>
        <t>Passed</t>
      </is>
    </nc>
  </rcc>
  <rcc rId="3712" sId="1">
    <oc r="K286" t="inlineStr">
      <is>
        <t>Shwetha</t>
      </is>
    </oc>
    <nc r="K286" t="inlineStr">
      <is>
        <t>Shwetha*</t>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3" sId="1">
    <oc r="I241" t="inlineStr">
      <is>
        <t>Not_Run</t>
      </is>
    </oc>
    <nc r="I241" t="inlineStr">
      <is>
        <t>Passed</t>
      </is>
    </nc>
  </rcc>
  <rcc rId="3714" sId="1">
    <oc r="I255" t="inlineStr">
      <is>
        <t>Not_Run</t>
      </is>
    </oc>
    <nc r="I255" t="inlineStr">
      <is>
        <t>Passed</t>
      </is>
    </nc>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5" sId="1">
    <oc r="I116" t="inlineStr">
      <is>
        <t>Not_Run</t>
      </is>
    </oc>
    <nc r="I116"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6" sId="1">
    <oc r="I61" t="inlineStr">
      <is>
        <t>Not_Run</t>
      </is>
    </oc>
    <nc r="I61" t="inlineStr">
      <is>
        <t>Passed</t>
      </is>
    </nc>
  </rcc>
  <rcc rId="3717" sId="1">
    <oc r="I109" t="inlineStr">
      <is>
        <t>Not_Run</t>
      </is>
    </oc>
    <nc r="I109" t="inlineStr">
      <is>
        <t>Passed</t>
      </is>
    </nc>
  </rcc>
  <rcc rId="3718" sId="1">
    <oc r="I134" t="inlineStr">
      <is>
        <t>Not_Run</t>
      </is>
    </oc>
    <nc r="I134" t="inlineStr">
      <is>
        <t>Passed</t>
      </is>
    </nc>
  </rcc>
  <rcc rId="3719" sId="1">
    <oc r="I136" t="inlineStr">
      <is>
        <t>Not_Run</t>
      </is>
    </oc>
    <nc r="I136" t="inlineStr">
      <is>
        <t>Passed</t>
      </is>
    </nc>
  </rcc>
  <rcc rId="3720" sId="1">
    <oc r="K61" t="inlineStr">
      <is>
        <t>Shwetha*</t>
      </is>
    </oc>
    <nc r="K61" t="inlineStr">
      <is>
        <t>Shwetha</t>
      </is>
    </nc>
  </rcc>
  <rcc rId="3721" sId="1">
    <oc r="K109" t="inlineStr">
      <is>
        <t>Shwetha*</t>
      </is>
    </oc>
    <nc r="K109" t="inlineStr">
      <is>
        <t>Shwetha</t>
      </is>
    </nc>
  </rcc>
  <rcc rId="3722" sId="1">
    <oc r="K134" t="inlineStr">
      <is>
        <t>Shwetha*</t>
      </is>
    </oc>
    <nc r="K134" t="inlineStr">
      <is>
        <t>Shwetha</t>
      </is>
    </nc>
  </rcc>
  <rcc rId="3723" sId="1">
    <oc r="K136" t="inlineStr">
      <is>
        <t>Shwetha*</t>
      </is>
    </oc>
    <nc r="K136" t="inlineStr">
      <is>
        <t>Shwetha</t>
      </is>
    </nc>
  </rcc>
  <rcc rId="3724" sId="1" odxf="1">
    <oc r="K286" t="inlineStr">
      <is>
        <t>Shwetha*</t>
      </is>
    </oc>
    <nc r="K286" t="inlineStr">
      <is>
        <t>Shwetha</t>
      </is>
    </nc>
    <odxf/>
  </rcc>
  <rcv guid="{59388434-B977-4D04-820B-C0079DE38CFF}" action="delete"/>
  <rdn rId="0" localSheetId="2" customView="1" name="Z_59388434_B977_4D04_820B_C0079DE38CFF_.wvu.FilterData" hidden="1" oldHidden="1">
    <formula>Test_Config!$A$1</formula>
  </rdn>
  <rdn rId="0" localSheetId="1" customView="1" name="Z_59388434_B977_4D04_820B_C0079DE38CFF_.wvu.FilterData" hidden="1" oldHidden="1">
    <formula>Test_Data!$A$1:$T$437</formula>
    <oldFormula>Test_Data!$B$1:$R$437</oldFormula>
  </rdn>
  <rcv guid="{59388434-B977-4D04-820B-C0079DE38CFF}" action="add"/>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452CE3A-0E5D-4E5C-9B15-F3517FBAE90D}" action="delete"/>
  <rdn rId="0" localSheetId="2" customView="1" name="Z_1452CE3A_0E5D_4E5C_9B15_F3517FBAE90D_.wvu.FilterData" hidden="1" oldHidden="1">
    <formula>Test_Config!$A$1</formula>
  </rdn>
  <rdn rId="0" localSheetId="1" customView="1" name="Z_1452CE3A_0E5D_4E5C_9B15_F3517FBAE90D_.wvu.FilterData" hidden="1" oldHidden="1">
    <formula>Test_Data!$A$1:$T$437</formula>
    <oldFormula>Test_Data!$B$1:$R$437</oldFormula>
  </rdn>
  <rcv guid="{1452CE3A-0E5D-4E5C-9B15-F3517FBAE90D}" action="add"/>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9" sId="1">
    <oc r="I28" t="inlineStr">
      <is>
        <t>Not_Run</t>
      </is>
    </oc>
    <nc r="I28" t="inlineStr">
      <is>
        <t>Passed</t>
      </is>
    </nc>
  </rcc>
  <rcc rId="3730" sId="1">
    <oc r="I36" t="inlineStr">
      <is>
        <t>Not_Run</t>
      </is>
    </oc>
    <nc r="I36" t="inlineStr">
      <is>
        <t>NA</t>
      </is>
    </nc>
  </rcc>
  <rcc rId="3731" sId="1">
    <oc r="I38" t="inlineStr">
      <is>
        <t>Not_Run</t>
      </is>
    </oc>
    <nc r="I38" t="inlineStr">
      <is>
        <t>NA</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2" sId="1">
    <oc r="I107" t="inlineStr">
      <is>
        <t>Not_Run</t>
      </is>
    </oc>
    <nc r="I107" t="inlineStr">
      <is>
        <t>Passed</t>
      </is>
    </nc>
  </rcc>
  <rcc rId="3733" sId="1">
    <oc r="I138" t="inlineStr">
      <is>
        <t>Not_Run</t>
      </is>
    </oc>
    <nc r="I138" t="inlineStr">
      <is>
        <t>Passed</t>
      </is>
    </nc>
  </rcc>
  <rcc rId="3734" sId="1">
    <oc r="I144" t="inlineStr">
      <is>
        <t>Not_Run</t>
      </is>
    </oc>
    <nc r="I144" t="inlineStr">
      <is>
        <t>Passed</t>
      </is>
    </nc>
  </rcc>
  <rcc rId="3735" sId="1">
    <oc r="I145" t="inlineStr">
      <is>
        <t>Not_Run</t>
      </is>
    </oc>
    <nc r="I145" t="inlineStr">
      <is>
        <t>Passed</t>
      </is>
    </nc>
  </rcc>
  <rcc rId="3736" sId="1">
    <oc r="I147" t="inlineStr">
      <is>
        <t>Not_Run</t>
      </is>
    </oc>
    <nc r="I147" t="inlineStr">
      <is>
        <t>Passed</t>
      </is>
    </nc>
  </rcc>
  <rcc rId="3737" sId="1">
    <oc r="I185" t="inlineStr">
      <is>
        <t>Not_Run</t>
      </is>
    </oc>
    <nc r="I185"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E223" t="inlineStr">
      <is>
        <t>Not_Run</t>
      </is>
    </oc>
    <nc r="E223" t="inlineStr">
      <is>
        <t>Passed</t>
      </is>
    </nc>
  </rcc>
  <rcc rId="359" sId="1">
    <oc r="E188" t="inlineStr">
      <is>
        <t>Not_Run</t>
      </is>
    </oc>
    <nc r="E188"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8" sId="1">
    <oc r="I206" t="inlineStr">
      <is>
        <t>Not_Run</t>
      </is>
    </oc>
    <nc r="I206" t="inlineStr">
      <is>
        <t>Passed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9" sId="1">
    <oc r="I235" t="inlineStr">
      <is>
        <t>Not_Run</t>
      </is>
    </oc>
    <nc r="I235" t="inlineStr">
      <is>
        <t>Passed</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40" sId="1">
    <oc r="I236" t="inlineStr">
      <is>
        <t>Not_Run</t>
      </is>
    </oc>
    <nc r="I236"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41" sId="1">
    <oc r="I186" t="inlineStr">
      <is>
        <t>Not_Run</t>
      </is>
    </oc>
    <nc r="I186" t="inlineStr">
      <is>
        <t>Passed</t>
      </is>
    </nc>
  </rcc>
  <rcc rId="3742" sId="1">
    <oc r="I293" t="inlineStr">
      <is>
        <t>Not_Run</t>
      </is>
    </oc>
    <nc r="I293" t="inlineStr">
      <is>
        <t>Passed</t>
      </is>
    </nc>
  </rcc>
  <rcc rId="3743" sId="1">
    <oc r="I332" t="inlineStr">
      <is>
        <t>Not_Run</t>
      </is>
    </oc>
    <nc r="I332" t="inlineStr">
      <is>
        <t>Passed</t>
      </is>
    </nc>
  </rcc>
  <rcc rId="3744" sId="1">
    <oc r="I340" t="inlineStr">
      <is>
        <t>Not_Run</t>
      </is>
    </oc>
    <nc r="I340" t="inlineStr">
      <is>
        <t>Passed</t>
      </is>
    </nc>
  </rcc>
  <rcc rId="3745" sId="1">
    <oc r="I341" t="inlineStr">
      <is>
        <t>Not_Run</t>
      </is>
    </oc>
    <nc r="I341" t="inlineStr">
      <is>
        <t>Passed</t>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44" start="0" length="2147483647">
    <dxf>
      <font>
        <i/>
      </font>
    </dxf>
  </rfmt>
  <rcc rId="3746" sId="1">
    <oc r="I62" t="inlineStr">
      <is>
        <t>Not_Run</t>
      </is>
    </oc>
    <nc r="I62" t="inlineStr">
      <is>
        <t>Passed</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47" sId="1">
    <oc r="I292" t="inlineStr">
      <is>
        <t>Not_Run</t>
      </is>
    </oc>
    <nc r="I292" t="inlineStr">
      <is>
        <t>Passed</t>
      </is>
    </nc>
  </rcc>
  <rcc rId="3748" sId="1">
    <oc r="I417" t="inlineStr">
      <is>
        <t>Not_Run</t>
      </is>
    </oc>
    <nc r="I417" t="inlineStr">
      <is>
        <t>Passed</t>
      </is>
    </nc>
  </rcc>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49" sId="1">
    <oc r="I93" t="inlineStr">
      <is>
        <t>Not_Run</t>
      </is>
    </oc>
    <nc r="I93" t="inlineStr">
      <is>
        <t>Passed</t>
      </is>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0" sId="1">
    <oc r="I196" t="inlineStr">
      <is>
        <t>Not_Run</t>
      </is>
    </oc>
    <nc r="I196" t="inlineStr">
      <is>
        <t>Passed</t>
      </is>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1" sId="1">
    <oc r="I426" t="inlineStr">
      <is>
        <t>Not_Run</t>
      </is>
    </oc>
    <nc r="I426" t="inlineStr">
      <is>
        <t>Passed</t>
      </is>
    </nc>
  </rcc>
  <rcc rId="3752" sId="1">
    <oc r="K10" t="inlineStr">
      <is>
        <t>Arya</t>
      </is>
    </oc>
    <nc r="K10" t="inlineStr">
      <is>
        <t>Arya.</t>
      </is>
    </nc>
  </rcc>
  <rcc rId="3753" sId="1" odxf="1">
    <oc r="K57" t="inlineStr">
      <is>
        <t>Arya</t>
      </is>
    </oc>
    <nc r="K57" t="inlineStr">
      <is>
        <t>Arya.</t>
      </is>
    </nc>
    <odxf/>
  </rcc>
  <rcc rId="3754" sId="1" odxf="1">
    <oc r="K63" t="inlineStr">
      <is>
        <t>Arya</t>
      </is>
    </oc>
    <nc r="K63" t="inlineStr">
      <is>
        <t>Arya.</t>
      </is>
    </nc>
    <odxf/>
  </rcc>
  <rcc rId="3755" sId="1" odxf="1">
    <oc r="K67" t="inlineStr">
      <is>
        <t>Arya</t>
      </is>
    </oc>
    <nc r="K67" t="inlineStr">
      <is>
        <t>Arya.</t>
      </is>
    </nc>
    <odxf/>
  </rcc>
  <rcc rId="3756" sId="1" odxf="1">
    <oc r="K73" t="inlineStr">
      <is>
        <t>Arya</t>
      </is>
    </oc>
    <nc r="K73" t="inlineStr">
      <is>
        <t>Arya.</t>
      </is>
    </nc>
    <odxf/>
  </rcc>
  <rcc rId="3757" sId="1" odxf="1">
    <oc r="K77" t="inlineStr">
      <is>
        <t>Arya</t>
      </is>
    </oc>
    <nc r="K77" t="inlineStr">
      <is>
        <t>Arya.</t>
      </is>
    </nc>
    <odxf/>
  </rcc>
  <rcc rId="3758" sId="1" odxf="1">
    <oc r="K87" t="inlineStr">
      <is>
        <t>Arya</t>
      </is>
    </oc>
    <nc r="K87" t="inlineStr">
      <is>
        <t>Arya.</t>
      </is>
    </nc>
    <odxf/>
  </rcc>
  <rcc rId="3759" sId="1" odxf="1">
    <oc r="K88" t="inlineStr">
      <is>
        <t>Arya</t>
      </is>
    </oc>
    <nc r="K88" t="inlineStr">
      <is>
        <t>Arya.</t>
      </is>
    </nc>
    <odxf/>
  </rcc>
  <rcc rId="3760" sId="1" odxf="1">
    <oc r="K91" t="inlineStr">
      <is>
        <t>Arya</t>
      </is>
    </oc>
    <nc r="K91" t="inlineStr">
      <is>
        <t>Arya.</t>
      </is>
    </nc>
    <odxf/>
  </rcc>
  <rcc rId="3761" sId="1" odxf="1">
    <oc r="K92" t="inlineStr">
      <is>
        <t>Arya</t>
      </is>
    </oc>
    <nc r="K92" t="inlineStr">
      <is>
        <t>Arya.</t>
      </is>
    </nc>
    <odxf/>
  </rcc>
  <rcc rId="3762" sId="1" odxf="1">
    <oc r="K139" t="inlineStr">
      <is>
        <t>Arya</t>
      </is>
    </oc>
    <nc r="K139" t="inlineStr">
      <is>
        <t>Arya.</t>
      </is>
    </nc>
    <odxf/>
  </rcc>
  <rcc rId="3763" sId="1" odxf="1">
    <oc r="K154" t="inlineStr">
      <is>
        <t>Arya</t>
      </is>
    </oc>
    <nc r="K154" t="inlineStr">
      <is>
        <t>Arya.</t>
      </is>
    </nc>
    <odxf/>
  </rcc>
  <rcc rId="3764" sId="1">
    <oc r="K161" t="inlineStr">
      <is>
        <t>Arya</t>
      </is>
    </oc>
    <nc r="K161" t="inlineStr">
      <is>
        <t>Arya.</t>
      </is>
    </nc>
  </rcc>
  <rcc rId="3765" sId="1" odxf="1">
    <oc r="K165" t="inlineStr">
      <is>
        <t>Arya</t>
      </is>
    </oc>
    <nc r="K165" t="inlineStr">
      <is>
        <t>Arya.</t>
      </is>
    </nc>
    <odxf/>
  </rcc>
  <rcc rId="3766" sId="1" odxf="1">
    <oc r="K178" t="inlineStr">
      <is>
        <t>Arya</t>
      </is>
    </oc>
    <nc r="K178" t="inlineStr">
      <is>
        <t>Arya.</t>
      </is>
    </nc>
    <odxf/>
  </rcc>
  <rcc rId="3767" sId="1" odxf="1">
    <oc r="K181" t="inlineStr">
      <is>
        <t>Arya</t>
      </is>
    </oc>
    <nc r="K181" t="inlineStr">
      <is>
        <t>Arya.</t>
      </is>
    </nc>
    <odxf/>
  </rcc>
  <rcc rId="3768" sId="1" odxf="1">
    <oc r="K183" t="inlineStr">
      <is>
        <t>Arya</t>
      </is>
    </oc>
    <nc r="K183" t="inlineStr">
      <is>
        <t>Arya.</t>
      </is>
    </nc>
    <odxf/>
  </rcc>
  <rcc rId="3769" sId="1" odxf="1">
    <oc r="K191" t="inlineStr">
      <is>
        <t>Arya</t>
      </is>
    </oc>
    <nc r="K191" t="inlineStr">
      <is>
        <t>Arya.</t>
      </is>
    </nc>
    <odxf/>
  </rcc>
  <rcc rId="3770" sId="1" odxf="1">
    <oc r="K201" t="inlineStr">
      <is>
        <t>Arya</t>
      </is>
    </oc>
    <nc r="K201" t="inlineStr">
      <is>
        <t>Arya.</t>
      </is>
    </nc>
    <odxf/>
  </rcc>
  <rcc rId="3771" sId="1" odxf="1">
    <oc r="K204" t="inlineStr">
      <is>
        <t>Arya</t>
      </is>
    </oc>
    <nc r="K204" t="inlineStr">
      <is>
        <t>Arya.</t>
      </is>
    </nc>
    <odxf/>
  </rcc>
  <rcc rId="3772" sId="1">
    <oc r="K296" t="inlineStr">
      <is>
        <t>Arya</t>
      </is>
    </oc>
    <nc r="K296" t="inlineStr">
      <is>
        <t>Arya.</t>
      </is>
    </nc>
  </rcc>
  <rcc rId="3773" sId="1">
    <oc r="K305" t="inlineStr">
      <is>
        <t>Arya</t>
      </is>
    </oc>
    <nc r="K305" t="inlineStr">
      <is>
        <t>Arya.</t>
      </is>
    </nc>
  </rcc>
  <rcc rId="3774" sId="1">
    <oc r="K308" t="inlineStr">
      <is>
        <t>Arya</t>
      </is>
    </oc>
    <nc r="K308" t="inlineStr">
      <is>
        <t>Arya.</t>
      </is>
    </nc>
  </rcc>
  <rcc rId="3775" sId="1">
    <oc r="K313" t="inlineStr">
      <is>
        <t>Arya</t>
      </is>
    </oc>
    <nc r="K313" t="inlineStr">
      <is>
        <t>Arya.</t>
      </is>
    </nc>
  </rcc>
  <rcc rId="3776" sId="1">
    <oc r="K317" t="inlineStr">
      <is>
        <t>Arya</t>
      </is>
    </oc>
    <nc r="K317" t="inlineStr">
      <is>
        <t>Arya.</t>
      </is>
    </nc>
  </rcc>
  <rcc rId="3777" sId="1">
    <oc r="K318" t="inlineStr">
      <is>
        <t>Arya</t>
      </is>
    </oc>
    <nc r="K318" t="inlineStr">
      <is>
        <t>Arya.</t>
      </is>
    </nc>
  </rcc>
  <rcc rId="3778" sId="1">
    <oc r="K334" t="inlineStr">
      <is>
        <t>Arya</t>
      </is>
    </oc>
    <nc r="K334" t="inlineStr">
      <is>
        <t>Arya.</t>
      </is>
    </nc>
  </rcc>
  <rcc rId="3779" sId="1" odxf="1">
    <oc r="K374" t="inlineStr">
      <is>
        <t>Arya</t>
      </is>
    </oc>
    <nc r="K374" t="inlineStr">
      <is>
        <t>Arya.</t>
      </is>
    </nc>
    <odxf/>
  </rcc>
  <rcc rId="3780" sId="1" odxf="1">
    <oc r="K375" t="inlineStr">
      <is>
        <t>Arya</t>
      </is>
    </oc>
    <nc r="K375" t="inlineStr">
      <is>
        <t>Arya.</t>
      </is>
    </nc>
    <odxf/>
  </rcc>
  <rcc rId="3781" sId="1" odxf="1">
    <oc r="K426" t="inlineStr">
      <is>
        <t>Arya</t>
      </is>
    </oc>
    <nc r="K426" t="inlineStr">
      <is>
        <t>Arya.</t>
      </is>
    </nc>
    <odxf/>
  </rcc>
  <rcc rId="3782" sId="1">
    <oc r="I375" t="inlineStr">
      <is>
        <t>Not_Run</t>
      </is>
    </oc>
    <nc r="I375" t="inlineStr">
      <is>
        <t>Passed</t>
      </is>
    </nc>
  </rcc>
  <rcc rId="3783" sId="1">
    <oc r="I374" t="inlineStr">
      <is>
        <t>Not_Run</t>
      </is>
    </oc>
    <nc r="I374" t="inlineStr">
      <is>
        <t>Passed</t>
      </is>
    </nc>
  </rcc>
  <rcc rId="3784" sId="1">
    <oc r="I201" t="inlineStr">
      <is>
        <t>Not_Run</t>
      </is>
    </oc>
    <nc r="I201" t="inlineStr">
      <is>
        <t>Passed</t>
      </is>
    </nc>
  </rcc>
  <rcc rId="3785" sId="1">
    <oc r="I181" t="inlineStr">
      <is>
        <t>Not_Run</t>
      </is>
    </oc>
    <nc r="I181" t="inlineStr">
      <is>
        <t>Passed</t>
      </is>
    </nc>
  </rcc>
  <rcc rId="3786" sId="1">
    <oc r="I87" t="inlineStr">
      <is>
        <t>Not_Run</t>
      </is>
    </oc>
    <nc r="I87" t="inlineStr">
      <is>
        <t>Passed</t>
      </is>
    </nc>
  </rcc>
  <rcc rId="3787" sId="1">
    <oc r="I92" t="inlineStr">
      <is>
        <t>Not_Run</t>
      </is>
    </oc>
    <nc r="I92" t="inlineStr">
      <is>
        <t>Passed</t>
      </is>
    </nc>
  </rcc>
  <rcc rId="3788" sId="1">
    <oc r="I67" t="inlineStr">
      <is>
        <t>Not_Run</t>
      </is>
    </oc>
    <nc r="I67" t="inlineStr">
      <is>
        <t>Passed</t>
      </is>
    </nc>
  </rcc>
  <rcc rId="3789" sId="1">
    <oc r="I57" t="inlineStr">
      <is>
        <t>Not_Run</t>
      </is>
    </oc>
    <nc r="I57" t="inlineStr">
      <is>
        <t>Passed</t>
      </is>
    </nc>
  </rcc>
  <rcc rId="3790" sId="1">
    <oc r="I63" t="inlineStr">
      <is>
        <t>Not_Run</t>
      </is>
    </oc>
    <nc r="I63" t="inlineStr">
      <is>
        <t>Passed</t>
      </is>
    </nc>
  </rcc>
  <rcc rId="3791" sId="1">
    <oc r="I91" t="inlineStr">
      <is>
        <t>Not_Run</t>
      </is>
    </oc>
    <nc r="I91" t="inlineStr">
      <is>
        <t>Passed</t>
      </is>
    </nc>
  </rcc>
  <rcc rId="3792" sId="1">
    <oc r="I139" t="inlineStr">
      <is>
        <t>Not_Run</t>
      </is>
    </oc>
    <nc r="I139" t="inlineStr">
      <is>
        <t>Passed</t>
      </is>
    </nc>
  </rcc>
  <rcc rId="3793" sId="1">
    <oc r="I191" t="inlineStr">
      <is>
        <t>Not_Run</t>
      </is>
    </oc>
    <nc r="I191" t="inlineStr">
      <is>
        <t>Passed</t>
      </is>
    </nc>
  </rcc>
  <rcc rId="3794" sId="1">
    <oc r="I183" t="inlineStr">
      <is>
        <t>Not_Run</t>
      </is>
    </oc>
    <nc r="I183" t="inlineStr">
      <is>
        <t>Passed</t>
      </is>
    </nc>
  </rcc>
  <rcc rId="3795" sId="1">
    <oc r="I178" t="inlineStr">
      <is>
        <t>Not_Run</t>
      </is>
    </oc>
    <nc r="I178" t="inlineStr">
      <is>
        <t>Passed</t>
      </is>
    </nc>
  </rcc>
  <rcc rId="3796" sId="1">
    <oc r="I165" t="inlineStr">
      <is>
        <t>Not_Run</t>
      </is>
    </oc>
    <nc r="I165" t="inlineStr">
      <is>
        <t>Passed</t>
      </is>
    </nc>
  </rcc>
  <rcc rId="3797" sId="1">
    <oc r="K415" t="inlineStr">
      <is>
        <t>Arya</t>
      </is>
    </oc>
    <nc r="K415" t="inlineStr">
      <is>
        <t>Shwetha</t>
      </is>
    </nc>
  </rcc>
  <rcc rId="3798" sId="1">
    <oc r="K412" t="inlineStr">
      <is>
        <t>Arya</t>
      </is>
    </oc>
    <nc r="K412" t="inlineStr">
      <is>
        <t>Shwetha</t>
      </is>
    </nc>
  </rcc>
  <rcc rId="3799" sId="1">
    <oc r="K407" t="inlineStr">
      <is>
        <t>Arya</t>
      </is>
    </oc>
    <nc r="K407" t="inlineStr">
      <is>
        <t>Shwetha</t>
      </is>
    </nc>
  </rcc>
  <rcc rId="3800" sId="1">
    <oc r="K384" t="inlineStr">
      <is>
        <t>Arya</t>
      </is>
    </oc>
    <nc r="K384" t="inlineStr">
      <is>
        <t>Shwetha</t>
      </is>
    </nc>
  </rcc>
  <rcc rId="3801" sId="1">
    <oc r="K364" t="inlineStr">
      <is>
        <t>Arya</t>
      </is>
    </oc>
    <nc r="K364" t="inlineStr">
      <is>
        <t>Shwetha</t>
      </is>
    </nc>
  </rcc>
  <rcc rId="3802" sId="1">
    <oc r="K287" t="inlineStr">
      <is>
        <t>Arya</t>
      </is>
    </oc>
    <nc r="K287" t="inlineStr">
      <is>
        <t>Shwetha</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3" sId="1">
    <oc r="I41" t="inlineStr">
      <is>
        <t>Not_Run</t>
      </is>
    </oc>
    <nc r="I41" t="inlineStr">
      <is>
        <t>NA</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4" sId="1">
    <oc r="I205" t="inlineStr">
      <is>
        <t>Not_Run</t>
      </is>
    </oc>
    <nc r="I205" t="inlineStr">
      <is>
        <t>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1" customView="1" name="Z_B7B32A7E_2D71_4021_9AAC_4840A71457B1_.wvu.FilterData" hidden="1" oldHidden="1">
    <formula>'FIVC_BIOS_ADL-S_5SGC2_Cons_Ext.'!$A$1:$M$437</formula>
    <oldFormula>'FIVC_BIOS_ADL-S_5SGC2_Cons_Ext.'!$A$1:$M$437</oldFormula>
  </rdn>
  <rcv guid="{B7B32A7E-2D71-4021-9AAC-4840A71457B1}" action="add"/>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4" sId="1">
    <oc r="I245" t="inlineStr">
      <is>
        <t>Not_Run</t>
      </is>
    </oc>
    <nc r="I245" t="inlineStr">
      <is>
        <t>Passed</t>
      </is>
    </nc>
  </rcc>
  <rcc rId="3805" sId="1">
    <oc r="I247" t="inlineStr">
      <is>
        <t>Not_Run</t>
      </is>
    </oc>
    <nc r="I247" t="inlineStr">
      <is>
        <t>Passed</t>
      </is>
    </nc>
  </rcc>
  <rcc rId="3806" sId="1">
    <oc r="I244" t="inlineStr">
      <is>
        <t>Not_Run</t>
      </is>
    </oc>
    <nc r="I244" t="inlineStr">
      <is>
        <t>Passed</t>
      </is>
    </nc>
  </rcc>
  <rcc rId="3807" sId="1">
    <oc r="I421" t="inlineStr">
      <is>
        <t>Not_Run</t>
      </is>
    </oc>
    <nc r="I421" t="inlineStr">
      <is>
        <t>Passed</t>
      </is>
    </nc>
  </rcc>
  <rcc rId="3808" sId="1">
    <oc r="I280" t="inlineStr">
      <is>
        <t>Not_Run</t>
      </is>
    </oc>
    <nc r="I280" t="inlineStr">
      <is>
        <t>Passed</t>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9" sId="1">
    <oc r="K277" t="inlineStr">
      <is>
        <t>Vijay</t>
      </is>
    </oc>
    <nc r="K277" t="inlineStr">
      <is>
        <t>Reshma</t>
      </is>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2" sId="1">
    <oc r="K77" t="inlineStr">
      <is>
        <t>Arya.</t>
      </is>
    </oc>
    <nc r="K77" t="inlineStr">
      <is>
        <t>Reshma</t>
      </is>
    </nc>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3" sId="1">
    <oc r="I114" t="inlineStr">
      <is>
        <t>Not_Run</t>
      </is>
    </oc>
    <nc r="I114" t="inlineStr">
      <is>
        <t>Passed</t>
      </is>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4" sId="1">
    <oc r="I277" t="inlineStr">
      <is>
        <t>Not_Run</t>
      </is>
    </oc>
    <nc r="I277" t="inlineStr">
      <is>
        <t>Passed</t>
      </is>
    </nc>
  </rcc>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5" sId="1">
    <oc r="I287" t="inlineStr">
      <is>
        <t>Not_Run</t>
      </is>
    </oc>
    <nc r="I287" t="inlineStr">
      <is>
        <t>Passed</t>
      </is>
    </nc>
  </rcc>
  <rcc rId="3816" sId="1">
    <oc r="I364" t="inlineStr">
      <is>
        <t>Not_Run</t>
      </is>
    </oc>
    <nc r="I364" t="inlineStr">
      <is>
        <t>Passed</t>
      </is>
    </nc>
  </rcc>
  <rcc rId="3817" sId="1">
    <oc r="I407" t="inlineStr">
      <is>
        <t>Not_Run</t>
      </is>
    </oc>
    <nc r="I407" t="inlineStr">
      <is>
        <t>Passed</t>
      </is>
    </nc>
  </rcc>
  <rcc rId="3818" sId="1">
    <oc r="I412" t="inlineStr">
      <is>
        <t>Not_Run</t>
      </is>
    </oc>
    <nc r="I412" t="inlineStr">
      <is>
        <t>Passed</t>
      </is>
    </nc>
  </rcc>
  <rcc rId="3819" sId="1">
    <oc r="I415" t="inlineStr">
      <is>
        <t>Not_Run</t>
      </is>
    </oc>
    <nc r="I415" t="inlineStr">
      <is>
        <t>Passed</t>
      </is>
    </nc>
  </rcc>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20" sId="1">
    <oc r="I384" t="inlineStr">
      <is>
        <t>Not_Run</t>
      </is>
    </oc>
    <nc r="I384" t="inlineStr">
      <is>
        <t>Passed</t>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21" sId="1">
    <oc r="I217" t="inlineStr">
      <is>
        <t>Not_Run</t>
      </is>
    </oc>
    <nc r="I217" t="inlineStr">
      <is>
        <t>Passed</t>
      </is>
    </nc>
  </rcc>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22" sId="1">
    <oc r="I150" t="inlineStr">
      <is>
        <t>Not_Run</t>
      </is>
    </oc>
    <nc r="I150"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 sId="1">
    <nc r="F13" t="inlineStr">
      <is>
        <t>Shwetha</t>
      </is>
    </nc>
  </rcc>
  <rcc rId="362" sId="1">
    <nc r="F15" t="inlineStr">
      <is>
        <t>Shwetha</t>
      </is>
    </nc>
  </rcc>
  <rcc rId="363" sId="1">
    <nc r="F25" t="inlineStr">
      <is>
        <t>Shwetha</t>
      </is>
    </nc>
  </rcc>
  <rcc rId="364" sId="1">
    <nc r="F28" t="inlineStr">
      <is>
        <t>Shwetha</t>
      </is>
    </nc>
  </rcc>
  <rcc rId="365" sId="1">
    <nc r="F30" t="inlineStr">
      <is>
        <t>Shwetha</t>
      </is>
    </nc>
  </rcc>
  <rcc rId="366" sId="1">
    <nc r="F33" t="inlineStr">
      <is>
        <t>Shwetha</t>
      </is>
    </nc>
  </rcc>
  <rcc rId="367" sId="1">
    <nc r="F35" t="inlineStr">
      <is>
        <t>Shwetha</t>
      </is>
    </nc>
  </rcc>
  <rcc rId="368" sId="1">
    <nc r="F36" t="inlineStr">
      <is>
        <t>Shwetha</t>
      </is>
    </nc>
  </rcc>
  <rcc rId="369" sId="1">
    <nc r="F37" t="inlineStr">
      <is>
        <t>Shwetha</t>
      </is>
    </nc>
  </rcc>
  <rcc rId="370" sId="1">
    <nc r="F38" t="inlineStr">
      <is>
        <t>Shwetha</t>
      </is>
    </nc>
  </rcc>
  <rcc rId="371" sId="1">
    <nc r="F39" t="inlineStr">
      <is>
        <t>Shwetha</t>
      </is>
    </nc>
  </rcc>
  <rcc rId="372" sId="1">
    <nc r="F66" t="inlineStr">
      <is>
        <t>Shwetha</t>
      </is>
    </nc>
  </rcc>
  <rcc rId="373" sId="1">
    <nc r="F69" t="inlineStr">
      <is>
        <t>Shwetha</t>
      </is>
    </nc>
  </rcc>
  <rcc rId="374" sId="1">
    <nc r="F71" t="inlineStr">
      <is>
        <t>Shwetha</t>
      </is>
    </nc>
  </rcc>
  <rcc rId="375" sId="1">
    <nc r="F78" t="inlineStr">
      <is>
        <t>Shwetha</t>
      </is>
    </nc>
  </rcc>
  <rcc rId="376" sId="1">
    <nc r="F94" t="inlineStr">
      <is>
        <t>Shwetha</t>
      </is>
    </nc>
  </rcc>
  <rcc rId="377" sId="1">
    <nc r="F101" t="inlineStr">
      <is>
        <t>Shwetha</t>
      </is>
    </nc>
  </rcc>
  <rcc rId="378" sId="1">
    <nc r="F120" t="inlineStr">
      <is>
        <t>Shwetha</t>
      </is>
    </nc>
  </rcc>
  <rcc rId="379" sId="1">
    <nc r="F129" t="inlineStr">
      <is>
        <t>Shwetha</t>
      </is>
    </nc>
  </rcc>
  <rcc rId="380" sId="1">
    <nc r="F130" t="inlineStr">
      <is>
        <t>Shwetha</t>
      </is>
    </nc>
  </rcc>
  <rcc rId="381" sId="1">
    <nc r="F132" t="inlineStr">
      <is>
        <t>Shwetha</t>
      </is>
    </nc>
  </rcc>
  <rcc rId="382" sId="1">
    <nc r="F153" t="inlineStr">
      <is>
        <t>Shwetha</t>
      </is>
    </nc>
  </rcc>
  <rcc rId="383" sId="1">
    <nc r="F202" t="inlineStr">
      <is>
        <t>Shwetha</t>
      </is>
    </nc>
  </rcc>
  <rcc rId="384" sId="1">
    <nc r="F219" t="inlineStr">
      <is>
        <t>Shwetha</t>
      </is>
    </nc>
  </rcc>
  <rcc rId="385" sId="1">
    <nc r="F358" t="inlineStr">
      <is>
        <t>Shwetha</t>
      </is>
    </nc>
  </rcc>
  <rcc rId="386" sId="1">
    <nc r="F362" t="inlineStr">
      <is>
        <t>Shwetha</t>
      </is>
    </nc>
  </rcc>
  <rcc rId="387" sId="1">
    <nc r="F363" t="inlineStr">
      <is>
        <t>Shwetha</t>
      </is>
    </nc>
  </rcc>
  <rcc rId="388" sId="1">
    <nc r="F376" t="inlineStr">
      <is>
        <t>Shwetha</t>
      </is>
    </nc>
  </rcc>
  <rcc rId="389" sId="1">
    <nc r="F380" t="inlineStr">
      <is>
        <t>Shwetha</t>
      </is>
    </nc>
  </rcc>
  <rcc rId="390" sId="1">
    <nc r="F383" t="inlineStr">
      <is>
        <t>Shwetha</t>
      </is>
    </nc>
  </rcc>
  <rcv guid="{B7B32A7E-2D71-4021-9AAC-4840A71457B1}" action="delete"/>
  <rdn rId="0" localSheetId="1" customView="1" name="Z_B7B32A7E_2D71_4021_9AAC_4840A71457B1_.wvu.FilterData" hidden="1" oldHidden="1">
    <formula>'FIVC_BIOS_ADL-S_5SGC2_Cons_Ext.'!$A$1:$M$437</formula>
    <oldFormula>'FIVC_BIOS_ADL-S_5SGC2_Cons_Ext.'!$A$1:$M$437</oldFormula>
  </rdn>
  <rcv guid="{B7B32A7E-2D71-4021-9AAC-4840A71457B1}" action="add"/>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23" sId="1">
    <oc r="I204" t="inlineStr">
      <is>
        <t>Not_Run</t>
      </is>
    </oc>
    <nc r="I204" t="inlineStr">
      <is>
        <t>Passed</t>
      </is>
    </nc>
  </rcc>
  <rcc rId="3824" sId="1">
    <oc r="I161" t="inlineStr">
      <is>
        <t>Not_Run</t>
      </is>
    </oc>
    <nc r="I161" t="inlineStr">
      <is>
        <t>Passed</t>
      </is>
    </nc>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25" sId="1">
    <oc r="I137" t="inlineStr">
      <is>
        <t>Not_Run</t>
      </is>
    </oc>
    <nc r="I137" t="inlineStr">
      <is>
        <t>Passed</t>
      </is>
    </nc>
  </rcc>
  <rcc rId="3826" sId="1">
    <oc r="I113" t="inlineStr">
      <is>
        <t>Not_Run</t>
      </is>
    </oc>
    <nc r="I113" t="inlineStr">
      <is>
        <t>Passed</t>
      </is>
    </nc>
  </rcc>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27" sId="1">
    <oc r="I416" t="inlineStr">
      <is>
        <t>Not_Run</t>
      </is>
    </oc>
    <nc r="I416" t="inlineStr">
      <is>
        <t>Passed</t>
      </is>
    </nc>
  </rcc>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28" sId="1">
    <oc r="I238" t="inlineStr">
      <is>
        <t>Not_Run</t>
      </is>
    </oc>
    <nc r="I238" t="inlineStr">
      <is>
        <t>Passed</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29" sId="1">
    <oc r="I194" t="inlineStr">
      <is>
        <t>Not_Run</t>
      </is>
    </oc>
    <nc r="I194" t="inlineStr">
      <is>
        <t>Passed</t>
      </is>
    </nc>
  </rcc>
  <rcc rId="3830" sId="1">
    <oc r="I195" t="inlineStr">
      <is>
        <t>Not_Run</t>
      </is>
    </oc>
    <nc r="I195" t="inlineStr">
      <is>
        <t>Passed</t>
      </is>
    </nc>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1" sId="1">
    <oc r="I189" t="inlineStr">
      <is>
        <t>Not_Run</t>
      </is>
    </oc>
    <nc r="I189" t="inlineStr">
      <is>
        <t>Passed</t>
      </is>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2" sId="1">
    <oc r="I190" t="inlineStr">
      <is>
        <t>Not_Run</t>
      </is>
    </oc>
    <nc r="I190" t="inlineStr">
      <is>
        <t>Passed</t>
      </is>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3" sId="1">
    <oc r="I224" t="inlineStr">
      <is>
        <t>Not_Run</t>
      </is>
    </oc>
    <nc r="I224" t="inlineStr">
      <is>
        <t>Passed</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4" sId="1">
    <oc r="I222" t="inlineStr">
      <is>
        <t>Not_Run</t>
      </is>
    </oc>
    <nc r="I222" t="inlineStr">
      <is>
        <t>Pased</t>
      </is>
    </nc>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5" sId="1">
    <oc r="I222" t="inlineStr">
      <is>
        <t>Pased</t>
      </is>
    </oc>
    <nc r="I222"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B6E2381C_A942_4DD7_896B_98DA956ABE3A_.wvu.FilterData" hidden="1" oldHidden="1">
    <formula>'FIVC_BIOS_ADL-S_5SGC2_Cons_Ext.'!$A$1:$M$437</formula>
  </rdn>
  <rcv guid="{B6E2381C-A942-4DD7-896B-98DA956ABE3A}" action="add"/>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6" sId="1">
    <oc r="I193" t="inlineStr">
      <is>
        <t>Not_Run</t>
      </is>
    </oc>
    <nc r="I193" t="inlineStr">
      <is>
        <t>Passed</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7" sId="1">
    <oc r="K260" t="inlineStr">
      <is>
        <t>Vijay</t>
      </is>
    </oc>
    <nc r="K260" t="inlineStr">
      <is>
        <t>Manasa</t>
      </is>
    </nc>
  </rcc>
  <rcv guid="{55F2D1F2-7319-4618-89C6-B9BAC559B991}" action="delete"/>
  <rdn rId="0" localSheetId="2" customView="1" name="Z_55F2D1F2_7319_4618_89C6_B9BAC559B991_.wvu.FilterData" hidden="1" oldHidden="1">
    <formula>Test_Config!$A$1</formula>
  </rdn>
  <rdn rId="0" localSheetId="1" customView="1" name="Z_55F2D1F2_7319_4618_89C6_B9BAC559B991_.wvu.FilterData" hidden="1" oldHidden="1">
    <formula>Test_Data!$A$1:$T$437</formula>
    <oldFormula>Test_Data!$B$1:$R$437</oldFormula>
  </rdn>
  <rcv guid="{55F2D1F2-7319-4618-89C6-B9BAC559B991}" action="add"/>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0" sId="1">
    <oc r="K17" t="inlineStr">
      <is>
        <t>Vijay</t>
      </is>
    </oc>
    <nc r="K17" t="inlineStr">
      <is>
        <t>Manasa</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1" sId="1">
    <oc r="I197" t="inlineStr">
      <is>
        <t>Not_Run</t>
      </is>
    </oc>
    <nc r="I197" t="inlineStr">
      <is>
        <t>Passed</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2" sId="1">
    <oc r="K211" t="inlineStr">
      <is>
        <t>Vijay</t>
      </is>
    </oc>
    <nc r="K211" t="inlineStr">
      <is>
        <t>Manasa</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3" sId="1">
    <oc r="K412" t="inlineStr">
      <is>
        <t>Shwetha</t>
      </is>
    </oc>
    <nc r="K412" t="inlineStr">
      <is>
        <t>Manasa</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4" sId="1">
    <oc r="K107" t="inlineStr">
      <is>
        <t>Shwetha</t>
      </is>
    </oc>
    <nc r="K107" t="inlineStr">
      <is>
        <t>Manasa</t>
      </is>
    </nc>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5" sId="1">
    <oc r="K30" t="inlineStr">
      <is>
        <t>Reshma</t>
      </is>
    </oc>
    <nc r="K30" t="inlineStr">
      <is>
        <t>Manasa</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6" sId="1">
    <oc r="K335" t="inlineStr">
      <is>
        <t>Reshma</t>
      </is>
    </oc>
    <nc r="K335" t="inlineStr">
      <is>
        <t>Manasa</t>
      </is>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7" sId="1">
    <oc r="I334" t="inlineStr">
      <is>
        <t>Not_Run</t>
      </is>
    </oc>
    <nc r="I334" t="inlineStr">
      <is>
        <t>Passed</t>
      </is>
    </nc>
  </rcc>
  <rcc rId="3848" sId="1">
    <oc r="I296" t="inlineStr">
      <is>
        <t>Not_Run</t>
      </is>
    </oc>
    <nc r="I296" t="inlineStr">
      <is>
        <t>Passed</t>
      </is>
    </nc>
  </rcc>
  <rcc rId="3849" sId="1">
    <nc r="J296" t="inlineStr">
      <is>
        <t>Verified with H20 Module</t>
      </is>
    </nc>
  </rcc>
  <rcc rId="3850" sId="1">
    <oc r="I318" t="inlineStr">
      <is>
        <t>Not_Run</t>
      </is>
    </oc>
    <nc r="I318" t="inlineStr">
      <is>
        <t>Passed</t>
      </is>
    </nc>
  </rcc>
  <rcc rId="3851" sId="1">
    <oc r="K318" t="inlineStr">
      <is>
        <t>Arya.</t>
      </is>
    </oc>
    <nc r="K318"/>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 sId="1">
    <oc r="E15" t="inlineStr">
      <is>
        <t>Not_Run</t>
      </is>
    </oc>
    <nc r="E15" t="inlineStr">
      <is>
        <t>Passed</t>
      </is>
    </nc>
  </rcc>
  <rcc rId="394" sId="1">
    <oc r="E28" t="inlineStr">
      <is>
        <t>Not_Run</t>
      </is>
    </oc>
    <nc r="E28" t="inlineStr">
      <is>
        <t>Passed</t>
      </is>
    </nc>
  </rcc>
  <rcc rId="395" sId="1">
    <oc r="E36" t="inlineStr">
      <is>
        <t>Not_Run</t>
      </is>
    </oc>
    <nc r="E36" t="inlineStr">
      <is>
        <t>NA</t>
      </is>
    </nc>
  </rcc>
  <rcc rId="396" sId="1">
    <oc r="E37" t="inlineStr">
      <is>
        <t>Not_Run</t>
      </is>
    </oc>
    <nc r="E37" t="inlineStr">
      <is>
        <t>NA</t>
      </is>
    </nc>
  </rcc>
  <rcc rId="397" sId="1">
    <oc r="E38" t="inlineStr">
      <is>
        <t>Not_Run</t>
      </is>
    </oc>
    <nc r="E38" t="inlineStr">
      <is>
        <t>NA</t>
      </is>
    </nc>
  </rcc>
  <rcc rId="398" sId="1">
    <nc r="O36" t="inlineStr">
      <is>
        <t>c-TDP Supported qdf not avilable</t>
      </is>
    </nc>
  </rcc>
  <rcc rId="399" sId="1">
    <nc r="O37" t="inlineStr">
      <is>
        <t>c-TDP Supported qdf not avilable</t>
      </is>
    </nc>
  </rcc>
  <rcc rId="400" sId="1">
    <nc r="O38" t="inlineStr">
      <is>
        <t>c-TDP Supported qdf not avilable</t>
      </is>
    </nc>
  </rcc>
  <rcc rId="401" sId="1">
    <oc r="E39" t="inlineStr">
      <is>
        <t>Not_Run</t>
      </is>
    </oc>
    <nc r="E39" t="inlineStr">
      <is>
        <t>Passed</t>
      </is>
    </nc>
  </rcc>
  <rcc rId="402" sId="1">
    <oc r="E219" t="inlineStr">
      <is>
        <t>Not_Run</t>
      </is>
    </oc>
    <nc r="E219" t="inlineStr">
      <is>
        <t>Passed</t>
      </is>
    </nc>
  </rcc>
  <rcc rId="403" sId="1">
    <oc r="E358" t="inlineStr">
      <is>
        <t>Not_Run</t>
      </is>
    </oc>
    <nc r="E358" t="inlineStr">
      <is>
        <t>Passed</t>
      </is>
    </nc>
  </rcc>
  <rcc rId="404" sId="1">
    <oc r="E153" t="inlineStr">
      <is>
        <t>Not_Run</t>
      </is>
    </oc>
    <nc r="E153" t="inlineStr">
      <is>
        <t>Passed</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2" sId="1">
    <oc r="I198" t="inlineStr">
      <is>
        <t>Not_Run</t>
      </is>
    </oc>
    <nc r="I198" t="inlineStr">
      <is>
        <t>Passed</t>
      </is>
    </nc>
  </rcc>
  <rcc rId="3853" sId="1">
    <oc r="I199" t="inlineStr">
      <is>
        <t>Not_Run</t>
      </is>
    </oc>
    <nc r="I199" t="inlineStr">
      <is>
        <t>Passed</t>
      </is>
    </nc>
  </rcc>
  <rcc rId="3854" sId="1">
    <oc r="I200" t="inlineStr">
      <is>
        <t>Not_Run</t>
      </is>
    </oc>
    <nc r="I200" t="inlineStr">
      <is>
        <t>Passed</t>
      </is>
    </nc>
  </rcc>
  <rcc rId="3855" sId="1">
    <oc r="I162" t="inlineStr">
      <is>
        <t>Not_Run</t>
      </is>
    </oc>
    <nc r="I162" t="inlineStr">
      <is>
        <t>Passed</t>
      </is>
    </nc>
  </rcc>
  <rcc rId="3856" sId="1">
    <oc r="I163" t="inlineStr">
      <is>
        <t>Not_Run</t>
      </is>
    </oc>
    <nc r="I163" t="inlineStr">
      <is>
        <t>Passed</t>
      </is>
    </nc>
  </rcc>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7" sId="1">
    <oc r="I155" t="inlineStr">
      <is>
        <t>Not_Run</t>
      </is>
    </oc>
    <nc r="I155" t="inlineStr">
      <is>
        <t>Passed</t>
      </is>
    </nc>
  </rcc>
  <rcc rId="3858" sId="1">
    <oc r="I433" t="inlineStr">
      <is>
        <t>Not_Run</t>
      </is>
    </oc>
    <nc r="I433" t="inlineStr">
      <is>
        <t>Passed</t>
      </is>
    </nc>
  </rcc>
  <rcc rId="3859" sId="1">
    <oc r="I267" t="inlineStr">
      <is>
        <t>Not_Run</t>
      </is>
    </oc>
    <nc r="I267" t="inlineStr">
      <is>
        <t>Passed</t>
      </is>
    </nc>
  </rcc>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0" sId="1">
    <oc r="K230" t="inlineStr">
      <is>
        <t>Reshma</t>
      </is>
    </oc>
    <nc r="K230" t="inlineStr">
      <is>
        <t>Manasa</t>
      </is>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1" sId="1">
    <oc r="K381" t="inlineStr">
      <is>
        <t>Vijay</t>
      </is>
    </oc>
    <nc r="K381" t="inlineStr">
      <is>
        <t>Manasa</t>
      </is>
    </nc>
  </rcc>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2" sId="1">
    <oc r="I317" t="inlineStr">
      <is>
        <t>Not_Run</t>
      </is>
    </oc>
    <nc r="I317" t="inlineStr">
      <is>
        <t>Passed</t>
      </is>
    </nc>
  </rcc>
  <rcc rId="3863" sId="1">
    <oc r="I313" t="inlineStr">
      <is>
        <t>Not_Run</t>
      </is>
    </oc>
    <nc r="I313" t="inlineStr">
      <is>
        <t>Passed</t>
      </is>
    </nc>
  </rcc>
  <rcc rId="3864" sId="1">
    <oc r="I305" t="inlineStr">
      <is>
        <t>Not_Run</t>
      </is>
    </oc>
    <nc r="I305" t="inlineStr">
      <is>
        <t>Passed</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5" sId="1">
    <oc r="K101" t="inlineStr">
      <is>
        <t>Reshma</t>
      </is>
    </oc>
    <nc r="K101" t="inlineStr">
      <is>
        <t>Manasa</t>
      </is>
    </nc>
  </rcc>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6" sId="1">
    <oc r="K77" t="inlineStr">
      <is>
        <t>Reshma</t>
      </is>
    </oc>
    <nc r="K77" t="inlineStr">
      <is>
        <t>Arya</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9" sId="1">
    <oc r="K77" t="inlineStr">
      <is>
        <t>Arya</t>
      </is>
    </oc>
    <nc r="K77" t="inlineStr">
      <is>
        <t>Arya.</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0" sId="1">
    <oc r="I151" t="inlineStr">
      <is>
        <t>Not_Run</t>
      </is>
    </oc>
    <nc r="I151" t="inlineStr">
      <is>
        <t>Passed</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 sId="1">
    <oc r="E94" t="inlineStr">
      <is>
        <t>Not_Run</t>
      </is>
    </oc>
    <nc r="E94" t="inlineStr">
      <is>
        <t>Passed</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5" sId="1" odxf="1" dxf="1">
    <oc r="A81">
      <f>HYPERLINK("https://hsdes.intel.com/resource/14013159022","14013159022")</f>
    </oc>
    <nc r="A81">
      <f>HYPERLINK("https://hsdes.intel.com/resource/14013159022","14013159022")</f>
    </nc>
    <odxf>
      <font>
        <u val="none"/>
        <sz val="11"/>
        <color theme="1"/>
        <name val="Calibri"/>
        <family val="2"/>
        <scheme val="minor"/>
      </font>
    </odxf>
    <ndxf>
      <font>
        <u/>
        <sz val="11"/>
        <color theme="10"/>
        <name val="Calibri"/>
        <family val="2"/>
        <scheme val="minor"/>
      </font>
    </ndxf>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7" sId="1">
    <oc r="I164" t="inlineStr">
      <is>
        <t>Not_Run</t>
      </is>
    </oc>
    <nc r="I164" t="inlineStr">
      <is>
        <t>Passed</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8" sId="1">
    <oc r="I269" t="inlineStr">
      <is>
        <t>Failed</t>
      </is>
    </oc>
    <nc r="I269" t="inlineStr">
      <is>
        <t>Not_Run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9" sId="1">
    <oc r="I128" t="inlineStr">
      <is>
        <t>Not_Run</t>
      </is>
    </oc>
    <nc r="I128" t="inlineStr">
      <is>
        <t>Passed</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0" sId="1">
    <oc r="I106" t="inlineStr">
      <is>
        <t>Not_Run</t>
      </is>
    </oc>
    <nc r="I106" t="inlineStr">
      <is>
        <t>NA</t>
      </is>
    </nc>
  </rcc>
  <rcc rId="3951" sId="1">
    <oc r="I342" t="inlineStr">
      <is>
        <t>Not_Run</t>
      </is>
    </oc>
    <nc r="I342" t="inlineStr">
      <is>
        <t>NA</t>
      </is>
    </nc>
  </rcc>
  <rcc rId="3952" sId="1">
    <oc r="K106" t="inlineStr">
      <is>
        <t>Arya</t>
      </is>
    </oc>
    <nc r="K106"/>
  </rcc>
  <rcc rId="3953" sId="1">
    <oc r="K342" t="inlineStr">
      <is>
        <t>Arya</t>
      </is>
    </oc>
    <nc r="K342"/>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4" sId="1">
    <nc r="J290" t="inlineStr">
      <is>
        <t>check 00 0E 00</t>
      </is>
    </nc>
  </rcc>
  <rcc rId="3955" sId="1">
    <oc r="I290" t="inlineStr">
      <is>
        <t>Not_Run</t>
      </is>
    </oc>
    <nc r="I290" t="inlineStr">
      <is>
        <t>Passed</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6" sId="1">
    <oc r="K9" t="inlineStr">
      <is>
        <t>Vijay</t>
      </is>
    </oc>
    <nc r="K9"/>
  </rcc>
  <rcc rId="3957" sId="1">
    <oc r="I9" t="inlineStr">
      <is>
        <t>Not_Run</t>
      </is>
    </oc>
    <nc r="I9" t="inlineStr">
      <is>
        <t>Passed</t>
      </is>
    </nc>
  </rcc>
  <rcc rId="3958" sId="1">
    <oc r="K311" t="inlineStr">
      <is>
        <t>Vijay</t>
      </is>
    </oc>
    <nc r="K311" t="inlineStr">
      <is>
        <t>Reshma</t>
      </is>
    </nc>
  </rcc>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9" sId="1">
    <oc r="J300" t="inlineStr">
      <is>
        <t>https://hsdes.intel.com/appstore/article/#/22012125183(Verfied for non zero values as per the HSD &amp; as mentioned in notes)</t>
      </is>
    </oc>
    <nc r="J300" t="inlineStr">
      <is>
        <t>https://hsdes.intel.com/appstore/article/#/22012125183(Verfied for non zero values as per the HSD as mentioned in notes)</t>
      </is>
    </nc>
  </rcc>
  <rcc rId="3960" sId="1">
    <oc r="I300" t="inlineStr">
      <is>
        <t>Not_Run</t>
      </is>
    </oc>
    <nc r="I300" t="inlineStr">
      <is>
        <t>Passed</t>
      </is>
    </nc>
  </rcc>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I53" t="inlineStr">
      <is>
        <t>Not_Run</t>
      </is>
    </oc>
    <nc r="I53" t="inlineStr">
      <is>
        <t>Passed</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6" sId="1">
    <oc r="E112" t="inlineStr">
      <is>
        <t>Not_Run</t>
      </is>
    </oc>
    <nc r="E112" t="inlineStr">
      <is>
        <t>Passed</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2" sId="1">
    <oc r="I175" t="inlineStr">
      <is>
        <t>Not_Run</t>
      </is>
    </oc>
    <nc r="I175" t="inlineStr">
      <is>
        <t>Passed</t>
      </is>
    </nc>
  </rcc>
  <rcc rId="3963" sId="1">
    <oc r="I418" t="inlineStr">
      <is>
        <t>Not_Run</t>
      </is>
    </oc>
    <nc r="I418" t="inlineStr">
      <is>
        <t>Passed</t>
      </is>
    </nc>
  </rcc>
  <rcc rId="3964" sId="1">
    <oc r="I171" t="inlineStr">
      <is>
        <t>Not_Run</t>
      </is>
    </oc>
    <nc r="I171" t="inlineStr">
      <is>
        <t>Passed</t>
      </is>
    </nc>
  </rcc>
  <rcc rId="3965" sId="1">
    <oc r="I172" t="inlineStr">
      <is>
        <t>Not_Run</t>
      </is>
    </oc>
    <nc r="I172" t="inlineStr">
      <is>
        <t>Passed</t>
      </is>
    </nc>
  </rcc>
  <rcc rId="3966" sId="1">
    <oc r="I173" t="inlineStr">
      <is>
        <t>Not_Run</t>
      </is>
    </oc>
    <nc r="I173" t="inlineStr">
      <is>
        <t>Passed</t>
      </is>
    </nc>
  </rcc>
  <rcc rId="3967" sId="1">
    <oc r="I174" t="inlineStr">
      <is>
        <t>Not_Run</t>
      </is>
    </oc>
    <nc r="I174" t="inlineStr">
      <is>
        <t>Passed</t>
      </is>
    </nc>
  </rcc>
  <rcc rId="3968" sId="1">
    <oc r="I176" t="inlineStr">
      <is>
        <t>Not_Run</t>
      </is>
    </oc>
    <nc r="I176" t="inlineStr">
      <is>
        <t>Passed</t>
      </is>
    </nc>
  </rcc>
  <rcc rId="3969" sId="1">
    <oc r="I420" t="inlineStr">
      <is>
        <t>Not_Run</t>
      </is>
    </oc>
    <nc r="I420" t="inlineStr">
      <is>
        <t>Passed</t>
      </is>
    </nc>
  </rcc>
  <rcc rId="3970" sId="1">
    <oc r="I423" t="inlineStr">
      <is>
        <t>Not_Run</t>
      </is>
    </oc>
    <nc r="I423" t="inlineStr">
      <is>
        <t>Passed</t>
      </is>
    </nc>
  </rcc>
  <rcc rId="3971" sId="1">
    <oc r="I422" t="inlineStr">
      <is>
        <t>Not_Run</t>
      </is>
    </oc>
    <nc r="I422" t="inlineStr">
      <is>
        <t>Passed</t>
      </is>
    </nc>
  </rcc>
  <rcc rId="3972" sId="1">
    <oc r="I424" t="inlineStr">
      <is>
        <t>Not_Run</t>
      </is>
    </oc>
    <nc r="I424" t="inlineStr">
      <is>
        <t>Passed</t>
      </is>
    </nc>
  </rcc>
  <rcc rId="3973" sId="1">
    <oc r="I167" t="inlineStr">
      <is>
        <t>Not_Run</t>
      </is>
    </oc>
    <nc r="I167" t="inlineStr">
      <is>
        <t>Passed</t>
      </is>
    </nc>
  </rcc>
  <rcc rId="3974" sId="1">
    <oc r="I168" t="inlineStr">
      <is>
        <t>Not_Run</t>
      </is>
    </oc>
    <nc r="I168" t="inlineStr">
      <is>
        <t>Passed</t>
      </is>
    </nc>
  </rcc>
  <rcc rId="3975" sId="1">
    <oc r="I169" t="inlineStr">
      <is>
        <t>Not_Run</t>
      </is>
    </oc>
    <nc r="I169" t="inlineStr">
      <is>
        <t>Passed</t>
      </is>
    </nc>
  </rcc>
  <rcc rId="3976" sId="1">
    <oc r="I170" t="inlineStr">
      <is>
        <t>Not_Run</t>
      </is>
    </oc>
    <nc r="I170" t="inlineStr">
      <is>
        <t>Passed</t>
      </is>
    </nc>
  </rcc>
  <rcc rId="3977" sId="1">
    <oc r="I154" t="inlineStr">
      <is>
        <t>Not_Run</t>
      </is>
    </oc>
    <nc r="I154" t="inlineStr">
      <is>
        <t>Passed</t>
      </is>
    </nc>
  </rcc>
  <rcc rId="3978" sId="1">
    <oc r="I166" t="inlineStr">
      <is>
        <t>Not_Run</t>
      </is>
    </oc>
    <nc r="I166" t="inlineStr">
      <is>
        <t>Passed</t>
      </is>
    </nc>
  </rcc>
  <rcc rId="3979" sId="1">
    <oc r="I419" t="inlineStr">
      <is>
        <t>Not_Run</t>
      </is>
    </oc>
    <nc r="I419" t="inlineStr">
      <is>
        <t>Passed</t>
      </is>
    </nc>
  </rcc>
  <rcc rId="3980" sId="1">
    <oc r="I425" t="inlineStr">
      <is>
        <t>Not_Run</t>
      </is>
    </oc>
    <nc r="I425" t="inlineStr">
      <is>
        <t>Passed</t>
      </is>
    </nc>
  </rcc>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1" sId="1">
    <oc r="K311" t="inlineStr">
      <is>
        <t>Reshma</t>
      </is>
    </oc>
    <nc r="K311" t="inlineStr">
      <is>
        <t>Manasa</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2" sId="1">
    <oc r="I70" t="inlineStr">
      <is>
        <t>Not_Run</t>
      </is>
    </oc>
    <nc r="I70" t="inlineStr">
      <is>
        <t>Passed</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3" sId="1">
    <oc r="I431" t="inlineStr">
      <is>
        <t>Not_Run</t>
      </is>
    </oc>
    <nc r="I431" t="inlineStr">
      <is>
        <t>Passed</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4" sId="1">
    <oc r="I10" t="inlineStr">
      <is>
        <t>Not_Run</t>
      </is>
    </oc>
    <nc r="I10" t="inlineStr">
      <is>
        <t>Passed</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7" sId="1">
    <oc r="I2" t="inlineStr">
      <is>
        <t>Not_Run</t>
      </is>
    </oc>
    <nc r="I2" t="inlineStr">
      <is>
        <t>Passed</t>
      </is>
    </nc>
  </rcc>
  <rcc rId="3988" sId="1">
    <oc r="I74" t="inlineStr">
      <is>
        <t>Not_Run</t>
      </is>
    </oc>
    <nc r="I74" t="inlineStr">
      <is>
        <t>Passed</t>
      </is>
    </nc>
  </rcc>
  <rcc rId="3989" sId="1">
    <oc r="I279" t="inlineStr">
      <is>
        <t>Not_Run</t>
      </is>
    </oc>
    <nc r="I279" t="inlineStr">
      <is>
        <t>Passed</t>
      </is>
    </nc>
  </rcc>
  <rcc rId="3990" sId="1">
    <oc r="I215" t="inlineStr">
      <is>
        <t>Not_Run</t>
      </is>
    </oc>
    <nc r="I215" t="inlineStr">
      <is>
        <t>Passed</t>
      </is>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1" sId="1">
    <oc r="K311" t="inlineStr">
      <is>
        <t>Manasa</t>
      </is>
    </oc>
    <nc r="K311" t="inlineStr">
      <is>
        <t>Reshma</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4" sId="1">
    <oc r="I311" t="inlineStr">
      <is>
        <t>Not_Run</t>
      </is>
    </oc>
    <nc r="I311" t="inlineStr">
      <is>
        <t>Passed</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5" sId="1">
    <oc r="I19" t="inlineStr">
      <is>
        <t>Not_Run</t>
      </is>
    </oc>
    <nc r="I19" t="inlineStr">
      <is>
        <t>Passed</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6" sId="1">
    <oc r="I269" t="inlineStr">
      <is>
        <t>Not_Run</t>
      </is>
    </oc>
    <nc r="I269" t="inlineStr">
      <is>
        <t>NA</t>
      </is>
    </nc>
  </rcc>
  <rcc rId="3997" sId="1">
    <oc r="J269" t="inlineStr">
      <is>
        <t>https://hsdes.intel.com/appstore/article/#/16015761958</t>
      </is>
    </oc>
    <nc r="J269" t="inlineStr">
      <is>
        <t>Testcase NA for ADL-S</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 sId="1">
    <oc r="E130" t="inlineStr">
      <is>
        <t>Not_Run</t>
      </is>
    </oc>
    <nc r="E130" t="inlineStr">
      <is>
        <t>Passed</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6E2381C-A942-4DD7-896B-98DA956ABE3A}" action="delete"/>
  <rdn rId="0" localSheetId="2" customView="1" name="Z_B6E2381C_A942_4DD7_896B_98DA956ABE3A_.wvu.FilterData" hidden="1" oldHidden="1">
    <formula>Test_Config!$A$1</formula>
    <oldFormula>Test_Config!$A$1</oldFormula>
  </rdn>
  <rdn rId="0" localSheetId="1" customView="1" name="Z_B6E2381C_A942_4DD7_896B_98DA956ABE3A_.wvu.FilterData" hidden="1" oldHidden="1">
    <formula>Test_Data!$A$1:$T$437</formula>
    <oldFormula>Test_Data!$A$1:$T$1</oldFormula>
  </rdn>
  <rcv guid="{B6E2381C-A942-4DD7-896B-98DA956ABE3A}" action="add"/>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Test_Data!$A$1:$T$437</formula>
    <oldFormula>Test_Data!$A$1:$T$437</oldFormula>
  </rdn>
  <rcv guid="{1452CE3A-0E5D-4E5C-9B15-F3517FBAE90D}" action="add"/>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oc r="I338" t="inlineStr">
      <is>
        <t>Not_Run</t>
      </is>
    </oc>
    <nc r="I338" t="inlineStr">
      <is>
        <t>Passed</t>
      </is>
    </nc>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oc r="I339" t="inlineStr">
      <is>
        <t>Not_Run</t>
      </is>
    </oc>
    <nc r="I339" t="inlineStr">
      <is>
        <t>Passed</t>
      </is>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6" sId="1">
    <oc r="I22" t="inlineStr">
      <is>
        <t>Not_Run</t>
      </is>
    </oc>
    <nc r="I22" t="inlineStr">
      <is>
        <t>Passed</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7" sId="1">
    <oc r="I18" t="inlineStr">
      <is>
        <t>Not_Run</t>
      </is>
    </oc>
    <nc r="I18" t="inlineStr">
      <is>
        <t>Passed</t>
      </is>
    </nc>
  </rcc>
  <rcc rId="4008" sId="1">
    <oc r="I319" t="inlineStr">
      <is>
        <t>Not_Run</t>
      </is>
    </oc>
    <nc r="I319" t="inlineStr">
      <is>
        <t>Passed</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9" sId="2">
    <oc r="B4" t="inlineStr">
      <is>
        <t>RPL_V3087_01_97_COBALT</t>
      </is>
    </oc>
    <nc r="B4" t="inlineStr">
      <is>
        <t>RPL_V3141_00_284_COBALT</t>
      </is>
    </nc>
  </rcc>
  <rfmt sheetId="2" xfDxf="1" sqref="B6" start="0" length="0">
    <dxf>
      <font>
        <u/>
        <sz val="9"/>
        <color rgb="FF0000FF"/>
        <name val="Intel Clear"/>
        <scheme val="none"/>
      </font>
    </dxf>
  </rfmt>
  <rcc rId="4010" sId="2">
    <oc r="B6" t="inlineStr">
      <is>
        <t>ADL-S-ADP-S-COBALT-CONS-22.09.7.33A</t>
      </is>
    </oc>
    <nc r="B6" t="inlineStr">
      <is>
        <t>ADL-S-ADP-S-SV2-CONS-22.09.4.94B</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1" sId="1">
    <oc r="I90" t="inlineStr">
      <is>
        <t>Not_Run</t>
      </is>
    </oc>
    <nc r="I90" t="inlineStr">
      <is>
        <t>Passed</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2" sId="1">
    <oc r="I95" t="inlineStr">
      <is>
        <t>Not_Run</t>
      </is>
    </oc>
    <nc r="I95"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 sId="1">
    <oc r="E72" t="inlineStr">
      <is>
        <t>Not_Run</t>
      </is>
    </oc>
    <nc r="E72" t="inlineStr">
      <is>
        <t>Passed</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3" sId="1">
    <oc r="I320" t="inlineStr">
      <is>
        <t>Not_Run</t>
      </is>
    </oc>
    <nc r="I320" t="inlineStr">
      <is>
        <t>Passed</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4" sId="1">
    <oc r="I121" t="inlineStr">
      <is>
        <t>Not_Run</t>
      </is>
    </oc>
    <nc r="I121" t="inlineStr">
      <is>
        <t>Passed</t>
      </is>
    </nc>
  </rcc>
  <rcc rId="4015" sId="1">
    <oc r="I123" t="inlineStr">
      <is>
        <t>Not_Run</t>
      </is>
    </oc>
    <nc r="I123" t="inlineStr">
      <is>
        <t>Passed</t>
      </is>
    </nc>
  </rcc>
  <rcc rId="4016" sId="1">
    <oc r="I265" t="inlineStr">
      <is>
        <t>Not_Run</t>
      </is>
    </oc>
    <nc r="I265" t="inlineStr">
      <is>
        <t>Passed</t>
      </is>
    </nc>
  </rcc>
  <rcc rId="4017" sId="1">
    <oc r="I299" t="inlineStr">
      <is>
        <t>Not_Run</t>
      </is>
    </oc>
    <nc r="I299" t="inlineStr">
      <is>
        <t>Passed</t>
      </is>
    </nc>
  </rcc>
  <rcc rId="4018" sId="1">
    <oc r="I343" t="inlineStr">
      <is>
        <t>Not_Run</t>
      </is>
    </oc>
    <nc r="I343" t="inlineStr">
      <is>
        <t>Passed</t>
      </is>
    </nc>
  </rcc>
  <rcc rId="4019" sId="1">
    <oc r="I344" t="inlineStr">
      <is>
        <t>Not_Run</t>
      </is>
    </oc>
    <nc r="I344" t="inlineStr">
      <is>
        <t>Passed</t>
      </is>
    </nc>
  </rcc>
  <rcc rId="4020" sId="1">
    <oc r="I345" t="inlineStr">
      <is>
        <t>Not_Run</t>
      </is>
    </oc>
    <nc r="I345" t="inlineStr">
      <is>
        <t>Passed</t>
      </is>
    </nc>
  </rcc>
  <rcc rId="4021" sId="1">
    <oc r="I346" t="inlineStr">
      <is>
        <t>Not_Run</t>
      </is>
    </oc>
    <nc r="I346" t="inlineStr">
      <is>
        <t>Passed</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2" sId="1">
    <oc r="I322" t="inlineStr">
      <is>
        <t>Not_Run</t>
      </is>
    </oc>
    <nc r="I322" t="inlineStr">
      <is>
        <t>Passed</t>
      </is>
    </nc>
  </rcc>
  <rcc rId="4023" sId="1">
    <oc r="I321" t="inlineStr">
      <is>
        <t>Not_Run</t>
      </is>
    </oc>
    <nc r="I321" t="inlineStr">
      <is>
        <t>Passed</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Test_Data!$A$1:$T$437</formula>
    <oldFormula>Test_Data!$A$1:$T$437</oldFormula>
  </rdn>
  <rcv guid="{B7B32A7E-2D71-4021-9AAC-4840A71457B1}" action="add"/>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6" sId="1">
    <oc r="I81" t="inlineStr">
      <is>
        <t>Not_Run</t>
      </is>
    </oc>
    <nc r="I81" t="inlineStr">
      <is>
        <t>Passed</t>
      </is>
    </nc>
  </rcc>
  <rcc rId="4027" sId="1">
    <oc r="I82" t="inlineStr">
      <is>
        <t>Not_Run</t>
      </is>
    </oc>
    <nc r="I82" t="inlineStr">
      <is>
        <t>Passed</t>
      </is>
    </nc>
  </rcc>
  <rcc rId="4028" sId="1">
    <oc r="I177" t="inlineStr">
      <is>
        <t>Not_Run</t>
      </is>
    </oc>
    <nc r="I177" t="inlineStr">
      <is>
        <t>Passed</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9" sId="1">
    <oc r="I5" t="inlineStr">
      <is>
        <t>Not_Run</t>
      </is>
    </oc>
    <nc r="I5" t="inlineStr">
      <is>
        <t>Passed</t>
      </is>
    </nc>
  </rcc>
  <rcc rId="4030" sId="1">
    <oc r="I7" t="inlineStr">
      <is>
        <t>Not_Run</t>
      </is>
    </oc>
    <nc r="I7" t="inlineStr">
      <is>
        <t>Passed</t>
      </is>
    </nc>
  </rcc>
  <rcc rId="4031" sId="1">
    <oc r="I11" t="inlineStr">
      <is>
        <t>Not_Run</t>
      </is>
    </oc>
    <nc r="I11" t="inlineStr">
      <is>
        <t>Passed</t>
      </is>
    </nc>
  </rcc>
  <rcc rId="4032" sId="1">
    <oc r="I14" t="inlineStr">
      <is>
        <t>Not_Run</t>
      </is>
    </oc>
    <nc r="I14" t="inlineStr">
      <is>
        <t>Passed</t>
      </is>
    </nc>
  </rcc>
  <rcc rId="4033" sId="1">
    <oc r="I26" t="inlineStr">
      <is>
        <t>Not_Run</t>
      </is>
    </oc>
    <nc r="I26" t="inlineStr">
      <is>
        <t>Passed</t>
      </is>
    </nc>
  </rcc>
  <rcc rId="4034" sId="1">
    <oc r="I29" t="inlineStr">
      <is>
        <t>Not_Run</t>
      </is>
    </oc>
    <nc r="I29" t="inlineStr">
      <is>
        <t>Passed</t>
      </is>
    </nc>
  </rcc>
  <rcc rId="4035" sId="1">
    <oc r="I32" t="inlineStr">
      <is>
        <t>Not_Run</t>
      </is>
    </oc>
    <nc r="I32" t="inlineStr">
      <is>
        <t>Passed</t>
      </is>
    </nc>
  </rcc>
  <rcc rId="4036" sId="1">
    <oc r="I34" t="inlineStr">
      <is>
        <t>Not_Run</t>
      </is>
    </oc>
    <nc r="I34" t="inlineStr">
      <is>
        <t>Passed</t>
      </is>
    </nc>
  </rcc>
  <rcc rId="4037" sId="1">
    <oc r="I40" t="inlineStr">
      <is>
        <t>Not_Run</t>
      </is>
    </oc>
    <nc r="I40" t="inlineStr">
      <is>
        <t>Passed</t>
      </is>
    </nc>
  </rcc>
  <rcc rId="4038" sId="1">
    <oc r="I54" t="inlineStr">
      <is>
        <t>Not_Run</t>
      </is>
    </oc>
    <nc r="I54" t="inlineStr">
      <is>
        <t>Passed</t>
      </is>
    </nc>
  </rcc>
  <rcc rId="4039" sId="1">
    <oc r="I56" t="inlineStr">
      <is>
        <t>Not_Run</t>
      </is>
    </oc>
    <nc r="I56" t="inlineStr">
      <is>
        <t>Passed</t>
      </is>
    </nc>
  </rcc>
  <rcc rId="4040" sId="1">
    <oc r="I59" t="inlineStr">
      <is>
        <t>Not_Run</t>
      </is>
    </oc>
    <nc r="I59" t="inlineStr">
      <is>
        <t>Passed</t>
      </is>
    </nc>
  </rcc>
  <rcc rId="4041" sId="1">
    <oc r="I64" t="inlineStr">
      <is>
        <t>Not_Run</t>
      </is>
    </oc>
    <nc r="I64" t="inlineStr">
      <is>
        <t>Passed</t>
      </is>
    </nc>
  </rcc>
  <rcc rId="4042" sId="1">
    <oc r="I65" t="inlineStr">
      <is>
        <t>Not_Run</t>
      </is>
    </oc>
    <nc r="I65" t="inlineStr">
      <is>
        <t>Passed</t>
      </is>
    </nc>
  </rcc>
  <rcc rId="4043" sId="1">
    <oc r="I68" t="inlineStr">
      <is>
        <t>Not_Run</t>
      </is>
    </oc>
    <nc r="I68" t="inlineStr">
      <is>
        <t>Passed</t>
      </is>
    </nc>
  </rcc>
  <rcc rId="4044" sId="1">
    <oc r="I85" t="inlineStr">
      <is>
        <t>Not_Run</t>
      </is>
    </oc>
    <nc r="I85" t="inlineStr">
      <is>
        <t>Passed</t>
      </is>
    </nc>
  </rcc>
  <rcc rId="4045" sId="1">
    <oc r="I97" t="inlineStr">
      <is>
        <t>Not_Run</t>
      </is>
    </oc>
    <nc r="I97" t="inlineStr">
      <is>
        <t>Passed</t>
      </is>
    </nc>
  </rcc>
  <rcc rId="4046" sId="1">
    <oc r="I98" t="inlineStr">
      <is>
        <t>Not_Run</t>
      </is>
    </oc>
    <nc r="I98" t="inlineStr">
      <is>
        <t>Passed</t>
      </is>
    </nc>
  </rcc>
  <rcc rId="4047" sId="1">
    <oc r="I99" t="inlineStr">
      <is>
        <t>Not_Run</t>
      </is>
    </oc>
    <nc r="I99" t="inlineStr">
      <is>
        <t>Passed</t>
      </is>
    </nc>
  </rcc>
  <rcc rId="4048" sId="1">
    <oc r="I100" t="inlineStr">
      <is>
        <t>Not_Run</t>
      </is>
    </oc>
    <nc r="I100" t="inlineStr">
      <is>
        <t>Passed</t>
      </is>
    </nc>
  </rcc>
  <rcc rId="4049" sId="1">
    <oc r="I102" t="inlineStr">
      <is>
        <t>Not_Run</t>
      </is>
    </oc>
    <nc r="I102" t="inlineStr">
      <is>
        <t>Passed</t>
      </is>
    </nc>
  </rcc>
  <rcc rId="4050" sId="1">
    <oc r="I103" t="inlineStr">
      <is>
        <t>Not_Run</t>
      </is>
    </oc>
    <nc r="I103" t="inlineStr">
      <is>
        <t>Passed</t>
      </is>
    </nc>
  </rcc>
  <rcc rId="4051" sId="1">
    <oc r="I110" t="inlineStr">
      <is>
        <t>Not_Run</t>
      </is>
    </oc>
    <nc r="I110" t="inlineStr">
      <is>
        <t>Passed</t>
      </is>
    </nc>
  </rcc>
  <rcc rId="4052" sId="1">
    <oc r="I111" t="inlineStr">
      <is>
        <t>Not_Run</t>
      </is>
    </oc>
    <nc r="I111" t="inlineStr">
      <is>
        <t>Passed</t>
      </is>
    </nc>
  </rcc>
  <rcc rId="4053" sId="1">
    <oc r="I117" t="inlineStr">
      <is>
        <t>Not_Run</t>
      </is>
    </oc>
    <nc r="I117" t="inlineStr">
      <is>
        <t>Passed</t>
      </is>
    </nc>
  </rcc>
  <rcc rId="4054" sId="1">
    <oc r="I119" t="inlineStr">
      <is>
        <t>Not_Run</t>
      </is>
    </oc>
    <nc r="I119" t="inlineStr">
      <is>
        <t>Passed</t>
      </is>
    </nc>
  </rcc>
  <rcc rId="4055" sId="1">
    <oc r="I131" t="inlineStr">
      <is>
        <t>Not_Run</t>
      </is>
    </oc>
    <nc r="I131" t="inlineStr">
      <is>
        <t>Passed</t>
      </is>
    </nc>
  </rcc>
  <rcc rId="4056" sId="1">
    <oc r="I133" t="inlineStr">
      <is>
        <t>Not_Run</t>
      </is>
    </oc>
    <nc r="I133" t="inlineStr">
      <is>
        <t>Passed</t>
      </is>
    </nc>
  </rcc>
  <rcc rId="4057" sId="1">
    <oc r="I135" t="inlineStr">
      <is>
        <t>Not_Run</t>
      </is>
    </oc>
    <nc r="I135" t="inlineStr">
      <is>
        <t>Passed</t>
      </is>
    </nc>
  </rcc>
  <rcc rId="4058" sId="1">
    <oc r="I146" t="inlineStr">
      <is>
        <t>Not_Run</t>
      </is>
    </oc>
    <nc r="I146" t="inlineStr">
      <is>
        <t>Passed</t>
      </is>
    </nc>
  </rcc>
  <rcc rId="4059" sId="1">
    <oc r="I148" t="inlineStr">
      <is>
        <t>Not_Run</t>
      </is>
    </oc>
    <nc r="I148" t="inlineStr">
      <is>
        <t>Passed</t>
      </is>
    </nc>
  </rcc>
  <rcc rId="4060" sId="1">
    <oc r="I149" t="inlineStr">
      <is>
        <t>Not_Run</t>
      </is>
    </oc>
    <nc r="I149" t="inlineStr">
      <is>
        <t>Passed</t>
      </is>
    </nc>
  </rcc>
  <rcc rId="4061" sId="1">
    <oc r="I152" t="inlineStr">
      <is>
        <t>Not_Run</t>
      </is>
    </oc>
    <nc r="I152" t="inlineStr">
      <is>
        <t>Passed</t>
      </is>
    </nc>
  </rcc>
  <rcc rId="4062" sId="1">
    <oc r="I156" t="inlineStr">
      <is>
        <t>Not_Run</t>
      </is>
    </oc>
    <nc r="I156" t="inlineStr">
      <is>
        <t>Passed</t>
      </is>
    </nc>
  </rcc>
  <rcc rId="4063" sId="1">
    <oc r="I179" t="inlineStr">
      <is>
        <t>Not_Run</t>
      </is>
    </oc>
    <nc r="I179" t="inlineStr">
      <is>
        <t>Passed</t>
      </is>
    </nc>
  </rcc>
  <rcc rId="4064" sId="1">
    <oc r="I182" t="inlineStr">
      <is>
        <t>Not_Run</t>
      </is>
    </oc>
    <nc r="I182" t="inlineStr">
      <is>
        <t>Passed</t>
      </is>
    </nc>
  </rcc>
  <rcc rId="4065" sId="1">
    <oc r="I184" t="inlineStr">
      <is>
        <t>Not_Run</t>
      </is>
    </oc>
    <nc r="I184" t="inlineStr">
      <is>
        <t>Passed</t>
      </is>
    </nc>
  </rcc>
  <rcc rId="4066" sId="1">
    <oc r="I187" t="inlineStr">
      <is>
        <t>Not_Run</t>
      </is>
    </oc>
    <nc r="I187" t="inlineStr">
      <is>
        <t>Passed</t>
      </is>
    </nc>
  </rcc>
  <rcc rId="4067" sId="1">
    <oc r="I192" t="inlineStr">
      <is>
        <t>Not_Run</t>
      </is>
    </oc>
    <nc r="I192" t="inlineStr">
      <is>
        <t>Passed</t>
      </is>
    </nc>
  </rcc>
  <rcc rId="4068" sId="1">
    <oc r="I214" t="inlineStr">
      <is>
        <t>Not_Run</t>
      </is>
    </oc>
    <nc r="I214" t="inlineStr">
      <is>
        <t>Passed</t>
      </is>
    </nc>
  </rcc>
  <rcc rId="4069" sId="1">
    <oc r="I216" t="inlineStr">
      <is>
        <t>Not_Run</t>
      </is>
    </oc>
    <nc r="I216" t="inlineStr">
      <is>
        <t>Passed</t>
      </is>
    </nc>
  </rcc>
  <rcc rId="4070" sId="1">
    <oc r="I218" t="inlineStr">
      <is>
        <t>Not_Run</t>
      </is>
    </oc>
    <nc r="I218" t="inlineStr">
      <is>
        <t>Passed</t>
      </is>
    </nc>
  </rcc>
  <rcc rId="4071" sId="1">
    <oc r="I225" t="inlineStr">
      <is>
        <t>Not_Run</t>
      </is>
    </oc>
    <nc r="I225" t="inlineStr">
      <is>
        <t>Passed</t>
      </is>
    </nc>
  </rcc>
  <rcc rId="4072" sId="1">
    <oc r="I227" t="inlineStr">
      <is>
        <t>Not_Run</t>
      </is>
    </oc>
    <nc r="I227" t="inlineStr">
      <is>
        <t>Passed</t>
      </is>
    </nc>
  </rcc>
  <rcc rId="4073" sId="1">
    <oc r="I228" t="inlineStr">
      <is>
        <t>Not_Run</t>
      </is>
    </oc>
    <nc r="I228" t="inlineStr">
      <is>
        <t>Passed</t>
      </is>
    </nc>
  </rcc>
  <rcc rId="4074" sId="1">
    <oc r="I229" t="inlineStr">
      <is>
        <t>Not_Run</t>
      </is>
    </oc>
    <nc r="I229" t="inlineStr">
      <is>
        <t>Passed</t>
      </is>
    </nc>
  </rcc>
  <rcc rId="4075" sId="1">
    <oc r="I231" t="inlineStr">
      <is>
        <t>Not_Run</t>
      </is>
    </oc>
    <nc r="I231" t="inlineStr">
      <is>
        <t>Passed</t>
      </is>
    </nc>
  </rcc>
  <rcc rId="4076" sId="1">
    <oc r="I232" t="inlineStr">
      <is>
        <t>Not_Run</t>
      </is>
    </oc>
    <nc r="I232" t="inlineStr">
      <is>
        <t>Passed</t>
      </is>
    </nc>
  </rcc>
  <rcc rId="4077" sId="1">
    <oc r="I233" t="inlineStr">
      <is>
        <t>Not_Run</t>
      </is>
    </oc>
    <nc r="I233" t="inlineStr">
      <is>
        <t>Passed</t>
      </is>
    </nc>
  </rcc>
  <rcc rId="4078" sId="1">
    <oc r="I237" t="inlineStr">
      <is>
        <t>Not_Run</t>
      </is>
    </oc>
    <nc r="I237" t="inlineStr">
      <is>
        <t>Passed</t>
      </is>
    </nc>
  </rcc>
  <rcc rId="4079" sId="1">
    <oc r="I239" t="inlineStr">
      <is>
        <t>Not_Run</t>
      </is>
    </oc>
    <nc r="I239" t="inlineStr">
      <is>
        <t>Passed</t>
      </is>
    </nc>
  </rcc>
  <rcc rId="4080" sId="1">
    <oc r="I242" t="inlineStr">
      <is>
        <t>Not_Run</t>
      </is>
    </oc>
    <nc r="I242" t="inlineStr">
      <is>
        <t>Passed</t>
      </is>
    </nc>
  </rcc>
  <rcc rId="4081" sId="1">
    <oc r="I253" t="inlineStr">
      <is>
        <t>Not_Run</t>
      </is>
    </oc>
    <nc r="I253" t="inlineStr">
      <is>
        <t>Passed</t>
      </is>
    </nc>
  </rcc>
  <rcc rId="4082" sId="1">
    <oc r="I254" t="inlineStr">
      <is>
        <t>Not_Run</t>
      </is>
    </oc>
    <nc r="I254" t="inlineStr">
      <is>
        <t>Passed</t>
      </is>
    </nc>
  </rcc>
  <rcc rId="4083" sId="1">
    <oc r="I256" t="inlineStr">
      <is>
        <t>Not_Run</t>
      </is>
    </oc>
    <nc r="I256" t="inlineStr">
      <is>
        <t>Passed</t>
      </is>
    </nc>
  </rcc>
  <rcc rId="4084" sId="1">
    <oc r="I258" t="inlineStr">
      <is>
        <t>Not_Run</t>
      </is>
    </oc>
    <nc r="I258" t="inlineStr">
      <is>
        <t>Passed</t>
      </is>
    </nc>
  </rcc>
  <rcc rId="4085" sId="1">
    <oc r="I259" t="inlineStr">
      <is>
        <t>Not_Run</t>
      </is>
    </oc>
    <nc r="I259" t="inlineStr">
      <is>
        <t>Passed</t>
      </is>
    </nc>
  </rcc>
  <rcc rId="4086" sId="1">
    <oc r="I261" t="inlineStr">
      <is>
        <t>Not_Run</t>
      </is>
    </oc>
    <nc r="I261" t="inlineStr">
      <is>
        <t>Passed</t>
      </is>
    </nc>
  </rcc>
  <rcc rId="4087" sId="1">
    <oc r="I262" t="inlineStr">
      <is>
        <t>Not_Run</t>
      </is>
    </oc>
    <nc r="I262" t="inlineStr">
      <is>
        <t>Passed</t>
      </is>
    </nc>
  </rcc>
  <rcc rId="4088" sId="1">
    <oc r="I263" t="inlineStr">
      <is>
        <t>Not_Run</t>
      </is>
    </oc>
    <nc r="I263" t="inlineStr">
      <is>
        <t>Passed</t>
      </is>
    </nc>
  </rcc>
  <rcc rId="4089" sId="1">
    <oc r="I264" t="inlineStr">
      <is>
        <t>Not_Run</t>
      </is>
    </oc>
    <nc r="I264" t="inlineStr">
      <is>
        <t>Passed</t>
      </is>
    </nc>
  </rcc>
  <rcc rId="4090" sId="1">
    <oc r="I266" t="inlineStr">
      <is>
        <t>Not_Run</t>
      </is>
    </oc>
    <nc r="I266" t="inlineStr">
      <is>
        <t>Passed</t>
      </is>
    </nc>
  </rcc>
  <rcc rId="4091" sId="1">
    <oc r="I268" t="inlineStr">
      <is>
        <t>Not_Run</t>
      </is>
    </oc>
    <nc r="I268" t="inlineStr">
      <is>
        <t>Passed</t>
      </is>
    </nc>
  </rcc>
  <rcc rId="4092" sId="1">
    <oc r="I272" t="inlineStr">
      <is>
        <t>Not_Run</t>
      </is>
    </oc>
    <nc r="I272" t="inlineStr">
      <is>
        <t>Passed</t>
      </is>
    </nc>
  </rcc>
  <rcc rId="4093" sId="1">
    <oc r="I273" t="inlineStr">
      <is>
        <t>Not_Run</t>
      </is>
    </oc>
    <nc r="I273" t="inlineStr">
      <is>
        <t>Passed</t>
      </is>
    </nc>
  </rcc>
  <rcc rId="4094" sId="1">
    <oc r="I274" t="inlineStr">
      <is>
        <t>Not_Run</t>
      </is>
    </oc>
    <nc r="I274" t="inlineStr">
      <is>
        <t>Passed</t>
      </is>
    </nc>
  </rcc>
  <rcc rId="4095" sId="1">
    <oc r="I275" t="inlineStr">
      <is>
        <t>Not_Run</t>
      </is>
    </oc>
    <nc r="I275" t="inlineStr">
      <is>
        <t>Passed</t>
      </is>
    </nc>
  </rcc>
  <rcc rId="4096" sId="1">
    <oc r="I276" t="inlineStr">
      <is>
        <t>Not_Run</t>
      </is>
    </oc>
    <nc r="I276" t="inlineStr">
      <is>
        <t>Passed</t>
      </is>
    </nc>
  </rcc>
  <rcc rId="4097" sId="1">
    <oc r="I278" t="inlineStr">
      <is>
        <t>Not_Run</t>
      </is>
    </oc>
    <nc r="I278" t="inlineStr">
      <is>
        <t>Passed</t>
      </is>
    </nc>
  </rcc>
  <rcc rId="4098" sId="1">
    <oc r="I281" t="inlineStr">
      <is>
        <t>Not_Run</t>
      </is>
    </oc>
    <nc r="I281" t="inlineStr">
      <is>
        <t>Passed</t>
      </is>
    </nc>
  </rcc>
  <rcc rId="4099" sId="1">
    <oc r="I282" t="inlineStr">
      <is>
        <t>Not_Run</t>
      </is>
    </oc>
    <nc r="I282" t="inlineStr">
      <is>
        <t>Passed</t>
      </is>
    </nc>
  </rcc>
  <rcc rId="4100" sId="1">
    <oc r="I288" t="inlineStr">
      <is>
        <t>Not_Run</t>
      </is>
    </oc>
    <nc r="I288" t="inlineStr">
      <is>
        <t>Passed</t>
      </is>
    </nc>
  </rcc>
  <rcc rId="4101" sId="1">
    <oc r="I289" t="inlineStr">
      <is>
        <t>Not_Run</t>
      </is>
    </oc>
    <nc r="I289" t="inlineStr">
      <is>
        <t>Passed</t>
      </is>
    </nc>
  </rcc>
  <rcc rId="4102" sId="1">
    <oc r="I327" t="inlineStr">
      <is>
        <t>Not_Run</t>
      </is>
    </oc>
    <nc r="I327" t="inlineStr">
      <is>
        <t>Passed</t>
      </is>
    </nc>
  </rcc>
  <rcc rId="4103" sId="1">
    <oc r="I328" t="inlineStr">
      <is>
        <t>Not_Run</t>
      </is>
    </oc>
    <nc r="I328" t="inlineStr">
      <is>
        <t>Passed</t>
      </is>
    </nc>
  </rcc>
  <rcc rId="4104" sId="1">
    <oc r="I336" t="inlineStr">
      <is>
        <t>Not_Run</t>
      </is>
    </oc>
    <nc r="I336" t="inlineStr">
      <is>
        <t>Passed</t>
      </is>
    </nc>
  </rcc>
  <rcc rId="4105" sId="1">
    <oc r="I337" t="inlineStr">
      <is>
        <t>Not_Run</t>
      </is>
    </oc>
    <nc r="I337" t="inlineStr">
      <is>
        <t>Passed</t>
      </is>
    </nc>
  </rcc>
  <rcc rId="4106" sId="1">
    <oc r="I350" t="inlineStr">
      <is>
        <t>Not_Run</t>
      </is>
    </oc>
    <nc r="I350" t="inlineStr">
      <is>
        <t>Passed</t>
      </is>
    </nc>
  </rcc>
  <rcc rId="4107" sId="1">
    <oc r="I351" t="inlineStr">
      <is>
        <t>Not_Run</t>
      </is>
    </oc>
    <nc r="I351" t="inlineStr">
      <is>
        <t>Passed</t>
      </is>
    </nc>
  </rcc>
  <rcc rId="4108" sId="1">
    <oc r="I357" t="inlineStr">
      <is>
        <t>Not_Run</t>
      </is>
    </oc>
    <nc r="I357" t="inlineStr">
      <is>
        <t>Passed</t>
      </is>
    </nc>
  </rcc>
  <rcc rId="4109" sId="1">
    <oc r="I359" t="inlineStr">
      <is>
        <t>Not_Run</t>
      </is>
    </oc>
    <nc r="I359" t="inlineStr">
      <is>
        <t>Passed</t>
      </is>
    </nc>
  </rcc>
  <rcc rId="4110" sId="1">
    <oc r="I360" t="inlineStr">
      <is>
        <t>Not_Run</t>
      </is>
    </oc>
    <nc r="I360" t="inlineStr">
      <is>
        <t>Passed</t>
      </is>
    </nc>
  </rcc>
  <rcc rId="4111" sId="1">
    <oc r="I361" t="inlineStr">
      <is>
        <t>Not_Run</t>
      </is>
    </oc>
    <nc r="I361" t="inlineStr">
      <is>
        <t>Passed</t>
      </is>
    </nc>
  </rcc>
  <rcc rId="4112" sId="1">
    <oc r="I367" t="inlineStr">
      <is>
        <t>Not_Run</t>
      </is>
    </oc>
    <nc r="I367" t="inlineStr">
      <is>
        <t>Passed</t>
      </is>
    </nc>
  </rcc>
  <rcc rId="4113" sId="1">
    <oc r="I368" t="inlineStr">
      <is>
        <t>Not_Run</t>
      </is>
    </oc>
    <nc r="I368" t="inlineStr">
      <is>
        <t>Passed</t>
      </is>
    </nc>
  </rcc>
  <rcc rId="4114" sId="1">
    <oc r="I369" t="inlineStr">
      <is>
        <t>Not_Run</t>
      </is>
    </oc>
    <nc r="I369" t="inlineStr">
      <is>
        <t>Passed</t>
      </is>
    </nc>
  </rcc>
  <rcc rId="4115" sId="1">
    <oc r="I370" t="inlineStr">
      <is>
        <t>Not_Run</t>
      </is>
    </oc>
    <nc r="I370" t="inlineStr">
      <is>
        <t>Passed</t>
      </is>
    </nc>
  </rcc>
  <rcc rId="4116" sId="1">
    <oc r="I372" t="inlineStr">
      <is>
        <t>Not_Run</t>
      </is>
    </oc>
    <nc r="I372" t="inlineStr">
      <is>
        <t>Passed</t>
      </is>
    </nc>
  </rcc>
  <rcc rId="4117" sId="1">
    <oc r="I377" t="inlineStr">
      <is>
        <t>Not_Run</t>
      </is>
    </oc>
    <nc r="I377" t="inlineStr">
      <is>
        <t>Passed</t>
      </is>
    </nc>
  </rcc>
  <rcc rId="4118" sId="1">
    <oc r="I378" t="inlineStr">
      <is>
        <t>Not_Run</t>
      </is>
    </oc>
    <nc r="I378" t="inlineStr">
      <is>
        <t>Passed</t>
      </is>
    </nc>
  </rcc>
  <rcc rId="4119" sId="1">
    <oc r="I379" t="inlineStr">
      <is>
        <t>Not_Run</t>
      </is>
    </oc>
    <nc r="I379" t="inlineStr">
      <is>
        <t>Passed</t>
      </is>
    </nc>
  </rcc>
  <rcc rId="4120" sId="1">
    <oc r="I394" t="inlineStr">
      <is>
        <t>Not_Run</t>
      </is>
    </oc>
    <nc r="I394" t="inlineStr">
      <is>
        <t>Passed</t>
      </is>
    </nc>
  </rcc>
  <rcc rId="4121" sId="1">
    <oc r="I398" t="inlineStr">
      <is>
        <t>Not_Run</t>
      </is>
    </oc>
    <nc r="I398" t="inlineStr">
      <is>
        <t>Passed</t>
      </is>
    </nc>
  </rcc>
  <rcc rId="4122" sId="1">
    <oc r="I400" t="inlineStr">
      <is>
        <t>Not_Run</t>
      </is>
    </oc>
    <nc r="I400" t="inlineStr">
      <is>
        <t>Passed</t>
      </is>
    </nc>
  </rcc>
  <rcc rId="4123" sId="1">
    <oc r="I401" t="inlineStr">
      <is>
        <t>Not_Run</t>
      </is>
    </oc>
    <nc r="I401" t="inlineStr">
      <is>
        <t>Passed</t>
      </is>
    </nc>
  </rcc>
  <rcc rId="4124" sId="1">
    <oc r="I402" t="inlineStr">
      <is>
        <t>Not_Run</t>
      </is>
    </oc>
    <nc r="I402" t="inlineStr">
      <is>
        <t>Passed</t>
      </is>
    </nc>
  </rcc>
  <rcc rId="4125" sId="1">
    <oc r="I405" t="inlineStr">
      <is>
        <t>Not_Run</t>
      </is>
    </oc>
    <nc r="I405" t="inlineStr">
      <is>
        <t>Passed</t>
      </is>
    </nc>
  </rcc>
  <rcc rId="4126" sId="1">
    <oc r="I406" t="inlineStr">
      <is>
        <t>Not_Run</t>
      </is>
    </oc>
    <nc r="I406" t="inlineStr">
      <is>
        <t>Passed</t>
      </is>
    </nc>
  </rcc>
  <rcc rId="4127" sId="1">
    <oc r="I409" t="inlineStr">
      <is>
        <t>Not_Run</t>
      </is>
    </oc>
    <nc r="I409" t="inlineStr">
      <is>
        <t>Passed</t>
      </is>
    </nc>
  </rcc>
  <rcc rId="4128" sId="1">
    <oc r="I410" t="inlineStr">
      <is>
        <t>Not_Run</t>
      </is>
    </oc>
    <nc r="I410" t="inlineStr">
      <is>
        <t>Passed</t>
      </is>
    </nc>
  </rcc>
  <rcc rId="4129" sId="1">
    <oc r="I413" t="inlineStr">
      <is>
        <t>Not_Run</t>
      </is>
    </oc>
    <nc r="I413" t="inlineStr">
      <is>
        <t>Passed</t>
      </is>
    </nc>
  </rcc>
  <rcc rId="4130" sId="1">
    <oc r="I437" t="inlineStr">
      <is>
        <t>Not_Run</t>
      </is>
    </oc>
    <nc r="I437" t="inlineStr">
      <is>
        <t>Passed</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6E2381C-A942-4DD7-896B-98DA956ABE3A}" action="delete"/>
  <rdn rId="0" localSheetId="2" customView="1" name="Z_B6E2381C_A942_4DD7_896B_98DA956ABE3A_.wvu.FilterData" hidden="1" oldHidden="1">
    <formula>Test_Config!$A$1</formula>
    <oldFormula>Test_Config!$A$1</oldFormula>
  </rdn>
  <rdn rId="0" localSheetId="1" customView="1" name="Z_B6E2381C_A942_4DD7_896B_98DA956ABE3A_.wvu.Cols" hidden="1" oldHidden="1">
    <formula>Test_Data!$D:$H</formula>
  </rdn>
  <rdn rId="0" localSheetId="1" customView="1" name="Z_B6E2381C_A942_4DD7_896B_98DA956ABE3A_.wvu.FilterData" hidden="1" oldHidden="1">
    <formula>Test_Data!$A$1:$T$437</formula>
    <oldFormula>Test_Data!$A$1:$T$437</oldFormula>
  </rdn>
  <rcv guid="{B6E2381C-A942-4DD7-896B-98DA956ABE3A}" action="add"/>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34" sId="1" ref="J1:J1048576" action="insertCol"/>
  <rm rId="4135" sheetId="1" source="L1:L1048576" destination="J1:J1048576" sourceSheetId="1">
    <rfmt sheetId="1" xfDxf="1" sqref="J1:J1048576" start="0" length="0"/>
    <rfmt sheetId="1" sqref="J1" start="0" length="0">
      <dxf>
        <font>
          <b/>
          <sz val="11"/>
          <color theme="0"/>
          <name val="Calibri"/>
          <family val="2"/>
          <scheme val="minor"/>
        </font>
        <fill>
          <patternFill patternType="solid">
            <bgColor theme="4"/>
          </patternFill>
        </fill>
      </dxf>
    </rfmt>
  </rm>
  <rrc rId="4136" sId="1" ref="L1:L1048576" action="deleteCol">
    <rfmt sheetId="1" xfDxf="1" sqref="L1:L1048576" start="0" length="0"/>
    <rfmt sheetId="1" sqref="L1" start="0" length="0">
      <dxf>
        <font>
          <b/>
          <sz val="11"/>
          <color theme="0"/>
          <name val="Calibri"/>
          <family val="2"/>
          <scheme val="minor"/>
        </font>
      </dxf>
    </rfmt>
  </rrc>
  <rcc rId="4137" sId="1">
    <oc r="J1" t="inlineStr">
      <is>
        <t>Executed By</t>
      </is>
    </oc>
    <nc r="J1" t="inlineStr">
      <is>
        <t>Assignee</t>
      </is>
    </nc>
  </rcc>
  <rrc rId="4138" sId="1" ref="K1:K1048576" action="insertCol"/>
  <rcc rId="4139" sId="1">
    <nc r="K1" t="inlineStr">
      <is>
        <t>HSD ID</t>
      </is>
    </nc>
  </rcc>
  <rm rId="4140" sheetId="1" source="L285" destination="K285" sourceSheetId="1"/>
  <rdn rId="0" localSheetId="1" customView="1" name="Z_B6E2381C_A942_4DD7_896B_98DA956ABE3A_.wvu.Cols" hidden="1" oldHidden="1">
    <oldFormula>Test_Data!$D:$H</oldFormula>
  </rdn>
  <rcv guid="{B6E2381C-A942-4DD7-896B-98DA956ABE3A}" action="delete"/>
  <rdn rId="0" localSheetId="2" customView="1" name="Z_B6E2381C_A942_4DD7_896B_98DA956ABE3A_.wvu.FilterData" hidden="1" oldHidden="1">
    <formula>Test_Config!$A$1</formula>
    <oldFormula>Test_Config!$A$1</oldFormula>
  </rdn>
  <rdn rId="0" localSheetId="1" customView="1" name="Z_B6E2381C_A942_4DD7_896B_98DA956ABE3A_.wvu.FilterData" hidden="1" oldHidden="1">
    <formula>Test_Data!$A$1:$U$437</formula>
    <oldFormula>Test_Data!$A$1:$U$437</oldFormula>
  </rdn>
  <rcv guid="{B6E2381C-A942-4DD7-896B-98DA956ABE3A}" action="add"/>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6E2381C-A942-4DD7-896B-98DA956ABE3A}" action="delete"/>
  <rdn rId="0" localSheetId="2" customView="1" name="Z_B6E2381C_A942_4DD7_896B_98DA956ABE3A_.wvu.FilterData" hidden="1" oldHidden="1">
    <formula>Test_Config!$A$1</formula>
    <oldFormula>Test_Config!$A$1</oldFormula>
  </rdn>
  <rdn rId="0" localSheetId="1" customView="1" name="Z_B6E2381C_A942_4DD7_896B_98DA956ABE3A_.wvu.FilterData" hidden="1" oldHidden="1">
    <formula>Test_Data!$A$1:$U$437</formula>
    <oldFormula>Test_Data!$A$1:$U$437</oldFormula>
  </rdn>
  <rcv guid="{B6E2381C-A942-4DD7-896B-98DA956ABE3A}" action="add"/>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6" sId="2">
    <oc r="B4" t="inlineStr">
      <is>
        <t>RPL_V3141_00_284_COBALT</t>
      </is>
    </oc>
    <nc r="B4" t="inlineStr">
      <is>
        <t>V3141_00_284_COBALT_INTERNAL</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
    <oc r="E363" t="inlineStr">
      <is>
        <t>Not_Run</t>
      </is>
    </oc>
    <nc r="E363" t="inlineStr">
      <is>
        <t>Passed</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7" sId="2">
    <oc r="B4" t="inlineStr">
      <is>
        <t>V3141_00_284_COBALT_INTERNAL</t>
      </is>
    </oc>
    <nc r="B4" t="inlineStr">
      <is>
        <t>V3141_00_284_SV2</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8" sId="1">
    <oc r="I2" t="inlineStr">
      <is>
        <t>Passed</t>
      </is>
    </oc>
    <nc r="I2" t="inlineStr">
      <is>
        <t>Not_Run</t>
      </is>
    </nc>
  </rcc>
  <rcc rId="4149" sId="1">
    <oc r="I3" t="inlineStr">
      <is>
        <t>Passed</t>
      </is>
    </oc>
    <nc r="I3" t="inlineStr">
      <is>
        <t>Not_Run</t>
      </is>
    </nc>
  </rcc>
  <rcc rId="4150" sId="1">
    <oc r="I4" t="inlineStr">
      <is>
        <t>Passed</t>
      </is>
    </oc>
    <nc r="I4" t="inlineStr">
      <is>
        <t>Not_Run</t>
      </is>
    </nc>
  </rcc>
  <rcc rId="4151" sId="1">
    <oc r="I5" t="inlineStr">
      <is>
        <t>Passed</t>
      </is>
    </oc>
    <nc r="I5" t="inlineStr">
      <is>
        <t>Not_Run</t>
      </is>
    </nc>
  </rcc>
  <rcc rId="4152" sId="1">
    <oc r="I6" t="inlineStr">
      <is>
        <t>Passed</t>
      </is>
    </oc>
    <nc r="I6" t="inlineStr">
      <is>
        <t>Not_Run</t>
      </is>
    </nc>
  </rcc>
  <rcc rId="4153" sId="1">
    <oc r="I7" t="inlineStr">
      <is>
        <t>Passed</t>
      </is>
    </oc>
    <nc r="I7" t="inlineStr">
      <is>
        <t>Not_Run</t>
      </is>
    </nc>
  </rcc>
  <rcc rId="4154" sId="1">
    <oc r="I8" t="inlineStr">
      <is>
        <t>Passed</t>
      </is>
    </oc>
    <nc r="I8" t="inlineStr">
      <is>
        <t>Not_Run</t>
      </is>
    </nc>
  </rcc>
  <rcc rId="4155" sId="1">
    <oc r="I9" t="inlineStr">
      <is>
        <t>Passed</t>
      </is>
    </oc>
    <nc r="I9" t="inlineStr">
      <is>
        <t>Not_Run</t>
      </is>
    </nc>
  </rcc>
  <rcc rId="4156" sId="1">
    <oc r="I10" t="inlineStr">
      <is>
        <t>Passed</t>
      </is>
    </oc>
    <nc r="I10" t="inlineStr">
      <is>
        <t>Not_Run</t>
      </is>
    </nc>
  </rcc>
  <rcc rId="4157" sId="1">
    <oc r="I11" t="inlineStr">
      <is>
        <t>Passed</t>
      </is>
    </oc>
    <nc r="I11" t="inlineStr">
      <is>
        <t>Not_Run</t>
      </is>
    </nc>
  </rcc>
  <rcc rId="4158" sId="1">
    <oc r="I12" t="inlineStr">
      <is>
        <t>Passed</t>
      </is>
    </oc>
    <nc r="I12" t="inlineStr">
      <is>
        <t>Not_Run</t>
      </is>
    </nc>
  </rcc>
  <rcc rId="4159" sId="1">
    <oc r="I13" t="inlineStr">
      <is>
        <t>Passed</t>
      </is>
    </oc>
    <nc r="I13" t="inlineStr">
      <is>
        <t>Not_Run</t>
      </is>
    </nc>
  </rcc>
  <rcc rId="4160" sId="1">
    <oc r="I14" t="inlineStr">
      <is>
        <t>Passed</t>
      </is>
    </oc>
    <nc r="I14" t="inlineStr">
      <is>
        <t>Not_Run</t>
      </is>
    </nc>
  </rcc>
  <rcc rId="4161" sId="1">
    <oc r="I15" t="inlineStr">
      <is>
        <t>Passed</t>
      </is>
    </oc>
    <nc r="I15" t="inlineStr">
      <is>
        <t>Not_Run</t>
      </is>
    </nc>
  </rcc>
  <rcc rId="4162" sId="1">
    <oc r="I16" t="inlineStr">
      <is>
        <t>NA</t>
      </is>
    </oc>
    <nc r="I16" t="inlineStr">
      <is>
        <t>Not_Run</t>
      </is>
    </nc>
  </rcc>
  <rcc rId="4163" sId="1">
    <oc r="I17" t="inlineStr">
      <is>
        <t>Passed</t>
      </is>
    </oc>
    <nc r="I17" t="inlineStr">
      <is>
        <t>Not_Run</t>
      </is>
    </nc>
  </rcc>
  <rcc rId="4164" sId="1">
    <oc r="I19" t="inlineStr">
      <is>
        <t>Passed</t>
      </is>
    </oc>
    <nc r="I19" t="inlineStr">
      <is>
        <t>Not_Run</t>
      </is>
    </nc>
  </rcc>
  <rcc rId="4165" sId="1">
    <oc r="I22" t="inlineStr">
      <is>
        <t>Passed</t>
      </is>
    </oc>
    <nc r="I22" t="inlineStr">
      <is>
        <t>Not_Run</t>
      </is>
    </nc>
  </rcc>
  <rcc rId="4166" sId="1">
    <oc r="I20" t="inlineStr">
      <is>
        <t>Passed</t>
      </is>
    </oc>
    <nc r="I20" t="inlineStr">
      <is>
        <t>Not_Run</t>
      </is>
    </nc>
  </rcc>
  <rcc rId="4167" sId="1">
    <oc r="I21" t="inlineStr">
      <is>
        <t>Passed</t>
      </is>
    </oc>
    <nc r="I21" t="inlineStr">
      <is>
        <t>Not_Run</t>
      </is>
    </nc>
  </rcc>
  <rcc rId="4168" sId="1">
    <oc r="I338" t="inlineStr">
      <is>
        <t>Passed</t>
      </is>
    </oc>
    <nc r="I338" t="inlineStr">
      <is>
        <t>Not_Run</t>
      </is>
    </nc>
  </rcc>
  <rcc rId="4169" sId="1">
    <oc r="I23" t="inlineStr">
      <is>
        <t>Passed</t>
      </is>
    </oc>
    <nc r="I23" t="inlineStr">
      <is>
        <t>Not_Run</t>
      </is>
    </nc>
  </rcc>
  <rcc rId="4170" sId="1">
    <oc r="I24" t="inlineStr">
      <is>
        <t>Passed</t>
      </is>
    </oc>
    <nc r="I24" t="inlineStr">
      <is>
        <t>Not_Run</t>
      </is>
    </nc>
  </rcc>
  <rcc rId="4171" sId="1">
    <oc r="I25" t="inlineStr">
      <is>
        <t>Passed</t>
      </is>
    </oc>
    <nc r="I25" t="inlineStr">
      <is>
        <t>Not_Run</t>
      </is>
    </nc>
  </rcc>
  <rcc rId="4172" sId="1">
    <oc r="I26" t="inlineStr">
      <is>
        <t>Passed</t>
      </is>
    </oc>
    <nc r="I26" t="inlineStr">
      <is>
        <t>Not_Run</t>
      </is>
    </nc>
  </rcc>
  <rcc rId="4173" sId="1">
    <oc r="I27" t="inlineStr">
      <is>
        <t>Passed</t>
      </is>
    </oc>
    <nc r="I27" t="inlineStr">
      <is>
        <t>Not_Run</t>
      </is>
    </nc>
  </rcc>
  <rcc rId="4174" sId="1">
    <oc r="I28" t="inlineStr">
      <is>
        <t>Passed</t>
      </is>
    </oc>
    <nc r="I28" t="inlineStr">
      <is>
        <t>Not_Run</t>
      </is>
    </nc>
  </rcc>
  <rcc rId="4175" sId="1">
    <oc r="I29" t="inlineStr">
      <is>
        <t>Passed</t>
      </is>
    </oc>
    <nc r="I29" t="inlineStr">
      <is>
        <t>Not_Run</t>
      </is>
    </nc>
  </rcc>
  <rcc rId="4176" sId="1">
    <oc r="I30" t="inlineStr">
      <is>
        <t>Passed</t>
      </is>
    </oc>
    <nc r="I30" t="inlineStr">
      <is>
        <t>Not_Run</t>
      </is>
    </nc>
  </rcc>
  <rcc rId="4177" sId="1">
    <oc r="I31" t="inlineStr">
      <is>
        <t>Passed</t>
      </is>
    </oc>
    <nc r="I31" t="inlineStr">
      <is>
        <t>Not_Run</t>
      </is>
    </nc>
  </rcc>
  <rcc rId="4178" sId="1">
    <oc r="I32" t="inlineStr">
      <is>
        <t>Passed</t>
      </is>
    </oc>
    <nc r="I32" t="inlineStr">
      <is>
        <t>Not_Run</t>
      </is>
    </nc>
  </rcc>
  <rcc rId="4179" sId="1">
    <oc r="I33" t="inlineStr">
      <is>
        <t>Passed</t>
      </is>
    </oc>
    <nc r="I33" t="inlineStr">
      <is>
        <t>Not_Run</t>
      </is>
    </nc>
  </rcc>
  <rcc rId="4180" sId="1">
    <oc r="I34" t="inlineStr">
      <is>
        <t>Passed</t>
      </is>
    </oc>
    <nc r="I34" t="inlineStr">
      <is>
        <t>Not_Run</t>
      </is>
    </nc>
  </rcc>
  <rcc rId="4181" sId="1">
    <oc r="I35" t="inlineStr">
      <is>
        <t>Passed</t>
      </is>
    </oc>
    <nc r="I35" t="inlineStr">
      <is>
        <t>Not_Run</t>
      </is>
    </nc>
  </rcc>
  <rcc rId="4182" sId="1">
    <oc r="I36" t="inlineStr">
      <is>
        <t>NA</t>
      </is>
    </oc>
    <nc r="I36" t="inlineStr">
      <is>
        <t>Not_Run</t>
      </is>
    </nc>
  </rcc>
  <rcc rId="4183" sId="1">
    <oc r="I37" t="inlineStr">
      <is>
        <t>NA</t>
      </is>
    </oc>
    <nc r="I37" t="inlineStr">
      <is>
        <t>Not_Run</t>
      </is>
    </nc>
  </rcc>
  <rcc rId="4184" sId="1">
    <oc r="I38" t="inlineStr">
      <is>
        <t>NA</t>
      </is>
    </oc>
    <nc r="I38" t="inlineStr">
      <is>
        <t>Not_Run</t>
      </is>
    </nc>
  </rcc>
  <rcc rId="4185" sId="1">
    <oc r="I39" t="inlineStr">
      <is>
        <t>Passed</t>
      </is>
    </oc>
    <nc r="I39" t="inlineStr">
      <is>
        <t>Not_Run</t>
      </is>
    </nc>
  </rcc>
  <rcc rId="4186" sId="1">
    <oc r="I40" t="inlineStr">
      <is>
        <t>Passed</t>
      </is>
    </oc>
    <nc r="I40" t="inlineStr">
      <is>
        <t>Not_Run</t>
      </is>
    </nc>
  </rcc>
  <rcc rId="4187" sId="1">
    <oc r="I41" t="inlineStr">
      <is>
        <t>NA</t>
      </is>
    </oc>
    <nc r="I41" t="inlineStr">
      <is>
        <t>Not_Run</t>
      </is>
    </nc>
  </rcc>
  <rcc rId="4188" sId="1">
    <oc r="I42" t="inlineStr">
      <is>
        <t>Passed</t>
      </is>
    </oc>
    <nc r="I42" t="inlineStr">
      <is>
        <t>Not_Run</t>
      </is>
    </nc>
  </rcc>
  <rcc rId="4189" sId="1">
    <oc r="I43" t="inlineStr">
      <is>
        <t>Passed</t>
      </is>
    </oc>
    <nc r="I43" t="inlineStr">
      <is>
        <t>Not_Run</t>
      </is>
    </nc>
  </rcc>
  <rcc rId="4190" sId="1">
    <oc r="I44" t="inlineStr">
      <is>
        <t>Passed</t>
      </is>
    </oc>
    <nc r="I44" t="inlineStr">
      <is>
        <t>Not_Run</t>
      </is>
    </nc>
  </rcc>
  <rcc rId="4191" sId="1">
    <oc r="I45" t="inlineStr">
      <is>
        <t>Passed</t>
      </is>
    </oc>
    <nc r="I45" t="inlineStr">
      <is>
        <t>Not_Run</t>
      </is>
    </nc>
  </rcc>
  <rcc rId="4192" sId="1">
    <oc r="I46" t="inlineStr">
      <is>
        <t>Passed</t>
      </is>
    </oc>
    <nc r="I46" t="inlineStr">
      <is>
        <t>Not_Run</t>
      </is>
    </nc>
  </rcc>
  <rcc rId="4193" sId="1">
    <oc r="I47" t="inlineStr">
      <is>
        <t>Passed</t>
      </is>
    </oc>
    <nc r="I47" t="inlineStr">
      <is>
        <t>Not_Run</t>
      </is>
    </nc>
  </rcc>
  <rcc rId="4194" sId="1">
    <oc r="I48" t="inlineStr">
      <is>
        <t>Passed</t>
      </is>
    </oc>
    <nc r="I48" t="inlineStr">
      <is>
        <t>Not_Run</t>
      </is>
    </nc>
  </rcc>
  <rcc rId="4195" sId="1">
    <oc r="I49" t="inlineStr">
      <is>
        <t>Passed</t>
      </is>
    </oc>
    <nc r="I49" t="inlineStr">
      <is>
        <t>Not_Run</t>
      </is>
    </nc>
  </rcc>
  <rcc rId="4196" sId="1">
    <oc r="I50" t="inlineStr">
      <is>
        <t>Passed</t>
      </is>
    </oc>
    <nc r="I50" t="inlineStr">
      <is>
        <t>Not_Run</t>
      </is>
    </nc>
  </rcc>
  <rcc rId="4197" sId="1">
    <oc r="I51" t="inlineStr">
      <is>
        <t>Passed</t>
      </is>
    </oc>
    <nc r="I51" t="inlineStr">
      <is>
        <t>Not_Run</t>
      </is>
    </nc>
  </rcc>
  <rcc rId="4198" sId="1">
    <oc r="I52" t="inlineStr">
      <is>
        <t>Passed</t>
      </is>
    </oc>
    <nc r="I52" t="inlineStr">
      <is>
        <t>Not_Run</t>
      </is>
    </nc>
  </rcc>
  <rcc rId="4199" sId="1">
    <oc r="I339" t="inlineStr">
      <is>
        <t>Passed</t>
      </is>
    </oc>
    <nc r="I339" t="inlineStr">
      <is>
        <t>Not_Run</t>
      </is>
    </nc>
  </rcc>
  <rcc rId="4200" sId="1">
    <oc r="I54" t="inlineStr">
      <is>
        <t>Passed</t>
      </is>
    </oc>
    <nc r="I54" t="inlineStr">
      <is>
        <t>Not_Run</t>
      </is>
    </nc>
  </rcc>
  <rcc rId="4201" sId="1">
    <oc r="I55" t="inlineStr">
      <is>
        <t>Passed</t>
      </is>
    </oc>
    <nc r="I55" t="inlineStr">
      <is>
        <t>Not_Run</t>
      </is>
    </nc>
  </rcc>
  <rcc rId="4202" sId="1">
    <oc r="I56" t="inlineStr">
      <is>
        <t>Passed</t>
      </is>
    </oc>
    <nc r="I56" t="inlineStr">
      <is>
        <t>Not_Run</t>
      </is>
    </nc>
  </rcc>
  <rcc rId="4203" sId="1">
    <oc r="I57" t="inlineStr">
      <is>
        <t>Passed</t>
      </is>
    </oc>
    <nc r="I57" t="inlineStr">
      <is>
        <t>Not_Run</t>
      </is>
    </nc>
  </rcc>
  <rcc rId="4204" sId="1">
    <oc r="I18" t="inlineStr">
      <is>
        <t>Passed</t>
      </is>
    </oc>
    <nc r="I18" t="inlineStr">
      <is>
        <t>Not_Run</t>
      </is>
    </nc>
  </rcc>
  <rcc rId="4205" sId="1">
    <oc r="I59" t="inlineStr">
      <is>
        <t>Passed</t>
      </is>
    </oc>
    <nc r="I59" t="inlineStr">
      <is>
        <t>Not_Run</t>
      </is>
    </nc>
  </rcc>
  <rcc rId="4206" sId="1">
    <oc r="I60" t="inlineStr">
      <is>
        <t>Passed</t>
      </is>
    </oc>
    <nc r="I60" t="inlineStr">
      <is>
        <t>Not_Run</t>
      </is>
    </nc>
  </rcc>
  <rcc rId="4207" sId="1">
    <oc r="I61" t="inlineStr">
      <is>
        <t>Passed</t>
      </is>
    </oc>
    <nc r="I61" t="inlineStr">
      <is>
        <t>Not_Run</t>
      </is>
    </nc>
  </rcc>
  <rcc rId="4208" sId="1">
    <oc r="I62" t="inlineStr">
      <is>
        <t>Passed</t>
      </is>
    </oc>
    <nc r="I62" t="inlineStr">
      <is>
        <t>Not_Run</t>
      </is>
    </nc>
  </rcc>
  <rcc rId="4209" sId="1">
    <oc r="I63" t="inlineStr">
      <is>
        <t>Passed</t>
      </is>
    </oc>
    <nc r="I63" t="inlineStr">
      <is>
        <t>Not_Run</t>
      </is>
    </nc>
  </rcc>
  <rcc rId="4210" sId="1">
    <oc r="I64" t="inlineStr">
      <is>
        <t>Passed</t>
      </is>
    </oc>
    <nc r="I64" t="inlineStr">
      <is>
        <t>Not_Run</t>
      </is>
    </nc>
  </rcc>
  <rcc rId="4211" sId="1">
    <oc r="I65" t="inlineStr">
      <is>
        <t>Passed</t>
      </is>
    </oc>
    <nc r="I65" t="inlineStr">
      <is>
        <t>Not_Run</t>
      </is>
    </nc>
  </rcc>
  <rcc rId="4212" sId="1">
    <oc r="I66" t="inlineStr">
      <is>
        <t>Passed</t>
      </is>
    </oc>
    <nc r="I66" t="inlineStr">
      <is>
        <t>Not_Run</t>
      </is>
    </nc>
  </rcc>
  <rcc rId="4213" sId="1">
    <oc r="I67" t="inlineStr">
      <is>
        <t>Passed</t>
      </is>
    </oc>
    <nc r="I67" t="inlineStr">
      <is>
        <t>Not_Run</t>
      </is>
    </nc>
  </rcc>
  <rcc rId="4214" sId="1">
    <oc r="I68" t="inlineStr">
      <is>
        <t>Passed</t>
      </is>
    </oc>
    <nc r="I68" t="inlineStr">
      <is>
        <t>Not_Run</t>
      </is>
    </nc>
  </rcc>
  <rcc rId="4215" sId="1">
    <oc r="I69" t="inlineStr">
      <is>
        <t>Passed</t>
      </is>
    </oc>
    <nc r="I69" t="inlineStr">
      <is>
        <t>Not_Run</t>
      </is>
    </nc>
  </rcc>
  <rcc rId="4216" sId="1">
    <oc r="I70" t="inlineStr">
      <is>
        <t>Passed</t>
      </is>
    </oc>
    <nc r="I70" t="inlineStr">
      <is>
        <t>Not_Run</t>
      </is>
    </nc>
  </rcc>
  <rcc rId="4217" sId="1">
    <oc r="I71" t="inlineStr">
      <is>
        <t>Passed</t>
      </is>
    </oc>
    <nc r="I71" t="inlineStr">
      <is>
        <t>Not_Run</t>
      </is>
    </nc>
  </rcc>
  <rcc rId="4218" sId="1">
    <oc r="I72" t="inlineStr">
      <is>
        <t>Passed</t>
      </is>
    </oc>
    <nc r="I72" t="inlineStr">
      <is>
        <t>Not_Run</t>
      </is>
    </nc>
  </rcc>
  <rcc rId="4219" sId="1">
    <oc r="I73" t="inlineStr">
      <is>
        <t>Passed</t>
      </is>
    </oc>
    <nc r="I73" t="inlineStr">
      <is>
        <t>Not_Run</t>
      </is>
    </nc>
  </rcc>
  <rcc rId="4220" sId="1">
    <oc r="I74" t="inlineStr">
      <is>
        <t>Passed</t>
      </is>
    </oc>
    <nc r="I74" t="inlineStr">
      <is>
        <t>Not_Run</t>
      </is>
    </nc>
  </rcc>
  <rcc rId="4221" sId="1">
    <oc r="I75" t="inlineStr">
      <is>
        <t>Passed</t>
      </is>
    </oc>
    <nc r="I75" t="inlineStr">
      <is>
        <t>Not_Run</t>
      </is>
    </nc>
  </rcc>
  <rcc rId="4222" sId="1">
    <oc r="I76" t="inlineStr">
      <is>
        <t>Passed</t>
      </is>
    </oc>
    <nc r="I76" t="inlineStr">
      <is>
        <t>Not_Run</t>
      </is>
    </nc>
  </rcc>
  <rcc rId="4223" sId="1">
    <oc r="I77" t="inlineStr">
      <is>
        <t>Passed</t>
      </is>
    </oc>
    <nc r="I77" t="inlineStr">
      <is>
        <t>Not_Run</t>
      </is>
    </nc>
  </rcc>
  <rcc rId="4224" sId="1">
    <oc r="I78" t="inlineStr">
      <is>
        <t>Passed</t>
      </is>
    </oc>
    <nc r="I78" t="inlineStr">
      <is>
        <t>Not_Run</t>
      </is>
    </nc>
  </rcc>
  <rcc rId="4225" sId="1">
    <oc r="I79" t="inlineStr">
      <is>
        <t>Passed</t>
      </is>
    </oc>
    <nc r="I79" t="inlineStr">
      <is>
        <t>Not_Run</t>
      </is>
    </nc>
  </rcc>
  <rcc rId="4226" sId="1">
    <oc r="I80" t="inlineStr">
      <is>
        <t>Passed</t>
      </is>
    </oc>
    <nc r="I80" t="inlineStr">
      <is>
        <t>Not_Run</t>
      </is>
    </nc>
  </rcc>
  <rcc rId="4227" sId="1">
    <oc r="I81" t="inlineStr">
      <is>
        <t>Passed</t>
      </is>
    </oc>
    <nc r="I81" t="inlineStr">
      <is>
        <t>Not_Run</t>
      </is>
    </nc>
  </rcc>
  <rcc rId="4228" sId="1">
    <oc r="I82" t="inlineStr">
      <is>
        <t>Passed</t>
      </is>
    </oc>
    <nc r="I82" t="inlineStr">
      <is>
        <t>Not_Run</t>
      </is>
    </nc>
  </rcc>
  <rcc rId="4229" sId="1">
    <oc r="I83" t="inlineStr">
      <is>
        <t>Passed</t>
      </is>
    </oc>
    <nc r="I83" t="inlineStr">
      <is>
        <t>Not_Run</t>
      </is>
    </nc>
  </rcc>
  <rcc rId="4230" sId="1">
    <oc r="I84" t="inlineStr">
      <is>
        <t>Passed</t>
      </is>
    </oc>
    <nc r="I84" t="inlineStr">
      <is>
        <t>Not_Run</t>
      </is>
    </nc>
  </rcc>
  <rcc rId="4231" sId="1">
    <oc r="I85" t="inlineStr">
      <is>
        <t>Passed</t>
      </is>
    </oc>
    <nc r="I85" t="inlineStr">
      <is>
        <t>Not_Run</t>
      </is>
    </nc>
  </rcc>
  <rcc rId="4232" sId="1">
    <oc r="I86" t="inlineStr">
      <is>
        <t>Passed</t>
      </is>
    </oc>
    <nc r="I86" t="inlineStr">
      <is>
        <t>Not_Run</t>
      </is>
    </nc>
  </rcc>
  <rcc rId="4233" sId="1">
    <oc r="I87" t="inlineStr">
      <is>
        <t>Passed</t>
      </is>
    </oc>
    <nc r="I87" t="inlineStr">
      <is>
        <t>Not_Run</t>
      </is>
    </nc>
  </rcc>
  <rcc rId="4234" sId="1">
    <oc r="I88" t="inlineStr">
      <is>
        <t>Passed</t>
      </is>
    </oc>
    <nc r="I88" t="inlineStr">
      <is>
        <t>Not_Run</t>
      </is>
    </nc>
  </rcc>
  <rcc rId="4235" sId="1">
    <oc r="I89" t="inlineStr">
      <is>
        <t>Passed</t>
      </is>
    </oc>
    <nc r="I89" t="inlineStr">
      <is>
        <t>Not_Run</t>
      </is>
    </nc>
  </rcc>
  <rcc rId="4236" sId="1">
    <oc r="I90" t="inlineStr">
      <is>
        <t>Passed</t>
      </is>
    </oc>
    <nc r="I90" t="inlineStr">
      <is>
        <t>Not_Run</t>
      </is>
    </nc>
  </rcc>
  <rcc rId="4237" sId="1">
    <oc r="I91" t="inlineStr">
      <is>
        <t>Passed</t>
      </is>
    </oc>
    <nc r="I91" t="inlineStr">
      <is>
        <t>Not_Run</t>
      </is>
    </nc>
  </rcc>
  <rcc rId="4238" sId="1">
    <oc r="I92" t="inlineStr">
      <is>
        <t>Passed</t>
      </is>
    </oc>
    <nc r="I92" t="inlineStr">
      <is>
        <t>Not_Run</t>
      </is>
    </nc>
  </rcc>
  <rcc rId="4239" sId="1">
    <oc r="I93" t="inlineStr">
      <is>
        <t>Passed</t>
      </is>
    </oc>
    <nc r="I93" t="inlineStr">
      <is>
        <t>Not_Run</t>
      </is>
    </nc>
  </rcc>
  <rcc rId="4240" sId="1">
    <oc r="I94" t="inlineStr">
      <is>
        <t>Passed</t>
      </is>
    </oc>
    <nc r="I94" t="inlineStr">
      <is>
        <t>Not_Run</t>
      </is>
    </nc>
  </rcc>
  <rcc rId="4241" sId="1">
    <oc r="I58" t="inlineStr">
      <is>
        <t>Passed</t>
      </is>
    </oc>
    <nc r="I58" t="inlineStr">
      <is>
        <t>Not_Run</t>
      </is>
    </nc>
  </rcc>
  <rcc rId="4242" sId="1">
    <oc r="I96" t="inlineStr">
      <is>
        <t>Passed</t>
      </is>
    </oc>
    <nc r="I96" t="inlineStr">
      <is>
        <t>Not_Run</t>
      </is>
    </nc>
  </rcc>
  <rcc rId="4243" sId="1">
    <oc r="I97" t="inlineStr">
      <is>
        <t>Passed</t>
      </is>
    </oc>
    <nc r="I97" t="inlineStr">
      <is>
        <t>Not_Run</t>
      </is>
    </nc>
  </rcc>
  <rcc rId="4244" sId="1">
    <oc r="I98" t="inlineStr">
      <is>
        <t>Passed</t>
      </is>
    </oc>
    <nc r="I98" t="inlineStr">
      <is>
        <t>Not_Run</t>
      </is>
    </nc>
  </rcc>
  <rcc rId="4245" sId="1">
    <oc r="I99" t="inlineStr">
      <is>
        <t>Passed</t>
      </is>
    </oc>
    <nc r="I99" t="inlineStr">
      <is>
        <t>Not_Run</t>
      </is>
    </nc>
  </rcc>
  <rcc rId="4246" sId="1">
    <oc r="I100" t="inlineStr">
      <is>
        <t>Passed</t>
      </is>
    </oc>
    <nc r="I100" t="inlineStr">
      <is>
        <t>Not_Run</t>
      </is>
    </nc>
  </rcc>
  <rcc rId="4247" sId="1">
    <oc r="I101" t="inlineStr">
      <is>
        <t>Passed</t>
      </is>
    </oc>
    <nc r="I101" t="inlineStr">
      <is>
        <t>Not_Run</t>
      </is>
    </nc>
  </rcc>
  <rcc rId="4248" sId="1">
    <oc r="I102" t="inlineStr">
      <is>
        <t>Passed</t>
      </is>
    </oc>
    <nc r="I102" t="inlineStr">
      <is>
        <t>Not_Run</t>
      </is>
    </nc>
  </rcc>
  <rcc rId="4249" sId="1">
    <oc r="I103" t="inlineStr">
      <is>
        <t>Passed</t>
      </is>
    </oc>
    <nc r="I103" t="inlineStr">
      <is>
        <t>Not_Run</t>
      </is>
    </nc>
  </rcc>
  <rcc rId="4250" sId="1">
    <oc r="I104" t="inlineStr">
      <is>
        <t>Passed</t>
      </is>
    </oc>
    <nc r="I104" t="inlineStr">
      <is>
        <t>Not_Run</t>
      </is>
    </nc>
  </rcc>
  <rcc rId="4251" sId="1">
    <oc r="I105" t="inlineStr">
      <is>
        <t>Passed</t>
      </is>
    </oc>
    <nc r="I105" t="inlineStr">
      <is>
        <t>Not_Run</t>
      </is>
    </nc>
  </rcc>
  <rcc rId="4252" sId="1">
    <oc r="I106" t="inlineStr">
      <is>
        <t>NA</t>
      </is>
    </oc>
    <nc r="I106" t="inlineStr">
      <is>
        <t>Not_Run</t>
      </is>
    </nc>
  </rcc>
  <rcc rId="4253" sId="1">
    <oc r="I107" t="inlineStr">
      <is>
        <t>Passed</t>
      </is>
    </oc>
    <nc r="I107" t="inlineStr">
      <is>
        <t>Not_Run</t>
      </is>
    </nc>
  </rcc>
  <rcc rId="4254" sId="1">
    <oc r="I108" t="inlineStr">
      <is>
        <t>Passed</t>
      </is>
    </oc>
    <nc r="I108" t="inlineStr">
      <is>
        <t>Not_Run</t>
      </is>
    </nc>
  </rcc>
  <rcc rId="4255" sId="1">
    <oc r="I109" t="inlineStr">
      <is>
        <t>Passed</t>
      </is>
    </oc>
    <nc r="I109" t="inlineStr">
      <is>
        <t>Not_Run</t>
      </is>
    </nc>
  </rcc>
  <rcc rId="4256" sId="1">
    <oc r="I110" t="inlineStr">
      <is>
        <t>Passed</t>
      </is>
    </oc>
    <nc r="I110" t="inlineStr">
      <is>
        <t>Not_Run</t>
      </is>
    </nc>
  </rcc>
  <rcc rId="4257" sId="1">
    <oc r="I111" t="inlineStr">
      <is>
        <t>Passed</t>
      </is>
    </oc>
    <nc r="I111" t="inlineStr">
      <is>
        <t>Not_Run</t>
      </is>
    </nc>
  </rcc>
  <rcc rId="4258" sId="1">
    <oc r="I112" t="inlineStr">
      <is>
        <t>Passed</t>
      </is>
    </oc>
    <nc r="I112" t="inlineStr">
      <is>
        <t>Not_Run</t>
      </is>
    </nc>
  </rcc>
  <rcc rId="4259" sId="1">
    <oc r="I113" t="inlineStr">
      <is>
        <t>Passed</t>
      </is>
    </oc>
    <nc r="I113" t="inlineStr">
      <is>
        <t>Not_Run</t>
      </is>
    </nc>
  </rcc>
  <rcc rId="4260" sId="1">
    <oc r="I114" t="inlineStr">
      <is>
        <t>Passed</t>
      </is>
    </oc>
    <nc r="I114" t="inlineStr">
      <is>
        <t>Not_Run</t>
      </is>
    </nc>
  </rcc>
  <rcc rId="4261" sId="1">
    <oc r="I115" t="inlineStr">
      <is>
        <t>Passed</t>
      </is>
    </oc>
    <nc r="I115" t="inlineStr">
      <is>
        <t>Not_Run</t>
      </is>
    </nc>
  </rcc>
  <rcc rId="4262" sId="1">
    <oc r="I116" t="inlineStr">
      <is>
        <t>Passed</t>
      </is>
    </oc>
    <nc r="I116" t="inlineStr">
      <is>
        <t>Not_Run</t>
      </is>
    </nc>
  </rcc>
  <rcc rId="4263" sId="1">
    <oc r="I117" t="inlineStr">
      <is>
        <t>Passed</t>
      </is>
    </oc>
    <nc r="I117" t="inlineStr">
      <is>
        <t>Not_Run</t>
      </is>
    </nc>
  </rcc>
  <rcc rId="4264" sId="1">
    <oc r="I118" t="inlineStr">
      <is>
        <t>Passed</t>
      </is>
    </oc>
    <nc r="I118" t="inlineStr">
      <is>
        <t>Not_Run</t>
      </is>
    </nc>
  </rcc>
  <rcc rId="4265" sId="1">
    <oc r="I119" t="inlineStr">
      <is>
        <t>Passed</t>
      </is>
    </oc>
    <nc r="I119" t="inlineStr">
      <is>
        <t>Not_Run</t>
      </is>
    </nc>
  </rcc>
  <rcc rId="4266" sId="1">
    <oc r="I120" t="inlineStr">
      <is>
        <t>Passed</t>
      </is>
    </oc>
    <nc r="I120" t="inlineStr">
      <is>
        <t>Not_Run</t>
      </is>
    </nc>
  </rcc>
  <rcc rId="4267" sId="1">
    <oc r="I121" t="inlineStr">
      <is>
        <t>Passed</t>
      </is>
    </oc>
    <nc r="I121" t="inlineStr">
      <is>
        <t>Not_Run</t>
      </is>
    </nc>
  </rcc>
  <rcc rId="4268" sId="1">
    <oc r="I122" t="inlineStr">
      <is>
        <t>Passed</t>
      </is>
    </oc>
    <nc r="I122" t="inlineStr">
      <is>
        <t>Not_Run</t>
      </is>
    </nc>
  </rcc>
  <rcc rId="4269" sId="1">
    <oc r="I123" t="inlineStr">
      <is>
        <t>Passed</t>
      </is>
    </oc>
    <nc r="I123" t="inlineStr">
      <is>
        <t>Not_Run</t>
      </is>
    </nc>
  </rcc>
  <rcc rId="4270" sId="1">
    <oc r="I124" t="inlineStr">
      <is>
        <t>Passed</t>
      </is>
    </oc>
    <nc r="I124" t="inlineStr">
      <is>
        <t>Not_Run</t>
      </is>
    </nc>
  </rcc>
  <rcc rId="4271" sId="1">
    <oc r="I125" t="inlineStr">
      <is>
        <t>Passed</t>
      </is>
    </oc>
    <nc r="I125" t="inlineStr">
      <is>
        <t>Not_Run</t>
      </is>
    </nc>
  </rcc>
  <rcc rId="4272" sId="1">
    <oc r="I126" t="inlineStr">
      <is>
        <t>Passed</t>
      </is>
    </oc>
    <nc r="I126" t="inlineStr">
      <is>
        <t>Not_Run</t>
      </is>
    </nc>
  </rcc>
  <rcc rId="4273" sId="1">
    <oc r="I127" t="inlineStr">
      <is>
        <t>Passed</t>
      </is>
    </oc>
    <nc r="I127" t="inlineStr">
      <is>
        <t>Not_Run</t>
      </is>
    </nc>
  </rcc>
  <rcc rId="4274" sId="1">
    <oc r="I128" t="inlineStr">
      <is>
        <t>Passed</t>
      </is>
    </oc>
    <nc r="I128" t="inlineStr">
      <is>
        <t>Not_Run</t>
      </is>
    </nc>
  </rcc>
  <rcc rId="4275" sId="1">
    <oc r="I129" t="inlineStr">
      <is>
        <t>Passed</t>
      </is>
    </oc>
    <nc r="I129" t="inlineStr">
      <is>
        <t>Not_Run</t>
      </is>
    </nc>
  </rcc>
  <rcc rId="4276" sId="1">
    <oc r="I130" t="inlineStr">
      <is>
        <t>Passed</t>
      </is>
    </oc>
    <nc r="I130" t="inlineStr">
      <is>
        <t>Not_Run</t>
      </is>
    </nc>
  </rcc>
  <rcc rId="4277" sId="1">
    <oc r="I131" t="inlineStr">
      <is>
        <t>Passed</t>
      </is>
    </oc>
    <nc r="I131" t="inlineStr">
      <is>
        <t>Not_Run</t>
      </is>
    </nc>
  </rcc>
  <rcc rId="4278" sId="1">
    <oc r="I132" t="inlineStr">
      <is>
        <t>Passed</t>
      </is>
    </oc>
    <nc r="I132" t="inlineStr">
      <is>
        <t>Not_Run</t>
      </is>
    </nc>
  </rcc>
  <rcc rId="4279" sId="1">
    <oc r="I133" t="inlineStr">
      <is>
        <t>Passed</t>
      </is>
    </oc>
    <nc r="I133" t="inlineStr">
      <is>
        <t>Not_Run</t>
      </is>
    </nc>
  </rcc>
  <rcc rId="4280" sId="1">
    <oc r="I134" t="inlineStr">
      <is>
        <t>Passed</t>
      </is>
    </oc>
    <nc r="I134" t="inlineStr">
      <is>
        <t>Not_Run</t>
      </is>
    </nc>
  </rcc>
  <rcc rId="4281" sId="1">
    <oc r="I135" t="inlineStr">
      <is>
        <t>Passed</t>
      </is>
    </oc>
    <nc r="I135" t="inlineStr">
      <is>
        <t>Not_Run</t>
      </is>
    </nc>
  </rcc>
  <rcc rId="4282" sId="1">
    <oc r="I136" t="inlineStr">
      <is>
        <t>Passed</t>
      </is>
    </oc>
    <nc r="I136" t="inlineStr">
      <is>
        <t>Not_Run</t>
      </is>
    </nc>
  </rcc>
  <rcc rId="4283" sId="1">
    <oc r="I137" t="inlineStr">
      <is>
        <t>Passed</t>
      </is>
    </oc>
    <nc r="I137" t="inlineStr">
      <is>
        <t>Not_Run</t>
      </is>
    </nc>
  </rcc>
  <rcc rId="4284" sId="1">
    <oc r="I138" t="inlineStr">
      <is>
        <t>Passed</t>
      </is>
    </oc>
    <nc r="I138" t="inlineStr">
      <is>
        <t>Not_Run</t>
      </is>
    </nc>
  </rcc>
  <rcc rId="4285" sId="1">
    <oc r="I139" t="inlineStr">
      <is>
        <t>Passed</t>
      </is>
    </oc>
    <nc r="I139" t="inlineStr">
      <is>
        <t>Not_Run</t>
      </is>
    </nc>
  </rcc>
  <rcc rId="4286" sId="1">
    <oc r="I140" t="inlineStr">
      <is>
        <t>passed</t>
      </is>
    </oc>
    <nc r="I140" t="inlineStr">
      <is>
        <t>Not_Run</t>
      </is>
    </nc>
  </rcc>
  <rcc rId="4287" sId="1">
    <oc r="I141" t="inlineStr">
      <is>
        <t>Passed</t>
      </is>
    </oc>
    <nc r="I141" t="inlineStr">
      <is>
        <t>Not_Run</t>
      </is>
    </nc>
  </rcc>
  <rcc rId="4288" sId="1">
    <oc r="I142" t="inlineStr">
      <is>
        <t>Passed</t>
      </is>
    </oc>
    <nc r="I142" t="inlineStr">
      <is>
        <t>Not_Run</t>
      </is>
    </nc>
  </rcc>
  <rcc rId="4289" sId="1">
    <oc r="I143" t="inlineStr">
      <is>
        <t>Passed</t>
      </is>
    </oc>
    <nc r="I143" t="inlineStr">
      <is>
        <t>Not_Run</t>
      </is>
    </nc>
  </rcc>
  <rcc rId="4290" sId="1">
    <oc r="I144" t="inlineStr">
      <is>
        <t>Passed</t>
      </is>
    </oc>
    <nc r="I144" t="inlineStr">
      <is>
        <t>Not_Run</t>
      </is>
    </nc>
  </rcc>
  <rcc rId="4291" sId="1">
    <oc r="I145" t="inlineStr">
      <is>
        <t>Passed</t>
      </is>
    </oc>
    <nc r="I145" t="inlineStr">
      <is>
        <t>Not_Run</t>
      </is>
    </nc>
  </rcc>
  <rcc rId="4292" sId="1">
    <oc r="I146" t="inlineStr">
      <is>
        <t>Passed</t>
      </is>
    </oc>
    <nc r="I146" t="inlineStr">
      <is>
        <t>Not_Run</t>
      </is>
    </nc>
  </rcc>
  <rcc rId="4293" sId="1">
    <oc r="I147" t="inlineStr">
      <is>
        <t>Passed</t>
      </is>
    </oc>
    <nc r="I147" t="inlineStr">
      <is>
        <t>Not_Run</t>
      </is>
    </nc>
  </rcc>
  <rcc rId="4294" sId="1">
    <oc r="I148" t="inlineStr">
      <is>
        <t>Passed</t>
      </is>
    </oc>
    <nc r="I148" t="inlineStr">
      <is>
        <t>Not_Run</t>
      </is>
    </nc>
  </rcc>
  <rcc rId="4295" sId="1">
    <oc r="I149" t="inlineStr">
      <is>
        <t>Passed</t>
      </is>
    </oc>
    <nc r="I149" t="inlineStr">
      <is>
        <t>Not_Run</t>
      </is>
    </nc>
  </rcc>
  <rcc rId="4296" sId="1">
    <oc r="I150" t="inlineStr">
      <is>
        <t>Passed</t>
      </is>
    </oc>
    <nc r="I150" t="inlineStr">
      <is>
        <t>Not_Run</t>
      </is>
    </nc>
  </rcc>
  <rcc rId="4297" sId="1">
    <oc r="I151" t="inlineStr">
      <is>
        <t>Passed</t>
      </is>
    </oc>
    <nc r="I151" t="inlineStr">
      <is>
        <t>Not_Run</t>
      </is>
    </nc>
  </rcc>
  <rcc rId="4298" sId="1">
    <oc r="I152" t="inlineStr">
      <is>
        <t>Passed</t>
      </is>
    </oc>
    <nc r="I152" t="inlineStr">
      <is>
        <t>Not_Run</t>
      </is>
    </nc>
  </rcc>
  <rcc rId="4299" sId="1">
    <oc r="I153" t="inlineStr">
      <is>
        <t>Passed</t>
      </is>
    </oc>
    <nc r="I153" t="inlineStr">
      <is>
        <t>Not_Run</t>
      </is>
    </nc>
  </rcc>
  <rcc rId="4300" sId="1">
    <oc r="I154" t="inlineStr">
      <is>
        <t>Passed</t>
      </is>
    </oc>
    <nc r="I154" t="inlineStr">
      <is>
        <t>Not_Run</t>
      </is>
    </nc>
  </rcc>
  <rcc rId="4301" sId="1">
    <oc r="I155" t="inlineStr">
      <is>
        <t>Passed</t>
      </is>
    </oc>
    <nc r="I155" t="inlineStr">
      <is>
        <t>Not_Run</t>
      </is>
    </nc>
  </rcc>
  <rcc rId="4302" sId="1">
    <oc r="I156" t="inlineStr">
      <is>
        <t>Passed</t>
      </is>
    </oc>
    <nc r="I156" t="inlineStr">
      <is>
        <t>Not_Run</t>
      </is>
    </nc>
  </rcc>
  <rcc rId="4303" sId="1">
    <oc r="I157" t="inlineStr">
      <is>
        <t>Passed</t>
      </is>
    </oc>
    <nc r="I157" t="inlineStr">
      <is>
        <t>Not_Run</t>
      </is>
    </nc>
  </rcc>
  <rcc rId="4304" sId="1">
    <oc r="I158" t="inlineStr">
      <is>
        <t>Passed</t>
      </is>
    </oc>
    <nc r="I158" t="inlineStr">
      <is>
        <t>Not_Run</t>
      </is>
    </nc>
  </rcc>
  <rcc rId="4305" sId="1">
    <oc r="I159" t="inlineStr">
      <is>
        <t>Passed</t>
      </is>
    </oc>
    <nc r="I159" t="inlineStr">
      <is>
        <t>Not_Run</t>
      </is>
    </nc>
  </rcc>
  <rcc rId="4306" sId="1">
    <oc r="I160" t="inlineStr">
      <is>
        <t>NA</t>
      </is>
    </oc>
    <nc r="I160" t="inlineStr">
      <is>
        <t>Not_Run</t>
      </is>
    </nc>
  </rcc>
  <rcc rId="4307" sId="1">
    <oc r="I161" t="inlineStr">
      <is>
        <t>Passed</t>
      </is>
    </oc>
    <nc r="I161" t="inlineStr">
      <is>
        <t>Not_Run</t>
      </is>
    </nc>
  </rcc>
  <rcc rId="4308" sId="1">
    <oc r="I162" t="inlineStr">
      <is>
        <t>Passed</t>
      </is>
    </oc>
    <nc r="I162" t="inlineStr">
      <is>
        <t>Not_Run</t>
      </is>
    </nc>
  </rcc>
  <rcc rId="4309" sId="1">
    <oc r="I163" t="inlineStr">
      <is>
        <t>Passed</t>
      </is>
    </oc>
    <nc r="I163" t="inlineStr">
      <is>
        <t>Not_Run</t>
      </is>
    </nc>
  </rcc>
  <rcc rId="4310" sId="1">
    <oc r="I164" t="inlineStr">
      <is>
        <t>Passed</t>
      </is>
    </oc>
    <nc r="I164" t="inlineStr">
      <is>
        <t>Not_Run</t>
      </is>
    </nc>
  </rcc>
  <rcc rId="4311" sId="1">
    <oc r="I165" t="inlineStr">
      <is>
        <t>Passed</t>
      </is>
    </oc>
    <nc r="I165" t="inlineStr">
      <is>
        <t>Not_Run</t>
      </is>
    </nc>
  </rcc>
  <rcc rId="4312" sId="1">
    <oc r="I166" t="inlineStr">
      <is>
        <t>Passed</t>
      </is>
    </oc>
    <nc r="I166" t="inlineStr">
      <is>
        <t>Not_Run</t>
      </is>
    </nc>
  </rcc>
  <rcc rId="4313" sId="1">
    <oc r="I167" t="inlineStr">
      <is>
        <t>Passed</t>
      </is>
    </oc>
    <nc r="I167" t="inlineStr">
      <is>
        <t>Not_Run</t>
      </is>
    </nc>
  </rcc>
  <rcc rId="4314" sId="1">
    <oc r="I168" t="inlineStr">
      <is>
        <t>Passed</t>
      </is>
    </oc>
    <nc r="I168" t="inlineStr">
      <is>
        <t>Not_Run</t>
      </is>
    </nc>
  </rcc>
  <rcc rId="4315" sId="1">
    <oc r="I169" t="inlineStr">
      <is>
        <t>Passed</t>
      </is>
    </oc>
    <nc r="I169" t="inlineStr">
      <is>
        <t>Not_Run</t>
      </is>
    </nc>
  </rcc>
  <rcc rId="4316" sId="1">
    <oc r="I170" t="inlineStr">
      <is>
        <t>Passed</t>
      </is>
    </oc>
    <nc r="I170" t="inlineStr">
      <is>
        <t>Not_Run</t>
      </is>
    </nc>
  </rcc>
  <rcc rId="4317" sId="1">
    <oc r="I171" t="inlineStr">
      <is>
        <t>Passed</t>
      </is>
    </oc>
    <nc r="I171" t="inlineStr">
      <is>
        <t>Not_Run</t>
      </is>
    </nc>
  </rcc>
  <rcc rId="4318" sId="1">
    <oc r="I172" t="inlineStr">
      <is>
        <t>Passed</t>
      </is>
    </oc>
    <nc r="I172" t="inlineStr">
      <is>
        <t>Not_Run</t>
      </is>
    </nc>
  </rcc>
  <rcc rId="4319" sId="1">
    <oc r="I173" t="inlineStr">
      <is>
        <t>Passed</t>
      </is>
    </oc>
    <nc r="I173" t="inlineStr">
      <is>
        <t>Not_Run</t>
      </is>
    </nc>
  </rcc>
  <rcc rId="4320" sId="1">
    <oc r="I174" t="inlineStr">
      <is>
        <t>Passed</t>
      </is>
    </oc>
    <nc r="I174" t="inlineStr">
      <is>
        <t>Not_Run</t>
      </is>
    </nc>
  </rcc>
  <rcc rId="4321" sId="1">
    <oc r="I175" t="inlineStr">
      <is>
        <t>Passed</t>
      </is>
    </oc>
    <nc r="I175" t="inlineStr">
      <is>
        <t>Not_Run</t>
      </is>
    </nc>
  </rcc>
  <rcc rId="4322" sId="1">
    <oc r="I176" t="inlineStr">
      <is>
        <t>Passed</t>
      </is>
    </oc>
    <nc r="I176" t="inlineStr">
      <is>
        <t>Not_Run</t>
      </is>
    </nc>
  </rcc>
  <rcc rId="4323" sId="1">
    <oc r="I177" t="inlineStr">
      <is>
        <t>Passed</t>
      </is>
    </oc>
    <nc r="I177" t="inlineStr">
      <is>
        <t>Not_Run</t>
      </is>
    </nc>
  </rcc>
  <rcc rId="4324" sId="1">
    <oc r="I178" t="inlineStr">
      <is>
        <t>Passed</t>
      </is>
    </oc>
    <nc r="I178" t="inlineStr">
      <is>
        <t>Not_Run</t>
      </is>
    </nc>
  </rcc>
  <rcc rId="4325" sId="1">
    <oc r="I179" t="inlineStr">
      <is>
        <t>Passed</t>
      </is>
    </oc>
    <nc r="I179" t="inlineStr">
      <is>
        <t>Not_Run</t>
      </is>
    </nc>
  </rcc>
  <rcc rId="4326" sId="1">
    <oc r="I180" t="inlineStr">
      <is>
        <t>NA</t>
      </is>
    </oc>
    <nc r="I180" t="inlineStr">
      <is>
        <t>Not_Run</t>
      </is>
    </nc>
  </rcc>
  <rcc rId="4327" sId="1">
    <oc r="I181" t="inlineStr">
      <is>
        <t>Passed</t>
      </is>
    </oc>
    <nc r="I181" t="inlineStr">
      <is>
        <t>Not_Run</t>
      </is>
    </nc>
  </rcc>
  <rcc rId="4328" sId="1">
    <oc r="I182" t="inlineStr">
      <is>
        <t>Passed</t>
      </is>
    </oc>
    <nc r="I182" t="inlineStr">
      <is>
        <t>Not_Run</t>
      </is>
    </nc>
  </rcc>
  <rcc rId="4329" sId="1">
    <oc r="I183" t="inlineStr">
      <is>
        <t>Passed</t>
      </is>
    </oc>
    <nc r="I183" t="inlineStr">
      <is>
        <t>Not_Run</t>
      </is>
    </nc>
  </rcc>
  <rcc rId="4330" sId="1">
    <oc r="I184" t="inlineStr">
      <is>
        <t>Passed</t>
      </is>
    </oc>
    <nc r="I184" t="inlineStr">
      <is>
        <t>Not_Run</t>
      </is>
    </nc>
  </rcc>
  <rcc rId="4331" sId="1">
    <oc r="I185" t="inlineStr">
      <is>
        <t>Passed</t>
      </is>
    </oc>
    <nc r="I185" t="inlineStr">
      <is>
        <t>Not_Run</t>
      </is>
    </nc>
  </rcc>
  <rcc rId="4332" sId="1">
    <oc r="I186" t="inlineStr">
      <is>
        <t>Passed</t>
      </is>
    </oc>
    <nc r="I186" t="inlineStr">
      <is>
        <t>Not_Run</t>
      </is>
    </nc>
  </rcc>
  <rcc rId="4333" sId="1">
    <oc r="I187" t="inlineStr">
      <is>
        <t>Passed</t>
      </is>
    </oc>
    <nc r="I187" t="inlineStr">
      <is>
        <t>Not_Run</t>
      </is>
    </nc>
  </rcc>
  <rcc rId="4334" sId="1">
    <oc r="I188" t="inlineStr">
      <is>
        <t>Passed</t>
      </is>
    </oc>
    <nc r="I188" t="inlineStr">
      <is>
        <t>Not_Run</t>
      </is>
    </nc>
  </rcc>
  <rcc rId="4335" sId="1">
    <oc r="I189" t="inlineStr">
      <is>
        <t>Passed</t>
      </is>
    </oc>
    <nc r="I189" t="inlineStr">
      <is>
        <t>Not_Run</t>
      </is>
    </nc>
  </rcc>
  <rcc rId="4336" sId="1">
    <oc r="I190" t="inlineStr">
      <is>
        <t>Passed</t>
      </is>
    </oc>
    <nc r="I190" t="inlineStr">
      <is>
        <t>Not_Run</t>
      </is>
    </nc>
  </rcc>
  <rcc rId="4337" sId="1">
    <oc r="I191" t="inlineStr">
      <is>
        <t>Passed</t>
      </is>
    </oc>
    <nc r="I191" t="inlineStr">
      <is>
        <t>Not_Run</t>
      </is>
    </nc>
  </rcc>
  <rcc rId="4338" sId="1">
    <oc r="I192" t="inlineStr">
      <is>
        <t>Passed</t>
      </is>
    </oc>
    <nc r="I192" t="inlineStr">
      <is>
        <t>Not_Run</t>
      </is>
    </nc>
  </rcc>
  <rcc rId="4339" sId="1">
    <oc r="I193" t="inlineStr">
      <is>
        <t>Passed</t>
      </is>
    </oc>
    <nc r="I193" t="inlineStr">
      <is>
        <t>Not_Run</t>
      </is>
    </nc>
  </rcc>
  <rcc rId="4340" sId="1">
    <oc r="I194" t="inlineStr">
      <is>
        <t>Passed</t>
      </is>
    </oc>
    <nc r="I194" t="inlineStr">
      <is>
        <t>Not_Run</t>
      </is>
    </nc>
  </rcc>
  <rcc rId="4341" sId="1">
    <oc r="I195" t="inlineStr">
      <is>
        <t>Passed</t>
      </is>
    </oc>
    <nc r="I195" t="inlineStr">
      <is>
        <t>Not_Run</t>
      </is>
    </nc>
  </rcc>
  <rcc rId="4342" sId="1">
    <oc r="I196" t="inlineStr">
      <is>
        <t>Passed</t>
      </is>
    </oc>
    <nc r="I196" t="inlineStr">
      <is>
        <t>Not_Run</t>
      </is>
    </nc>
  </rcc>
  <rcc rId="4343" sId="1">
    <oc r="I197" t="inlineStr">
      <is>
        <t>Passed</t>
      </is>
    </oc>
    <nc r="I197" t="inlineStr">
      <is>
        <t>Not_Run</t>
      </is>
    </nc>
  </rcc>
  <rcc rId="4344" sId="1">
    <oc r="I198" t="inlineStr">
      <is>
        <t>Passed</t>
      </is>
    </oc>
    <nc r="I198" t="inlineStr">
      <is>
        <t>Not_Run</t>
      </is>
    </nc>
  </rcc>
  <rcc rId="4345" sId="1">
    <oc r="I199" t="inlineStr">
      <is>
        <t>Passed</t>
      </is>
    </oc>
    <nc r="I199" t="inlineStr">
      <is>
        <t>Not_Run</t>
      </is>
    </nc>
  </rcc>
  <rcc rId="4346" sId="1">
    <oc r="I200" t="inlineStr">
      <is>
        <t>Passed</t>
      </is>
    </oc>
    <nc r="I200" t="inlineStr">
      <is>
        <t>Not_Run</t>
      </is>
    </nc>
  </rcc>
  <rcc rId="4347" sId="1">
    <oc r="I201" t="inlineStr">
      <is>
        <t>Passed</t>
      </is>
    </oc>
    <nc r="I201" t="inlineStr">
      <is>
        <t>Not_Run</t>
      </is>
    </nc>
  </rcc>
  <rcc rId="4348" sId="1">
    <oc r="I202" t="inlineStr">
      <is>
        <t>Passed</t>
      </is>
    </oc>
    <nc r="I202" t="inlineStr">
      <is>
        <t>Not_Run</t>
      </is>
    </nc>
  </rcc>
  <rcc rId="4349" sId="1">
    <oc r="I203" t="inlineStr">
      <is>
        <t>Passed</t>
      </is>
    </oc>
    <nc r="I203" t="inlineStr">
      <is>
        <t>Not_Run</t>
      </is>
    </nc>
  </rcc>
  <rcc rId="4350" sId="1">
    <oc r="I204" t="inlineStr">
      <is>
        <t>Passed</t>
      </is>
    </oc>
    <nc r="I204" t="inlineStr">
      <is>
        <t>Not_Run</t>
      </is>
    </nc>
  </rcc>
  <rcc rId="4351" sId="1">
    <oc r="I205" t="inlineStr">
      <is>
        <t>Passed</t>
      </is>
    </oc>
    <nc r="I205" t="inlineStr">
      <is>
        <t>Not_Run</t>
      </is>
    </nc>
  </rcc>
  <rcc rId="4352" sId="1">
    <oc r="I206" t="inlineStr">
      <is>
        <t>Passed</t>
      </is>
    </oc>
    <nc r="I206" t="inlineStr">
      <is>
        <t>Not_Run</t>
      </is>
    </nc>
  </rcc>
  <rcc rId="4353" sId="1">
    <oc r="I207" t="inlineStr">
      <is>
        <t>Passed</t>
      </is>
    </oc>
    <nc r="I207" t="inlineStr">
      <is>
        <t>Not_Run</t>
      </is>
    </nc>
  </rcc>
  <rcc rId="4354" sId="1">
    <oc r="I208" t="inlineStr">
      <is>
        <t>Passed</t>
      </is>
    </oc>
    <nc r="I208" t="inlineStr">
      <is>
        <t>Not_Run</t>
      </is>
    </nc>
  </rcc>
  <rcc rId="4355" sId="1">
    <oc r="I209" t="inlineStr">
      <is>
        <t>Passed</t>
      </is>
    </oc>
    <nc r="I209" t="inlineStr">
      <is>
        <t>Not_Run</t>
      </is>
    </nc>
  </rcc>
  <rcc rId="4356" sId="1">
    <oc r="I210" t="inlineStr">
      <is>
        <t>NA</t>
      </is>
    </oc>
    <nc r="I210" t="inlineStr">
      <is>
        <t>Not_Run</t>
      </is>
    </nc>
  </rcc>
  <rcc rId="4357" sId="1">
    <oc r="I211" t="inlineStr">
      <is>
        <t>Passed</t>
      </is>
    </oc>
    <nc r="I211" t="inlineStr">
      <is>
        <t>Not_Run</t>
      </is>
    </nc>
  </rcc>
  <rcc rId="4358" sId="1">
    <oc r="I212" t="inlineStr">
      <is>
        <t>NA</t>
      </is>
    </oc>
    <nc r="I212" t="inlineStr">
      <is>
        <t>Not_Run</t>
      </is>
    </nc>
  </rcc>
  <rcc rId="4359" sId="1">
    <oc r="I213" t="inlineStr">
      <is>
        <t>Passed</t>
      </is>
    </oc>
    <nc r="I213" t="inlineStr">
      <is>
        <t>Not_Run</t>
      </is>
    </nc>
  </rcc>
  <rcc rId="4360" sId="1">
    <oc r="I214" t="inlineStr">
      <is>
        <t>Passed</t>
      </is>
    </oc>
    <nc r="I214" t="inlineStr">
      <is>
        <t>Not_Run</t>
      </is>
    </nc>
  </rcc>
  <rcc rId="4361" sId="1">
    <oc r="I215" t="inlineStr">
      <is>
        <t>Passed</t>
      </is>
    </oc>
    <nc r="I215" t="inlineStr">
      <is>
        <t>Not_Run</t>
      </is>
    </nc>
  </rcc>
  <rcc rId="4362" sId="1">
    <oc r="I216" t="inlineStr">
      <is>
        <t>Passed</t>
      </is>
    </oc>
    <nc r="I216" t="inlineStr">
      <is>
        <t>Not_Run</t>
      </is>
    </nc>
  </rcc>
  <rcc rId="4363" sId="1">
    <oc r="I217" t="inlineStr">
      <is>
        <t>Passed</t>
      </is>
    </oc>
    <nc r="I217" t="inlineStr">
      <is>
        <t>Not_Run</t>
      </is>
    </nc>
  </rcc>
  <rcc rId="4364" sId="1">
    <oc r="I218" t="inlineStr">
      <is>
        <t>Passed</t>
      </is>
    </oc>
    <nc r="I218" t="inlineStr">
      <is>
        <t>Not_Run</t>
      </is>
    </nc>
  </rcc>
  <rcc rId="4365" sId="1">
    <oc r="I219" t="inlineStr">
      <is>
        <t>Passed</t>
      </is>
    </oc>
    <nc r="I219" t="inlineStr">
      <is>
        <t>Not_Run</t>
      </is>
    </nc>
  </rcc>
  <rcc rId="4366" sId="1">
    <oc r="I220" t="inlineStr">
      <is>
        <t>Passed</t>
      </is>
    </oc>
    <nc r="I220" t="inlineStr">
      <is>
        <t>Not_Run</t>
      </is>
    </nc>
  </rcc>
  <rcc rId="4367" sId="1">
    <oc r="I221" t="inlineStr">
      <is>
        <t>Passed</t>
      </is>
    </oc>
    <nc r="I221" t="inlineStr">
      <is>
        <t>Not_Run</t>
      </is>
    </nc>
  </rcc>
  <rcc rId="4368" sId="1">
    <oc r="I222" t="inlineStr">
      <is>
        <t>Passed</t>
      </is>
    </oc>
    <nc r="I222" t="inlineStr">
      <is>
        <t>Not_Run</t>
      </is>
    </nc>
  </rcc>
  <rcc rId="4369" sId="1">
    <oc r="I223" t="inlineStr">
      <is>
        <t>Passed</t>
      </is>
    </oc>
    <nc r="I223" t="inlineStr">
      <is>
        <t>Not_Run</t>
      </is>
    </nc>
  </rcc>
  <rcc rId="4370" sId="1">
    <oc r="I224" t="inlineStr">
      <is>
        <t>Passed</t>
      </is>
    </oc>
    <nc r="I224" t="inlineStr">
      <is>
        <t>Not_Run</t>
      </is>
    </nc>
  </rcc>
  <rcc rId="4371" sId="1">
    <oc r="I225" t="inlineStr">
      <is>
        <t>Passed</t>
      </is>
    </oc>
    <nc r="I225" t="inlineStr">
      <is>
        <t>Not_Run</t>
      </is>
    </nc>
  </rcc>
  <rcc rId="4372" sId="1">
    <oc r="I226" t="inlineStr">
      <is>
        <t>Passed</t>
      </is>
    </oc>
    <nc r="I226" t="inlineStr">
      <is>
        <t>Not_Run</t>
      </is>
    </nc>
  </rcc>
  <rcc rId="4373" sId="1">
    <oc r="I227" t="inlineStr">
      <is>
        <t>Passed</t>
      </is>
    </oc>
    <nc r="I227" t="inlineStr">
      <is>
        <t>Not_Run</t>
      </is>
    </nc>
  </rcc>
  <rcc rId="4374" sId="1">
    <oc r="I228" t="inlineStr">
      <is>
        <t>Passed</t>
      </is>
    </oc>
    <nc r="I228" t="inlineStr">
      <is>
        <t>Not_Run</t>
      </is>
    </nc>
  </rcc>
  <rcc rId="4375" sId="1">
    <oc r="I229" t="inlineStr">
      <is>
        <t>Passed</t>
      </is>
    </oc>
    <nc r="I229" t="inlineStr">
      <is>
        <t>Not_Run</t>
      </is>
    </nc>
  </rcc>
  <rcc rId="4376" sId="1">
    <oc r="I230" t="inlineStr">
      <is>
        <t>Passed</t>
      </is>
    </oc>
    <nc r="I230" t="inlineStr">
      <is>
        <t>Not_Run</t>
      </is>
    </nc>
  </rcc>
  <rcc rId="4377" sId="1">
    <oc r="I231" t="inlineStr">
      <is>
        <t>Passed</t>
      </is>
    </oc>
    <nc r="I231" t="inlineStr">
      <is>
        <t>Not_Run</t>
      </is>
    </nc>
  </rcc>
  <rcc rId="4378" sId="1">
    <oc r="I232" t="inlineStr">
      <is>
        <t>Passed</t>
      </is>
    </oc>
    <nc r="I232" t="inlineStr">
      <is>
        <t>Not_Run</t>
      </is>
    </nc>
  </rcc>
  <rcc rId="4379" sId="1">
    <oc r="I233" t="inlineStr">
      <is>
        <t>Passed</t>
      </is>
    </oc>
    <nc r="I233" t="inlineStr">
      <is>
        <t>Not_Run</t>
      </is>
    </nc>
  </rcc>
  <rcc rId="4380" sId="1">
    <oc r="I234" t="inlineStr">
      <is>
        <t>Passed</t>
      </is>
    </oc>
    <nc r="I234" t="inlineStr">
      <is>
        <t>Not_Run</t>
      </is>
    </nc>
  </rcc>
  <rcc rId="4381" sId="1">
    <oc r="I235" t="inlineStr">
      <is>
        <t>Passed</t>
      </is>
    </oc>
    <nc r="I235" t="inlineStr">
      <is>
        <t>Not_Run</t>
      </is>
    </nc>
  </rcc>
  <rcc rId="4382" sId="1">
    <oc r="I236" t="inlineStr">
      <is>
        <t>Passed</t>
      </is>
    </oc>
    <nc r="I236" t="inlineStr">
      <is>
        <t>Not_Run</t>
      </is>
    </nc>
  </rcc>
  <rcc rId="4383" sId="1">
    <oc r="I237" t="inlineStr">
      <is>
        <t>Passed</t>
      </is>
    </oc>
    <nc r="I237" t="inlineStr">
      <is>
        <t>Not_Run</t>
      </is>
    </nc>
  </rcc>
  <rcc rId="4384" sId="1">
    <oc r="I238" t="inlineStr">
      <is>
        <t>Passed</t>
      </is>
    </oc>
    <nc r="I238" t="inlineStr">
      <is>
        <t>Not_Run</t>
      </is>
    </nc>
  </rcc>
  <rcc rId="4385" sId="1">
    <oc r="I239" t="inlineStr">
      <is>
        <t>Passed</t>
      </is>
    </oc>
    <nc r="I239" t="inlineStr">
      <is>
        <t>Not_Run</t>
      </is>
    </nc>
  </rcc>
  <rcc rId="4386" sId="1">
    <oc r="I240" t="inlineStr">
      <is>
        <t>Passed</t>
      </is>
    </oc>
    <nc r="I240" t="inlineStr">
      <is>
        <t>Not_Run</t>
      </is>
    </nc>
  </rcc>
  <rcc rId="4387" sId="1">
    <oc r="I241" t="inlineStr">
      <is>
        <t>Passed</t>
      </is>
    </oc>
    <nc r="I241" t="inlineStr">
      <is>
        <t>Not_Run</t>
      </is>
    </nc>
  </rcc>
  <rcc rId="4388" sId="1">
    <oc r="I242" t="inlineStr">
      <is>
        <t>Passed</t>
      </is>
    </oc>
    <nc r="I242" t="inlineStr">
      <is>
        <t>Not_Run</t>
      </is>
    </nc>
  </rcc>
  <rcc rId="4389" sId="1">
    <oc r="I243" t="inlineStr">
      <is>
        <t>Passed</t>
      </is>
    </oc>
    <nc r="I243" t="inlineStr">
      <is>
        <t>Not_Run</t>
      </is>
    </nc>
  </rcc>
  <rcc rId="4390" sId="1">
    <oc r="I244" t="inlineStr">
      <is>
        <t>Passed</t>
      </is>
    </oc>
    <nc r="I244" t="inlineStr">
      <is>
        <t>Not_Run</t>
      </is>
    </nc>
  </rcc>
  <rcc rId="4391" sId="1">
    <oc r="I245" t="inlineStr">
      <is>
        <t>Passed</t>
      </is>
    </oc>
    <nc r="I245" t="inlineStr">
      <is>
        <t>Not_Run</t>
      </is>
    </nc>
  </rcc>
  <rcc rId="4392" sId="1">
    <oc r="I246" t="inlineStr">
      <is>
        <t>Passed</t>
      </is>
    </oc>
    <nc r="I246" t="inlineStr">
      <is>
        <t>Not_Run</t>
      </is>
    </nc>
  </rcc>
  <rcc rId="4393" sId="1">
    <oc r="I247" t="inlineStr">
      <is>
        <t>Passed</t>
      </is>
    </oc>
    <nc r="I247" t="inlineStr">
      <is>
        <t>Not_Run</t>
      </is>
    </nc>
  </rcc>
  <rcc rId="4394" sId="1">
    <oc r="I248" t="inlineStr">
      <is>
        <t>Passed</t>
      </is>
    </oc>
    <nc r="I248" t="inlineStr">
      <is>
        <t>Not_Run</t>
      </is>
    </nc>
  </rcc>
  <rcc rId="4395" sId="1">
    <oc r="I249" t="inlineStr">
      <is>
        <t>Passed</t>
      </is>
    </oc>
    <nc r="I249" t="inlineStr">
      <is>
        <t>Not_Run</t>
      </is>
    </nc>
  </rcc>
  <rcc rId="4396" sId="1">
    <oc r="I250" t="inlineStr">
      <is>
        <t>Passed</t>
      </is>
    </oc>
    <nc r="I250" t="inlineStr">
      <is>
        <t>Not_Run</t>
      </is>
    </nc>
  </rcc>
  <rcc rId="4397" sId="1">
    <oc r="I251" t="inlineStr">
      <is>
        <t>Passed</t>
      </is>
    </oc>
    <nc r="I251" t="inlineStr">
      <is>
        <t>Not_Run</t>
      </is>
    </nc>
  </rcc>
  <rcc rId="4398" sId="1">
    <oc r="I252" t="inlineStr">
      <is>
        <t>Passed</t>
      </is>
    </oc>
    <nc r="I252" t="inlineStr">
      <is>
        <t>Not_Run</t>
      </is>
    </nc>
  </rcc>
  <rcc rId="4399" sId="1">
    <oc r="I253" t="inlineStr">
      <is>
        <t>Passed</t>
      </is>
    </oc>
    <nc r="I253" t="inlineStr">
      <is>
        <t>Not_Run</t>
      </is>
    </nc>
  </rcc>
  <rcc rId="4400" sId="1">
    <oc r="I254" t="inlineStr">
      <is>
        <t>Passed</t>
      </is>
    </oc>
    <nc r="I254" t="inlineStr">
      <is>
        <t>Not_Run</t>
      </is>
    </nc>
  </rcc>
  <rcc rId="4401" sId="1">
    <oc r="I255" t="inlineStr">
      <is>
        <t>Passed</t>
      </is>
    </oc>
    <nc r="I255" t="inlineStr">
      <is>
        <t>Not_Run</t>
      </is>
    </nc>
  </rcc>
  <rcc rId="4402" sId="1">
    <oc r="I256" t="inlineStr">
      <is>
        <t>Passed</t>
      </is>
    </oc>
    <nc r="I256" t="inlineStr">
      <is>
        <t>Not_Run</t>
      </is>
    </nc>
  </rcc>
  <rcc rId="4403" sId="1">
    <oc r="I257" t="inlineStr">
      <is>
        <t>Passed</t>
      </is>
    </oc>
    <nc r="I257" t="inlineStr">
      <is>
        <t>Not_Run</t>
      </is>
    </nc>
  </rcc>
  <rcc rId="4404" sId="1">
    <oc r="I258" t="inlineStr">
      <is>
        <t>Passed</t>
      </is>
    </oc>
    <nc r="I258" t="inlineStr">
      <is>
        <t>Not_Run</t>
      </is>
    </nc>
  </rcc>
  <rcc rId="4405" sId="1">
    <oc r="I259" t="inlineStr">
      <is>
        <t>Passed</t>
      </is>
    </oc>
    <nc r="I259" t="inlineStr">
      <is>
        <t>Not_Run</t>
      </is>
    </nc>
  </rcc>
  <rcc rId="4406" sId="1">
    <oc r="I260" t="inlineStr">
      <is>
        <t>Passed</t>
      </is>
    </oc>
    <nc r="I260" t="inlineStr">
      <is>
        <t>Not_Run</t>
      </is>
    </nc>
  </rcc>
  <rcc rId="4407" sId="1">
    <oc r="I261" t="inlineStr">
      <is>
        <t>Passed</t>
      </is>
    </oc>
    <nc r="I261" t="inlineStr">
      <is>
        <t>Not_Run</t>
      </is>
    </nc>
  </rcc>
  <rcc rId="4408" sId="1">
    <oc r="I262" t="inlineStr">
      <is>
        <t>Passed</t>
      </is>
    </oc>
    <nc r="I262" t="inlineStr">
      <is>
        <t>Not_Run</t>
      </is>
    </nc>
  </rcc>
  <rcc rId="4409" sId="1">
    <oc r="I263" t="inlineStr">
      <is>
        <t>Passed</t>
      </is>
    </oc>
    <nc r="I263" t="inlineStr">
      <is>
        <t>Not_Run</t>
      </is>
    </nc>
  </rcc>
  <rcc rId="4410" sId="1">
    <oc r="I264" t="inlineStr">
      <is>
        <t>Passed</t>
      </is>
    </oc>
    <nc r="I264" t="inlineStr">
      <is>
        <t>Not_Run</t>
      </is>
    </nc>
  </rcc>
  <rcc rId="4411" sId="1">
    <oc r="I265" t="inlineStr">
      <is>
        <t>Passed</t>
      </is>
    </oc>
    <nc r="I265" t="inlineStr">
      <is>
        <t>Not_Run</t>
      </is>
    </nc>
  </rcc>
  <rcc rId="4412" sId="1">
    <oc r="I266" t="inlineStr">
      <is>
        <t>Passed</t>
      </is>
    </oc>
    <nc r="I266" t="inlineStr">
      <is>
        <t>Not_Run</t>
      </is>
    </nc>
  </rcc>
  <rcc rId="4413" sId="1">
    <oc r="I267" t="inlineStr">
      <is>
        <t>Passed</t>
      </is>
    </oc>
    <nc r="I267" t="inlineStr">
      <is>
        <t>Not_Run</t>
      </is>
    </nc>
  </rcc>
  <rcc rId="4414" sId="1">
    <oc r="I268" t="inlineStr">
      <is>
        <t>Passed</t>
      </is>
    </oc>
    <nc r="I268" t="inlineStr">
      <is>
        <t>Not_Run</t>
      </is>
    </nc>
  </rcc>
  <rcc rId="4415" sId="1">
    <oc r="I269" t="inlineStr">
      <is>
        <t>NA</t>
      </is>
    </oc>
    <nc r="I269" t="inlineStr">
      <is>
        <t>Not_Run</t>
      </is>
    </nc>
  </rcc>
  <rcc rId="4416" sId="1">
    <oc r="I270" t="inlineStr">
      <is>
        <t>Passed</t>
      </is>
    </oc>
    <nc r="I270" t="inlineStr">
      <is>
        <t>Not_Run</t>
      </is>
    </nc>
  </rcc>
  <rcc rId="4417" sId="1">
    <oc r="I290" t="inlineStr">
      <is>
        <t>Passed</t>
      </is>
    </oc>
    <nc r="I290" t="inlineStr">
      <is>
        <t>Not_Run</t>
      </is>
    </nc>
  </rcc>
  <rcc rId="4418" sId="1">
    <oc r="I272" t="inlineStr">
      <is>
        <t>Passed</t>
      </is>
    </oc>
    <nc r="I272" t="inlineStr">
      <is>
        <t>Not_Run</t>
      </is>
    </nc>
  </rcc>
  <rcc rId="4419" sId="1">
    <oc r="I273" t="inlineStr">
      <is>
        <t>Passed</t>
      </is>
    </oc>
    <nc r="I273" t="inlineStr">
      <is>
        <t>Not_Run</t>
      </is>
    </nc>
  </rcc>
  <rcc rId="4420" sId="1">
    <oc r="I274" t="inlineStr">
      <is>
        <t>Passed</t>
      </is>
    </oc>
    <nc r="I274" t="inlineStr">
      <is>
        <t>Not_Run</t>
      </is>
    </nc>
  </rcc>
  <rcc rId="4421" sId="1">
    <oc r="I275" t="inlineStr">
      <is>
        <t>Passed</t>
      </is>
    </oc>
    <nc r="I275" t="inlineStr">
      <is>
        <t>Not_Run</t>
      </is>
    </nc>
  </rcc>
  <rcc rId="4422" sId="1">
    <oc r="I276" t="inlineStr">
      <is>
        <t>Passed</t>
      </is>
    </oc>
    <nc r="I276" t="inlineStr">
      <is>
        <t>Not_Run</t>
      </is>
    </nc>
  </rcc>
  <rcc rId="4423" sId="1">
    <oc r="I277" t="inlineStr">
      <is>
        <t>Passed</t>
      </is>
    </oc>
    <nc r="I277" t="inlineStr">
      <is>
        <t>Not_Run</t>
      </is>
    </nc>
  </rcc>
  <rcc rId="4424" sId="1">
    <oc r="I278" t="inlineStr">
      <is>
        <t>Passed</t>
      </is>
    </oc>
    <nc r="I278" t="inlineStr">
      <is>
        <t>Not_Run</t>
      </is>
    </nc>
  </rcc>
  <rcc rId="4425" sId="1">
    <oc r="I279" t="inlineStr">
      <is>
        <t>Passed</t>
      </is>
    </oc>
    <nc r="I279" t="inlineStr">
      <is>
        <t>Not_Run</t>
      </is>
    </nc>
  </rcc>
  <rcc rId="4426" sId="1">
    <oc r="I280" t="inlineStr">
      <is>
        <t>Passed</t>
      </is>
    </oc>
    <nc r="I280" t="inlineStr">
      <is>
        <t>Not_Run</t>
      </is>
    </nc>
  </rcc>
  <rcc rId="4427" sId="1">
    <oc r="I281" t="inlineStr">
      <is>
        <t>Passed</t>
      </is>
    </oc>
    <nc r="I281" t="inlineStr">
      <is>
        <t>Not_Run</t>
      </is>
    </nc>
  </rcc>
  <rcc rId="4428" sId="1">
    <oc r="I282" t="inlineStr">
      <is>
        <t>Passed</t>
      </is>
    </oc>
    <nc r="I282" t="inlineStr">
      <is>
        <t>Not_Run</t>
      </is>
    </nc>
  </rcc>
  <rcc rId="4429" sId="1">
    <oc r="I283" t="inlineStr">
      <is>
        <t>Passed</t>
      </is>
    </oc>
    <nc r="I283" t="inlineStr">
      <is>
        <t>Not_Run</t>
      </is>
    </nc>
  </rcc>
  <rcc rId="4430" sId="1">
    <oc r="I284" t="inlineStr">
      <is>
        <t>Passed</t>
      </is>
    </oc>
    <nc r="I284" t="inlineStr">
      <is>
        <t>Not_Run</t>
      </is>
    </nc>
  </rcc>
  <rcc rId="4431" sId="1">
    <oc r="I285" t="inlineStr">
      <is>
        <t>Failed</t>
      </is>
    </oc>
    <nc r="I285" t="inlineStr">
      <is>
        <t>Not_Run</t>
      </is>
    </nc>
  </rcc>
  <rcc rId="4432" sId="1">
    <oc r="I286" t="inlineStr">
      <is>
        <t>Passed</t>
      </is>
    </oc>
    <nc r="I286" t="inlineStr">
      <is>
        <t>Not_Run</t>
      </is>
    </nc>
  </rcc>
  <rcc rId="4433" sId="1">
    <oc r="I287" t="inlineStr">
      <is>
        <t>Passed</t>
      </is>
    </oc>
    <nc r="I287" t="inlineStr">
      <is>
        <t>Not_Run</t>
      </is>
    </nc>
  </rcc>
  <rcc rId="4434" sId="1">
    <oc r="I288" t="inlineStr">
      <is>
        <t>Passed</t>
      </is>
    </oc>
    <nc r="I288" t="inlineStr">
      <is>
        <t>Not_Run</t>
      </is>
    </nc>
  </rcc>
  <rcc rId="4435" sId="1">
    <oc r="I289" t="inlineStr">
      <is>
        <t>Passed</t>
      </is>
    </oc>
    <nc r="I289" t="inlineStr">
      <is>
        <t>Not_Run</t>
      </is>
    </nc>
  </rcc>
  <rcc rId="4436" sId="1">
    <oc r="I302" t="inlineStr">
      <is>
        <t>Passed</t>
      </is>
    </oc>
    <nc r="I302" t="inlineStr">
      <is>
        <t>Not_Run</t>
      </is>
    </nc>
  </rcc>
  <rcc rId="4437" sId="1">
    <oc r="I291" t="inlineStr">
      <is>
        <t>Passed</t>
      </is>
    </oc>
    <nc r="I291" t="inlineStr">
      <is>
        <t>Not_Run</t>
      </is>
    </nc>
  </rcc>
  <rcc rId="4438" sId="1">
    <oc r="I292" t="inlineStr">
      <is>
        <t>Passed</t>
      </is>
    </oc>
    <nc r="I292" t="inlineStr">
      <is>
        <t>Not_Run</t>
      </is>
    </nc>
  </rcc>
  <rcc rId="4439" sId="1">
    <oc r="I293" t="inlineStr">
      <is>
        <t>Passed</t>
      </is>
    </oc>
    <nc r="I293" t="inlineStr">
      <is>
        <t>Not_Run</t>
      </is>
    </nc>
  </rcc>
  <rcc rId="4440" sId="1">
    <oc r="I294" t="inlineStr">
      <is>
        <t>Passed</t>
      </is>
    </oc>
    <nc r="I294" t="inlineStr">
      <is>
        <t>Not_Run</t>
      </is>
    </nc>
  </rcc>
  <rcc rId="4441" sId="1">
    <oc r="I295" t="inlineStr">
      <is>
        <t>Passed</t>
      </is>
    </oc>
    <nc r="I295" t="inlineStr">
      <is>
        <t>Not_Run</t>
      </is>
    </nc>
  </rcc>
  <rcc rId="4442" sId="1">
    <oc r="I296" t="inlineStr">
      <is>
        <t>Passed</t>
      </is>
    </oc>
    <nc r="I296" t="inlineStr">
      <is>
        <t>Not_Run</t>
      </is>
    </nc>
  </rcc>
  <rcc rId="4443" sId="1">
    <oc r="I297" t="inlineStr">
      <is>
        <t>Passed</t>
      </is>
    </oc>
    <nc r="I297" t="inlineStr">
      <is>
        <t>Not_Run</t>
      </is>
    </nc>
  </rcc>
  <rcc rId="4444" sId="1">
    <oc r="I298" t="inlineStr">
      <is>
        <t>Passed</t>
      </is>
    </oc>
    <nc r="I298" t="inlineStr">
      <is>
        <t>Not_Run</t>
      </is>
    </nc>
  </rcc>
  <rcc rId="4445" sId="1">
    <oc r="I299" t="inlineStr">
      <is>
        <t>Passed</t>
      </is>
    </oc>
    <nc r="I299" t="inlineStr">
      <is>
        <t>Not_Run</t>
      </is>
    </nc>
  </rcc>
  <rcc rId="4446" sId="1">
    <oc r="I300" t="inlineStr">
      <is>
        <t>Passed</t>
      </is>
    </oc>
    <nc r="I300" t="inlineStr">
      <is>
        <t>Not_Run</t>
      </is>
    </nc>
  </rcc>
  <rcc rId="4447" sId="1">
    <oc r="I301" t="inlineStr">
      <is>
        <t>Passed</t>
      </is>
    </oc>
    <nc r="I301" t="inlineStr">
      <is>
        <t>Not_Run</t>
      </is>
    </nc>
  </rcc>
  <rcc rId="4448" sId="1">
    <oc r="I319" t="inlineStr">
      <is>
        <t>Passed</t>
      </is>
    </oc>
    <nc r="I319" t="inlineStr">
      <is>
        <t>Not_Run</t>
      </is>
    </nc>
  </rcc>
  <rcc rId="4449" sId="1">
    <oc r="I303" t="inlineStr">
      <is>
        <t>Passed</t>
      </is>
    </oc>
    <nc r="I303" t="inlineStr">
      <is>
        <t>Not_Run</t>
      </is>
    </nc>
  </rcc>
  <rcc rId="4450" sId="1">
    <oc r="I304" t="inlineStr">
      <is>
        <t>Passed</t>
      </is>
    </oc>
    <nc r="I304" t="inlineStr">
      <is>
        <t>Not_Run</t>
      </is>
    </nc>
  </rcc>
  <rcc rId="4451" sId="1">
    <oc r="I305" t="inlineStr">
      <is>
        <t>Passed</t>
      </is>
    </oc>
    <nc r="I305" t="inlineStr">
      <is>
        <t>Not_Run</t>
      </is>
    </nc>
  </rcc>
  <rcc rId="4452" sId="1">
    <oc r="I306" t="inlineStr">
      <is>
        <t>Passed</t>
      </is>
    </oc>
    <nc r="I306" t="inlineStr">
      <is>
        <t>Not_Run</t>
      </is>
    </nc>
  </rcc>
  <rcc rId="4453" sId="1">
    <oc r="I307" t="inlineStr">
      <is>
        <t>Passed</t>
      </is>
    </oc>
    <nc r="I307" t="inlineStr">
      <is>
        <t>Not_Run</t>
      </is>
    </nc>
  </rcc>
  <rcc rId="4454" sId="1">
    <oc r="I308" t="inlineStr">
      <is>
        <t>Passed</t>
      </is>
    </oc>
    <nc r="I308" t="inlineStr">
      <is>
        <t>Not_Run</t>
      </is>
    </nc>
  </rcc>
  <rcc rId="4455" sId="1">
    <oc r="I309" t="inlineStr">
      <is>
        <t>NA</t>
      </is>
    </oc>
    <nc r="I309" t="inlineStr">
      <is>
        <t>Not_Run</t>
      </is>
    </nc>
  </rcc>
  <rcc rId="4456" sId="1">
    <oc r="I310" t="inlineStr">
      <is>
        <t>Passed</t>
      </is>
    </oc>
    <nc r="I310" t="inlineStr">
      <is>
        <t>Not_Run</t>
      </is>
    </nc>
  </rcc>
  <rcc rId="4457" sId="1">
    <oc r="I311" t="inlineStr">
      <is>
        <t>Passed</t>
      </is>
    </oc>
    <nc r="I311" t="inlineStr">
      <is>
        <t>Not_Run</t>
      </is>
    </nc>
  </rcc>
  <rcc rId="4458" sId="1">
    <oc r="I312" t="inlineStr">
      <is>
        <t>Passed</t>
      </is>
    </oc>
    <nc r="I312" t="inlineStr">
      <is>
        <t>Not_Run</t>
      </is>
    </nc>
  </rcc>
  <rcc rId="4459" sId="1">
    <oc r="I313" t="inlineStr">
      <is>
        <t>Passed</t>
      </is>
    </oc>
    <nc r="I313" t="inlineStr">
      <is>
        <t>Not_Run</t>
      </is>
    </nc>
  </rcc>
  <rcc rId="4460" sId="1">
    <oc r="I314" t="inlineStr">
      <is>
        <t>Passed</t>
      </is>
    </oc>
    <nc r="I314" t="inlineStr">
      <is>
        <t>Not_Run</t>
      </is>
    </nc>
  </rcc>
  <rcc rId="4461" sId="1">
    <oc r="I315" t="inlineStr">
      <is>
        <t>Passed</t>
      </is>
    </oc>
    <nc r="I315" t="inlineStr">
      <is>
        <t>Not_Run</t>
      </is>
    </nc>
  </rcc>
  <rcc rId="4462" sId="1">
    <oc r="I316" t="inlineStr">
      <is>
        <t>Passed</t>
      </is>
    </oc>
    <nc r="I316" t="inlineStr">
      <is>
        <t>Not_Run</t>
      </is>
    </nc>
  </rcc>
  <rcc rId="4463" sId="1">
    <oc r="I317" t="inlineStr">
      <is>
        <t>Passed</t>
      </is>
    </oc>
    <nc r="I317" t="inlineStr">
      <is>
        <t>Not_Run</t>
      </is>
    </nc>
  </rcc>
  <rcc rId="4464" sId="1">
    <oc r="I318" t="inlineStr">
      <is>
        <t>Passed</t>
      </is>
    </oc>
    <nc r="I318" t="inlineStr">
      <is>
        <t>Not_Run</t>
      </is>
    </nc>
  </rcc>
  <rcc rId="4465" sId="1">
    <oc r="I320" t="inlineStr">
      <is>
        <t>Passed</t>
      </is>
    </oc>
    <nc r="I320" t="inlineStr">
      <is>
        <t>Not_Run</t>
      </is>
    </nc>
  </rcc>
  <rcc rId="4466" sId="1">
    <oc r="I321" t="inlineStr">
      <is>
        <t>Passed</t>
      </is>
    </oc>
    <nc r="I321" t="inlineStr">
      <is>
        <t>Not_Run</t>
      </is>
    </nc>
  </rcc>
  <rcc rId="4467" sId="1">
    <oc r="I322" t="inlineStr">
      <is>
        <t>Passed</t>
      </is>
    </oc>
    <nc r="I322" t="inlineStr">
      <is>
        <t>Not_Run</t>
      </is>
    </nc>
  </rcc>
  <rcc rId="4468" sId="1">
    <oc r="I53" t="inlineStr">
      <is>
        <t>Passed</t>
      </is>
    </oc>
    <nc r="I53" t="inlineStr">
      <is>
        <t>Not_Run</t>
      </is>
    </nc>
  </rcc>
  <rcc rId="4469" sId="1">
    <oc r="I323" t="inlineStr">
      <is>
        <t>Passed</t>
      </is>
    </oc>
    <nc r="I323" t="inlineStr">
      <is>
        <t>Not_Run</t>
      </is>
    </nc>
  </rcc>
  <rcc rId="4470" sId="1">
    <oc r="I324" t="inlineStr">
      <is>
        <t>Passed</t>
      </is>
    </oc>
    <nc r="I324" t="inlineStr">
      <is>
        <t>Not_Run</t>
      </is>
    </nc>
  </rcc>
  <rcc rId="4471" sId="1">
    <oc r="I325" t="inlineStr">
      <is>
        <t>Passed</t>
      </is>
    </oc>
    <nc r="I325" t="inlineStr">
      <is>
        <t>Not_Run</t>
      </is>
    </nc>
  </rcc>
  <rcc rId="4472" sId="1">
    <oc r="I326" t="inlineStr">
      <is>
        <t>Passed</t>
      </is>
    </oc>
    <nc r="I326" t="inlineStr">
      <is>
        <t>Not_Run</t>
      </is>
    </nc>
  </rcc>
  <rcc rId="4473" sId="1">
    <oc r="I327" t="inlineStr">
      <is>
        <t>Passed</t>
      </is>
    </oc>
    <nc r="I327" t="inlineStr">
      <is>
        <t>Not_Run</t>
      </is>
    </nc>
  </rcc>
  <rcc rId="4474" sId="1">
    <oc r="I328" t="inlineStr">
      <is>
        <t>Passed</t>
      </is>
    </oc>
    <nc r="I328" t="inlineStr">
      <is>
        <t>Not_Run</t>
      </is>
    </nc>
  </rcc>
  <rcc rId="4475" sId="1">
    <oc r="I329" t="inlineStr">
      <is>
        <t>Passed</t>
      </is>
    </oc>
    <nc r="I329" t="inlineStr">
      <is>
        <t>Not_Run</t>
      </is>
    </nc>
  </rcc>
  <rcc rId="4476" sId="1">
    <oc r="I95" t="inlineStr">
      <is>
        <t>Passed</t>
      </is>
    </oc>
    <nc r="I95" t="inlineStr">
      <is>
        <t>Not_Run</t>
      </is>
    </nc>
  </rcc>
  <rcc rId="4477" sId="1">
    <oc r="I331" t="inlineStr">
      <is>
        <t>Passed</t>
      </is>
    </oc>
    <nc r="I331" t="inlineStr">
      <is>
        <t>Not_Run</t>
      </is>
    </nc>
  </rcc>
  <rcc rId="4478" sId="1">
    <oc r="I332" t="inlineStr">
      <is>
        <t>Passed</t>
      </is>
    </oc>
    <nc r="I332" t="inlineStr">
      <is>
        <t>Not_Run</t>
      </is>
    </nc>
  </rcc>
  <rcc rId="4479" sId="1">
    <oc r="I333" t="inlineStr">
      <is>
        <t>Passed</t>
      </is>
    </oc>
    <nc r="I333" t="inlineStr">
      <is>
        <t>Not_Run</t>
      </is>
    </nc>
  </rcc>
  <rcc rId="4480" sId="1">
    <oc r="I334" t="inlineStr">
      <is>
        <t>Passed</t>
      </is>
    </oc>
    <nc r="I334" t="inlineStr">
      <is>
        <t>Not_Run</t>
      </is>
    </nc>
  </rcc>
  <rcc rId="4481" sId="1">
    <oc r="I335" t="inlineStr">
      <is>
        <t>Passed</t>
      </is>
    </oc>
    <nc r="I335" t="inlineStr">
      <is>
        <t>Not_Run</t>
      </is>
    </nc>
  </rcc>
  <rcc rId="4482" sId="1">
    <oc r="I336" t="inlineStr">
      <is>
        <t>Passed</t>
      </is>
    </oc>
    <nc r="I336" t="inlineStr">
      <is>
        <t>Not_Run</t>
      </is>
    </nc>
  </rcc>
  <rcc rId="4483" sId="1">
    <oc r="I337" t="inlineStr">
      <is>
        <t>Passed</t>
      </is>
    </oc>
    <nc r="I337" t="inlineStr">
      <is>
        <t>Not_Run</t>
      </is>
    </nc>
  </rcc>
  <rcc rId="4484" sId="1">
    <oc r="I271" t="inlineStr">
      <is>
        <t>Passed</t>
      </is>
    </oc>
    <nc r="I271" t="inlineStr">
      <is>
        <t>Not_Run</t>
      </is>
    </nc>
  </rcc>
  <rcc rId="4485" sId="1">
    <oc r="I330" t="inlineStr">
      <is>
        <t>Passed</t>
      </is>
    </oc>
    <nc r="I330" t="inlineStr">
      <is>
        <t>Not_Run</t>
      </is>
    </nc>
  </rcc>
  <rcc rId="4486" sId="1">
    <oc r="I340" t="inlineStr">
      <is>
        <t>Passed</t>
      </is>
    </oc>
    <nc r="I340" t="inlineStr">
      <is>
        <t>Not_Run</t>
      </is>
    </nc>
  </rcc>
  <rcc rId="4487" sId="1">
    <oc r="I341" t="inlineStr">
      <is>
        <t>Passed</t>
      </is>
    </oc>
    <nc r="I341" t="inlineStr">
      <is>
        <t>Not_Run</t>
      </is>
    </nc>
  </rcc>
  <rcc rId="4488" sId="1">
    <oc r="I342" t="inlineStr">
      <is>
        <t>NA</t>
      </is>
    </oc>
    <nc r="I342" t="inlineStr">
      <is>
        <t>Not_Run</t>
      </is>
    </nc>
  </rcc>
  <rcc rId="4489" sId="1">
    <oc r="I343" t="inlineStr">
      <is>
        <t>Passed</t>
      </is>
    </oc>
    <nc r="I343" t="inlineStr">
      <is>
        <t>Not_Run</t>
      </is>
    </nc>
  </rcc>
  <rcc rId="4490" sId="1">
    <oc r="I344" t="inlineStr">
      <is>
        <t>Passed</t>
      </is>
    </oc>
    <nc r="I344" t="inlineStr">
      <is>
        <t>Not_Run</t>
      </is>
    </nc>
  </rcc>
  <rcc rId="4491" sId="1">
    <oc r="I345" t="inlineStr">
      <is>
        <t>Passed</t>
      </is>
    </oc>
    <nc r="I345" t="inlineStr">
      <is>
        <t>Not_Run</t>
      </is>
    </nc>
  </rcc>
  <rcc rId="4492" sId="1">
    <oc r="I346" t="inlineStr">
      <is>
        <t>Passed</t>
      </is>
    </oc>
    <nc r="I346" t="inlineStr">
      <is>
        <t>Not_Run</t>
      </is>
    </nc>
  </rcc>
  <rcc rId="4493" sId="1">
    <oc r="I347" t="inlineStr">
      <is>
        <t>Passed</t>
      </is>
    </oc>
    <nc r="I347" t="inlineStr">
      <is>
        <t>Not_Run</t>
      </is>
    </nc>
  </rcc>
  <rcc rId="4494" sId="1">
    <oc r="I348" t="inlineStr">
      <is>
        <t>Passed</t>
      </is>
    </oc>
    <nc r="I348" t="inlineStr">
      <is>
        <t>Not_Run</t>
      </is>
    </nc>
  </rcc>
  <rcc rId="4495" sId="1">
    <oc r="I349" t="inlineStr">
      <is>
        <t>Passed</t>
      </is>
    </oc>
    <nc r="I349" t="inlineStr">
      <is>
        <t>Not_Run</t>
      </is>
    </nc>
  </rcc>
  <rcc rId="4496" sId="1">
    <oc r="I350" t="inlineStr">
      <is>
        <t>Passed</t>
      </is>
    </oc>
    <nc r="I350" t="inlineStr">
      <is>
        <t>Not_Run</t>
      </is>
    </nc>
  </rcc>
  <rcc rId="4497" sId="1">
    <oc r="I351" t="inlineStr">
      <is>
        <t>Passed</t>
      </is>
    </oc>
    <nc r="I351" t="inlineStr">
      <is>
        <t>Not_Run</t>
      </is>
    </nc>
  </rcc>
  <rcc rId="4498" sId="1">
    <oc r="I352" t="inlineStr">
      <is>
        <t>Passed</t>
      </is>
    </oc>
    <nc r="I352" t="inlineStr">
      <is>
        <t>Not_Run</t>
      </is>
    </nc>
  </rcc>
  <rcc rId="4499" sId="1">
    <oc r="I353" t="inlineStr">
      <is>
        <t>Passed</t>
      </is>
    </oc>
    <nc r="I353" t="inlineStr">
      <is>
        <t>Not_Run</t>
      </is>
    </nc>
  </rcc>
  <rcc rId="4500" sId="1">
    <oc r="I354" t="inlineStr">
      <is>
        <t>Passed</t>
      </is>
    </oc>
    <nc r="I354" t="inlineStr">
      <is>
        <t>Not_Run</t>
      </is>
    </nc>
  </rcc>
  <rcc rId="4501" sId="1">
    <oc r="I355" t="inlineStr">
      <is>
        <t>Passed</t>
      </is>
    </oc>
    <nc r="I355" t="inlineStr">
      <is>
        <t>Not_Run</t>
      </is>
    </nc>
  </rcc>
  <rcc rId="4502" sId="1">
    <oc r="I356" t="inlineStr">
      <is>
        <t>Passed</t>
      </is>
    </oc>
    <nc r="I356" t="inlineStr">
      <is>
        <t>Not_Run</t>
      </is>
    </nc>
  </rcc>
  <rcc rId="4503" sId="1">
    <oc r="I357" t="inlineStr">
      <is>
        <t>Passed</t>
      </is>
    </oc>
    <nc r="I357" t="inlineStr">
      <is>
        <t>Not_Run</t>
      </is>
    </nc>
  </rcc>
  <rcc rId="4504" sId="1">
    <oc r="I358" t="inlineStr">
      <is>
        <t>Passed</t>
      </is>
    </oc>
    <nc r="I358" t="inlineStr">
      <is>
        <t>Not_Run</t>
      </is>
    </nc>
  </rcc>
  <rcc rId="4505" sId="1">
    <oc r="I359" t="inlineStr">
      <is>
        <t>Passed</t>
      </is>
    </oc>
    <nc r="I359" t="inlineStr">
      <is>
        <t>Not_Run</t>
      </is>
    </nc>
  </rcc>
  <rcc rId="4506" sId="1">
    <oc r="I360" t="inlineStr">
      <is>
        <t>Passed</t>
      </is>
    </oc>
    <nc r="I360" t="inlineStr">
      <is>
        <t>Not_Run</t>
      </is>
    </nc>
  </rcc>
  <rcc rId="4507" sId="1">
    <oc r="I361" t="inlineStr">
      <is>
        <t>Passed</t>
      </is>
    </oc>
    <nc r="I361" t="inlineStr">
      <is>
        <t>Not_Run</t>
      </is>
    </nc>
  </rcc>
  <rcc rId="4508" sId="1">
    <oc r="I362" t="inlineStr">
      <is>
        <t>Passed</t>
      </is>
    </oc>
    <nc r="I362" t="inlineStr">
      <is>
        <t>Not_Run</t>
      </is>
    </nc>
  </rcc>
  <rcc rId="4509" sId="1">
    <oc r="I363" t="inlineStr">
      <is>
        <t>Passed</t>
      </is>
    </oc>
    <nc r="I363" t="inlineStr">
      <is>
        <t>Not_Run</t>
      </is>
    </nc>
  </rcc>
  <rcc rId="4510" sId="1">
    <oc r="I364" t="inlineStr">
      <is>
        <t>Passed</t>
      </is>
    </oc>
    <nc r="I364" t="inlineStr">
      <is>
        <t>Not_Run</t>
      </is>
    </nc>
  </rcc>
  <rcc rId="4511" sId="1">
    <oc r="I365" t="inlineStr">
      <is>
        <t>Passed</t>
      </is>
    </oc>
    <nc r="I365" t="inlineStr">
      <is>
        <t>Not_Run</t>
      </is>
    </nc>
  </rcc>
  <rcc rId="4512" sId="1">
    <oc r="I366" t="inlineStr">
      <is>
        <t>Passed</t>
      </is>
    </oc>
    <nc r="I366" t="inlineStr">
      <is>
        <t>Not_Run</t>
      </is>
    </nc>
  </rcc>
  <rcc rId="4513" sId="1">
    <oc r="I367" t="inlineStr">
      <is>
        <t>Passed</t>
      </is>
    </oc>
    <nc r="I367" t="inlineStr">
      <is>
        <t>Not_Run</t>
      </is>
    </nc>
  </rcc>
  <rcc rId="4514" sId="1">
    <oc r="I368" t="inlineStr">
      <is>
        <t>Passed</t>
      </is>
    </oc>
    <nc r="I368" t="inlineStr">
      <is>
        <t>Not_Run</t>
      </is>
    </nc>
  </rcc>
  <rcc rId="4515" sId="1">
    <oc r="I369" t="inlineStr">
      <is>
        <t>Passed</t>
      </is>
    </oc>
    <nc r="I369" t="inlineStr">
      <is>
        <t>Not_Run</t>
      </is>
    </nc>
  </rcc>
  <rcc rId="4516" sId="1">
    <oc r="I370" t="inlineStr">
      <is>
        <t>Passed</t>
      </is>
    </oc>
    <nc r="I370" t="inlineStr">
      <is>
        <t>Not_Run</t>
      </is>
    </nc>
  </rcc>
  <rcc rId="4517" sId="1">
    <oc r="I371" t="inlineStr">
      <is>
        <t>Passed</t>
      </is>
    </oc>
    <nc r="I371" t="inlineStr">
      <is>
        <t>Not_Run</t>
      </is>
    </nc>
  </rcc>
  <rcc rId="4518" sId="1">
    <oc r="I372" t="inlineStr">
      <is>
        <t>Passed</t>
      </is>
    </oc>
    <nc r="I372" t="inlineStr">
      <is>
        <t>Not_Run</t>
      </is>
    </nc>
  </rcc>
  <rcc rId="4519" sId="1">
    <oc r="I373" t="inlineStr">
      <is>
        <t>Passed</t>
      </is>
    </oc>
    <nc r="I373" t="inlineStr">
      <is>
        <t>Not_Run</t>
      </is>
    </nc>
  </rcc>
  <rcc rId="4520" sId="1">
    <oc r="I374" t="inlineStr">
      <is>
        <t>Passed</t>
      </is>
    </oc>
    <nc r="I374" t="inlineStr">
      <is>
        <t>Not_Run</t>
      </is>
    </nc>
  </rcc>
  <rcc rId="4521" sId="1">
    <oc r="I375" t="inlineStr">
      <is>
        <t>Passed</t>
      </is>
    </oc>
    <nc r="I375" t="inlineStr">
      <is>
        <t>Not_Run</t>
      </is>
    </nc>
  </rcc>
  <rcc rId="4522" sId="1">
    <oc r="I376" t="inlineStr">
      <is>
        <t>Passed</t>
      </is>
    </oc>
    <nc r="I376" t="inlineStr">
      <is>
        <t>Not_Run</t>
      </is>
    </nc>
  </rcc>
  <rcc rId="4523" sId="1">
    <oc r="I377" t="inlineStr">
      <is>
        <t>Passed</t>
      </is>
    </oc>
    <nc r="I377" t="inlineStr">
      <is>
        <t>Not_Run</t>
      </is>
    </nc>
  </rcc>
  <rcc rId="4524" sId="1">
    <oc r="I378" t="inlineStr">
      <is>
        <t>Passed</t>
      </is>
    </oc>
    <nc r="I378" t="inlineStr">
      <is>
        <t>Not_Run</t>
      </is>
    </nc>
  </rcc>
  <rcc rId="4525" sId="1">
    <oc r="I379" t="inlineStr">
      <is>
        <t>Passed</t>
      </is>
    </oc>
    <nc r="I379" t="inlineStr">
      <is>
        <t>Not_Run</t>
      </is>
    </nc>
  </rcc>
  <rcc rId="4526" sId="1">
    <oc r="I380" t="inlineStr">
      <is>
        <t>Passed</t>
      </is>
    </oc>
    <nc r="I380" t="inlineStr">
      <is>
        <t>Not_Run</t>
      </is>
    </nc>
  </rcc>
  <rcc rId="4527" sId="1">
    <oc r="I381" t="inlineStr">
      <is>
        <t>Passed</t>
      </is>
    </oc>
    <nc r="I381" t="inlineStr">
      <is>
        <t>Not_Run</t>
      </is>
    </nc>
  </rcc>
  <rcc rId="4528" sId="1">
    <oc r="I382" t="inlineStr">
      <is>
        <t>Passed</t>
      </is>
    </oc>
    <nc r="I382" t="inlineStr">
      <is>
        <t>Not_Run</t>
      </is>
    </nc>
  </rcc>
  <rcc rId="4529" sId="1">
    <oc r="I383" t="inlineStr">
      <is>
        <t>Passed</t>
      </is>
    </oc>
    <nc r="I383" t="inlineStr">
      <is>
        <t>Not_Run</t>
      </is>
    </nc>
  </rcc>
  <rcc rId="4530" sId="1">
    <oc r="I384" t="inlineStr">
      <is>
        <t>Passed</t>
      </is>
    </oc>
    <nc r="I384" t="inlineStr">
      <is>
        <t>Not_Run</t>
      </is>
    </nc>
  </rcc>
  <rcc rId="4531" sId="1">
    <oc r="I385" t="inlineStr">
      <is>
        <t>Passed</t>
      </is>
    </oc>
    <nc r="I385" t="inlineStr">
      <is>
        <t>Not_Run</t>
      </is>
    </nc>
  </rcc>
  <rcc rId="4532" sId="1">
    <oc r="I386" t="inlineStr">
      <is>
        <t>Passed</t>
      </is>
    </oc>
    <nc r="I386" t="inlineStr">
      <is>
        <t>Not_Run</t>
      </is>
    </nc>
  </rcc>
  <rcc rId="4533" sId="1">
    <oc r="I387" t="inlineStr">
      <is>
        <t>Passed</t>
      </is>
    </oc>
    <nc r="I387" t="inlineStr">
      <is>
        <t>Not_Run</t>
      </is>
    </nc>
  </rcc>
  <rcc rId="4534" sId="1">
    <oc r="I388" t="inlineStr">
      <is>
        <t>Passed</t>
      </is>
    </oc>
    <nc r="I388" t="inlineStr">
      <is>
        <t>Not_Run</t>
      </is>
    </nc>
  </rcc>
  <rcc rId="4535" sId="1">
    <oc r="I389" t="inlineStr">
      <is>
        <t>Passed</t>
      </is>
    </oc>
    <nc r="I389" t="inlineStr">
      <is>
        <t>Not_Run</t>
      </is>
    </nc>
  </rcc>
  <rcc rId="4536" sId="1">
    <oc r="I390" t="inlineStr">
      <is>
        <t>Passed</t>
      </is>
    </oc>
    <nc r="I390" t="inlineStr">
      <is>
        <t>Not_Run</t>
      </is>
    </nc>
  </rcc>
  <rcc rId="4537" sId="1">
    <oc r="I391" t="inlineStr">
      <is>
        <t>Passed</t>
      </is>
    </oc>
    <nc r="I391" t="inlineStr">
      <is>
        <t>Not_Run</t>
      </is>
    </nc>
  </rcc>
  <rcc rId="4538" sId="1">
    <oc r="I392" t="inlineStr">
      <is>
        <t>Passed</t>
      </is>
    </oc>
    <nc r="I392" t="inlineStr">
      <is>
        <t>Not_Run</t>
      </is>
    </nc>
  </rcc>
  <rcc rId="4539" sId="1">
    <oc r="I393" t="inlineStr">
      <is>
        <t>Passed</t>
      </is>
    </oc>
    <nc r="I393" t="inlineStr">
      <is>
        <t>Not_Run</t>
      </is>
    </nc>
  </rcc>
  <rcc rId="4540" sId="1">
    <oc r="I394" t="inlineStr">
      <is>
        <t>Passed</t>
      </is>
    </oc>
    <nc r="I394" t="inlineStr">
      <is>
        <t>Not_Run</t>
      </is>
    </nc>
  </rcc>
  <rcc rId="4541" sId="1">
    <oc r="I395" t="inlineStr">
      <is>
        <t>Passed</t>
      </is>
    </oc>
    <nc r="I395" t="inlineStr">
      <is>
        <t>Not_Run</t>
      </is>
    </nc>
  </rcc>
  <rcc rId="4542" sId="1">
    <oc r="I396" t="inlineStr">
      <is>
        <t>Passed</t>
      </is>
    </oc>
    <nc r="I396" t="inlineStr">
      <is>
        <t>Not_Run</t>
      </is>
    </nc>
  </rcc>
  <rcc rId="4543" sId="1">
    <oc r="I397" t="inlineStr">
      <is>
        <t>Passed</t>
      </is>
    </oc>
    <nc r="I397" t="inlineStr">
      <is>
        <t>Not_Run</t>
      </is>
    </nc>
  </rcc>
  <rcc rId="4544" sId="1">
    <oc r="I398" t="inlineStr">
      <is>
        <t>Passed</t>
      </is>
    </oc>
    <nc r="I398" t="inlineStr">
      <is>
        <t>Not_Run</t>
      </is>
    </nc>
  </rcc>
  <rcc rId="4545" sId="1">
    <oc r="I399" t="inlineStr">
      <is>
        <t>Passed</t>
      </is>
    </oc>
    <nc r="I399" t="inlineStr">
      <is>
        <t>Not_Run</t>
      </is>
    </nc>
  </rcc>
  <rcc rId="4546" sId="1">
    <oc r="I400" t="inlineStr">
      <is>
        <t>Passed</t>
      </is>
    </oc>
    <nc r="I400" t="inlineStr">
      <is>
        <t>Not_Run</t>
      </is>
    </nc>
  </rcc>
  <rcc rId="4547" sId="1">
    <oc r="I401" t="inlineStr">
      <is>
        <t>Passed</t>
      </is>
    </oc>
    <nc r="I401" t="inlineStr">
      <is>
        <t>Not_Run</t>
      </is>
    </nc>
  </rcc>
  <rcc rId="4548" sId="1">
    <oc r="I402" t="inlineStr">
      <is>
        <t>Passed</t>
      </is>
    </oc>
    <nc r="I402" t="inlineStr">
      <is>
        <t>Not_Run</t>
      </is>
    </nc>
  </rcc>
  <rcc rId="4549" sId="1">
    <oc r="I403" t="inlineStr">
      <is>
        <t>Passed</t>
      </is>
    </oc>
    <nc r="I403" t="inlineStr">
      <is>
        <t>Not_Run</t>
      </is>
    </nc>
  </rcc>
  <rcc rId="4550" sId="1">
    <oc r="I404" t="inlineStr">
      <is>
        <t>Passed</t>
      </is>
    </oc>
    <nc r="I404" t="inlineStr">
      <is>
        <t>Not_Run</t>
      </is>
    </nc>
  </rcc>
  <rcc rId="4551" sId="1">
    <oc r="I405" t="inlineStr">
      <is>
        <t>Passed</t>
      </is>
    </oc>
    <nc r="I405" t="inlineStr">
      <is>
        <t>Not_Run</t>
      </is>
    </nc>
  </rcc>
  <rcc rId="4552" sId="1">
    <oc r="I406" t="inlineStr">
      <is>
        <t>Passed</t>
      </is>
    </oc>
    <nc r="I406" t="inlineStr">
      <is>
        <t>Not_Run</t>
      </is>
    </nc>
  </rcc>
  <rcc rId="4553" sId="1">
    <oc r="I407" t="inlineStr">
      <is>
        <t>Passed</t>
      </is>
    </oc>
    <nc r="I407" t="inlineStr">
      <is>
        <t>Not_Run</t>
      </is>
    </nc>
  </rcc>
  <rcc rId="4554" sId="1">
    <oc r="I408" t="inlineStr">
      <is>
        <t>Passed</t>
      </is>
    </oc>
    <nc r="I408" t="inlineStr">
      <is>
        <t>Not_Run</t>
      </is>
    </nc>
  </rcc>
  <rcc rId="4555" sId="1">
    <oc r="I409" t="inlineStr">
      <is>
        <t>Passed</t>
      </is>
    </oc>
    <nc r="I409" t="inlineStr">
      <is>
        <t>Not_Run</t>
      </is>
    </nc>
  </rcc>
  <rcc rId="4556" sId="1">
    <oc r="I410" t="inlineStr">
      <is>
        <t>Passed</t>
      </is>
    </oc>
    <nc r="I410" t="inlineStr">
      <is>
        <t>Not_Run</t>
      </is>
    </nc>
  </rcc>
  <rcc rId="4557" sId="1">
    <oc r="I411" t="inlineStr">
      <is>
        <t>Passed</t>
      </is>
    </oc>
    <nc r="I411" t="inlineStr">
      <is>
        <t>Not_Run</t>
      </is>
    </nc>
  </rcc>
  <rcc rId="4558" sId="1">
    <oc r="I412" t="inlineStr">
      <is>
        <t>Passed</t>
      </is>
    </oc>
    <nc r="I412" t="inlineStr">
      <is>
        <t>Not_Run</t>
      </is>
    </nc>
  </rcc>
  <rcc rId="4559" sId="1">
    <oc r="I413" t="inlineStr">
      <is>
        <t>Passed</t>
      </is>
    </oc>
    <nc r="I413" t="inlineStr">
      <is>
        <t>Not_Run</t>
      </is>
    </nc>
  </rcc>
  <rcc rId="4560" sId="1">
    <oc r="I414" t="inlineStr">
      <is>
        <t>NA</t>
      </is>
    </oc>
    <nc r="I414" t="inlineStr">
      <is>
        <t>Not_Run</t>
      </is>
    </nc>
  </rcc>
  <rcc rId="4561" sId="1">
    <oc r="I415" t="inlineStr">
      <is>
        <t>Passed</t>
      </is>
    </oc>
    <nc r="I415" t="inlineStr">
      <is>
        <t>Not_Run</t>
      </is>
    </nc>
  </rcc>
  <rcc rId="4562" sId="1">
    <oc r="I416" t="inlineStr">
      <is>
        <t>Passed</t>
      </is>
    </oc>
    <nc r="I416" t="inlineStr">
      <is>
        <t>Not_Run</t>
      </is>
    </nc>
  </rcc>
  <rcc rId="4563" sId="1">
    <oc r="I417" t="inlineStr">
      <is>
        <t>Passed</t>
      </is>
    </oc>
    <nc r="I417" t="inlineStr">
      <is>
        <t>Not_Run</t>
      </is>
    </nc>
  </rcc>
  <rcc rId="4564" sId="1">
    <oc r="I418" t="inlineStr">
      <is>
        <t>Passed</t>
      </is>
    </oc>
    <nc r="I418" t="inlineStr">
      <is>
        <t>Not_Run</t>
      </is>
    </nc>
  </rcc>
  <rcc rId="4565" sId="1">
    <oc r="I419" t="inlineStr">
      <is>
        <t>Passed</t>
      </is>
    </oc>
    <nc r="I419" t="inlineStr">
      <is>
        <t>Not_Run</t>
      </is>
    </nc>
  </rcc>
  <rcc rId="4566" sId="1">
    <oc r="I420" t="inlineStr">
      <is>
        <t>Passed</t>
      </is>
    </oc>
    <nc r="I420" t="inlineStr">
      <is>
        <t>Not_Run</t>
      </is>
    </nc>
  </rcc>
  <rcc rId="4567" sId="1">
    <oc r="I421" t="inlineStr">
      <is>
        <t>Passed</t>
      </is>
    </oc>
    <nc r="I421" t="inlineStr">
      <is>
        <t>Not_Run</t>
      </is>
    </nc>
  </rcc>
  <rcc rId="4568" sId="1">
    <oc r="I422" t="inlineStr">
      <is>
        <t>Passed</t>
      </is>
    </oc>
    <nc r="I422" t="inlineStr">
      <is>
        <t>Not_Run</t>
      </is>
    </nc>
  </rcc>
  <rcc rId="4569" sId="1">
    <oc r="I423" t="inlineStr">
      <is>
        <t>Passed</t>
      </is>
    </oc>
    <nc r="I423" t="inlineStr">
      <is>
        <t>Not_Run</t>
      </is>
    </nc>
  </rcc>
  <rcc rId="4570" sId="1">
    <oc r="I424" t="inlineStr">
      <is>
        <t>Passed</t>
      </is>
    </oc>
    <nc r="I424" t="inlineStr">
      <is>
        <t>Not_Run</t>
      </is>
    </nc>
  </rcc>
  <rcc rId="4571" sId="1">
    <oc r="I425" t="inlineStr">
      <is>
        <t>Passed</t>
      </is>
    </oc>
    <nc r="I425" t="inlineStr">
      <is>
        <t>Not_Run</t>
      </is>
    </nc>
  </rcc>
  <rcc rId="4572" sId="1">
    <oc r="I426" t="inlineStr">
      <is>
        <t>Passed</t>
      </is>
    </oc>
    <nc r="I426" t="inlineStr">
      <is>
        <t>Not_Run</t>
      </is>
    </nc>
  </rcc>
  <rcc rId="4573" sId="1">
    <oc r="I427" t="inlineStr">
      <is>
        <t>Passed</t>
      </is>
    </oc>
    <nc r="I427" t="inlineStr">
      <is>
        <t>Not_Run</t>
      </is>
    </nc>
  </rcc>
  <rcc rId="4574" sId="1">
    <oc r="I428" t="inlineStr">
      <is>
        <t>Passed</t>
      </is>
    </oc>
    <nc r="I428" t="inlineStr">
      <is>
        <t>Not_Run</t>
      </is>
    </nc>
  </rcc>
  <rcc rId="4575" sId="1">
    <oc r="I429" t="inlineStr">
      <is>
        <t>Passed</t>
      </is>
    </oc>
    <nc r="I429" t="inlineStr">
      <is>
        <t>Not_Run</t>
      </is>
    </nc>
  </rcc>
  <rcc rId="4576" sId="1">
    <oc r="I430" t="inlineStr">
      <is>
        <t>Passed</t>
      </is>
    </oc>
    <nc r="I430" t="inlineStr">
      <is>
        <t>Not_Run</t>
      </is>
    </nc>
  </rcc>
  <rcc rId="4577" sId="1">
    <oc r="I431" t="inlineStr">
      <is>
        <t>Passed</t>
      </is>
    </oc>
    <nc r="I431" t="inlineStr">
      <is>
        <t>Not_Run</t>
      </is>
    </nc>
  </rcc>
  <rcc rId="4578" sId="1">
    <oc r="I432" t="inlineStr">
      <is>
        <t>Passed</t>
      </is>
    </oc>
    <nc r="I432" t="inlineStr">
      <is>
        <t>Not_Run</t>
      </is>
    </nc>
  </rcc>
  <rcc rId="4579" sId="1">
    <oc r="I433" t="inlineStr">
      <is>
        <t>Passed</t>
      </is>
    </oc>
    <nc r="I433" t="inlineStr">
      <is>
        <t>Not_Run</t>
      </is>
    </nc>
  </rcc>
  <rcc rId="4580" sId="1">
    <oc r="I434" t="inlineStr">
      <is>
        <t>Passed</t>
      </is>
    </oc>
    <nc r="I434" t="inlineStr">
      <is>
        <t>Not_Run</t>
      </is>
    </nc>
  </rcc>
  <rcc rId="4581" sId="1">
    <oc r="I435" t="inlineStr">
      <is>
        <t>Passed</t>
      </is>
    </oc>
    <nc r="I435" t="inlineStr">
      <is>
        <t>Not_Run</t>
      </is>
    </nc>
  </rcc>
  <rcc rId="4582" sId="1">
    <oc r="I436" t="inlineStr">
      <is>
        <t>Passed</t>
      </is>
    </oc>
    <nc r="I436" t="inlineStr">
      <is>
        <t>Not_Run</t>
      </is>
    </nc>
  </rcc>
  <rcc rId="4583" sId="1">
    <oc r="I437" t="inlineStr">
      <is>
        <t>Passed</t>
      </is>
    </oc>
    <nc r="I437" t="inlineStr">
      <is>
        <t>Not_Run</t>
      </is>
    </nc>
  </rcc>
  <rcc rId="4584" sId="1" odxf="1">
    <oc r="J57" t="inlineStr">
      <is>
        <t>Arya.</t>
      </is>
    </oc>
    <nc r="J57" t="inlineStr">
      <is>
        <t>Arya</t>
      </is>
    </nc>
    <odxf/>
  </rcc>
  <rcc rId="4585" sId="1" odxf="1">
    <oc r="J63" t="inlineStr">
      <is>
        <t>Arya.</t>
      </is>
    </oc>
    <nc r="J63" t="inlineStr">
      <is>
        <t>Arya</t>
      </is>
    </nc>
    <odxf/>
  </rcc>
  <rcc rId="4586" sId="1" odxf="1">
    <oc r="J67" t="inlineStr">
      <is>
        <t>Arya.</t>
      </is>
    </oc>
    <nc r="J67" t="inlineStr">
      <is>
        <t>Arya</t>
      </is>
    </nc>
    <odxf/>
  </rcc>
  <rcc rId="4587" sId="1" odxf="1">
    <oc r="J87" t="inlineStr">
      <is>
        <t>Arya.</t>
      </is>
    </oc>
    <nc r="J87" t="inlineStr">
      <is>
        <t>Arya</t>
      </is>
    </nc>
    <odxf/>
  </rcc>
  <rcc rId="4588" sId="1" odxf="1">
    <oc r="J91" t="inlineStr">
      <is>
        <t>Arya.</t>
      </is>
    </oc>
    <nc r="J91" t="inlineStr">
      <is>
        <t>Arya</t>
      </is>
    </nc>
    <odxf/>
  </rcc>
  <rcc rId="4589" sId="1" odxf="1">
    <oc r="J92" t="inlineStr">
      <is>
        <t>Arya.</t>
      </is>
    </oc>
    <nc r="J92" t="inlineStr">
      <is>
        <t>Arya</t>
      </is>
    </nc>
    <odxf/>
  </rcc>
  <rcc rId="4590" sId="1" odxf="1">
    <oc r="J139" t="inlineStr">
      <is>
        <t>Arya.</t>
      </is>
    </oc>
    <nc r="J139" t="inlineStr">
      <is>
        <t>Arya</t>
      </is>
    </nc>
    <odxf/>
  </rcc>
  <rcc rId="4591" sId="1">
    <oc r="J161" t="inlineStr">
      <is>
        <t>Arya.</t>
      </is>
    </oc>
    <nc r="J161" t="inlineStr">
      <is>
        <t>Arya</t>
      </is>
    </nc>
  </rcc>
  <rcc rId="4592" sId="1" odxf="1">
    <oc r="J165" t="inlineStr">
      <is>
        <t>Arya.</t>
      </is>
    </oc>
    <nc r="J165" t="inlineStr">
      <is>
        <t>Arya</t>
      </is>
    </nc>
    <odxf/>
  </rcc>
  <rcc rId="4593" sId="1" odxf="1">
    <oc r="J178" t="inlineStr">
      <is>
        <t>Arya.</t>
      </is>
    </oc>
    <nc r="J178" t="inlineStr">
      <is>
        <t>Arya</t>
      </is>
    </nc>
    <odxf/>
  </rcc>
  <rcc rId="4594" sId="1" odxf="1">
    <oc r="J181" t="inlineStr">
      <is>
        <t>Arya.</t>
      </is>
    </oc>
    <nc r="J181" t="inlineStr">
      <is>
        <t>Arya</t>
      </is>
    </nc>
    <odxf/>
  </rcc>
  <rcc rId="4595" sId="1" odxf="1">
    <oc r="J183" t="inlineStr">
      <is>
        <t>Arya.</t>
      </is>
    </oc>
    <nc r="J183" t="inlineStr">
      <is>
        <t>Arya</t>
      </is>
    </nc>
    <odxf/>
  </rcc>
  <rcc rId="4596" sId="1" odxf="1">
    <oc r="J191" t="inlineStr">
      <is>
        <t>Arya.</t>
      </is>
    </oc>
    <nc r="J191" t="inlineStr">
      <is>
        <t>Arya</t>
      </is>
    </nc>
    <odxf/>
  </rcc>
  <rcc rId="4597" sId="1" odxf="1">
    <oc r="J201" t="inlineStr">
      <is>
        <t>Arya.</t>
      </is>
    </oc>
    <nc r="J201" t="inlineStr">
      <is>
        <t>Arya</t>
      </is>
    </nc>
    <odxf/>
  </rcc>
  <rcc rId="4598" sId="1" odxf="1">
    <oc r="J204" t="inlineStr">
      <is>
        <t>Arya.</t>
      </is>
    </oc>
    <nc r="J204" t="inlineStr">
      <is>
        <t>Arya</t>
      </is>
    </nc>
    <odxf/>
  </rcc>
  <rcc rId="4599" sId="1">
    <oc r="J296" t="inlineStr">
      <is>
        <t>Arya.</t>
      </is>
    </oc>
    <nc r="J296" t="inlineStr">
      <is>
        <t>Arya</t>
      </is>
    </nc>
  </rcc>
  <rcc rId="4600" sId="1">
    <oc r="J305" t="inlineStr">
      <is>
        <t>Arya.</t>
      </is>
    </oc>
    <nc r="J305" t="inlineStr">
      <is>
        <t>Arya</t>
      </is>
    </nc>
  </rcc>
  <rcc rId="4601" sId="1">
    <oc r="J313" t="inlineStr">
      <is>
        <t>Arya.</t>
      </is>
    </oc>
    <nc r="J313" t="inlineStr">
      <is>
        <t>Arya</t>
      </is>
    </nc>
  </rcc>
  <rcc rId="4602" sId="1">
    <oc r="J317" t="inlineStr">
      <is>
        <t>Arya.</t>
      </is>
    </oc>
    <nc r="J317" t="inlineStr">
      <is>
        <t>Arya</t>
      </is>
    </nc>
  </rcc>
  <rcc rId="4603" sId="1">
    <oc r="J334" t="inlineStr">
      <is>
        <t>Arya.</t>
      </is>
    </oc>
    <nc r="J334" t="inlineStr">
      <is>
        <t>Arya</t>
      </is>
    </nc>
  </rcc>
  <rcc rId="4604" sId="1" odxf="1">
    <oc r="J374" t="inlineStr">
      <is>
        <t>Arya.</t>
      </is>
    </oc>
    <nc r="J374" t="inlineStr">
      <is>
        <t>Arya</t>
      </is>
    </nc>
    <odxf/>
  </rcc>
  <rcc rId="4605" sId="1" odxf="1">
    <oc r="J375" t="inlineStr">
      <is>
        <t>Arya.</t>
      </is>
    </oc>
    <nc r="J375" t="inlineStr">
      <is>
        <t>Arya</t>
      </is>
    </nc>
    <odxf/>
  </rcc>
  <rcc rId="4606" sId="1" odxf="1">
    <oc r="J426" t="inlineStr">
      <is>
        <t>Arya.</t>
      </is>
    </oc>
    <nc r="J426" t="inlineStr">
      <is>
        <t>Arya</t>
      </is>
    </nc>
    <odxf/>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Test_Data!$A$1:$U$437</formula>
    <oldFormula>Test_Data!$A$1:$U$437</oldFormula>
  </rdn>
  <rcv guid="{59388434-B977-4D04-820B-C0079DE38CFF}" action="add"/>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1" sId="1">
    <oc r="I93" t="inlineStr">
      <is>
        <t>Not_Run</t>
      </is>
    </oc>
    <nc r="I93" t="inlineStr">
      <is>
        <t>Passed</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2" sId="1">
    <oc r="I62" t="inlineStr">
      <is>
        <t>Not_Run</t>
      </is>
    </oc>
    <nc r="I62" t="inlineStr">
      <is>
        <t>Passed</t>
      </is>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3" sId="1">
    <oc r="I15" t="inlineStr">
      <is>
        <t>Not_Run</t>
      </is>
    </oc>
    <nc r="I15" t="inlineStr">
      <is>
        <t>Passed</t>
      </is>
    </nc>
  </rcc>
  <rcc rId="4614" sId="1">
    <oc r="I22" t="inlineStr">
      <is>
        <t>Not_Run</t>
      </is>
    </oc>
    <nc r="I22" t="inlineStr">
      <is>
        <t>Passed</t>
      </is>
    </nc>
  </rcc>
  <rcc rId="4615" sId="1">
    <oc r="I20" t="inlineStr">
      <is>
        <t>Not_Run</t>
      </is>
    </oc>
    <nc r="I20" t="inlineStr">
      <is>
        <t>Passed</t>
      </is>
    </nc>
  </rcc>
  <rcc rId="4616" sId="1">
    <oc r="I381" t="inlineStr">
      <is>
        <t>Not_Run</t>
      </is>
    </oc>
    <nc r="I381" t="inlineStr">
      <is>
        <t>Passed</t>
      </is>
    </nc>
  </rcc>
  <rcc rId="4617" sId="1">
    <oc r="I358" t="inlineStr">
      <is>
        <t>Not_Run</t>
      </is>
    </oc>
    <nc r="I358" t="inlineStr">
      <is>
        <t>Passed</t>
      </is>
    </nc>
  </rcc>
  <rcc rId="4618" sId="1">
    <oc r="I335" t="inlineStr">
      <is>
        <t>Not_Run</t>
      </is>
    </oc>
    <nc r="I335" t="inlineStr">
      <is>
        <t>Passed</t>
      </is>
    </nc>
  </rcc>
  <rcc rId="4619" sId="1">
    <oc r="I260" t="inlineStr">
      <is>
        <t>Not_Run</t>
      </is>
    </oc>
    <nc r="I260" t="inlineStr">
      <is>
        <t>Passed</t>
      </is>
    </nc>
  </rcc>
  <rcc rId="4620" sId="1">
    <oc r="I255" t="inlineStr">
      <is>
        <t>Not_Run</t>
      </is>
    </oc>
    <nc r="I255" t="inlineStr">
      <is>
        <t>Passed</t>
      </is>
    </nc>
  </rcc>
  <rcc rId="4621" sId="1">
    <oc r="I246" t="inlineStr">
      <is>
        <t>Not_Run</t>
      </is>
    </oc>
    <nc r="I246" t="inlineStr">
      <is>
        <t>Passed</t>
      </is>
    </nc>
  </rcc>
  <rcc rId="4622" sId="1">
    <oc r="I234" t="inlineStr">
      <is>
        <t>Not_Run</t>
      </is>
    </oc>
    <nc r="I234" t="inlineStr">
      <is>
        <t>Passed</t>
      </is>
    </nc>
  </rcc>
  <rcc rId="4623" sId="1">
    <oc r="I230" t="inlineStr">
      <is>
        <t>Not_Run</t>
      </is>
    </oc>
    <nc r="I230" t="inlineStr">
      <is>
        <t>Passed</t>
      </is>
    </nc>
  </rcc>
  <rcc rId="4624" sId="1">
    <oc r="I219" t="inlineStr">
      <is>
        <t>Not_Run</t>
      </is>
    </oc>
    <nc r="I219" t="inlineStr">
      <is>
        <t>Passed</t>
      </is>
    </nc>
  </rcc>
  <rcc rId="4625" sId="1">
    <oc r="I209" t="inlineStr">
      <is>
        <t>Not_Run</t>
      </is>
    </oc>
    <nc r="I209" t="inlineStr">
      <is>
        <t>Passed</t>
      </is>
    </nc>
  </rcc>
  <rcc rId="4626" sId="1">
    <oc r="I208" t="inlineStr">
      <is>
        <t>Not_Run</t>
      </is>
    </oc>
    <nc r="I208" t="inlineStr">
      <is>
        <t>Passed</t>
      </is>
    </nc>
  </rcc>
  <rcc rId="4627" sId="1">
    <oc r="I206" t="inlineStr">
      <is>
        <t>Not_Run</t>
      </is>
    </oc>
    <nc r="I206" t="inlineStr">
      <is>
        <t>Passed</t>
      </is>
    </nc>
  </rcc>
  <rcc rId="4628" sId="1">
    <oc r="I153" t="inlineStr">
      <is>
        <t>Not_Run</t>
      </is>
    </oc>
    <nc r="I153" t="inlineStr">
      <is>
        <t>Passed</t>
      </is>
    </nc>
  </rcc>
  <rcc rId="4629" sId="1">
    <oc r="I101" t="inlineStr">
      <is>
        <t>Not_Run</t>
      </is>
    </oc>
    <nc r="I101" t="inlineStr">
      <is>
        <t>Passed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0" sId="1">
    <oc r="I72" t="inlineStr">
      <is>
        <t>Not_Run</t>
      </is>
    </oc>
    <nc r="I72" t="inlineStr">
      <is>
        <t>Passed</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1" sId="1">
    <oc r="I12" t="inlineStr">
      <is>
        <t>Not_Run</t>
      </is>
    </oc>
    <nc r="I12" t="inlineStr">
      <is>
        <t>Passed</t>
      </is>
    </nc>
  </rcc>
  <rcc rId="4632" sId="1">
    <oc r="I115" t="inlineStr">
      <is>
        <t>Not_Run</t>
      </is>
    </oc>
    <nc r="I115" t="inlineStr">
      <is>
        <t>Passed</t>
      </is>
    </nc>
  </rcc>
  <rcc rId="4633" sId="1">
    <oc r="I31" t="inlineStr">
      <is>
        <t>Not_Run</t>
      </is>
    </oc>
    <nc r="I31" t="inlineStr">
      <is>
        <t>Passed</t>
      </is>
    </nc>
  </rcc>
  <rcc rId="4634" sId="1">
    <oc r="I60" t="inlineStr">
      <is>
        <t>Not_Run</t>
      </is>
    </oc>
    <nc r="I60" t="inlineStr">
      <is>
        <t>Passed</t>
      </is>
    </nc>
  </rcc>
  <rcc rId="4635" sId="1">
    <oc r="I118" t="inlineStr">
      <is>
        <t>Not_Run</t>
      </is>
    </oc>
    <nc r="I118" t="inlineStr">
      <is>
        <t>Passed</t>
      </is>
    </nc>
  </rcc>
  <rcc rId="4636" sId="1">
    <oc r="I203" t="inlineStr">
      <is>
        <t>Not_Run</t>
      </is>
    </oc>
    <nc r="I203" t="inlineStr">
      <is>
        <t>Passed</t>
      </is>
    </nc>
  </rcc>
  <rcc rId="4637" sId="1">
    <oc r="I210" t="inlineStr">
      <is>
        <t>Not_Run</t>
      </is>
    </oc>
    <nc r="I210" t="inlineStr">
      <is>
        <t>NA</t>
      </is>
    </nc>
  </rcc>
  <rcc rId="4638" sId="1">
    <oc r="I223" t="inlineStr">
      <is>
        <t>Not_Run</t>
      </is>
    </oc>
    <nc r="I223" t="inlineStr">
      <is>
        <t>Passed</t>
      </is>
    </nc>
  </rcc>
  <rcc rId="4639" sId="1">
    <oc r="I249" t="inlineStr">
      <is>
        <t>Not_Run</t>
      </is>
    </oc>
    <nc r="I249" t="inlineStr">
      <is>
        <t>Passed</t>
      </is>
    </nc>
  </rcc>
  <rcc rId="4640" sId="1">
    <oc r="I250" t="inlineStr">
      <is>
        <t>Not_Run</t>
      </is>
    </oc>
    <nc r="I250" t="inlineStr">
      <is>
        <t>Passed</t>
      </is>
    </nc>
  </rcc>
  <rcc rId="4641" sId="1">
    <oc r="I301" t="inlineStr">
      <is>
        <t>Not_Run</t>
      </is>
    </oc>
    <nc r="I301" t="inlineStr">
      <is>
        <t>Passed</t>
      </is>
    </nc>
  </rcc>
  <rcc rId="4642" sId="1">
    <oc r="I352" t="inlineStr">
      <is>
        <t>Not_Run</t>
      </is>
    </oc>
    <nc r="I352" t="inlineStr">
      <is>
        <t>Passed</t>
      </is>
    </nc>
  </rcc>
  <rcc rId="4643" sId="1">
    <oc r="I356" t="inlineStr">
      <is>
        <t>Not_Run</t>
      </is>
    </oc>
    <nc r="I356" t="inlineStr">
      <is>
        <t>Passed</t>
      </is>
    </nc>
  </rcc>
  <rcc rId="4644" sId="1">
    <oc r="I373" t="inlineStr">
      <is>
        <t>Not_Run</t>
      </is>
    </oc>
    <nc r="I373" t="inlineStr">
      <is>
        <t>Passed</t>
      </is>
    </nc>
  </rcc>
  <rcc rId="4645" sId="1">
    <oc r="I392" t="inlineStr">
      <is>
        <t>Not_Run</t>
      </is>
    </oc>
    <nc r="I392" t="inlineStr">
      <is>
        <t>Passed</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6" sId="1">
    <oc r="I112" t="inlineStr">
      <is>
        <t>Not_Run</t>
      </is>
    </oc>
    <nc r="I112" t="inlineStr">
      <is>
        <t>Passed</t>
      </is>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7" sId="1">
    <oc r="I287" t="inlineStr">
      <is>
        <t>Not_Run</t>
      </is>
    </oc>
    <nc r="I287" t="inlineStr">
      <is>
        <t>Passed</t>
      </is>
    </nc>
  </rcc>
  <rcc rId="4648" sId="1">
    <oc r="I364" t="inlineStr">
      <is>
        <t>Not_Run</t>
      </is>
    </oc>
    <nc r="I364" t="inlineStr">
      <is>
        <t>Passed</t>
      </is>
    </nc>
  </rcc>
  <rcc rId="4649" sId="1">
    <oc r="I384" t="inlineStr">
      <is>
        <t>Not_Run</t>
      </is>
    </oc>
    <nc r="I384" t="inlineStr">
      <is>
        <t>Passed</t>
      </is>
    </nc>
  </rcc>
  <rcc rId="4650" sId="1">
    <oc r="I407" t="inlineStr">
      <is>
        <t>Not_Run</t>
      </is>
    </oc>
    <nc r="I407" t="inlineStr">
      <is>
        <t>Passed</t>
      </is>
    </nc>
  </rcc>
  <rcc rId="4651" sId="1">
    <oc r="I415" t="inlineStr">
      <is>
        <t>Not_Run</t>
      </is>
    </oc>
    <nc r="I415"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 sId="1">
    <oc r="E62" t="inlineStr">
      <is>
        <t>Not_Run</t>
      </is>
    </oc>
    <nc r="E62" t="inlineStr">
      <is>
        <t>Passed</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52" sId="1">
    <oc r="I94" t="inlineStr">
      <is>
        <t>Not_Run</t>
      </is>
    </oc>
    <nc r="I94" t="inlineStr">
      <is>
        <t>Passed</t>
      </is>
    </nc>
  </rcc>
  <rcc rId="4653" sId="1">
    <oc r="I86" t="inlineStr">
      <is>
        <t>Not_Run</t>
      </is>
    </oc>
    <nc r="I86" t="inlineStr">
      <is>
        <t>Passed</t>
      </is>
    </nc>
  </rcc>
  <rcc rId="4654" sId="1">
    <oc r="I84" t="inlineStr">
      <is>
        <t>Not_Run</t>
      </is>
    </oc>
    <nc r="I84" t="inlineStr">
      <is>
        <t>Passed</t>
      </is>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55" sId="1">
    <oc r="I47" t="inlineStr">
      <is>
        <t>Not_Run</t>
      </is>
    </oc>
    <nc r="I47" t="inlineStr">
      <is>
        <t>Passed</t>
      </is>
    </nc>
  </rcc>
  <rcc rId="4656" sId="1">
    <oc r="I48" t="inlineStr">
      <is>
        <t>Not_Run</t>
      </is>
    </oc>
    <nc r="I48" t="inlineStr">
      <is>
        <t>Passed</t>
      </is>
    </nc>
  </rcc>
  <rcc rId="4657" sId="1">
    <oc r="I49" t="inlineStr">
      <is>
        <t>Not_Run</t>
      </is>
    </oc>
    <nc r="I49" t="inlineStr">
      <is>
        <t>Passed</t>
      </is>
    </nc>
  </rcc>
  <rcc rId="4658" sId="1">
    <oc r="I51" t="inlineStr">
      <is>
        <t>Not_Run</t>
      </is>
    </oc>
    <nc r="I51" t="inlineStr">
      <is>
        <t>Passed</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59" sId="1">
    <oc r="I189" t="inlineStr">
      <is>
        <t>Not_Run</t>
      </is>
    </oc>
    <nc r="I189" t="inlineStr">
      <is>
        <t>Passed</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0" sId="1">
    <oc r="I190" t="inlineStr">
      <is>
        <t>Not_Run</t>
      </is>
    </oc>
    <nc r="I190" t="inlineStr">
      <is>
        <t>Passed</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1" sId="1" odxf="1" dxf="1">
    <oc r="A30">
      <f>HYPERLINK("https://hsdes.intel.com/resource/14013157183","14013157183")</f>
    </oc>
    <nc r="A30">
      <f>HYPERLINK("https://hsdes.intel.com/resource/14013157183","14013157183")</f>
    </nc>
    <odxf>
      <font>
        <u val="none"/>
        <sz val="11"/>
        <color theme="1"/>
        <name val="Calibri"/>
        <family val="2"/>
        <scheme val="minor"/>
      </font>
    </odxf>
    <ndxf>
      <font>
        <u/>
        <sz val="11"/>
        <color theme="10"/>
        <name val="Calibri"/>
        <family val="2"/>
        <scheme val="minor"/>
      </font>
    </ndxf>
  </rcc>
  <rcc rId="4662" sId="1">
    <oc r="I30" t="inlineStr">
      <is>
        <t>Not_Run</t>
      </is>
    </oc>
    <nc r="I30" t="inlineStr">
      <is>
        <t>Passed</t>
      </is>
    </nc>
  </rcc>
  <rcc rId="4663" sId="1">
    <oc r="I17" t="inlineStr">
      <is>
        <t>Not_Run</t>
      </is>
    </oc>
    <nc r="I17" t="inlineStr">
      <is>
        <t>Passed</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4" sId="1">
    <oc r="I13" t="inlineStr">
      <is>
        <t>Not_Run</t>
      </is>
    </oc>
    <nc r="I13" t="inlineStr">
      <is>
        <t>Passed</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5" sId="1">
    <oc r="I193" t="inlineStr">
      <is>
        <t>Not_Run</t>
      </is>
    </oc>
    <nc r="I193" t="inlineStr">
      <is>
        <t>Passed</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6" sId="1">
    <oc r="I195" t="inlineStr">
      <is>
        <t>Not_Run</t>
      </is>
    </oc>
    <nc r="I195" t="inlineStr">
      <is>
        <t>Passed</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7" sId="1">
    <oc r="I220" t="inlineStr">
      <is>
        <t>Not_Run</t>
      </is>
    </oc>
    <nc r="I220" t="inlineStr">
      <is>
        <t>Passed</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8" sId="1">
    <oc r="I221" t="inlineStr">
      <is>
        <t>Not_Run</t>
      </is>
    </oc>
    <nc r="I221"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5" sId="1">
    <oc r="I88" t="inlineStr">
      <is>
        <t>Not_Run</t>
      </is>
    </oc>
    <nc r="I88"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 sId="1">
    <oc r="E125" t="inlineStr">
      <is>
        <t>Not_Run</t>
      </is>
    </oc>
    <nc r="E125" t="inlineStr">
      <is>
        <t>Passed</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9" sId="1">
    <oc r="I42" t="inlineStr">
      <is>
        <t>Not_Run</t>
      </is>
    </oc>
    <nc r="I42" t="inlineStr">
      <is>
        <t>Passed</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70" sId="1">
    <oc r="I363" t="inlineStr">
      <is>
        <t>Not_Run</t>
      </is>
    </oc>
    <nc r="I363" t="inlineStr">
      <is>
        <t>Passed</t>
      </is>
    </nc>
  </rcc>
  <rcc rId="4671" sId="1">
    <oc r="I399" t="inlineStr">
      <is>
        <t>Not_Run</t>
      </is>
    </oc>
    <nc r="I399" t="inlineStr">
      <is>
        <t>Passed</t>
      </is>
    </nc>
  </rcc>
  <rcc rId="4672" sId="1">
    <oc r="J399" t="inlineStr">
      <is>
        <t>Shwetha</t>
      </is>
    </oc>
    <nc r="J399" t="inlineStr">
      <is>
        <t>Manasa</t>
      </is>
    </nc>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73" sId="1">
    <oc r="C2" t="inlineStr">
      <is>
        <t>Verify Fan rotation speed at the time of temperature crosses active trip point during OS hung condition</t>
      </is>
    </oc>
    <nc r="C2"/>
  </rcc>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74" sId="1">
    <oc r="I396" t="inlineStr">
      <is>
        <t>Not_Run</t>
      </is>
    </oc>
    <nc r="I396" t="inlineStr">
      <is>
        <t>Passed</t>
      </is>
    </nc>
  </rcc>
  <rcc rId="4675" sId="1">
    <oc r="J396" t="inlineStr">
      <is>
        <t>Shwetha</t>
      </is>
    </oc>
    <nc r="J396" t="inlineStr">
      <is>
        <t>Manasa</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76" sId="1">
    <oc r="I397" t="inlineStr">
      <is>
        <t>Not_Run</t>
      </is>
    </oc>
    <nc r="I397" t="inlineStr">
      <is>
        <t>Passed</t>
      </is>
    </nc>
  </rcc>
  <rcc rId="4677" sId="1">
    <oc r="I395" t="inlineStr">
      <is>
        <t>Not_Run</t>
      </is>
    </oc>
    <nc r="I395" t="inlineStr">
      <is>
        <t>Passed</t>
      </is>
    </nc>
  </rcc>
  <rcc rId="4678" sId="1">
    <oc r="I340" t="inlineStr">
      <is>
        <t>Not_Run</t>
      </is>
    </oc>
    <nc r="I340" t="inlineStr">
      <is>
        <t>Passed</t>
      </is>
    </nc>
  </rcc>
  <rcc rId="4679" sId="1">
    <oc r="I185" t="inlineStr">
      <is>
        <t>Not_Run</t>
      </is>
    </oc>
    <nc r="I185" t="inlineStr">
      <is>
        <t>Passed</t>
      </is>
    </nc>
  </rcc>
  <rcc rId="4680" sId="1">
    <oc r="I136" t="inlineStr">
      <is>
        <t>Not_Run</t>
      </is>
    </oc>
    <nc r="I136" t="inlineStr">
      <is>
        <t>Passed</t>
      </is>
    </nc>
  </rcc>
  <rcc rId="4681" sId="1">
    <oc r="I83" t="inlineStr">
      <is>
        <t>Not_Run</t>
      </is>
    </oc>
    <nc r="I83" t="inlineStr">
      <is>
        <t>Passed</t>
      </is>
    </nc>
  </rcc>
  <rcc rId="4682" sId="1">
    <oc r="I61" t="inlineStr">
      <is>
        <t>Not_Run</t>
      </is>
    </oc>
    <nc r="I61" t="inlineStr">
      <is>
        <t>Passed</t>
      </is>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3" sId="1">
    <oc r="I194" t="inlineStr">
      <is>
        <t>Not_Run</t>
      </is>
    </oc>
    <nc r="I194" t="inlineStr">
      <is>
        <t>Passed</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4" sId="1">
    <oc r="I196" t="inlineStr">
      <is>
        <t>Not_Run</t>
      </is>
    </oc>
    <nc r="I196" t="inlineStr">
      <is>
        <t>Passed</t>
      </is>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5" sId="1">
    <oc r="I205" t="inlineStr">
      <is>
        <t>Not_Run</t>
      </is>
    </oc>
    <nc r="I205" t="inlineStr">
      <is>
        <t>Passed</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6" sId="1">
    <oc r="I222" t="inlineStr">
      <is>
        <t>Not_Run</t>
      </is>
    </oc>
    <nc r="I222" t="inlineStr">
      <is>
        <t>Passed</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7" sId="1">
    <oc r="I69" t="inlineStr">
      <is>
        <t>Not_Run</t>
      </is>
    </oc>
    <nc r="I69"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 sId="1">
    <oc r="E186" t="inlineStr">
      <is>
        <t>Not_Run</t>
      </is>
    </oc>
    <nc r="E186" t="inlineStr">
      <is>
        <t>Passed</t>
      </is>
    </nc>
  </rcc>
  <rcc rId="413" sId="1">
    <oc r="E185" t="inlineStr">
      <is>
        <t>Not_Run</t>
      </is>
    </oc>
    <nc r="E185" t="inlineStr">
      <is>
        <t>Passed</t>
      </is>
    </nc>
  </rcc>
  <rcc rId="414" sId="1">
    <oc r="E145" t="inlineStr">
      <is>
        <t>Not_Run</t>
      </is>
    </oc>
    <nc r="E145" t="inlineStr">
      <is>
        <t>Passed</t>
      </is>
    </nc>
  </rcc>
  <rcc rId="415" sId="1">
    <oc r="E136" t="inlineStr">
      <is>
        <t>Not_Run</t>
      </is>
    </oc>
    <nc r="E136" t="inlineStr">
      <is>
        <t>Passed</t>
      </is>
    </nc>
  </rcc>
  <rcc rId="416" sId="1">
    <oc r="E138" t="inlineStr">
      <is>
        <t>Not_Run</t>
      </is>
    </oc>
    <nc r="E138" t="inlineStr">
      <is>
        <t>Passed</t>
      </is>
    </nc>
  </rcc>
  <rcc rId="417" sId="1">
    <oc r="E61" t="inlineStr">
      <is>
        <t>Not_Run</t>
      </is>
    </oc>
    <nc r="E61" t="inlineStr">
      <is>
        <t>Passed</t>
      </is>
    </nc>
  </rcc>
  <rcc rId="418" sId="1">
    <oc r="E83" t="inlineStr">
      <is>
        <t>Not_Run</t>
      </is>
    </oc>
    <nc r="E83" t="inlineStr">
      <is>
        <t>Passed</t>
      </is>
    </nc>
  </rcc>
  <rcc rId="419" sId="1">
    <oc r="E107" t="inlineStr">
      <is>
        <t>Not_Run</t>
      </is>
    </oc>
    <nc r="E107" t="inlineStr">
      <is>
        <t>Passed</t>
      </is>
    </nc>
  </rcc>
  <rcc rId="420" sId="1">
    <oc r="E55" t="inlineStr">
      <is>
        <t>Not_Run</t>
      </is>
    </oc>
    <nc r="E55" t="inlineStr">
      <is>
        <t>Passed</t>
      </is>
    </nc>
  </rcc>
  <rcc rId="421" sId="1">
    <oc r="E134" t="inlineStr">
      <is>
        <t>Not_Run</t>
      </is>
    </oc>
    <nc r="E134" t="inlineStr">
      <is>
        <t>Passed</t>
      </is>
    </nc>
  </rcc>
  <rcv guid="{5579D22E-755A-4E0D-A977-6DB5DB67A016}" action="delete"/>
  <rdn rId="0" localSheetId="1" customView="1" name="Z_5579D22E_755A_4E0D_A977_6DB5DB67A016_.wvu.FilterData" hidden="1" oldHidden="1">
    <formula>'FIVC_BIOS_ADL-S_5SGC2_Cons_Ext.'!$A$1:$M$437</formula>
    <oldFormula>'FIVC_BIOS_ADL-S_5SGC2_Cons_Ext.'!$A$1:$M$437</oldFormula>
  </rdn>
  <rcv guid="{5579D22E-755A-4E0D-A977-6DB5DB67A016}" action="add"/>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8" sId="1">
    <oc r="I347" t="inlineStr">
      <is>
        <t>Not_Run</t>
      </is>
    </oc>
    <nc r="I347" t="inlineStr">
      <is>
        <t>Passed</t>
      </is>
    </nc>
  </rcc>
  <rcc rId="4689" sId="1">
    <oc r="J347" t="inlineStr">
      <is>
        <t>Reshma</t>
      </is>
    </oc>
    <nc r="J347" t="inlineStr">
      <is>
        <t>Manasa</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0" sId="1">
    <oc r="I88" t="inlineStr">
      <is>
        <t>Not_Run</t>
      </is>
    </oc>
    <nc r="I88" t="inlineStr">
      <is>
        <t>Passed</t>
      </is>
    </nc>
  </rcc>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1" sId="1">
    <oc r="I290" t="inlineStr">
      <is>
        <t>Not_Run</t>
      </is>
    </oc>
    <nc r="I290" t="inlineStr">
      <is>
        <t>Passed</t>
      </is>
    </nc>
  </rcc>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2" sId="1">
    <oc r="I147" t="inlineStr">
      <is>
        <t>Not_Run</t>
      </is>
    </oc>
    <nc r="I147" t="inlineStr">
      <is>
        <t>Passed</t>
      </is>
    </nc>
  </rcc>
  <rcc rId="4693" sId="1">
    <oc r="I145" t="inlineStr">
      <is>
        <t>Not_Run</t>
      </is>
    </oc>
    <nc r="I145" t="inlineStr">
      <is>
        <t>Passed</t>
      </is>
    </nc>
  </rcc>
  <rcc rId="4694" sId="1">
    <oc r="I144" t="inlineStr">
      <is>
        <t>Not_Run</t>
      </is>
    </oc>
    <nc r="I144" t="inlineStr">
      <is>
        <t>Passed</t>
      </is>
    </nc>
  </rcc>
  <rcc rId="4695" sId="1">
    <oc r="I134" t="inlineStr">
      <is>
        <t>Not_Run</t>
      </is>
    </oc>
    <nc r="I134" t="inlineStr">
      <is>
        <t>Passed</t>
      </is>
    </nc>
  </rcc>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6" sId="1">
    <oc r="I197" t="inlineStr">
      <is>
        <t>Not_Run</t>
      </is>
    </oc>
    <nc r="I197" t="inlineStr">
      <is>
        <t>Passed</t>
      </is>
    </nc>
  </rcc>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7" sId="1">
    <oc r="I198" t="inlineStr">
      <is>
        <t>Not_Run</t>
      </is>
    </oc>
    <nc r="I198" t="inlineStr">
      <is>
        <t>Passed</t>
      </is>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8" sId="1">
    <oc r="I199" t="inlineStr">
      <is>
        <t>Not_Run</t>
      </is>
    </oc>
    <nc r="I199" t="inlineStr">
      <is>
        <t>Passed</t>
      </is>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9" sId="1">
    <oc r="I200" t="inlineStr">
      <is>
        <t>Not_Run</t>
      </is>
    </oc>
    <nc r="I200" t="inlineStr">
      <is>
        <t>Passed</t>
      </is>
    </nc>
  </rcc>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0" sId="1">
    <oc r="I432" t="inlineStr">
      <is>
        <t>Not_Run</t>
      </is>
    </oc>
    <nc r="I432" t="inlineStr">
      <is>
        <t>Passed</t>
      </is>
    </nc>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1" sId="1">
    <oc r="I55" t="inlineStr">
      <is>
        <t>Not_Run</t>
      </is>
    </oc>
    <nc r="I55"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3" sId="1">
    <oc r="E235" t="inlineStr">
      <is>
        <t>Not_Run</t>
      </is>
    </oc>
    <nc r="E235" t="inlineStr">
      <is>
        <t>Passed</t>
      </is>
    </nc>
  </rcc>
  <rcc rId="424" sId="1">
    <oc r="E240" t="inlineStr">
      <is>
        <t>Not_Run</t>
      </is>
    </oc>
    <nc r="E240" t="inlineStr">
      <is>
        <t>Passed</t>
      </is>
    </nc>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2" sId="1">
    <oc r="I109" t="inlineStr">
      <is>
        <t>Not_Run</t>
      </is>
    </oc>
    <nc r="I109" t="inlineStr">
      <is>
        <t>Passed</t>
      </is>
    </nc>
  </rcc>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3" sId="1">
    <oc r="I426" t="inlineStr">
      <is>
        <t>Not_Run</t>
      </is>
    </oc>
    <nc r="I426" t="inlineStr">
      <is>
        <t>Passed</t>
      </is>
    </nc>
  </rcc>
  <rcc rId="4704" sId="1">
    <oc r="I404" t="inlineStr">
      <is>
        <t>Not_Run</t>
      </is>
    </oc>
    <nc r="I404" t="inlineStr">
      <is>
        <t>Passed</t>
      </is>
    </nc>
  </rcc>
  <rcc rId="4705" sId="1">
    <oc r="I375" t="inlineStr">
      <is>
        <t>Not_Run</t>
      </is>
    </oc>
    <nc r="I375" t="inlineStr">
      <is>
        <t>Passed</t>
      </is>
    </nc>
  </rcc>
  <rcc rId="4706" sId="1">
    <oc r="I374" t="inlineStr">
      <is>
        <t>Not_Run</t>
      </is>
    </oc>
    <nc r="I374" t="inlineStr">
      <is>
        <t>Passed</t>
      </is>
    </nc>
  </rcc>
  <rcc rId="4707" sId="1">
    <oc r="I355" t="inlineStr">
      <is>
        <t>Not_Run</t>
      </is>
    </oc>
    <nc r="I355" t="inlineStr">
      <is>
        <t>Passed</t>
      </is>
    </nc>
  </rcc>
  <rcc rId="4708" sId="1">
    <oc r="I354" t="inlineStr">
      <is>
        <t>Not_Run</t>
      </is>
    </oc>
    <nc r="I354" t="inlineStr">
      <is>
        <t>Passed</t>
      </is>
    </nc>
  </rcc>
  <rcc rId="4709" sId="1">
    <oc r="I325" t="inlineStr">
      <is>
        <t>Not_Run</t>
      </is>
    </oc>
    <nc r="I325" t="inlineStr">
      <is>
        <t>Passed</t>
      </is>
    </nc>
  </rcc>
  <rcc rId="4710" sId="1">
    <oc r="I324" t="inlineStr">
      <is>
        <t>Not_Run</t>
      </is>
    </oc>
    <nc r="I324" t="inlineStr">
      <is>
        <t>Passed</t>
      </is>
    </nc>
  </rcc>
  <rcc rId="4711" sId="1">
    <oc r="I314" t="inlineStr">
      <is>
        <t>Not_Run</t>
      </is>
    </oc>
    <nc r="I314" t="inlineStr">
      <is>
        <t>Passed</t>
      </is>
    </nc>
  </rcc>
  <rcc rId="4712" sId="1">
    <oc r="I312" t="inlineStr">
      <is>
        <t>Not_Run</t>
      </is>
    </oc>
    <nc r="I312" t="inlineStr">
      <is>
        <t>Passed</t>
      </is>
    </nc>
  </rcc>
  <rcc rId="4713" sId="1">
    <oc r="I310" t="inlineStr">
      <is>
        <t>Not_Run</t>
      </is>
    </oc>
    <nc r="I310" t="inlineStr">
      <is>
        <t>Passed</t>
      </is>
    </nc>
  </rcc>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14" sId="1">
    <oc r="I342" t="inlineStr">
      <is>
        <t>Not_Run</t>
      </is>
    </oc>
    <nc r="I342" t="inlineStr">
      <is>
        <t>NA</t>
      </is>
    </nc>
  </rcc>
  <rcc rId="4715" sId="1">
    <oc r="I309" t="inlineStr">
      <is>
        <t>Not_Run</t>
      </is>
    </oc>
    <nc r="I309" t="inlineStr">
      <is>
        <t>NA</t>
      </is>
    </nc>
  </rcc>
  <rcc rId="4716" sId="1">
    <oc r="J309" t="inlineStr">
      <is>
        <t>Arya</t>
      </is>
    </oc>
    <nc r="J309"/>
  </rcc>
  <rcc rId="4717" sId="1">
    <oc r="I160" t="inlineStr">
      <is>
        <t>Not_Run</t>
      </is>
    </oc>
    <nc r="I160" t="inlineStr">
      <is>
        <t>NA</t>
      </is>
    </nc>
  </rcc>
  <rcc rId="4718" sId="1">
    <oc r="J160" t="inlineStr">
      <is>
        <t>Arya</t>
      </is>
    </oc>
    <nc r="J160"/>
  </rcc>
  <rcc rId="4719" sId="1">
    <oc r="I16" t="inlineStr">
      <is>
        <t>Not_Run</t>
      </is>
    </oc>
    <nc r="I16" t="inlineStr">
      <is>
        <t>NA</t>
      </is>
    </nc>
  </rcc>
  <rcc rId="4720" sId="1">
    <oc r="J16" t="inlineStr">
      <is>
        <t>Arya</t>
      </is>
    </oc>
    <nc r="J16"/>
  </rcc>
  <rcc rId="4721" sId="1">
    <oc r="I63" t="inlineStr">
      <is>
        <t>Not_Run</t>
      </is>
    </oc>
    <nc r="I63" t="inlineStr">
      <is>
        <t>Passed</t>
      </is>
    </nc>
  </rcc>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2" sId="1">
    <oc r="I423" t="inlineStr">
      <is>
        <t>Not_Run</t>
      </is>
    </oc>
    <nc r="I423" t="inlineStr">
      <is>
        <t>Passed</t>
      </is>
    </nc>
  </rc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Test_Data!$A$1:$U$437</formula>
    <oldFormula>Test_Data!$A$1:$U$437</oldFormula>
  </rdn>
  <rcv guid="{1452CE3A-0E5D-4E5C-9B15-F3517FBAE90D}" action="add"/>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5" sId="1">
    <oc r="I424" t="inlineStr">
      <is>
        <t>Not_Run</t>
      </is>
    </oc>
    <nc r="I424" t="inlineStr">
      <is>
        <t>Passed</t>
      </is>
    </nc>
  </rcc>
  <rcc rId="4726" sId="1">
    <oc r="I167" t="inlineStr">
      <is>
        <t>Not_Run</t>
      </is>
    </oc>
    <nc r="I167" t="inlineStr">
      <is>
        <t>Passed</t>
      </is>
    </nc>
  </rcc>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7" sId="1">
    <oc r="I168" t="inlineStr">
      <is>
        <t>Not_Run</t>
      </is>
    </oc>
    <nc r="I168" t="inlineStr">
      <is>
        <t>Passed</t>
      </is>
    </nc>
  </rcc>
  <rcc rId="4728" sId="1">
    <oc r="I169" t="inlineStr">
      <is>
        <t>Not_Run</t>
      </is>
    </oc>
    <nc r="I169" t="inlineStr">
      <is>
        <t>Passed</t>
      </is>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9" sId="1">
    <oc r="I170" t="inlineStr">
      <is>
        <t>Not_Run</t>
      </is>
    </oc>
    <nc r="I170" t="inlineStr">
      <is>
        <t>Passed</t>
      </is>
    </nc>
  </rcc>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0" sId="1">
    <oc r="I96" t="inlineStr">
      <is>
        <t>Not_Run</t>
      </is>
    </oc>
    <nc r="I96" t="inlineStr">
      <is>
        <t>Passed</t>
      </is>
    </nc>
  </rcc>
  <rcc rId="4731" sId="1">
    <oc r="I107" t="inlineStr">
      <is>
        <t>Not_Run</t>
      </is>
    </oc>
    <nc r="I107" t="inlineStr">
      <is>
        <t>Passed</t>
      </is>
    </nc>
  </rcc>
  <rcc rId="4732" sId="1">
    <oc r="I71" t="inlineStr">
      <is>
        <t>Not_Run</t>
      </is>
    </oc>
    <nc r="I71" t="inlineStr">
      <is>
        <t>Passed</t>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3" sId="1">
    <oc r="I353" t="inlineStr">
      <is>
        <t>Not_Run</t>
      </is>
    </oc>
    <nc r="I353" t="inlineStr">
      <is>
        <t>Passed</t>
      </is>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4" sId="1">
    <oc r="I151" t="inlineStr">
      <is>
        <t>Not_Run</t>
      </is>
    </oc>
    <nc r="I151" t="inlineStr">
      <is>
        <t>Passed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5" sId="1">
    <oc r="E126" t="inlineStr">
      <is>
        <t>Not_Run</t>
      </is>
    </oc>
    <nc r="E126" t="inlineStr">
      <is>
        <t>Passed</t>
      </is>
    </nc>
  </rcc>
  <rcc rId="426" sId="1">
    <oc r="E220" t="inlineStr">
      <is>
        <t>Not_Run</t>
      </is>
    </oc>
    <nc r="E220" t="inlineStr">
      <is>
        <t>Passed</t>
      </is>
    </nc>
  </rcc>
  <rcc rId="427" sId="1">
    <oc r="E234" t="inlineStr">
      <is>
        <t>Not_Run</t>
      </is>
    </oc>
    <nc r="E234" t="inlineStr">
      <is>
        <t>Passed</t>
      </is>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5" sId="1" odxf="1" dxf="1">
    <oc r="A157">
      <f>HYPERLINK("https://hsdes.intel.com/resource/14013163063","14013163063")</f>
    </oc>
    <nc r="A157">
      <f>HYPERLINK("https://hsdes.intel.com/resource/14013163063","14013163063")</f>
    </nc>
    <odxf>
      <font>
        <u val="none"/>
        <sz val="11"/>
        <color theme="1"/>
        <name val="Calibri"/>
        <family val="2"/>
        <scheme val="minor"/>
      </font>
    </odxf>
    <ndxf>
      <font>
        <u/>
        <sz val="11"/>
        <color theme="10"/>
        <name val="Calibri"/>
        <family val="2"/>
        <scheme val="minor"/>
      </font>
    </ndxf>
  </rcc>
  <rcc rId="4736" sId="1">
    <oc r="I348" t="inlineStr">
      <is>
        <t>Not_Run</t>
      </is>
    </oc>
    <nc r="I348" t="inlineStr">
      <is>
        <t>Passed</t>
      </is>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7" sId="1">
    <oc r="I341" t="inlineStr">
      <is>
        <t>Not_Run</t>
      </is>
    </oc>
    <nc r="I341" t="inlineStr">
      <is>
        <t>Passed</t>
      </is>
    </nc>
  </rcc>
  <rcc rId="4738" sId="1">
    <oc r="I333" t="inlineStr">
      <is>
        <t>Not_Run</t>
      </is>
    </oc>
    <nc r="I333" t="inlineStr">
      <is>
        <t>Passed</t>
      </is>
    </nc>
  </rcc>
  <rcc rId="4739" sId="1">
    <oc r="I331" t="inlineStr">
      <is>
        <t>Not_Run</t>
      </is>
    </oc>
    <nc r="I331" t="inlineStr">
      <is>
        <t>Passed</t>
      </is>
    </nc>
  </rcc>
  <rcc rId="4740" sId="1">
    <oc r="I329" t="inlineStr">
      <is>
        <t>Not_Run</t>
      </is>
    </oc>
    <nc r="I329" t="inlineStr">
      <is>
        <t>Passed</t>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Test_Data!$A$1:$U$437</formula>
    <oldFormula>Test_Data!$A$1:$U$437</oldFormula>
  </rdn>
  <rcv guid="{1452CE3A-0E5D-4E5C-9B15-F3517FBAE90D}" action="add"/>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3" sId="1">
    <oc r="I180" t="inlineStr">
      <is>
        <t>Not_Run</t>
      </is>
    </oc>
    <nc r="I180" t="inlineStr">
      <is>
        <t>NA</t>
      </is>
    </nc>
  </rcc>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4" sId="1">
    <oc r="I300" t="inlineStr">
      <is>
        <t>Not_Run</t>
      </is>
    </oc>
    <nc r="I300" t="inlineStr">
      <is>
        <t>Passed</t>
      </is>
    </nc>
  </rcc>
  <rcc rId="4745" sId="1">
    <oc r="I293" t="inlineStr">
      <is>
        <t>Not_Run</t>
      </is>
    </oc>
    <nc r="I293" t="inlineStr">
      <is>
        <t>Passed</t>
      </is>
    </nc>
  </rcc>
  <rcc rId="4746" sId="1">
    <oc r="I302" t="inlineStr">
      <is>
        <t>Not_Run</t>
      </is>
    </oc>
    <nc r="I302" t="inlineStr">
      <is>
        <t>Passed</t>
      </is>
    </nc>
  </rcc>
  <rcc rId="4747" sId="1">
    <oc r="I240" t="inlineStr">
      <is>
        <t>Not_Run</t>
      </is>
    </oc>
    <nc r="I240" t="inlineStr">
      <is>
        <t>Passed</t>
      </is>
    </nc>
  </rcc>
  <rcc rId="4748" sId="1">
    <oc r="I186" t="inlineStr">
      <is>
        <t>Not_Run</t>
      </is>
    </oc>
    <nc r="I186" t="inlineStr">
      <is>
        <t>Passed</t>
      </is>
    </nc>
  </rcc>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9" sId="1">
    <oc r="J3" t="inlineStr">
      <is>
        <t>Arya</t>
      </is>
    </oc>
    <nc r="J3" t="inlineStr">
      <is>
        <t>Shwetha</t>
      </is>
    </nc>
  </rcc>
  <rcc rId="4750" sId="1">
    <oc r="J8" t="inlineStr">
      <is>
        <t>Arya</t>
      </is>
    </oc>
    <nc r="J8" t="inlineStr">
      <is>
        <t>Shwetha</t>
      </is>
    </nc>
  </rcc>
  <rcc rId="4751" sId="1">
    <oc r="J10" t="inlineStr">
      <is>
        <t>Arya</t>
      </is>
    </oc>
    <nc r="J10" t="inlineStr">
      <is>
        <t>Shwetha</t>
      </is>
    </nc>
  </rcc>
  <rcc rId="4752" sId="1">
    <oc r="J21" t="inlineStr">
      <is>
        <t>Arya</t>
      </is>
    </oc>
    <nc r="J21" t="inlineStr">
      <is>
        <t>Shwetha</t>
      </is>
    </nc>
  </rcc>
  <rcc rId="4753" sId="1">
    <oc r="J27" t="inlineStr">
      <is>
        <t>Arya</t>
      </is>
    </oc>
    <nc r="J27" t="inlineStr">
      <is>
        <t>Shwetha</t>
      </is>
    </nc>
  </rcc>
  <rcc rId="4754" sId="1">
    <oc r="J57" t="inlineStr">
      <is>
        <t>Arya</t>
      </is>
    </oc>
    <nc r="J57" t="inlineStr">
      <is>
        <t>Shwetha</t>
      </is>
    </nc>
  </rcc>
  <rcc rId="4755" sId="1">
    <oc r="J67" t="inlineStr">
      <is>
        <t>Arya</t>
      </is>
    </oc>
    <nc r="J67" t="inlineStr">
      <is>
        <t>Shwetha</t>
      </is>
    </nc>
  </rcc>
  <rcc rId="4756" sId="1">
    <oc r="J75" t="inlineStr">
      <is>
        <t>Arya</t>
      </is>
    </oc>
    <nc r="J75" t="inlineStr">
      <is>
        <t>Shwetha</t>
      </is>
    </nc>
  </rcc>
  <rcc rId="4757" sId="1">
    <oc r="J76" t="inlineStr">
      <is>
        <t>Arya</t>
      </is>
    </oc>
    <nc r="J76" t="inlineStr">
      <is>
        <t>Shwetha</t>
      </is>
    </nc>
  </rcc>
  <rcc rId="4758" sId="1">
    <oc r="J80" t="inlineStr">
      <is>
        <t>Arya</t>
      </is>
    </oc>
    <nc r="J80" t="inlineStr">
      <is>
        <t>Shwetha</t>
      </is>
    </nc>
  </rcc>
  <rcc rId="4759" sId="1">
    <oc r="J87" t="inlineStr">
      <is>
        <t>Arya</t>
      </is>
    </oc>
    <nc r="J87" t="inlineStr">
      <is>
        <t>Shwetha</t>
      </is>
    </nc>
  </rcc>
  <rcc rId="4760" sId="1">
    <oc r="J91" t="inlineStr">
      <is>
        <t>Arya</t>
      </is>
    </oc>
    <nc r="J91" t="inlineStr">
      <is>
        <t>Shwetha</t>
      </is>
    </nc>
  </rcc>
  <rcc rId="4761" sId="1">
    <oc r="J92" t="inlineStr">
      <is>
        <t>Arya</t>
      </is>
    </oc>
    <nc r="J92" t="inlineStr">
      <is>
        <t>Shwetha</t>
      </is>
    </nc>
  </rcc>
  <rcc rId="4762" sId="1">
    <oc r="J108" t="inlineStr">
      <is>
        <t>Arya</t>
      </is>
    </oc>
    <nc r="J108" t="inlineStr">
      <is>
        <t>Shwetha</t>
      </is>
    </nc>
  </rcc>
  <rcc rId="4763" sId="1">
    <oc r="J121" t="inlineStr">
      <is>
        <t>Arya</t>
      </is>
    </oc>
    <nc r="J121" t="inlineStr">
      <is>
        <t>Shwetha</t>
      </is>
    </nc>
  </rcc>
  <rcc rId="4764" sId="1">
    <oc r="J122" t="inlineStr">
      <is>
        <t>Arya</t>
      </is>
    </oc>
    <nc r="J122" t="inlineStr">
      <is>
        <t>Shwetha</t>
      </is>
    </nc>
  </rcc>
  <rcc rId="4765" sId="1">
    <oc r="J123" t="inlineStr">
      <is>
        <t>Arya</t>
      </is>
    </oc>
    <nc r="J123" t="inlineStr">
      <is>
        <t>Shwetha</t>
      </is>
    </nc>
  </rcc>
  <rcc rId="4766" sId="1">
    <oc r="J124" t="inlineStr">
      <is>
        <t>Arya</t>
      </is>
    </oc>
    <nc r="J124" t="inlineStr">
      <is>
        <t>Shwetha</t>
      </is>
    </nc>
  </rcc>
  <rcc rId="4767" sId="1">
    <oc r="J139" t="inlineStr">
      <is>
        <t>Arya</t>
      </is>
    </oc>
    <nc r="J139" t="inlineStr">
      <is>
        <t>Shwetha</t>
      </is>
    </nc>
  </rcc>
  <rcc rId="4768" sId="1">
    <oc r="J140" t="inlineStr">
      <is>
        <t>Arya</t>
      </is>
    </oc>
    <nc r="J140" t="inlineStr">
      <is>
        <t>Shwetha</t>
      </is>
    </nc>
  </rcc>
  <rcc rId="4769" sId="1">
    <oc r="J161" t="inlineStr">
      <is>
        <t>Arya</t>
      </is>
    </oc>
    <nc r="J161" t="inlineStr">
      <is>
        <t>Shwetha</t>
      </is>
    </nc>
  </rcc>
  <rcc rId="4770" sId="1">
    <oc r="J165" t="inlineStr">
      <is>
        <t>Arya</t>
      </is>
    </oc>
    <nc r="J165" t="inlineStr">
      <is>
        <t>Shwetha</t>
      </is>
    </nc>
  </rcc>
  <rcc rId="4771" sId="1">
    <oc r="J178" t="inlineStr">
      <is>
        <t>Arya</t>
      </is>
    </oc>
    <nc r="J178" t="inlineStr">
      <is>
        <t>Shwetha</t>
      </is>
    </nc>
  </rcc>
  <rcc rId="4772" sId="1">
    <oc r="J181" t="inlineStr">
      <is>
        <t>Arya</t>
      </is>
    </oc>
    <nc r="J181" t="inlineStr">
      <is>
        <t>Shwetha</t>
      </is>
    </nc>
  </rcc>
  <rcc rId="4773" sId="1">
    <oc r="J183" t="inlineStr">
      <is>
        <t>Arya</t>
      </is>
    </oc>
    <nc r="J183" t="inlineStr">
      <is>
        <t>Shwetha</t>
      </is>
    </nc>
  </rcc>
  <rcc rId="4774" sId="1">
    <oc r="J191" t="inlineStr">
      <is>
        <t>Arya</t>
      </is>
    </oc>
    <nc r="J191" t="inlineStr">
      <is>
        <t>Shwetha</t>
      </is>
    </nc>
  </rcc>
  <rcc rId="4775" sId="1">
    <oc r="J201" t="inlineStr">
      <is>
        <t>Arya</t>
      </is>
    </oc>
    <nc r="J201" t="inlineStr">
      <is>
        <t>Shwetha</t>
      </is>
    </nc>
  </rcc>
  <rcc rId="4776" sId="1">
    <oc r="J204" t="inlineStr">
      <is>
        <t>Arya</t>
      </is>
    </oc>
    <nc r="J204" t="inlineStr">
      <is>
        <t>Shwetha</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9" sId="1">
    <oc r="J10" t="inlineStr">
      <is>
        <t>Shwetha</t>
      </is>
    </oc>
    <nc r="J10" t="inlineStr">
      <is>
        <t>Arya</t>
      </is>
    </nc>
  </rcc>
  <rcc rId="4780" sId="1">
    <oc r="J108" t="inlineStr">
      <is>
        <t>Shwetha</t>
      </is>
    </oc>
    <nc r="J108" t="inlineStr">
      <is>
        <t>Arya</t>
      </is>
    </nc>
  </rcc>
  <rcc rId="4781" sId="1">
    <oc r="J121" t="inlineStr">
      <is>
        <t>Shwetha</t>
      </is>
    </oc>
    <nc r="J121" t="inlineStr">
      <is>
        <t>Arya</t>
      </is>
    </nc>
  </rcc>
  <rcc rId="4782" sId="1">
    <oc r="J122" t="inlineStr">
      <is>
        <t>Shwetha</t>
      </is>
    </oc>
    <nc r="J122" t="inlineStr">
      <is>
        <t>Arya</t>
      </is>
    </nc>
  </rcc>
  <rcc rId="4783" sId="1">
    <oc r="J123" t="inlineStr">
      <is>
        <t>Shwetha</t>
      </is>
    </oc>
    <nc r="J123" t="inlineStr">
      <is>
        <t>Arya</t>
      </is>
    </nc>
  </rcc>
  <rcc rId="4784" sId="1">
    <oc r="J124" t="inlineStr">
      <is>
        <t>Shwetha</t>
      </is>
    </oc>
    <nc r="J124" t="inlineStr">
      <is>
        <t>Arya</t>
      </is>
    </nc>
  </rcc>
  <rcc rId="4785" sId="1">
    <oc r="J140" t="inlineStr">
      <is>
        <t>Shwetha</t>
      </is>
    </oc>
    <nc r="J140" t="inlineStr">
      <is>
        <t>Arya</t>
      </is>
    </nc>
  </rcc>
  <rcc rId="4786" sId="1">
    <oc r="J161" t="inlineStr">
      <is>
        <t>Shwetha</t>
      </is>
    </oc>
    <nc r="J161" t="inlineStr">
      <is>
        <t>Arya</t>
      </is>
    </nc>
  </rcc>
  <rcc rId="4787" sId="1">
    <oc r="J204" t="inlineStr">
      <is>
        <t>Shwetha</t>
      </is>
    </oc>
    <nc r="J204" t="inlineStr">
      <is>
        <t>Arya</t>
      </is>
    </nc>
  </rcc>
  <rcc rId="4788" sId="1">
    <oc r="J226" t="inlineStr">
      <is>
        <t>Arya</t>
      </is>
    </oc>
    <nc r="J226" t="inlineStr">
      <is>
        <t>Shwetha</t>
      </is>
    </nc>
  </rcc>
  <rcc rId="4789" sId="1">
    <oc r="J257" t="inlineStr">
      <is>
        <t>Arya</t>
      </is>
    </oc>
    <nc r="J257" t="inlineStr">
      <is>
        <t>Shwetha</t>
      </is>
    </nc>
  </rcc>
  <rcc rId="4790" sId="1">
    <oc r="J265" t="inlineStr">
      <is>
        <t>Arya</t>
      </is>
    </oc>
    <nc r="J265" t="inlineStr">
      <is>
        <t>Shwetha</t>
      </is>
    </nc>
  </rcc>
  <rcc rId="4791" sId="1">
    <oc r="J291" t="inlineStr">
      <is>
        <t>Arya</t>
      </is>
    </oc>
    <nc r="J291" t="inlineStr">
      <is>
        <t>Shwetha</t>
      </is>
    </nc>
  </rcc>
  <rcc rId="4792" sId="1">
    <oc r="J296" t="inlineStr">
      <is>
        <t>Arya</t>
      </is>
    </oc>
    <nc r="J296" t="inlineStr">
      <is>
        <t>Shwetha</t>
      </is>
    </nc>
  </rcc>
  <rcc rId="4793" sId="1">
    <oc r="J298" t="inlineStr">
      <is>
        <t>Arya</t>
      </is>
    </oc>
    <nc r="J298" t="inlineStr">
      <is>
        <t>Shwetha</t>
      </is>
    </nc>
  </rcc>
  <rcc rId="4794" sId="1">
    <oc r="J299" t="inlineStr">
      <is>
        <t>Arya</t>
      </is>
    </oc>
    <nc r="J299" t="inlineStr">
      <is>
        <t>Shwetha</t>
      </is>
    </nc>
  </rcc>
  <rcc rId="4795" sId="1">
    <oc r="J303" t="inlineStr">
      <is>
        <t>Arya</t>
      </is>
    </oc>
    <nc r="J303" t="inlineStr">
      <is>
        <t>Shwetha</t>
      </is>
    </nc>
  </rcc>
  <rcc rId="4796" sId="1">
    <oc r="J304" t="inlineStr">
      <is>
        <t>Arya</t>
      </is>
    </oc>
    <nc r="J304" t="inlineStr">
      <is>
        <t>Shwetha</t>
      </is>
    </nc>
  </rcc>
  <rcc rId="4797" sId="1">
    <oc r="J305" t="inlineStr">
      <is>
        <t>Arya</t>
      </is>
    </oc>
    <nc r="J305" t="inlineStr">
      <is>
        <t>Shwetha</t>
      </is>
    </nc>
  </rcc>
  <rcc rId="4798" sId="1">
    <oc r="J306" t="inlineStr">
      <is>
        <t>Arya</t>
      </is>
    </oc>
    <nc r="J306" t="inlineStr">
      <is>
        <t>Shwetha</t>
      </is>
    </nc>
  </rcc>
  <rcc rId="4799" sId="1">
    <oc r="J307" t="inlineStr">
      <is>
        <t>Arya</t>
      </is>
    </oc>
    <nc r="J307" t="inlineStr">
      <is>
        <t>Shwetha</t>
      </is>
    </nc>
  </rcc>
  <rcc rId="4800" sId="1">
    <oc r="J313" t="inlineStr">
      <is>
        <t>Arya</t>
      </is>
    </oc>
    <nc r="J313" t="inlineStr">
      <is>
        <t>Shwetha</t>
      </is>
    </nc>
  </rcc>
  <rcc rId="4801" sId="1">
    <oc r="J317" t="inlineStr">
      <is>
        <t>Arya</t>
      </is>
    </oc>
    <nc r="J317" t="inlineStr">
      <is>
        <t>Shwetha</t>
      </is>
    </nc>
  </rcc>
  <rcc rId="4802" sId="1">
    <oc r="J334" t="inlineStr">
      <is>
        <t>Arya</t>
      </is>
    </oc>
    <nc r="J334" t="inlineStr">
      <is>
        <t>Shwetha</t>
      </is>
    </nc>
  </rcc>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3" sId="1">
    <oc r="I23" t="inlineStr">
      <is>
        <t>Not_Run</t>
      </is>
    </oc>
    <nc r="I23" t="inlineStr">
      <is>
        <t>Passed</t>
      </is>
    </nc>
  </rcc>
  <rcc rId="4804" sId="1">
    <oc r="I25" t="inlineStr">
      <is>
        <t>Not_Run</t>
      </is>
    </oc>
    <nc r="I25" t="inlineStr">
      <is>
        <t>Passed</t>
      </is>
    </nc>
  </rcc>
  <rcc rId="4805" sId="1">
    <oc r="I33" t="inlineStr">
      <is>
        <t>Not_Run</t>
      </is>
    </oc>
    <nc r="I33" t="inlineStr">
      <is>
        <t>Passed</t>
      </is>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6" sId="1">
    <oc r="I35" t="inlineStr">
      <is>
        <t>Not_Run</t>
      </is>
    </oc>
    <nc r="I35"/>
  </rcc>
  <rcc rId="4807" sId="1">
    <oc r="J35" t="inlineStr">
      <is>
        <t>Reshma</t>
      </is>
    </oc>
    <nc r="J35" t="inlineStr">
      <is>
        <t>Passed</t>
      </is>
    </nc>
  </rcc>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8" sId="1">
    <nc r="I35" t="inlineStr">
      <is>
        <t>Passed</t>
      </is>
    </nc>
  </rcc>
  <rcc rId="4809" sId="1">
    <oc r="J35" t="inlineStr">
      <is>
        <t>Passed</t>
      </is>
    </oc>
    <nc r="J35" t="inlineStr">
      <is>
        <t>Reshma</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
    <oc r="E213" t="inlineStr">
      <is>
        <t>Not_Run</t>
      </is>
    </oc>
    <nc r="E213" t="inlineStr">
      <is>
        <t>Passed</t>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10" sId="1">
    <oc r="I79" t="inlineStr">
      <is>
        <t>Not_Run</t>
      </is>
    </oc>
    <nc r="I79" t="inlineStr">
      <is>
        <t>Passed</t>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11" sId="1">
    <oc r="I3" t="inlineStr">
      <is>
        <t>Not_Run</t>
      </is>
    </oc>
    <nc r="I3" t="inlineStr">
      <is>
        <t>Passed</t>
      </is>
    </nc>
  </rcc>
  <rcc rId="4812" sId="1">
    <oc r="I8" t="inlineStr">
      <is>
        <t>Not_Run</t>
      </is>
    </oc>
    <nc r="I8" t="inlineStr">
      <is>
        <t>Passed</t>
      </is>
    </nc>
  </rcc>
  <rcc rId="4813" sId="1">
    <oc r="I21" t="inlineStr">
      <is>
        <t>Not_Run</t>
      </is>
    </oc>
    <nc r="I21" t="inlineStr">
      <is>
        <t>Passed</t>
      </is>
    </nc>
  </rcc>
  <rcc rId="4814" sId="1">
    <oc r="I27" t="inlineStr">
      <is>
        <t>Not_Run</t>
      </is>
    </oc>
    <nc r="I27" t="inlineStr">
      <is>
        <t>Passed</t>
      </is>
    </nc>
  </rcc>
  <rcc rId="4815" sId="1">
    <oc r="I57" t="inlineStr">
      <is>
        <t>Not_Run</t>
      </is>
    </oc>
    <nc r="I57" t="inlineStr">
      <is>
        <t>Passed</t>
      </is>
    </nc>
  </rcc>
  <rcc rId="4816" sId="1">
    <oc r="I67" t="inlineStr">
      <is>
        <t>Not_Run</t>
      </is>
    </oc>
    <nc r="I67" t="inlineStr">
      <is>
        <t>Passed</t>
      </is>
    </nc>
  </rcc>
  <rcc rId="4817" sId="1">
    <oc r="I75" t="inlineStr">
      <is>
        <t>Not_Run</t>
      </is>
    </oc>
    <nc r="I75" t="inlineStr">
      <is>
        <t>Passed</t>
      </is>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18" sId="1">
    <oc r="I76" t="inlineStr">
      <is>
        <t>Not_Run</t>
      </is>
    </oc>
    <nc r="I76" t="inlineStr">
      <is>
        <t>Passed</t>
      </is>
    </nc>
  </rcc>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19" sId="1">
    <oc r="I132" t="inlineStr">
      <is>
        <t>Not_Run</t>
      </is>
    </oc>
    <nc r="I132" t="inlineStr">
      <is>
        <t>Passed</t>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20" sId="1">
    <oc r="I376" t="inlineStr">
      <is>
        <t>Not_Run</t>
      </is>
    </oc>
    <nc r="I376" t="inlineStr">
      <is>
        <t>Passed</t>
      </is>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21" sId="1">
    <oc r="I80" t="inlineStr">
      <is>
        <t>Not_Run</t>
      </is>
    </oc>
    <nc r="I80" t="inlineStr">
      <is>
        <t>Passed</t>
      </is>
    </nc>
  </rcc>
  <rcc rId="4822" sId="1">
    <oc r="I87" t="inlineStr">
      <is>
        <t>Not_Run</t>
      </is>
    </oc>
    <nc r="I87" t="inlineStr">
      <is>
        <t>Passed</t>
      </is>
    </nc>
  </rcc>
  <rcc rId="4823" sId="1">
    <oc r="I91" t="inlineStr">
      <is>
        <t>Not_Run</t>
      </is>
    </oc>
    <nc r="I91" t="inlineStr">
      <is>
        <t>Passed</t>
      </is>
    </nc>
  </rcc>
  <rcc rId="4824" sId="1">
    <oc r="I92" t="inlineStr">
      <is>
        <t>Not_Run</t>
      </is>
    </oc>
    <nc r="I92" t="inlineStr">
      <is>
        <t>Passed</t>
      </is>
    </nc>
  </rcc>
  <rcc rId="4825" sId="1">
    <oc r="I58" t="inlineStr">
      <is>
        <t>Not_Run</t>
      </is>
    </oc>
    <nc r="I58" t="inlineStr">
      <is>
        <t>Passed</t>
      </is>
    </nc>
  </rcc>
  <rcc rId="4826" sId="1">
    <oc r="I126" t="inlineStr">
      <is>
        <t>Not_Run</t>
      </is>
    </oc>
    <nc r="I126" t="inlineStr">
      <is>
        <t>Passed</t>
      </is>
    </nc>
  </rcc>
  <rcc rId="4827" sId="1">
    <oc r="I313" t="inlineStr">
      <is>
        <t>Not_Run</t>
      </is>
    </oc>
    <nc r="I313" t="inlineStr">
      <is>
        <t>Passed</t>
      </is>
    </nc>
  </rcc>
  <rcc rId="4828" sId="1">
    <oc r="I305" t="inlineStr">
      <is>
        <t>Not_Run</t>
      </is>
    </oc>
    <nc r="I305" t="inlineStr">
      <is>
        <t>Passed</t>
      </is>
    </nc>
  </rcc>
  <rcc rId="4829" sId="1">
    <oc r="I304" t="inlineStr">
      <is>
        <t>Not_Run</t>
      </is>
    </oc>
    <nc r="I304" t="inlineStr">
      <is>
        <t>Passed</t>
      </is>
    </nc>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0" sId="1">
    <oc r="I172" t="inlineStr">
      <is>
        <t>Not_Run</t>
      </is>
    </oc>
    <nc r="I172" t="inlineStr">
      <is>
        <t>Passed</t>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1" sId="1">
    <oc r="I173" t="inlineStr">
      <is>
        <t>Not_Run</t>
      </is>
    </oc>
    <nc r="I173" t="inlineStr">
      <is>
        <t>Passed</t>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2" sId="1">
    <oc r="I174" t="inlineStr">
      <is>
        <t>Not_Run</t>
      </is>
    </oc>
    <nc r="I174" t="inlineStr">
      <is>
        <t>Passed</t>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3" sId="1">
    <oc r="I171" t="inlineStr">
      <is>
        <t>Not_Run</t>
      </is>
    </oc>
    <nc r="I171"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 sId="1">
    <nc r="F235" t="inlineStr">
      <is>
        <t>Shwetha</t>
      </is>
    </nc>
  </rcc>
  <rcc rId="430" sId="1">
    <nc r="F240" t="inlineStr">
      <is>
        <t>Shwetha</t>
      </is>
    </nc>
  </rcc>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4" sId="1">
    <oc r="I175" t="inlineStr">
      <is>
        <t>Not_Run</t>
      </is>
    </oc>
    <nc r="I175" t="inlineStr">
      <is>
        <t>Passed</t>
      </is>
    </nc>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5" sId="1">
    <oc r="I176" t="inlineStr">
      <is>
        <t>Not_Run</t>
      </is>
    </oc>
    <nc r="I176" t="inlineStr">
      <is>
        <t>Passed</t>
      </is>
    </nc>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6" sId="1">
    <oc r="I420" t="inlineStr">
      <is>
        <t>Not_Run</t>
      </is>
    </oc>
    <nc r="I420" t="inlineStr">
      <is>
        <t>Passed</t>
      </is>
    </nc>
  </rcc>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7" sId="1">
    <oc r="I422" t="inlineStr">
      <is>
        <t>Not_Run</t>
      </is>
    </oc>
    <nc r="I422" t="inlineStr">
      <is>
        <t>Passed</t>
      </is>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8" sId="1">
    <oc r="I425" t="inlineStr">
      <is>
        <t>Not_Run</t>
      </is>
    </oc>
    <nc r="I425" t="inlineStr">
      <is>
        <t>Passed</t>
      </is>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9" sId="1">
    <oc r="I362" t="inlineStr">
      <is>
        <t>Not_Run</t>
      </is>
    </oc>
    <nc r="I362" t="inlineStr">
      <is>
        <t>Passed</t>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0" sId="1">
    <oc r="I418" t="inlineStr">
      <is>
        <t>Not_Run</t>
      </is>
    </oc>
    <nc r="I418" t="inlineStr">
      <is>
        <t>Passed</t>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1" sId="1">
    <oc r="I419" t="inlineStr">
      <is>
        <t>Not_Run</t>
      </is>
    </oc>
    <nc r="I419" t="inlineStr">
      <is>
        <t>Passed</t>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2" sId="1">
    <oc r="I165" t="inlineStr">
      <is>
        <t>Not_Run</t>
      </is>
    </oc>
    <nc r="I165" t="inlineStr">
      <is>
        <t>Passed</t>
      </is>
    </nc>
  </rcc>
  <rcc rId="4843" sId="1">
    <oc r="I183" t="inlineStr">
      <is>
        <t>Not_Run</t>
      </is>
    </oc>
    <nc r="I183" t="inlineStr">
      <is>
        <t>Passed</t>
      </is>
    </nc>
  </rcc>
  <rcc rId="4844" sId="1">
    <oc r="I191" t="inlineStr">
      <is>
        <t>Not_Run</t>
      </is>
    </oc>
    <nc r="I191" t="inlineStr">
      <is>
        <t>Passed</t>
      </is>
    </nc>
  </rcc>
  <rcc rId="4845" sId="1">
    <oc r="I125" t="inlineStr">
      <is>
        <t>Not_Run</t>
      </is>
    </oc>
    <nc r="I125" t="inlineStr">
      <is>
        <t>Passed</t>
      </is>
    </nc>
  </rcc>
  <rcc rId="4846" sId="1">
    <oc r="I181" t="inlineStr">
      <is>
        <t>Not_Run</t>
      </is>
    </oc>
    <nc r="I181" t="inlineStr">
      <is>
        <t>Passed</t>
      </is>
    </nc>
  </rcc>
  <rcc rId="4847" sId="1">
    <oc r="I226" t="inlineStr">
      <is>
        <t>Not_Run</t>
      </is>
    </oc>
    <nc r="I226" t="inlineStr">
      <is>
        <t>Passed</t>
      </is>
    </nc>
  </rcc>
  <rcc rId="4848" sId="1">
    <oc r="I257" t="inlineStr">
      <is>
        <t>Not_Run</t>
      </is>
    </oc>
    <nc r="I257" t="inlineStr">
      <is>
        <t>Passed</t>
      </is>
    </nc>
  </rcc>
  <rcc rId="4849" sId="1">
    <oc r="I286" t="inlineStr">
      <is>
        <t>Not_Run</t>
      </is>
    </oc>
    <nc r="I286" t="inlineStr">
      <is>
        <t>Passed</t>
      </is>
    </nc>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0" sId="1">
    <oc r="I365" t="inlineStr">
      <is>
        <t>Not_Run</t>
      </is>
    </oc>
    <nc r="I365" t="inlineStr">
      <is>
        <t>Passed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6E2381C-A942-4DD7-896B-98DA956ABE3A}" action="delete"/>
  <rdn rId="0" localSheetId="1" customView="1" name="Z_B6E2381C_A942_4DD7_896B_98DA956ABE3A_.wvu.FilterData" hidden="1" oldHidden="1">
    <formula>'FIVC_BIOS_ADL-S_5SGC2_Cons_Ext.'!$A$1:$M$437</formula>
    <oldFormula>'FIVC_BIOS_ADL-S_5SGC2_Cons_Ext.'!$A$1:$M$437</oldFormula>
  </rdn>
  <rcv guid="{B6E2381C-A942-4DD7-896B-98DA956ABE3A}" action="add"/>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1" sId="1">
    <oc r="I303" t="inlineStr">
      <is>
        <t>Not_Run</t>
      </is>
    </oc>
    <nc r="I303" t="inlineStr">
      <is>
        <t>Passed</t>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2" sId="1">
    <oc r="I380" t="inlineStr">
      <is>
        <t>Not_Run</t>
      </is>
    </oc>
    <nc r="I380" t="inlineStr">
      <is>
        <t>Passed</t>
      </is>
    </nc>
  </rcc>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3" sId="1">
    <oc r="I383" t="inlineStr">
      <is>
        <t>Not_Run</t>
      </is>
    </oc>
    <nc r="I383" t="inlineStr">
      <is>
        <t>Passed</t>
      </is>
    </nc>
  </rcc>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4" sId="1">
    <oc r="I277" t="inlineStr">
      <is>
        <t>Not_Run</t>
      </is>
    </oc>
    <nc r="I277" t="inlineStr">
      <is>
        <t>Passed</t>
      </is>
    </nc>
  </rcc>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5" sId="1">
    <oc r="I154" t="inlineStr">
      <is>
        <t>Not_Run</t>
      </is>
    </oc>
    <nc r="I154" t="inlineStr">
      <is>
        <t>Passed</t>
      </is>
    </nc>
  </rc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6" sId="1">
    <oc r="I202" t="inlineStr">
      <is>
        <t>Not_Run</t>
      </is>
    </oc>
    <nc r="I202" t="inlineStr">
      <is>
        <t>Passed</t>
      </is>
    </nc>
  </rcc>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7" sId="1">
    <oc r="I157" t="inlineStr">
      <is>
        <t>Not_Run</t>
      </is>
    </oc>
    <nc r="I157" t="inlineStr">
      <is>
        <t>Passed</t>
      </is>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8" sId="1">
    <oc r="I66" t="inlineStr">
      <is>
        <t>Not_Run</t>
      </is>
    </oc>
    <nc r="I66" t="inlineStr">
      <is>
        <t>Passed</t>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9" sId="1">
    <oc r="I391" t="inlineStr">
      <is>
        <t>Not_Run</t>
      </is>
    </oc>
    <nc r="I391" t="inlineStr">
      <is>
        <t>Passed</t>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0" sId="1">
    <oc r="I129" t="inlineStr">
      <is>
        <t>Not_Run</t>
      </is>
    </oc>
    <nc r="I129" t="inlineStr">
      <is>
        <t>Passed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79D22E-755A-4E0D-A977-6DB5DB67A016}" action="delete"/>
  <rdn rId="0" localSheetId="1" customView="1" name="Z_5579D22E_755A_4E0D_A977_6DB5DB67A016_.wvu.FilterData" hidden="1" oldHidden="1">
    <formula>'FIVC_BIOS_ADL-S_5SGC2_Cons_Ext.'!$A$1:$M$437</formula>
    <oldFormula>'FIVC_BIOS_ADL-S_5SGC2_Cons_Ext.'!$A$1:$M$437</oldFormula>
  </rdn>
  <rcv guid="{5579D22E-755A-4E0D-A977-6DB5DB67A016}" action="add"/>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1" sId="1">
    <oc r="I326" t="inlineStr">
      <is>
        <t>Not_Run</t>
      </is>
    </oc>
    <nc r="I326" t="inlineStr">
      <is>
        <t>Passed</t>
      </is>
    </nc>
  </rcc>
  <rcc rId="4862" sId="1">
    <oc r="J326" t="inlineStr">
      <is>
        <t>Vijay</t>
      </is>
    </oc>
    <nc r="J326" t="inlineStr">
      <is>
        <t>Reshma</t>
      </is>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3" sId="1">
    <oc r="I434" t="inlineStr">
      <is>
        <t>Not_Run</t>
      </is>
    </oc>
    <nc r="I434" t="inlineStr">
      <is>
        <t>Passed</t>
      </is>
    </nc>
  </rcc>
  <rcc rId="4864" sId="1">
    <oc r="J434" t="inlineStr">
      <is>
        <t>Vijay</t>
      </is>
    </oc>
    <nc r="J434" t="inlineStr">
      <is>
        <t>Reshma</t>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5" sId="1">
    <oc r="I4" t="inlineStr">
      <is>
        <t>Not_Run</t>
      </is>
    </oc>
    <nc r="I4" t="inlineStr">
      <is>
        <t>Passed</t>
      </is>
    </nc>
  </rcc>
  <rcc rId="4866" sId="1">
    <oc r="I212" t="inlineStr">
      <is>
        <t>Not_Run</t>
      </is>
    </oc>
    <nc r="I212" t="inlineStr">
      <is>
        <t>NA</t>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7" sId="1">
    <oc r="I24" t="inlineStr">
      <is>
        <t>Not_Run</t>
      </is>
    </oc>
    <nc r="I24" t="inlineStr">
      <is>
        <t>Passed</t>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8" sId="1">
    <oc r="I104" t="inlineStr">
      <is>
        <t>Not_Run</t>
      </is>
    </oc>
    <nc r="I104" t="inlineStr">
      <is>
        <t>Passed</t>
      </is>
    </nc>
  </rcc>
  <rcc rId="4869" sId="1">
    <oc r="I105" t="inlineStr">
      <is>
        <t>Not_Run</t>
      </is>
    </oc>
    <nc r="I105" t="inlineStr">
      <is>
        <t>Passed</t>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70" sId="1">
    <oc r="I349" t="inlineStr">
      <is>
        <t>Not_Run</t>
      </is>
    </oc>
    <nc r="I349" t="inlineStr">
      <is>
        <t>NA</t>
      </is>
    </nc>
  </rcc>
  <rcc rId="4871" sId="1">
    <oc r="I430" t="inlineStr">
      <is>
        <t>Not_Run</t>
      </is>
    </oc>
    <nc r="I430" t="inlineStr">
      <is>
        <t>Passed</t>
      </is>
    </nc>
  </rcc>
  <rcc rId="4872" sId="1">
    <oc r="I414" t="inlineStr">
      <is>
        <t>Not_Run</t>
      </is>
    </oc>
    <nc r="I414" t="inlineStr">
      <is>
        <t>NA</t>
      </is>
    </nc>
  </rcc>
  <rcc rId="4873" sId="1">
    <oc r="I435" t="inlineStr">
      <is>
        <t>Not_Run</t>
      </is>
    </oc>
    <nc r="I435" t="inlineStr">
      <is>
        <t>Passed</t>
      </is>
    </nc>
  </rcc>
  <rcc rId="4874" sId="1">
    <oc r="I436" t="inlineStr">
      <is>
        <t>Not_Run</t>
      </is>
    </oc>
    <nc r="I436" t="inlineStr">
      <is>
        <t>Passed</t>
      </is>
    </nc>
  </rcc>
  <rcc rId="4875" sId="1">
    <oc r="I243" t="inlineStr">
      <is>
        <t>Not_Run</t>
      </is>
    </oc>
    <nc r="I243" t="inlineStr">
      <is>
        <t>Passed</t>
      </is>
    </nc>
  </rcc>
  <rcc rId="4876" sId="1">
    <oc r="I215" t="inlineStr">
      <is>
        <t>Not_Run</t>
      </is>
    </oc>
    <nc r="I215" t="inlineStr">
      <is>
        <t>Passed</t>
      </is>
    </nc>
  </rcc>
  <rcc rId="4877" sId="1">
    <oc r="I245" t="inlineStr">
      <is>
        <t>Not_Run</t>
      </is>
    </oc>
    <nc r="I245" t="inlineStr">
      <is>
        <t>Passed</t>
      </is>
    </nc>
  </rcc>
  <rcc rId="4878" sId="1">
    <oc r="I244" t="inlineStr">
      <is>
        <t>Not_Run</t>
      </is>
    </oc>
    <nc r="I244" t="inlineStr">
      <is>
        <t>Passed</t>
      </is>
    </nc>
  </rcc>
  <rcc rId="4879" sId="1">
    <oc r="I248" t="inlineStr">
      <is>
        <t>Not_Run</t>
      </is>
    </oc>
    <nc r="I248" t="inlineStr">
      <is>
        <t>Passed</t>
      </is>
    </nc>
  </rcc>
  <rcc rId="4880" sId="1">
    <oc r="I247" t="inlineStr">
      <is>
        <t>Not_Run</t>
      </is>
    </oc>
    <nc r="I247" t="inlineStr">
      <is>
        <t>Passed</t>
      </is>
    </nc>
  </rcc>
  <rcc rId="4881" sId="1">
    <oc r="I251" t="inlineStr">
      <is>
        <t>Not_Run</t>
      </is>
    </oc>
    <nc r="I251" t="inlineStr">
      <is>
        <t>Passed</t>
      </is>
    </nc>
  </rcc>
  <rcc rId="4882" sId="1">
    <oc r="I382" t="inlineStr">
      <is>
        <t>Not_Run</t>
      </is>
    </oc>
    <nc r="I382" t="inlineStr">
      <is>
        <t>Passed</t>
      </is>
    </nc>
  </rcc>
  <rcc rId="4883" sId="1">
    <oc r="I6" t="inlineStr">
      <is>
        <t>Not_Run</t>
      </is>
    </oc>
    <nc r="I6" t="inlineStr">
      <is>
        <t>Passed</t>
      </is>
    </nc>
  </rcc>
  <rcc rId="4884" sId="1">
    <oc r="I371" t="inlineStr">
      <is>
        <t>Not_Run</t>
      </is>
    </oc>
    <nc r="I371" t="inlineStr">
      <is>
        <t>Passed</t>
      </is>
    </nc>
  </rcc>
  <rcc rId="4885" sId="1">
    <oc r="I411" t="inlineStr">
      <is>
        <t>Not_Run</t>
      </is>
    </oc>
    <nc r="I411" t="inlineStr">
      <is>
        <t>Passed</t>
      </is>
    </nc>
  </rcc>
  <rcc rId="4886" sId="1">
    <oc r="I408" t="inlineStr">
      <is>
        <t>Not_Run</t>
      </is>
    </oc>
    <nc r="I408" t="inlineStr">
      <is>
        <t>Passed</t>
      </is>
    </nc>
  </rcc>
  <rcc rId="4887" sId="1">
    <oc r="I323" t="inlineStr">
      <is>
        <t>Not_Run</t>
      </is>
    </oc>
    <nc r="I323" t="inlineStr">
      <is>
        <t>Passed</t>
      </is>
    </nc>
  </rcc>
  <rcc rId="4888" sId="1">
    <oc r="J285" t="inlineStr">
      <is>
        <t>Vijay</t>
      </is>
    </oc>
    <nc r="J285"/>
  </rcc>
  <rcc rId="4889" sId="1">
    <oc r="I252" t="inlineStr">
      <is>
        <t>Not_Run</t>
      </is>
    </oc>
    <nc r="I252" t="inlineStr">
      <is>
        <t>Passed</t>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0" sId="1">
    <oc r="I201" t="inlineStr">
      <is>
        <t>Not_Run</t>
      </is>
    </oc>
    <nc r="I201" t="inlineStr">
      <is>
        <t>Passed</t>
      </is>
    </nc>
  </rcc>
  <rcc rId="4891" sId="1">
    <oc r="I127" t="inlineStr">
      <is>
        <t>Not_Run</t>
      </is>
    </oc>
    <nc r="I127" t="inlineStr">
      <is>
        <t>Passed</t>
      </is>
    </nc>
  </rcc>
  <rcc rId="4892" sId="1">
    <oc r="I128" t="inlineStr">
      <is>
        <t>Not_Run</t>
      </is>
    </oc>
    <nc r="I128" t="inlineStr">
      <is>
        <t>Passed</t>
      </is>
    </nc>
  </rcc>
  <rcc rId="4893" sId="1">
    <oc r="I296" t="inlineStr">
      <is>
        <t>Not_Run</t>
      </is>
    </oc>
    <nc r="I296" t="inlineStr">
      <is>
        <t>Passed</t>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Test_Data!$A$1:$U$437</formula>
    <oldFormula>Test_Data!$A$1:$U$437</oldFormula>
  </rdn>
  <rcv guid="{1452CE3A-0E5D-4E5C-9B15-F3517FBAE90D}" action="add"/>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6" sId="1">
    <oc r="I178" t="inlineStr">
      <is>
        <t>Not_Run</t>
      </is>
    </oc>
    <nc r="I178" t="inlineStr">
      <is>
        <t>Passed</t>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7" sId="1">
    <oc r="I158" t="inlineStr">
      <is>
        <t>Not_Run</t>
      </is>
    </oc>
    <nc r="I158" t="inlineStr">
      <is>
        <t>Passed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 sId="1">
    <oc r="E235" t="inlineStr">
      <is>
        <t>Passed</t>
      </is>
    </oc>
    <nc r="E235" t="inlineStr">
      <is>
        <t>Not_Run</t>
      </is>
    </nc>
  </rcc>
  <rcv guid="{59388434-B977-4D04-820B-C0079DE38CFF}" action="delete"/>
  <rdn rId="0" localSheetId="1" customView="1" name="Z_59388434_B977_4D04_820B_C0079DE38CFF_.wvu.FilterData" hidden="1" oldHidden="1">
    <formula>'FIVC_BIOS_ADL-S_5SGC2_Cons_Ext.'!$A$1:$M$437</formula>
    <oldFormula>'FIVC_BIOS_ADL-S_5SGC2_Cons_Ext.'!$A$1:$M$437</oldFormula>
  </rdn>
  <rcv guid="{59388434-B977-4D04-820B-C0079DE38CFF}" action="add"/>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8" sId="1">
    <oc r="I163" t="inlineStr">
      <is>
        <t>Not_Run</t>
      </is>
    </oc>
    <nc r="I163" t="inlineStr">
      <is>
        <t>Passes</t>
      </is>
    </nc>
  </rcc>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9" sId="1">
    <oc r="I163" t="inlineStr">
      <is>
        <t>Passes</t>
      </is>
    </oc>
    <nc r="I163" t="inlineStr">
      <is>
        <t>Passed</t>
      </is>
    </nc>
  </rcc>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0" sId="1">
    <oc r="I164" t="inlineStr">
      <is>
        <t>Not_Run</t>
      </is>
    </oc>
    <nc r="I164" t="inlineStr">
      <is>
        <t>Passed</t>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1" sId="1">
    <oc r="I308" t="inlineStr">
      <is>
        <t>Not_Run</t>
      </is>
    </oc>
    <nc r="I308" t="inlineStr">
      <is>
        <t>Passed</t>
      </is>
    </nc>
  </rcc>
  <rcc rId="4902" sId="1">
    <oc r="I307" t="inlineStr">
      <is>
        <t>Not_Run</t>
      </is>
    </oc>
    <nc r="I307" t="inlineStr">
      <is>
        <t>Passed</t>
      </is>
    </nc>
  </rcc>
  <rcc rId="4903" sId="1">
    <oc r="I298" t="inlineStr">
      <is>
        <t>Not_Run</t>
      </is>
    </oc>
    <nc r="I298" t="inlineStr">
      <is>
        <t>Passed</t>
      </is>
    </nc>
  </rcc>
  <rcc rId="4904" sId="1">
    <oc r="I138" t="inlineStr">
      <is>
        <t>Not_Run</t>
      </is>
    </oc>
    <nc r="I138" t="inlineStr">
      <is>
        <t>Passed</t>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5" sId="1">
    <oc r="I311" t="inlineStr">
      <is>
        <t>Not_Run</t>
      </is>
    </oc>
    <nc r="I311" t="inlineStr">
      <is>
        <t>Passed</t>
      </is>
    </nc>
  </rcc>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6" sId="1">
    <oc r="J403" t="inlineStr">
      <is>
        <t>Arya</t>
      </is>
    </oc>
    <nc r="J403" t="inlineStr">
      <is>
        <t>Shwetha</t>
      </is>
    </nc>
  </rc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7" sId="1">
    <nc r="J285" t="inlineStr">
      <is>
        <t>Arya</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0" sId="1">
    <oc r="I427" t="inlineStr">
      <is>
        <t>Not_Run</t>
      </is>
    </oc>
    <nc r="I427" t="inlineStr">
      <is>
        <t>Passed</t>
      </is>
    </nc>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1" sId="1">
    <oc r="I428" t="inlineStr">
      <is>
        <t>Not_Run</t>
      </is>
    </oc>
    <nc r="I428" t="inlineStr">
      <is>
        <t>Passed</t>
      </is>
    </nc>
  </rcc>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1">
    <nc r="F3" t="inlineStr">
      <is>
        <t>Arya</t>
      </is>
    </nc>
  </rcc>
  <rcc rId="436" sId="1">
    <nc r="F16" t="inlineStr">
      <is>
        <t>Arya</t>
      </is>
    </nc>
  </rcc>
  <rcc rId="437" sId="1">
    <nc r="F57" t="inlineStr">
      <is>
        <t>Arya</t>
      </is>
    </nc>
  </rcc>
  <rcc rId="438" sId="1">
    <nc r="F63" t="inlineStr">
      <is>
        <t>Arya</t>
      </is>
    </nc>
  </rcc>
  <rcc rId="439" sId="1">
    <nc r="F67" t="inlineStr">
      <is>
        <t>Arya</t>
      </is>
    </nc>
  </rcc>
  <rcc rId="440" sId="1">
    <nc r="F73" t="inlineStr">
      <is>
        <t>Arya</t>
      </is>
    </nc>
  </rcc>
  <rcc rId="441" sId="1">
    <nc r="F75" t="inlineStr">
      <is>
        <t>Arya</t>
      </is>
    </nc>
  </rcc>
  <rcc rId="442" sId="1">
    <nc r="F76" t="inlineStr">
      <is>
        <t>Arya</t>
      </is>
    </nc>
  </rcc>
  <rcc rId="443" sId="1">
    <nc r="F77" t="inlineStr">
      <is>
        <t>Arya</t>
      </is>
    </nc>
  </rcc>
  <rcc rId="444" sId="1">
    <nc r="F80" t="inlineStr">
      <is>
        <t>Arya</t>
      </is>
    </nc>
  </rcc>
  <rcc rId="445" sId="1">
    <nc r="F81" t="inlineStr">
      <is>
        <t>Arya</t>
      </is>
    </nc>
  </rcc>
  <rcc rId="446" sId="1">
    <nc r="F87" t="inlineStr">
      <is>
        <t>Arya</t>
      </is>
    </nc>
  </rcc>
  <rcc rId="447" sId="1">
    <nc r="F88" t="inlineStr">
      <is>
        <t>Arya</t>
      </is>
    </nc>
  </rcc>
  <rcc rId="448" sId="1">
    <nc r="F89" t="inlineStr">
      <is>
        <t>Arya</t>
      </is>
    </nc>
  </rcc>
  <rcc rId="449" sId="1">
    <nc r="F91" t="inlineStr">
      <is>
        <t>Arya</t>
      </is>
    </nc>
  </rcc>
  <rcc rId="450" sId="1">
    <nc r="F93" t="inlineStr">
      <is>
        <t>Arya</t>
      </is>
    </nc>
  </rcc>
  <rcc rId="451" sId="1">
    <nc r="F104" t="inlineStr">
      <is>
        <t>Arya</t>
      </is>
    </nc>
  </rcc>
  <rcc rId="452" sId="1">
    <nc r="F105" t="inlineStr">
      <is>
        <t>Arya</t>
      </is>
    </nc>
  </rcc>
  <rcc rId="453" sId="1">
    <nc r="F139" t="inlineStr">
      <is>
        <t>Arya</t>
      </is>
    </nc>
  </rcc>
  <rcc rId="454" sId="1">
    <nc r="F151" t="inlineStr">
      <is>
        <t>Arya</t>
      </is>
    </nc>
  </rcc>
  <rcc rId="455" sId="1">
    <nc r="F154" t="inlineStr">
      <is>
        <t>Arya</t>
      </is>
    </nc>
  </rcc>
  <rcc rId="456" sId="1">
    <nc r="F158" t="inlineStr">
      <is>
        <t>Arya</t>
      </is>
    </nc>
  </rcc>
  <rcc rId="457" sId="1">
    <nc r="F160" t="inlineStr">
      <is>
        <t>Arya</t>
      </is>
    </nc>
  </rcc>
  <rcc rId="458" sId="1">
    <nc r="F162" t="inlineStr">
      <is>
        <t>Arya</t>
      </is>
    </nc>
  </rcc>
  <rcc rId="459" sId="1">
    <nc r="F163" t="inlineStr">
      <is>
        <t>Arya</t>
      </is>
    </nc>
  </rcc>
  <rcc rId="460" sId="1">
    <nc r="F164" t="inlineStr">
      <is>
        <t>Arya</t>
      </is>
    </nc>
  </rcc>
  <rcc rId="461" sId="1">
    <nc r="F165" t="inlineStr">
      <is>
        <t>Arya</t>
      </is>
    </nc>
  </rcc>
  <rcc rId="462" sId="1">
    <nc r="F167" t="inlineStr">
      <is>
        <t>Arya</t>
      </is>
    </nc>
  </rcc>
  <rcc rId="463" sId="1">
    <nc r="F168" t="inlineStr">
      <is>
        <t>Arya</t>
      </is>
    </nc>
  </rcc>
  <rcc rId="464" sId="1">
    <nc r="F169" t="inlineStr">
      <is>
        <t>Arya</t>
      </is>
    </nc>
  </rcc>
  <rcc rId="465" sId="1">
    <nc r="F170" t="inlineStr">
      <is>
        <t>Arya</t>
      </is>
    </nc>
  </rcc>
  <rcc rId="466" sId="1">
    <nc r="F171" t="inlineStr">
      <is>
        <t>Arya</t>
      </is>
    </nc>
  </rcc>
  <rcc rId="467" sId="1">
    <nc r="F172" t="inlineStr">
      <is>
        <t>Arya</t>
      </is>
    </nc>
  </rcc>
  <rcc rId="468" sId="1">
    <nc r="F173" t="inlineStr">
      <is>
        <t>Arya</t>
      </is>
    </nc>
  </rcc>
  <rcc rId="469" sId="1">
    <nc r="F174" t="inlineStr">
      <is>
        <t>Arya</t>
      </is>
    </nc>
  </rcc>
  <rcc rId="470" sId="1">
    <nc r="F175" t="inlineStr">
      <is>
        <t>Arya</t>
      </is>
    </nc>
  </rcc>
  <rcc rId="471" sId="1">
    <nc r="F176" t="inlineStr">
      <is>
        <t>Arya</t>
      </is>
    </nc>
  </rcc>
  <rcc rId="472" sId="1">
    <nc r="F177" t="inlineStr">
      <is>
        <t>Arya</t>
      </is>
    </nc>
  </rcc>
  <rcc rId="473" sId="1">
    <nc r="F178" t="inlineStr">
      <is>
        <t>Arya</t>
      </is>
    </nc>
  </rcc>
  <rcc rId="474" sId="1">
    <nc r="F181" t="inlineStr">
      <is>
        <t>Arya</t>
      </is>
    </nc>
  </rcc>
  <rcc rId="475" sId="1">
    <nc r="F183" t="inlineStr">
      <is>
        <t>Arya</t>
      </is>
    </nc>
  </rcc>
  <rcc rId="476" sId="1">
    <nc r="F189" t="inlineStr">
      <is>
        <t>Arya</t>
      </is>
    </nc>
  </rcc>
  <rcc rId="477" sId="1">
    <nc r="F190" t="inlineStr">
      <is>
        <t>Arya</t>
      </is>
    </nc>
  </rcc>
  <rcc rId="478" sId="1">
    <nc r="F191" t="inlineStr">
      <is>
        <t>Arya</t>
      </is>
    </nc>
  </rcc>
  <rcc rId="479" sId="1">
    <nc r="F193" t="inlineStr">
      <is>
        <t>Arya</t>
      </is>
    </nc>
  </rcc>
  <rcc rId="480" sId="1">
    <nc r="F194" t="inlineStr">
      <is>
        <t>Arya</t>
      </is>
    </nc>
  </rcc>
  <rcc rId="481" sId="1">
    <nc r="F195" t="inlineStr">
      <is>
        <t>Arya</t>
      </is>
    </nc>
  </rcc>
  <rcc rId="482" sId="1">
    <nc r="F196" t="inlineStr">
      <is>
        <t>Arya</t>
      </is>
    </nc>
  </rcc>
  <rcc rId="483" sId="1">
    <nc r="F197" t="inlineStr">
      <is>
        <t>Arya</t>
      </is>
    </nc>
  </rcc>
  <rcc rId="484" sId="1">
    <nc r="F198" t="inlineStr">
      <is>
        <t>Arya</t>
      </is>
    </nc>
  </rcc>
  <rcc rId="485" sId="1">
    <nc r="F199" t="inlineStr">
      <is>
        <t>Arya</t>
      </is>
    </nc>
  </rcc>
  <rcc rId="486" sId="1">
    <nc r="F200" t="inlineStr">
      <is>
        <t>Arya</t>
      </is>
    </nc>
  </rcc>
  <rcc rId="487" sId="1">
    <nc r="F201" t="inlineStr">
      <is>
        <t>Arya</t>
      </is>
    </nc>
  </rcc>
  <rcc rId="488" sId="1">
    <nc r="F221" t="inlineStr">
      <is>
        <t>Arya</t>
      </is>
    </nc>
  </rcc>
  <rcc rId="489" sId="1">
    <nc r="F222" t="inlineStr">
      <is>
        <t>Arya</t>
      </is>
    </nc>
  </rcc>
  <rcc rId="490" sId="1">
    <nc r="F354" t="inlineStr">
      <is>
        <t>Arya</t>
      </is>
    </nc>
  </rcc>
  <rcc rId="491" sId="1">
    <nc r="F355" t="inlineStr">
      <is>
        <t>Arya</t>
      </is>
    </nc>
  </rcc>
  <rcc rId="492" sId="1">
    <nc r="F374" t="inlineStr">
      <is>
        <t>Arya</t>
      </is>
    </nc>
  </rcc>
  <rcc rId="493" sId="1">
    <nc r="F375" t="inlineStr">
      <is>
        <t>Arya</t>
      </is>
    </nc>
  </rcc>
  <rcc rId="494" sId="1">
    <nc r="F391" t="inlineStr">
      <is>
        <t>Arya</t>
      </is>
    </nc>
  </rcc>
  <rcc rId="495" sId="1">
    <nc r="F403" t="inlineStr">
      <is>
        <t>Arya</t>
      </is>
    </nc>
  </rcc>
  <rcc rId="496" sId="1">
    <nc r="F419" t="inlineStr">
      <is>
        <t>Arya</t>
      </is>
    </nc>
  </rcc>
  <rcc rId="497" sId="1">
    <nc r="F420" t="inlineStr">
      <is>
        <t>Arya</t>
      </is>
    </nc>
  </rcc>
  <rcc rId="498" sId="1">
    <nc r="F422" t="inlineStr">
      <is>
        <t>Arya</t>
      </is>
    </nc>
  </rcc>
  <rcc rId="499" sId="1">
    <nc r="F423" t="inlineStr">
      <is>
        <t>Arya</t>
      </is>
    </nc>
  </rcc>
  <rcc rId="500" sId="1">
    <nc r="F424" t="inlineStr">
      <is>
        <t>Arya</t>
      </is>
    </nc>
  </rcc>
  <rcc rId="501" sId="1">
    <nc r="F425" t="inlineStr">
      <is>
        <t>Arya</t>
      </is>
    </nc>
  </rcc>
  <rcc rId="502" sId="1">
    <nc r="F426" t="inlineStr">
      <is>
        <t>Arya</t>
      </is>
    </nc>
  </rcc>
  <rcc rId="503" sId="1">
    <nc r="F427" t="inlineStr">
      <is>
        <t>Arya</t>
      </is>
    </nc>
  </rcc>
  <rcc rId="504" sId="1">
    <nc r="F428" t="inlineStr">
      <is>
        <t>Arya</t>
      </is>
    </nc>
  </rcc>
  <rcc rId="505" sId="1">
    <nc r="F429" t="inlineStr">
      <is>
        <t>Arya</t>
      </is>
    </nc>
  </rcc>
  <rcc rId="506" sId="1">
    <nc r="F431" t="inlineStr">
      <is>
        <t>Arya</t>
      </is>
    </nc>
  </rcc>
  <rcc rId="507" sId="1">
    <nc r="F432" t="inlineStr">
      <is>
        <t>Arya</t>
      </is>
    </nc>
  </rcc>
  <rcc rId="508" sId="1">
    <oc r="F13" t="inlineStr">
      <is>
        <t>Shwetha</t>
      </is>
    </oc>
    <nc r="F13" t="inlineStr">
      <is>
        <t>Reshma</t>
      </is>
    </nc>
  </rcc>
  <rcc rId="509" sId="1">
    <oc r="F25" t="inlineStr">
      <is>
        <t>Shwetha</t>
      </is>
    </oc>
    <nc r="F25" t="inlineStr">
      <is>
        <t>Reshma</t>
      </is>
    </nc>
  </rcc>
  <rcc rId="510" sId="1">
    <oc r="F30" t="inlineStr">
      <is>
        <t>Shwetha</t>
      </is>
    </oc>
    <nc r="F30" t="inlineStr">
      <is>
        <t>Reshma</t>
      </is>
    </nc>
  </rcc>
  <rcc rId="511" sId="1">
    <oc r="F33" t="inlineStr">
      <is>
        <t>Shwetha</t>
      </is>
    </oc>
    <nc r="F33" t="inlineStr">
      <is>
        <t>Reshma</t>
      </is>
    </nc>
  </rcc>
  <rcc rId="512" sId="1">
    <oc r="F35" t="inlineStr">
      <is>
        <t>Shwetha</t>
      </is>
    </oc>
    <nc r="F35" t="inlineStr">
      <is>
        <t>Reshma</t>
      </is>
    </nc>
  </rcc>
  <rcc rId="513" sId="1">
    <oc r="F66" t="inlineStr">
      <is>
        <t>Shwetha</t>
      </is>
    </oc>
    <nc r="F66" t="inlineStr">
      <is>
        <t>Reshma</t>
      </is>
    </nc>
  </rcc>
  <rcc rId="514" sId="1">
    <oc r="F69" t="inlineStr">
      <is>
        <t>Shwetha</t>
      </is>
    </oc>
    <nc r="F69" t="inlineStr">
      <is>
        <t>Reshma</t>
      </is>
    </nc>
  </rcc>
  <rcc rId="515" sId="1">
    <oc r="F71" t="inlineStr">
      <is>
        <t>Shwetha</t>
      </is>
    </oc>
    <nc r="F71" t="inlineStr">
      <is>
        <t>Reshma</t>
      </is>
    </nc>
  </rcc>
  <rcc rId="516" sId="1">
    <oc r="F78" t="inlineStr">
      <is>
        <t>Shwetha</t>
      </is>
    </oc>
    <nc r="F78" t="inlineStr">
      <is>
        <t>Reshma</t>
      </is>
    </nc>
  </rcc>
  <rcc rId="517" sId="1">
    <oc r="F82" t="inlineStr">
      <is>
        <t>Shwetha</t>
      </is>
    </oc>
    <nc r="F82" t="inlineStr">
      <is>
        <t>Reshma</t>
      </is>
    </nc>
  </rcc>
  <rcc rId="518" sId="1">
    <oc r="F101" t="inlineStr">
      <is>
        <t>Shwetha</t>
      </is>
    </oc>
    <nc r="F101" t="inlineStr">
      <is>
        <t>Reshma</t>
      </is>
    </nc>
  </rcc>
  <rcc rId="519" sId="1">
    <oc r="F120" t="inlineStr">
      <is>
        <t>Shwetha</t>
      </is>
    </oc>
    <nc r="F120" t="inlineStr">
      <is>
        <t>Reshma</t>
      </is>
    </nc>
  </rcc>
  <rcc rId="520" sId="1">
    <oc r="F129" t="inlineStr">
      <is>
        <t>Shwetha</t>
      </is>
    </oc>
    <nc r="F129" t="inlineStr">
      <is>
        <t>Reshma</t>
      </is>
    </nc>
  </rcc>
  <rcc rId="521" sId="1">
    <oc r="F132" t="inlineStr">
      <is>
        <t>Shwetha</t>
      </is>
    </oc>
    <nc r="F132" t="inlineStr">
      <is>
        <t>Reshma</t>
      </is>
    </nc>
  </rcc>
  <rcc rId="522" sId="1">
    <oc r="F161" t="inlineStr">
      <is>
        <t>Shwetha</t>
      </is>
    </oc>
    <nc r="F161" t="inlineStr">
      <is>
        <t>Reshma</t>
      </is>
    </nc>
  </rcc>
  <rcc rId="523" sId="1">
    <oc r="F202" t="inlineStr">
      <is>
        <t>Shwetha</t>
      </is>
    </oc>
    <nc r="F202" t="inlineStr">
      <is>
        <t>Reshma</t>
      </is>
    </nc>
  </rcc>
  <rcc rId="524" sId="1">
    <oc r="F204" t="inlineStr">
      <is>
        <t>Shwetha</t>
      </is>
    </oc>
    <nc r="F204" t="inlineStr">
      <is>
        <t>Reshma</t>
      </is>
    </nc>
  </rcc>
  <rcc rId="525" sId="1">
    <oc r="F215" t="inlineStr">
      <is>
        <t>Shwetha</t>
      </is>
    </oc>
    <nc r="F215" t="inlineStr">
      <is>
        <t>Reshma</t>
      </is>
    </nc>
  </rcc>
  <rcc rId="526" sId="1">
    <oc r="F235" t="inlineStr">
      <is>
        <t>Shwetha</t>
      </is>
    </oc>
    <nc r="F235" t="inlineStr">
      <is>
        <t>Reshma</t>
      </is>
    </nc>
  </rcc>
  <rcc rId="527" sId="1">
    <oc r="F362" t="inlineStr">
      <is>
        <t>Shwetha</t>
      </is>
    </oc>
    <nc r="F362" t="inlineStr">
      <is>
        <t>Reshma</t>
      </is>
    </nc>
  </rcc>
  <rcc rId="528" sId="1">
    <oc r="F376" t="inlineStr">
      <is>
        <t>Shwetha</t>
      </is>
    </oc>
    <nc r="F376" t="inlineStr">
      <is>
        <t>Reshma</t>
      </is>
    </nc>
  </rcc>
  <rcc rId="529" sId="1">
    <oc r="F380" t="inlineStr">
      <is>
        <t>Shwetha</t>
      </is>
    </oc>
    <nc r="F380" t="inlineStr">
      <is>
        <t>Reshma</t>
      </is>
    </nc>
  </rcc>
  <rcc rId="530" sId="1">
    <oc r="F383" t="inlineStr">
      <is>
        <t>Shwetha</t>
      </is>
    </oc>
    <nc r="F383" t="inlineStr">
      <is>
        <t>Reshma</t>
      </is>
    </nc>
  </rcc>
  <rcc rId="531" sId="1">
    <nc r="F2" t="inlineStr">
      <is>
        <t>Vijay</t>
      </is>
    </nc>
  </rcc>
  <rcc rId="532" sId="1">
    <nc r="F17" t="inlineStr">
      <is>
        <t>Vijay</t>
      </is>
    </nc>
  </rcc>
  <rcc rId="533" sId="1">
    <nc r="F18" t="inlineStr">
      <is>
        <t>Vijay</t>
      </is>
    </nc>
  </rcc>
  <rcc rId="534" sId="1">
    <nc r="F19" t="inlineStr">
      <is>
        <t>Vijay</t>
      </is>
    </nc>
  </rcc>
  <rcc rId="535" sId="1">
    <nc r="F43" t="inlineStr">
      <is>
        <t>Vijay</t>
      </is>
    </nc>
  </rcc>
  <rcc rId="536" sId="1">
    <nc r="F70" t="inlineStr">
      <is>
        <t>Vijay</t>
      </is>
    </nc>
  </rcc>
  <rcc rId="537" sId="1">
    <nc r="F74" t="inlineStr">
      <is>
        <t>Vijay</t>
      </is>
    </nc>
  </rcc>
  <rcc rId="538" sId="1">
    <nc r="F96" t="inlineStr">
      <is>
        <t>Vijay</t>
      </is>
    </nc>
  </rcc>
  <rcc rId="539" sId="1">
    <nc r="F141" t="inlineStr">
      <is>
        <t>Vijay</t>
      </is>
    </nc>
  </rcc>
  <rcc rId="540" sId="1">
    <nc r="F142" t="inlineStr">
      <is>
        <t>Vijay</t>
      </is>
    </nc>
  </rcc>
  <rcc rId="541" sId="1">
    <nc r="F143" t="inlineStr">
      <is>
        <t>Vijay</t>
      </is>
    </nc>
  </rcc>
  <rcc rId="542" sId="1">
    <nc r="F159" t="inlineStr">
      <is>
        <t>Vijay</t>
      </is>
    </nc>
  </rcc>
  <rcc rId="543" sId="1">
    <nc r="F205" t="inlineStr">
      <is>
        <t>Vijay</t>
      </is>
    </nc>
  </rcc>
  <rcc rId="544" sId="1">
    <nc r="F224" t="inlineStr">
      <is>
        <t>Vijay</t>
      </is>
    </nc>
  </rcc>
  <rcc rId="545" sId="1">
    <nc r="F250" t="inlineStr">
      <is>
        <t>Vijay</t>
      </is>
    </nc>
  </rcc>
  <rcc rId="546" sId="1">
    <nc r="F265" t="inlineStr">
      <is>
        <t>Vijay</t>
      </is>
    </nc>
  </rcc>
  <rcc rId="547" sId="1">
    <nc r="F321" t="inlineStr">
      <is>
        <t>Vijay</t>
      </is>
    </nc>
  </rcc>
  <rcc rId="548" sId="1">
    <nc r="F329" t="inlineStr">
      <is>
        <t>Vijay</t>
      </is>
    </nc>
  </rcc>
  <rcc rId="549" sId="1">
    <nc r="F330" t="inlineStr">
      <is>
        <t>Vijay</t>
      </is>
    </nc>
  </rcc>
  <rcc rId="550" sId="1">
    <nc r="F331" t="inlineStr">
      <is>
        <t>Vijay</t>
      </is>
    </nc>
  </rcc>
  <rcc rId="551" sId="1">
    <nc r="F332" t="inlineStr">
      <is>
        <t>Vijay</t>
      </is>
    </nc>
  </rcc>
  <rcc rId="552" sId="1">
    <nc r="F333" t="inlineStr">
      <is>
        <t>Vijay</t>
      </is>
    </nc>
  </rcc>
  <rcc rId="553" sId="1">
    <nc r="F349" t="inlineStr">
      <is>
        <t>Vijay</t>
      </is>
    </nc>
  </rcc>
  <rcc rId="554" sId="1">
    <nc r="F366" t="inlineStr">
      <is>
        <t>Vijay</t>
      </is>
    </nc>
  </rcc>
  <rcc rId="555" sId="1">
    <nc r="F373" t="inlineStr">
      <is>
        <t>Vijay</t>
      </is>
    </nc>
  </rcc>
  <rcc rId="556" sId="1">
    <nc r="F385" t="inlineStr">
      <is>
        <t>Vijay</t>
      </is>
    </nc>
  </rcc>
  <rcc rId="557" sId="1">
    <nc r="F392" t="inlineStr">
      <is>
        <t>Vijay</t>
      </is>
    </nc>
  </rcc>
  <rcc rId="558" sId="1">
    <nc r="F4" t="inlineStr">
      <is>
        <t>Vijay</t>
      </is>
    </nc>
  </rcc>
  <rcc rId="559" sId="1">
    <nc r="F6" t="inlineStr">
      <is>
        <t>Vijay</t>
      </is>
    </nc>
  </rcc>
  <rcc rId="560" sId="1">
    <nc r="F9" t="inlineStr">
      <is>
        <t>Vijay</t>
      </is>
    </nc>
  </rcc>
  <rcc rId="561" sId="1">
    <nc r="F211" t="inlineStr">
      <is>
        <t>Vijay</t>
      </is>
    </nc>
  </rcc>
  <rcc rId="562" sId="1">
    <nc r="F212" t="inlineStr">
      <is>
        <t>Vijay</t>
      </is>
    </nc>
  </rcc>
  <rcc rId="563" sId="1">
    <nc r="F257" t="inlineStr">
      <is>
        <t>Vijay</t>
      </is>
    </nc>
  </rcc>
  <rcc rId="564" sId="1">
    <nc r="F260" t="inlineStr">
      <is>
        <t>Vijay</t>
      </is>
    </nc>
  </rcc>
  <rcc rId="565" sId="1">
    <nc r="F267" t="inlineStr">
      <is>
        <t>Vijay</t>
      </is>
    </nc>
  </rcc>
  <rcc rId="566" sId="1">
    <nc r="F277" t="inlineStr">
      <is>
        <t>Vijay</t>
      </is>
    </nc>
  </rcc>
  <rcc rId="567" sId="1">
    <nc r="F279" t="inlineStr">
      <is>
        <t>Vijay</t>
      </is>
    </nc>
  </rcc>
  <rcc rId="568" sId="1">
    <nc r="F280" t="inlineStr">
      <is>
        <t>Vijay</t>
      </is>
    </nc>
  </rcc>
  <rcc rId="569" sId="1">
    <nc r="F283" t="inlineStr">
      <is>
        <t>Vijay</t>
      </is>
    </nc>
  </rcc>
  <rcc rId="570" sId="1">
    <nc r="F285" t="inlineStr">
      <is>
        <t>Vijay</t>
      </is>
    </nc>
  </rcc>
  <rcc rId="571" sId="1">
    <nc r="F287" t="inlineStr">
      <is>
        <t>Vijay</t>
      </is>
    </nc>
  </rcc>
  <rcc rId="572" sId="1">
    <nc r="F294" t="inlineStr">
      <is>
        <t>Vijay</t>
      </is>
    </nc>
  </rcc>
  <rcc rId="573" sId="1">
    <nc r="F295" t="inlineStr">
      <is>
        <t>Vijay</t>
      </is>
    </nc>
  </rcc>
  <rcc rId="574" sId="1">
    <nc r="F296" t="inlineStr">
      <is>
        <t>Vijay</t>
      </is>
    </nc>
  </rcc>
  <rcc rId="575" sId="1">
    <nc r="F297" t="inlineStr">
      <is>
        <t>Vijay</t>
      </is>
    </nc>
  </rcc>
  <rcc rId="576" sId="1">
    <nc r="F298" t="inlineStr">
      <is>
        <t>Vijay</t>
      </is>
    </nc>
  </rcc>
  <rcc rId="577" sId="1">
    <nc r="F300" t="inlineStr">
      <is>
        <t>Vijay</t>
      </is>
    </nc>
  </rcc>
  <rcc rId="578" sId="1">
    <nc r="F303" t="inlineStr">
      <is>
        <t>Vijay</t>
      </is>
    </nc>
  </rcc>
  <rcc rId="579" sId="1">
    <nc r="F304" t="inlineStr">
      <is>
        <t>Vijay</t>
      </is>
    </nc>
  </rcc>
  <rcc rId="580" sId="1">
    <nc r="F306" t="inlineStr">
      <is>
        <t>Vijay</t>
      </is>
    </nc>
  </rcc>
  <rcc rId="581" sId="1">
    <nc r="F308" t="inlineStr">
      <is>
        <t>Vijay</t>
      </is>
    </nc>
  </rcc>
  <rcc rId="582" sId="1">
    <nc r="F310" t="inlineStr">
      <is>
        <t>Vijay</t>
      </is>
    </nc>
  </rcc>
  <rcc rId="583" sId="1">
    <nc r="F311" t="inlineStr">
      <is>
        <t>Vijay</t>
      </is>
    </nc>
  </rcc>
  <rcc rId="584" sId="1">
    <nc r="F312" t="inlineStr">
      <is>
        <t>Vijay</t>
      </is>
    </nc>
  </rcc>
  <rcc rId="585" sId="1">
    <nc r="F313" t="inlineStr">
      <is>
        <t>Vijay</t>
      </is>
    </nc>
  </rcc>
  <rcc rId="586" sId="1">
    <nc r="F314" t="inlineStr">
      <is>
        <t>Vijay</t>
      </is>
    </nc>
  </rcc>
  <rcc rId="587" sId="1">
    <nc r="F315" t="inlineStr">
      <is>
        <t>Vijay</t>
      </is>
    </nc>
  </rcc>
  <rcc rId="588" sId="1">
    <nc r="F318" t="inlineStr">
      <is>
        <t>Vijay</t>
      </is>
    </nc>
  </rcc>
  <rcc rId="589" sId="1">
    <nc r="F323" t="inlineStr">
      <is>
        <t>Vijay</t>
      </is>
    </nc>
  </rcc>
  <rcc rId="590" sId="1">
    <nc r="F324" t="inlineStr">
      <is>
        <t>Vijay</t>
      </is>
    </nc>
  </rcc>
  <rcc rId="591" sId="1">
    <nc r="F325" t="inlineStr">
      <is>
        <t>Vijay</t>
      </is>
    </nc>
  </rcc>
  <rcc rId="592" sId="1">
    <nc r="F334" t="inlineStr">
      <is>
        <t>Vijay</t>
      </is>
    </nc>
  </rcc>
  <rcc rId="593" sId="1">
    <nc r="F353" t="inlineStr">
      <is>
        <t>Vijay</t>
      </is>
    </nc>
  </rcc>
  <rcc rId="594" sId="1">
    <nc r="F364" t="inlineStr">
      <is>
        <t>Vijay</t>
      </is>
    </nc>
  </rcc>
  <rcc rId="595" sId="1">
    <nc r="F371" t="inlineStr">
      <is>
        <t>Vijay</t>
      </is>
    </nc>
  </rcc>
  <rcc rId="596" sId="1">
    <nc r="F384" t="inlineStr">
      <is>
        <t>Vijay</t>
      </is>
    </nc>
  </rcc>
  <rcc rId="597" sId="1">
    <nc r="F393" t="inlineStr">
      <is>
        <t>Vijay</t>
      </is>
    </nc>
  </rcc>
  <rcc rId="598" sId="1">
    <nc r="F407" t="inlineStr">
      <is>
        <t>Vijay</t>
      </is>
    </nc>
  </rcc>
  <rcc rId="599" sId="1">
    <nc r="F408" t="inlineStr">
      <is>
        <t>Vijay</t>
      </is>
    </nc>
  </rcc>
  <rcc rId="600" sId="1">
    <nc r="F411" t="inlineStr">
      <is>
        <t>Vijay</t>
      </is>
    </nc>
  </rcc>
  <rcc rId="601" sId="1">
    <nc r="F412" t="inlineStr">
      <is>
        <t>Vijay</t>
      </is>
    </nc>
  </rcc>
  <rcc rId="602" sId="1">
    <nc r="F415" t="inlineStr">
      <is>
        <t>Vijay</t>
      </is>
    </nc>
  </rcc>
  <rcc rId="603" sId="1">
    <nc r="F430" t="inlineStr">
      <is>
        <t>Vijay</t>
      </is>
    </nc>
  </rcc>
  <rcc rId="604" sId="1">
    <nc r="F95" t="inlineStr">
      <is>
        <t>Reshma</t>
      </is>
    </nc>
  </rcc>
  <rcc rId="605" sId="1">
    <nc r="F106" t="inlineStr">
      <is>
        <t>Reshma</t>
      </is>
    </nc>
  </rcc>
  <rcc rId="606" sId="1">
    <nc r="F108" t="inlineStr">
      <is>
        <t>Reshma</t>
      </is>
    </nc>
  </rcc>
  <rcc rId="607" sId="1">
    <nc r="F113" t="inlineStr">
      <is>
        <t>Reshma</t>
      </is>
    </nc>
  </rcc>
  <rcc rId="608" sId="1">
    <nc r="F114" t="inlineStr">
      <is>
        <t>Reshma</t>
      </is>
    </nc>
  </rcc>
  <rcc rId="609" sId="1">
    <nc r="F121" t="inlineStr">
      <is>
        <t>Reshma</t>
      </is>
    </nc>
  </rcc>
  <rcc rId="610" sId="1">
    <nc r="F122" t="inlineStr">
      <is>
        <t>Reshma</t>
      </is>
    </nc>
  </rcc>
  <rcc rId="611" sId="1">
    <nc r="F123" t="inlineStr">
      <is>
        <t>Reshma</t>
      </is>
    </nc>
  </rcc>
  <rcc rId="612" sId="1">
    <nc r="F124" t="inlineStr">
      <is>
        <t>Reshma</t>
      </is>
    </nc>
  </rcc>
  <rcc rId="613" sId="1">
    <nc r="F207" t="inlineStr">
      <is>
        <t>Reshma</t>
      </is>
    </nc>
  </rcc>
  <rcc rId="614" sId="1">
    <nc r="F208" t="inlineStr">
      <is>
        <t>Reshma</t>
      </is>
    </nc>
  </rcc>
  <rcc rId="615" sId="1">
    <nc r="F209" t="inlineStr">
      <is>
        <t>Reshma</t>
      </is>
    </nc>
  </rcc>
  <rcc rId="616" sId="1">
    <nc r="F210" t="inlineStr">
      <is>
        <t>Reshma</t>
      </is>
    </nc>
  </rcc>
  <rcc rId="617" sId="1">
    <nc r="F269" t="inlineStr">
      <is>
        <t>Reshma</t>
      </is>
    </nc>
  </rcc>
  <rcc rId="618" sId="1">
    <nc r="F270" t="inlineStr">
      <is>
        <t>Reshma</t>
      </is>
    </nc>
  </rcc>
  <rcc rId="619" sId="1">
    <nc r="F342" t="inlineStr">
      <is>
        <t>Reshma</t>
      </is>
    </nc>
  </rcc>
  <rcc rId="620" sId="1">
    <nc r="F343" t="inlineStr">
      <is>
        <t>Reshma</t>
      </is>
    </nc>
  </rcc>
  <rcc rId="621" sId="1">
    <nc r="F344" t="inlineStr">
      <is>
        <t>Reshma</t>
      </is>
    </nc>
  </rcc>
  <rcc rId="622" sId="1">
    <nc r="F345" t="inlineStr">
      <is>
        <t>Reshma</t>
      </is>
    </nc>
  </rcc>
  <rcc rId="623" sId="1">
    <nc r="F346" t="inlineStr">
      <is>
        <t>Reshma</t>
      </is>
    </nc>
  </rcc>
  <rcc rId="624" sId="1">
    <nc r="F416" t="inlineStr">
      <is>
        <t>Reshma</t>
      </is>
    </nc>
  </rcc>
  <rcc rId="625" sId="1">
    <nc r="F417" t="inlineStr">
      <is>
        <t>Reshma</t>
      </is>
    </nc>
  </rcc>
  <rcc rId="626" sId="1">
    <nc r="F418" t="inlineStr">
      <is>
        <t>Reshma</t>
      </is>
    </nc>
  </rcc>
  <rcv guid="{B7B32A7E-2D71-4021-9AAC-4840A71457B1}" action="delete"/>
  <rdn rId="0" localSheetId="1" customView="1" name="Z_B7B32A7E_2D71_4021_9AAC_4840A71457B1_.wvu.FilterData" hidden="1" oldHidden="1">
    <formula>'FIVC_BIOS_ADL-S_5SGC2_Cons_Ext.'!$A$1:$M$437</formula>
    <oldFormula>'FIVC_BIOS_ADL-S_5SGC2_Cons_Ext.'!$A$1:$M$437</oldFormula>
  </rdn>
  <rcv guid="{B7B32A7E-2D71-4021-9AAC-4840A71457B1}" action="add"/>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4" sId="1">
    <oc r="I162" t="inlineStr">
      <is>
        <t>Not_Run</t>
      </is>
    </oc>
    <nc r="I162" t="inlineStr">
      <is>
        <t>Passed</t>
      </is>
    </nc>
  </rcc>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5" sId="1">
    <oc r="I431" t="inlineStr">
      <is>
        <t>Not_Run</t>
      </is>
    </oc>
    <nc r="I431" t="inlineStr">
      <is>
        <t>Passed</t>
      </is>
    </nc>
  </rcc>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6" sId="1">
    <oc r="I306" t="inlineStr">
      <is>
        <t>Not_Run</t>
      </is>
    </oc>
    <nc r="I306" t="inlineStr">
      <is>
        <t>Passed</t>
      </is>
    </nc>
  </rcc>
  <rcc rId="4917" sId="1">
    <oc r="I317" t="inlineStr">
      <is>
        <t>Not_Run</t>
      </is>
    </oc>
    <nc r="I317" t="inlineStr">
      <is>
        <t>Passed</t>
      </is>
    </nc>
  </rcc>
  <rcc rId="4918" sId="1">
    <oc r="I113" t="inlineStr">
      <is>
        <t>Not_Run</t>
      </is>
    </oc>
    <nc r="I113" t="inlineStr">
      <is>
        <t>Passed</t>
      </is>
    </nc>
  </rcc>
  <rcc rId="4919" sId="1">
    <oc r="I291" t="inlineStr">
      <is>
        <t>Not_Run</t>
      </is>
    </oc>
    <nc r="I291" t="inlineStr">
      <is>
        <t>Passed</t>
      </is>
    </nc>
  </rcc>
  <rcc rId="4920" sId="1">
    <oc r="I283" t="inlineStr">
      <is>
        <t>Not_Run</t>
      </is>
    </oc>
    <nc r="I283" t="inlineStr">
      <is>
        <t>Passed</t>
      </is>
    </nc>
  </rcc>
  <rcc rId="4921" sId="1">
    <oc r="I284" t="inlineStr">
      <is>
        <t>Not_Run</t>
      </is>
    </oc>
    <nc r="I284" t="inlineStr">
      <is>
        <t>Passed</t>
      </is>
    </nc>
  </rcc>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2" sId="1">
    <oc r="I19" t="inlineStr">
      <is>
        <t>Not_Run</t>
      </is>
    </oc>
    <nc r="I19" t="inlineStr">
      <is>
        <t>Passed</t>
      </is>
    </nc>
  </rcc>
  <rcc rId="4923" sId="1">
    <oc r="I28" t="inlineStr">
      <is>
        <t>Not_Run</t>
      </is>
    </oc>
    <nc r="I28" t="inlineStr">
      <is>
        <t>Passed</t>
      </is>
    </nc>
  </rcc>
  <rcc rId="4924" sId="1">
    <oc r="I39" t="inlineStr">
      <is>
        <t>Not_Run</t>
      </is>
    </oc>
    <nc r="I39" t="inlineStr">
      <is>
        <t>Passed</t>
      </is>
    </nc>
  </rcc>
  <rcc rId="4925" sId="1">
    <oc r="I43" t="inlineStr">
      <is>
        <t>Not_Run</t>
      </is>
    </oc>
    <nc r="I43" t="inlineStr">
      <is>
        <t>Passed</t>
      </is>
    </nc>
  </rcc>
  <rcc rId="4926" sId="1">
    <oc r="I44" t="inlineStr">
      <is>
        <t>Not_Run</t>
      </is>
    </oc>
    <nc r="I44" t="inlineStr">
      <is>
        <t>Passed</t>
      </is>
    </nc>
  </rcc>
  <rcc rId="4927" sId="1">
    <oc r="I18" t="inlineStr">
      <is>
        <t>Not_Run</t>
      </is>
    </oc>
    <nc r="I18" t="inlineStr">
      <is>
        <t>Passed</t>
      </is>
    </nc>
  </rcc>
  <rcc rId="4928" sId="1">
    <oc r="I159" t="inlineStr">
      <is>
        <t>Not_Run</t>
      </is>
    </oc>
    <nc r="I159" t="inlineStr">
      <is>
        <t>Passed</t>
      </is>
    </nc>
  </rcc>
  <rcc rId="4929" sId="1">
    <oc r="I211" t="inlineStr">
      <is>
        <t>Not_Run</t>
      </is>
    </oc>
    <nc r="I211" t="inlineStr">
      <is>
        <t>Passed</t>
      </is>
    </nc>
  </rcc>
  <rcc rId="4930" sId="1">
    <oc r="I319" t="inlineStr">
      <is>
        <t>Not_Run</t>
      </is>
    </oc>
    <nc r="I319" t="inlineStr">
      <is>
        <t>Passed</t>
      </is>
    </nc>
  </rcc>
  <rcc rId="4931" sId="1">
    <oc r="I316" t="inlineStr">
      <is>
        <t>Not_Run</t>
      </is>
    </oc>
    <nc r="I316" t="inlineStr">
      <is>
        <t>Passed</t>
      </is>
    </nc>
  </rcc>
  <rcc rId="4932" sId="1">
    <oc r="I320" t="inlineStr">
      <is>
        <t>Not_Run</t>
      </is>
    </oc>
    <nc r="I320" t="inlineStr">
      <is>
        <t>Passed</t>
      </is>
    </nc>
  </rcc>
  <rcc rId="4933" sId="1">
    <oc r="I321" t="inlineStr">
      <is>
        <t>Not_Run</t>
      </is>
    </oc>
    <nc r="I321" t="inlineStr">
      <is>
        <t>Passed</t>
      </is>
    </nc>
  </rcc>
  <rcc rId="4934" sId="1">
    <oc r="I322" t="inlineStr">
      <is>
        <t>Not_Run</t>
      </is>
    </oc>
    <nc r="I322" t="inlineStr">
      <is>
        <t>Passed</t>
      </is>
    </nc>
  </rcc>
  <rcc rId="4935" sId="1">
    <oc r="I330" t="inlineStr">
      <is>
        <t>Not_Run</t>
      </is>
    </oc>
    <nc r="I330" t="inlineStr">
      <is>
        <t>Passed</t>
      </is>
    </nc>
  </rcc>
  <rcc rId="4936" sId="1">
    <oc r="I417" t="inlineStr">
      <is>
        <t>Not_Run</t>
      </is>
    </oc>
    <nc r="I417" t="inlineStr">
      <is>
        <t>Passed</t>
      </is>
    </nc>
  </rcc>
  <rcv guid="{55F2D1F2-7319-4618-89C6-B9BAC559B991}" action="delete"/>
  <rdn rId="0" localSheetId="2" customView="1" name="Z_55F2D1F2_7319_4618_89C6_B9BAC559B991_.wvu.FilterData" hidden="1" oldHidden="1">
    <formula>Test_Config!$A$1</formula>
    <oldFormula>Test_Config!$A$1</oldFormula>
  </rdn>
  <rdn rId="0" localSheetId="1" customView="1" name="Z_55F2D1F2_7319_4618_89C6_B9BAC559B991_.wvu.FilterData" hidden="1" oldHidden="1">
    <formula>Test_Data!$A$1:$U$437</formula>
    <oldFormula>Test_Data!$A$1:$U$437</oldFormula>
  </rdn>
  <rcv guid="{55F2D1F2-7319-4618-89C6-B9BAC559B991}" action="add"/>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9" sId="1">
    <oc r="I139" t="inlineStr">
      <is>
        <t>Not_Run</t>
      </is>
    </oc>
    <nc r="I139" t="inlineStr">
      <is>
        <t>Passed</t>
      </is>
    </nc>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0" sId="1">
    <oc r="I241" t="inlineStr">
      <is>
        <t>Not_Run</t>
      </is>
    </oc>
    <nc r="I241" t="inlineStr">
      <is>
        <t>Passed</t>
      </is>
    </nc>
  </rcc>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1" sId="1">
    <oc r="I429" t="inlineStr">
      <is>
        <t>Not_Run</t>
      </is>
    </oc>
    <nc r="I429" t="inlineStr">
      <is>
        <t>Passed</t>
      </is>
    </nc>
  </rc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2" sId="1">
    <oc r="I338" t="inlineStr">
      <is>
        <t>Not_Run</t>
      </is>
    </oc>
    <nc r="I338" t="inlineStr">
      <is>
        <t>Passed</t>
      </is>
    </nc>
  </rcc>
  <rcc rId="4943" sId="1">
    <oc r="I339" t="inlineStr">
      <is>
        <t>Not_Run</t>
      </is>
    </oc>
    <nc r="I339" t="inlineStr">
      <is>
        <t>Passed</t>
      </is>
    </nc>
  </rcc>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4" sId="1">
    <oc r="I137" t="inlineStr">
      <is>
        <t>Not_Run</t>
      </is>
    </oc>
    <nc r="I137" t="inlineStr">
      <is>
        <t>Passed</t>
      </is>
    </nc>
  </rcc>
  <rcc rId="4945" sId="1">
    <oc r="I334" t="inlineStr">
      <is>
        <t>Not_Run</t>
      </is>
    </oc>
    <nc r="I334" t="inlineStr">
      <is>
        <t>Passed</t>
      </is>
    </nc>
  </rcc>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6" sId="1">
    <oc r="I403" t="inlineStr">
      <is>
        <t>Not_Run</t>
      </is>
    </oc>
    <nc r="I403" t="inlineStr">
      <is>
        <t>Passed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6" sId="1">
    <oc r="I58" t="inlineStr">
      <is>
        <t>Not_Run</t>
      </is>
    </oc>
    <nc r="I58" t="inlineStr">
      <is>
        <t>Passed</t>
      </is>
    </nc>
  </rcc>
  <rcc rId="3917" sId="1">
    <oc r="I283" t="inlineStr">
      <is>
        <t>Not_Run</t>
      </is>
    </oc>
    <nc r="I283"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 sId="1">
    <oc r="E42" t="inlineStr">
      <is>
        <t>Not_Run</t>
      </is>
    </oc>
    <nc r="E42" t="inlineStr">
      <is>
        <t>Passed</t>
      </is>
    </nc>
  </rcc>
  <rcv guid="{1452CE3A-0E5D-4E5C-9B15-F3517FBAE90D}" action="delete"/>
  <rdn rId="0" localSheetId="1" customView="1" name="Z_1452CE3A_0E5D_4E5C_9B15_F3517FBAE90D_.wvu.FilterData" hidden="1" oldHidden="1">
    <formula>'FIVC_BIOS_ADL-S_5SGC2_Cons_Ext.'!$A$1:$M$437</formula>
    <oldFormula>'FIVC_BIOS_ADL-S_5SGC2_Cons_Ext.'!$A$1:$M$437</oldFormula>
  </rdn>
  <rcv guid="{1452CE3A-0E5D-4E5C-9B15-F3517FBAE90D}" action="add"/>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7" sId="1">
    <oc r="I120" t="inlineStr">
      <is>
        <t>Not_Run</t>
      </is>
    </oc>
    <nc r="I120" t="inlineStr">
      <is>
        <t>Passed</t>
      </is>
    </nc>
  </rcc>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8" sId="1">
    <oc r="I166" t="inlineStr">
      <is>
        <t>Not_Run</t>
      </is>
    </oc>
    <nc r="I166" t="inlineStr">
      <is>
        <t>Passed</t>
      </is>
    </nc>
  </rcc>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9" sId="1">
    <oc r="I285" t="inlineStr">
      <is>
        <t>Not_Run</t>
      </is>
    </oc>
    <nc r="I285" t="inlineStr">
      <is>
        <t xml:space="preserve">Failed </t>
      </is>
    </nc>
  </rcc>
  <rcc rId="4950" sId="1">
    <oc r="J285" t="inlineStr">
      <is>
        <t>Arya</t>
      </is>
    </oc>
    <nc r="J285" t="inlineStr">
      <is>
        <t>Shwetha</t>
      </is>
    </nc>
  </rc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1" sId="1">
    <oc r="I46" t="inlineStr">
      <is>
        <t>Not_Run</t>
      </is>
    </oc>
    <nc r="I46" t="inlineStr">
      <is>
        <t>Passed</t>
      </is>
    </nc>
  </rcc>
  <rcc rId="4952" sId="1">
    <oc r="I50" t="inlineStr">
      <is>
        <t>Not_Run</t>
      </is>
    </oc>
    <nc r="I50" t="inlineStr">
      <is>
        <t>Passed</t>
      </is>
    </nc>
  </rcc>
  <rcc rId="4953" sId="1">
    <oc r="I52" t="inlineStr">
      <is>
        <t>Not_Run</t>
      </is>
    </oc>
    <nc r="I52" t="inlineStr">
      <is>
        <t>Passed</t>
      </is>
    </nc>
  </rcc>
  <rcv guid="{55F2D1F2-7319-4618-89C6-B9BAC559B991}" action="delete"/>
  <rdn rId="0" localSheetId="2" customView="1" name="Z_55F2D1F2_7319_4618_89C6_B9BAC559B991_.wvu.FilterData" hidden="1" oldHidden="1">
    <formula>Test_Config!$A$1</formula>
    <oldFormula>Test_Config!$A$1</oldFormula>
  </rdn>
  <rdn rId="0" localSheetId="1" customView="1" name="Z_55F2D1F2_7319_4618_89C6_B9BAC559B991_.wvu.FilterData" hidden="1" oldHidden="1">
    <formula>Test_Data!$A$1:$U$437</formula>
    <oldFormula>Test_Data!$A$1:$U$437</oldFormula>
  </rdn>
  <rcv guid="{55F2D1F2-7319-4618-89C6-B9BAC559B991}" action="add"/>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6" sId="1">
    <oc r="I412" t="inlineStr">
      <is>
        <t>Not_Run</t>
      </is>
    </oc>
    <nc r="I412" t="inlineStr">
      <is>
        <t>Passed</t>
      </is>
    </nc>
  </rcc>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7" sId="1">
    <oc r="I78" t="inlineStr">
      <is>
        <t>Not_Run</t>
      </is>
    </oc>
    <nc r="I78" t="inlineStr">
      <is>
        <t>Passed</t>
      </is>
    </nc>
  </rcc>
  <rcc rId="4958" sId="1">
    <oc r="I73" t="inlineStr">
      <is>
        <t>Not_Run</t>
      </is>
    </oc>
    <nc r="I73" t="inlineStr">
      <is>
        <t>Passed</t>
      </is>
    </nc>
  </rcc>
  <rcc rId="4959" sId="1">
    <oc r="I89" t="inlineStr">
      <is>
        <t>Not_Run</t>
      </is>
    </oc>
    <nc r="I89" t="inlineStr">
      <is>
        <t>Passed</t>
      </is>
    </nc>
  </rcc>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0" sId="1">
    <oc r="I150" t="inlineStr">
      <is>
        <t>Not_Run</t>
      </is>
    </oc>
    <nc r="I150" t="inlineStr">
      <is>
        <t>Passed</t>
      </is>
    </nc>
  </rcc>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1" sId="1">
    <nc r="C2" t="inlineStr">
      <is>
        <t>Verify Fan rotation speed at the time of temperature crosses active trip point during OS hung condition</t>
      </is>
    </nc>
  </rcc>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2" sId="1">
    <oc r="I140" t="inlineStr">
      <is>
        <t>Not_Run</t>
      </is>
    </oc>
    <nc r="I140" t="inlineStr">
      <is>
        <t>Passed</t>
      </is>
    </nc>
  </rcc>
  <rcc rId="4963" sId="1">
    <oc r="J140" t="inlineStr">
      <is>
        <t>Arya</t>
      </is>
    </oc>
    <nc r="J140" t="inlineStr">
      <is>
        <t>Shwetha</t>
      </is>
    </nc>
  </rcc>
  <rcc rId="4964" sId="1">
    <oc r="I366" t="inlineStr">
      <is>
        <t>Not_Run</t>
      </is>
    </oc>
    <nc r="I366" t="inlineStr">
      <is>
        <t>Passed</t>
      </is>
    </nc>
  </rcc>
  <rcc rId="4965" sId="1">
    <oc r="I385" t="inlineStr">
      <is>
        <t>Not_Run</t>
      </is>
    </oc>
    <nc r="I385" t="inlineStr">
      <is>
        <t>Passed</t>
      </is>
    </nc>
  </rcc>
  <rcc rId="4966" sId="1">
    <oc r="I332" t="inlineStr">
      <is>
        <t>Not_Run</t>
      </is>
    </oc>
    <nc r="I332" t="inlineStr">
      <is>
        <t>Passed</t>
      </is>
    </nc>
  </rcc>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7" sId="1" odxf="1" dxf="1">
    <oc r="A122">
      <f>HYPERLINK("https://hsdes.intel.com/resource/14013161200","14013161200")</f>
    </oc>
    <nc r="A122">
      <f>HYPERLINK("https://hsdes.intel.com/resource/14013161200","14013161200")</f>
    </nc>
    <odxf>
      <font>
        <u val="none"/>
        <sz val="11"/>
        <color theme="1"/>
        <name val="Calibri"/>
        <family val="2"/>
        <scheme val="minor"/>
      </font>
    </odxf>
    <ndxf>
      <font>
        <u/>
        <sz val="11"/>
        <color theme="10"/>
        <name val="Calibri"/>
        <family val="2"/>
        <scheme val="minor"/>
      </font>
    </ndxf>
  </rcc>
  <rcc rId="4968" sId="1">
    <oc r="I122" t="inlineStr">
      <is>
        <t>Not_Run</t>
      </is>
    </oc>
    <nc r="I122" t="inlineStr">
      <is>
        <t>Passed</t>
      </is>
    </nc>
  </rcc>
  <rcc rId="4969" sId="1">
    <oc r="I124" t="inlineStr">
      <is>
        <t>Not_Run</t>
      </is>
    </oc>
    <nc r="I124" t="inlineStr">
      <is>
        <t>Passed</t>
      </is>
    </nc>
  </rcc>
  <rcc rId="4970" sId="1">
    <oc r="J122" t="inlineStr">
      <is>
        <t>Arya</t>
      </is>
    </oc>
    <nc r="J122" t="inlineStr">
      <is>
        <t>Shwetha</t>
      </is>
    </nc>
  </rcc>
  <rcc rId="4971" sId="1">
    <oc r="J124" t="inlineStr">
      <is>
        <t>Arya</t>
      </is>
    </oc>
    <nc r="J124" t="inlineStr">
      <is>
        <t>Shwetha</t>
      </is>
    </nc>
  </rcc>
  <rcc rId="4972" sId="1">
    <oc r="I344" t="inlineStr">
      <is>
        <t>Not_Run</t>
      </is>
    </oc>
    <nc r="I344" t="inlineStr">
      <is>
        <t>Passed</t>
      </is>
    </nc>
  </rcc>
  <rcc rId="4973" sId="1">
    <oc r="J344" t="inlineStr">
      <is>
        <t>Arya</t>
      </is>
    </oc>
    <nc r="J344" t="inlineStr">
      <is>
        <t>Reshma</t>
      </is>
    </nc>
  </rcc>
  <rcc rId="4974" sId="1">
    <oc r="I346" t="inlineStr">
      <is>
        <t>Not_Run</t>
      </is>
    </oc>
    <nc r="I346" t="inlineStr">
      <is>
        <t>Passed</t>
      </is>
    </nc>
  </rcc>
  <rcc rId="4975" sId="1">
    <oc r="J346" t="inlineStr">
      <is>
        <t>Arya</t>
      </is>
    </oc>
    <nc r="J346" t="inlineStr">
      <is>
        <t>Reshma</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0" sId="1">
    <oc r="E4" t="inlineStr">
      <is>
        <t>Not_Run</t>
      </is>
    </oc>
    <nc r="E4" t="inlineStr">
      <is>
        <t>Passed</t>
      </is>
    </nc>
  </rcc>
  <rcc rId="631" sId="1">
    <oc r="E6" t="inlineStr">
      <is>
        <t>Not_Run</t>
      </is>
    </oc>
    <nc r="E6" t="inlineStr">
      <is>
        <t>Passed</t>
      </is>
    </nc>
  </rcc>
  <rcc rId="632" sId="1">
    <oc r="E9" t="inlineStr">
      <is>
        <t>Not_Run</t>
      </is>
    </oc>
    <nc r="E9" t="inlineStr">
      <is>
        <t>Passed</t>
      </is>
    </nc>
  </rcc>
  <rcc rId="633" sId="1">
    <oc r="E17" t="inlineStr">
      <is>
        <t>Not_Run</t>
      </is>
    </oc>
    <nc r="E17" t="inlineStr">
      <is>
        <t>Passed</t>
      </is>
    </nc>
  </rcc>
  <rrc rId="634" sId="1" ref="F1:F1048576" action="insertCol"/>
  <rcc rId="635" sId="1">
    <nc r="F1" t="inlineStr">
      <is>
        <t>Comments</t>
      </is>
    </nc>
  </rcc>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6" sId="1">
    <oc r="I292" t="inlineStr">
      <is>
        <t>Not_Run</t>
      </is>
    </oc>
    <nc r="I292" t="inlineStr">
      <is>
        <t>Passed</t>
      </is>
    </nc>
  </rcc>
  <rcc rId="4977" sId="1">
    <oc r="I45" t="inlineStr">
      <is>
        <t>Not_Run</t>
      </is>
    </oc>
    <nc r="I45" t="inlineStr">
      <is>
        <t>Passed</t>
      </is>
    </nc>
  </rcc>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8" sId="1">
    <oc r="I207" t="inlineStr">
      <is>
        <t>Not_Run</t>
      </is>
    </oc>
    <nc r="I207" t="inlineStr">
      <is>
        <t>Passed</t>
      </is>
    </nc>
  </rcc>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9" sId="1">
    <oc r="I238" t="inlineStr">
      <is>
        <t>Not_Run</t>
      </is>
    </oc>
    <nc r="I238" t="inlineStr">
      <is>
        <t>Passed</t>
      </is>
    </nc>
  </rcc>
  <rcc rId="4980" sId="1">
    <oc r="J238" t="inlineStr">
      <is>
        <t>Manasa</t>
      </is>
    </oc>
    <nc r="J238" t="inlineStr">
      <is>
        <t>Reshma</t>
      </is>
    </nc>
  </rcc>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1" sId="1">
    <oc r="I224" t="inlineStr">
      <is>
        <t>Not_Run</t>
      </is>
    </oc>
    <nc r="I224" t="inlineStr">
      <is>
        <t>Passed</t>
      </is>
    </nc>
  </rcc>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2" sId="1">
    <oc r="I235" t="inlineStr">
      <is>
        <t>Not_Run</t>
      </is>
    </oc>
    <nc r="I235" t="inlineStr">
      <is>
        <t>Passed</t>
      </is>
    </nc>
  </rcc>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3" sId="1">
    <oc r="I217" t="inlineStr">
      <is>
        <t>Not_Run</t>
      </is>
    </oc>
    <nc r="I217" t="inlineStr">
      <is>
        <t>Passed</t>
      </is>
    </nc>
  </rcc>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4" sId="1">
    <oc r="I188" t="inlineStr">
      <is>
        <t>Not_Run</t>
      </is>
    </oc>
    <nc r="I188" t="inlineStr">
      <is>
        <t>Passed</t>
      </is>
    </nc>
  </rcc>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5" sId="1">
    <oc r="I270" t="inlineStr">
      <is>
        <t>Not_Run</t>
      </is>
    </oc>
    <nc r="I270" t="inlineStr">
      <is>
        <t>Passed</t>
      </is>
    </nc>
  </rcc>
  <rcc rId="4986" sId="1">
    <oc r="J270" t="inlineStr">
      <is>
        <t>Manasa</t>
      </is>
    </oc>
    <nc r="J270" t="inlineStr">
      <is>
        <t>Shwetha</t>
      </is>
    </nc>
  </rcc>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7" sId="1">
    <oc r="I269" t="inlineStr">
      <is>
        <t>Not_Run</t>
      </is>
    </oc>
    <nc r="I269" t="inlineStr">
      <is>
        <t>NA</t>
      </is>
    </nc>
  </rcc>
  <rcc rId="4988" sId="1" odxf="1" dxf="1">
    <oc r="A213">
      <f>HYPERLINK("https://hsdes.intel.com/resource/14013167825","14013167825")</f>
    </oc>
    <nc r="A213">
      <f>HYPERLINK("https://hsdes.intel.com/resource/14013167825","14013167825")</f>
    </nc>
    <odxf>
      <font>
        <u val="none"/>
        <sz val="11"/>
        <color theme="1"/>
        <name val="Calibri"/>
        <family val="2"/>
        <scheme val="minor"/>
      </font>
    </odxf>
    <ndxf>
      <font>
        <u/>
        <sz val="11"/>
        <color theme="10"/>
        <name val="Calibri"/>
        <family val="2"/>
        <scheme val="minor"/>
      </font>
    </ndxf>
  </rcc>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9" sId="1">
    <oc r="I36" t="inlineStr">
      <is>
        <t>Not_Run</t>
      </is>
    </oc>
    <nc r="I36" t="inlineStr">
      <is>
        <t>NA</t>
      </is>
    </nc>
  </rcc>
  <rcc rId="4990" sId="1">
    <oc r="I37" t="inlineStr">
      <is>
        <t>Not_Run</t>
      </is>
    </oc>
    <nc r="I37" t="inlineStr">
      <is>
        <t>NA</t>
      </is>
    </nc>
  </rcc>
  <rcc rId="4991" sId="1">
    <oc r="I38" t="inlineStr">
      <is>
        <t>Not_Run</t>
      </is>
    </oc>
    <nc r="I38" t="inlineStr">
      <is>
        <t>NA</t>
      </is>
    </nc>
  </rcc>
  <rcc rId="4992" sId="1">
    <nc r="L36" t="inlineStr">
      <is>
        <t>NA For adl-s</t>
      </is>
    </nc>
  </rcc>
  <rcc rId="4993" sId="1">
    <nc r="L37" t="inlineStr">
      <is>
        <t>NA for ADL-S</t>
      </is>
    </nc>
  </rcc>
  <rcc rId="4994" sId="1">
    <nc r="L38" t="inlineStr">
      <is>
        <t>NA for adl-s</t>
      </is>
    </nc>
  </rcc>
  <rcc rId="4995" sId="1">
    <oc r="I41" t="inlineStr">
      <is>
        <t>Not_Run</t>
      </is>
    </oc>
    <nc r="I41" t="inlineStr">
      <is>
        <t>NA</t>
      </is>
    </nc>
  </rcc>
  <rcc rId="4996" sId="1">
    <nc r="L41" t="inlineStr">
      <is>
        <t>NA for adl-s</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
    <oc r="E78" t="inlineStr">
      <is>
        <t>Not_Run</t>
      </is>
    </oc>
    <nc r="E78" t="inlineStr">
      <is>
        <t>Passed</t>
      </is>
    </nc>
  </rcc>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7" sId="1">
    <oc r="I213" t="inlineStr">
      <is>
        <t>Not_Run</t>
      </is>
    </oc>
    <nc r="I213" t="inlineStr">
      <is>
        <t>Passed</t>
      </is>
    </nc>
  </rcc>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8" sId="1">
    <oc r="J213" t="inlineStr">
      <is>
        <t>Manasa</t>
      </is>
    </oc>
    <nc r="J213" t="inlineStr">
      <is>
        <t>Reshma</t>
      </is>
    </nc>
  </rcc>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9" sId="1">
    <oc r="I130" t="inlineStr">
      <is>
        <t>Not_Run</t>
      </is>
    </oc>
    <nc r="I130" t="inlineStr">
      <is>
        <t>Passed</t>
      </is>
    </nc>
  </rcc>
  <rcc rId="5000" sId="1">
    <oc r="J130" t="inlineStr">
      <is>
        <t>Manasa</t>
      </is>
    </oc>
    <nc r="J130" t="inlineStr">
      <is>
        <t>Shwetha</t>
      </is>
    </nc>
  </rcc>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1" sId="1" odxf="1" dxf="1">
    <oc r="A294">
      <f>HYPERLINK("https://hsdes.intel.com/resource/14013177828","14013177828")</f>
    </oc>
    <nc r="A294">
      <f>HYPERLINK("https://hsdes.intel.com/resource/14013177828","14013177828")</f>
    </nc>
    <odxf>
      <font>
        <u val="none"/>
        <sz val="11"/>
        <color theme="1"/>
        <name val="Calibri"/>
        <family val="2"/>
        <scheme val="minor"/>
      </font>
    </odxf>
    <ndxf>
      <font>
        <u/>
        <sz val="11"/>
        <color theme="10"/>
        <name val="Calibri"/>
        <family val="2"/>
        <scheme val="minor"/>
      </font>
    </ndxf>
  </rcc>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2" sId="1">
    <oc r="I77" t="inlineStr">
      <is>
        <t>Not_Run</t>
      </is>
    </oc>
    <nc r="I77" t="inlineStr">
      <is>
        <t>Passed</t>
      </is>
    </nc>
  </rcc>
  <rcc rId="5003" sId="1">
    <nc r="J77" t="inlineStr">
      <is>
        <t>Reshma</t>
      </is>
    </nc>
  </rcc>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4" sId="1">
    <oc r="I116" t="inlineStr">
      <is>
        <t>Not_Run</t>
      </is>
    </oc>
    <nc r="I116" t="inlineStr">
      <is>
        <t>Passed</t>
      </is>
    </nc>
  </rcc>
  <rcc rId="5005" sId="1">
    <oc r="I236" t="inlineStr">
      <is>
        <t>Not_Run</t>
      </is>
    </oc>
    <nc r="I236" t="inlineStr">
      <is>
        <t>Passed</t>
      </is>
    </nc>
  </rcc>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6" sId="1">
    <oc r="I106" t="inlineStr">
      <is>
        <t>Not_Run</t>
      </is>
    </oc>
    <nc r="I106" t="inlineStr">
      <is>
        <t>NA</t>
      </is>
    </nc>
  </rcc>
  <rcc rId="5007" sId="1">
    <nc r="J9" t="inlineStr">
      <is>
        <t>Vijay</t>
      </is>
    </nc>
  </rcc>
  <rcc rId="5008" sId="1">
    <nc r="J294" t="inlineStr">
      <is>
        <t>Shwetha</t>
      </is>
    </nc>
  </rcc>
  <rcc rId="5009" sId="1">
    <nc r="J295" t="inlineStr">
      <is>
        <t>Shwetha</t>
      </is>
    </nc>
  </rcc>
  <rcc rId="5010" sId="1">
    <nc r="J297" t="inlineStr">
      <is>
        <t>Reshma</t>
      </is>
    </nc>
  </rcc>
  <rcc rId="5011" sId="1">
    <nc r="J318" t="inlineStr">
      <is>
        <t>Reshma</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16" sId="1">
    <oc r="I74" t="inlineStr">
      <is>
        <t>Not_Run</t>
      </is>
    </oc>
    <nc r="I74" t="inlineStr">
      <is>
        <t>Passed</t>
      </is>
    </nc>
  </rcc>
  <rcc rId="5017" sId="1">
    <oc r="I421" t="inlineStr">
      <is>
        <t>Not_Run</t>
      </is>
    </oc>
    <nc r="I421" t="inlineStr">
      <is>
        <t>Passed</t>
      </is>
    </nc>
  </rcc>
  <rcc rId="5018" sId="1">
    <oc r="I70" t="inlineStr">
      <is>
        <t>Not_Run</t>
      </is>
    </oc>
    <nc r="I70" t="inlineStr">
      <is>
        <t>Passed</t>
      </is>
    </nc>
  </rcc>
  <rcc rId="5019" sId="1">
    <oc r="I388" t="inlineStr">
      <is>
        <t>Not_Run</t>
      </is>
    </oc>
    <nc r="I388" t="inlineStr">
      <is>
        <t>Passed</t>
      </is>
    </nc>
  </rcc>
  <rcc rId="5020" sId="1">
    <oc r="I389" t="inlineStr">
      <is>
        <t>Not_Run</t>
      </is>
    </oc>
    <nc r="I389" t="inlineStr">
      <is>
        <t>Passed</t>
      </is>
    </nc>
  </rcc>
  <rcc rId="5021" sId="1">
    <oc r="I390" t="inlineStr">
      <is>
        <t>Not_Run</t>
      </is>
    </oc>
    <nc r="I390" t="inlineStr">
      <is>
        <t>Passed</t>
      </is>
    </nc>
  </rcc>
  <rcc rId="5022" sId="1">
    <oc r="I393" t="inlineStr">
      <is>
        <t>Not_Run</t>
      </is>
    </oc>
    <nc r="I393" t="inlineStr">
      <is>
        <t>Passed</t>
      </is>
    </nc>
  </rcc>
  <rcc rId="5023" sId="1">
    <oc r="I387" t="inlineStr">
      <is>
        <t>Not_Run</t>
      </is>
    </oc>
    <nc r="I387" t="inlineStr">
      <is>
        <t>Passed</t>
      </is>
    </nc>
  </rcc>
  <rcc rId="5024" sId="1">
    <oc r="I386" t="inlineStr">
      <is>
        <t>Not_Run</t>
      </is>
    </oc>
    <nc r="I386" t="inlineStr">
      <is>
        <t>Passed</t>
      </is>
    </nc>
  </rcc>
  <rcc rId="5025" sId="1">
    <oc r="I267" t="inlineStr">
      <is>
        <t>Not_Run</t>
      </is>
    </oc>
    <nc r="I267" t="inlineStr">
      <is>
        <t>Passed</t>
      </is>
    </nc>
  </rcc>
  <rcc rId="5026" sId="1">
    <oc r="I2" t="inlineStr">
      <is>
        <t>Not_Run</t>
      </is>
    </oc>
    <nc r="I2" t="inlineStr">
      <is>
        <t>Passed</t>
      </is>
    </nc>
  </rcc>
  <rcc rId="5027" sId="1">
    <oc r="I141" t="inlineStr">
      <is>
        <t>Not_Run</t>
      </is>
    </oc>
    <nc r="I141" t="inlineStr">
      <is>
        <t>Passed</t>
      </is>
    </nc>
  </rcc>
  <rcc rId="5028" sId="1">
    <oc r="I142" t="inlineStr">
      <is>
        <t>Not_Run</t>
      </is>
    </oc>
    <nc r="I142" t="inlineStr">
      <is>
        <t>Passed</t>
      </is>
    </nc>
  </rcc>
  <rcc rId="5029" sId="1">
    <oc r="I143" t="inlineStr">
      <is>
        <t>Not_Run</t>
      </is>
    </oc>
    <nc r="I143" t="inlineStr">
      <is>
        <t>Passed</t>
      </is>
    </nc>
  </rcc>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0" sId="1">
    <oc r="I297" t="inlineStr">
      <is>
        <t>Not_Run</t>
      </is>
    </oc>
    <nc r="I297"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7" sId="1">
    <oc r="E69" t="inlineStr">
      <is>
        <t>Not_Run</t>
      </is>
    </oc>
    <nc r="E69" t="inlineStr">
      <is>
        <t>Passed</t>
      </is>
    </nc>
  </rcc>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1" sId="1">
    <oc r="I318" t="inlineStr">
      <is>
        <t>Not_Run</t>
      </is>
    </oc>
    <nc r="I318" t="inlineStr">
      <is>
        <t>Passed</t>
      </is>
    </nc>
  </rcc>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2" sId="1">
    <oc r="I433" t="inlineStr">
      <is>
        <t>Not_Run</t>
      </is>
    </oc>
    <nc r="I433" t="inlineStr">
      <is>
        <t>Passed</t>
      </is>
    </nc>
  </rcc>
  <rcc rId="5033" sId="1">
    <oc r="I155" t="inlineStr">
      <is>
        <t>Not_Run</t>
      </is>
    </oc>
    <nc r="I155" t="inlineStr">
      <is>
        <t>Passed</t>
      </is>
    </nc>
  </rcc>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4" sId="1">
    <oc r="I279" t="inlineStr">
      <is>
        <t>Not_Run</t>
      </is>
    </oc>
    <nc r="I279" t="inlineStr">
      <is>
        <t>Passed</t>
      </is>
    </nc>
  </rcc>
  <rcc rId="5035" sId="1">
    <oc r="I280" t="inlineStr">
      <is>
        <t>Not_Run</t>
      </is>
    </oc>
    <nc r="I280" t="inlineStr">
      <is>
        <t>Passed</t>
      </is>
    </nc>
  </rcc>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6" sId="1">
    <oc r="I114" t="inlineStr">
      <is>
        <t>Not_Run</t>
      </is>
    </oc>
    <nc r="I114" t="inlineStr">
      <is>
        <t>Passed</t>
      </is>
    </nc>
  </rcc>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7" sId="1">
    <oc r="I90" t="inlineStr">
      <is>
        <t>Not_Run</t>
      </is>
    </oc>
    <nc r="I90" t="inlineStr">
      <is>
        <t>Passed</t>
      </is>
    </nc>
  </rc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Test_Data!$A$1:$U$437</formula>
    <oldFormula>Test_Data!$A$1:$U$437</oldFormula>
  </rdn>
  <rcv guid="{1452CE3A-0E5D-4E5C-9B15-F3517FBAE90D}" action="add"/>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0" sId="1">
    <oc r="I294" t="inlineStr">
      <is>
        <t>Not_Run</t>
      </is>
    </oc>
    <nc r="I294" t="inlineStr">
      <is>
        <t>Passed</t>
      </is>
    </nc>
  </rcc>
  <rcc rId="5041" sId="1">
    <oc r="I295" t="inlineStr">
      <is>
        <t>Not_Run</t>
      </is>
    </oc>
    <nc r="I295" t="inlineStr">
      <is>
        <t>Passed</t>
      </is>
    </nc>
  </rcc>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2" sId="1">
    <oc r="I82" t="inlineStr">
      <is>
        <t>Not_Run</t>
      </is>
    </oc>
    <nc r="I82">
      <v>59127</v>
    </nc>
  </rcc>
  <rcc rId="5043" sId="1">
    <oc r="I177" t="inlineStr">
      <is>
        <t>Not_Run</t>
      </is>
    </oc>
    <nc r="I177" t="inlineStr">
      <is>
        <t>Passed</t>
      </is>
    </nc>
  </rcc>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4" sId="1">
    <oc r="I82">
      <v>59127</v>
    </oc>
    <nc r="I82" t="inlineStr">
      <is>
        <t>Passed</t>
      </is>
    </nc>
  </rcc>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5" sId="1">
    <oc r="I81" t="inlineStr">
      <is>
        <t>Not_Run</t>
      </is>
    </oc>
    <nc r="I81" t="inlineStr">
      <is>
        <t>Passed</t>
      </is>
    </nc>
  </rcc>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6" sId="1" odxf="1" dxf="1">
    <oc r="A108">
      <f>HYPERLINK("https://hsdes.intel.com/resource/14013160620","14013160620")</f>
    </oc>
    <nc r="A108">
      <f>HYPERLINK("https://hsdes.intel.com/resource/14013160620","14013160620")</f>
    </nc>
    <odxf>
      <font>
        <u val="none"/>
        <sz val="11"/>
        <color theme="1"/>
        <name val="Calibri"/>
        <family val="2"/>
        <scheme val="minor"/>
      </font>
    </odxf>
    <ndxf>
      <font>
        <u/>
        <sz val="11"/>
        <color theme="10"/>
        <name val="Calibri"/>
        <family val="2"/>
        <scheme val="minor"/>
      </font>
    </ndxf>
  </rcc>
  <rcc rId="5047" sId="1">
    <oc r="I416" t="inlineStr">
      <is>
        <t>Not_Run</t>
      </is>
    </oc>
    <nc r="I416" t="inlineStr">
      <is>
        <t>Passed</t>
      </is>
    </nc>
  </rcc>
  <rcc rId="5048" sId="1">
    <oc r="J416" t="inlineStr">
      <is>
        <t>Manasa</t>
      </is>
    </oc>
    <nc r="J416" t="inlineStr">
      <is>
        <t>Reshma</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8" sId="1">
    <oc r="G207" t="inlineStr">
      <is>
        <t>Reshma</t>
      </is>
    </oc>
    <nc r="G207"/>
  </rcc>
  <rcc rId="639" sId="1">
    <nc r="F207" t="inlineStr">
      <is>
        <t>Intel</t>
      </is>
    </nc>
  </rcc>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9" sId="1">
    <oc r="I315" t="inlineStr">
      <is>
        <t>Not_Run</t>
      </is>
    </oc>
    <nc r="I315" t="inlineStr">
      <is>
        <t>Passed</t>
      </is>
    </nc>
  </rc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Test_Data!$A$1:$U$437</formula>
    <oldFormula>Test_Data!$A$1:$U$437</oldFormula>
  </rdn>
  <rcv guid="{59388434-B977-4D04-820B-C0079DE38CFF}" action="add"/>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Test_Data!$A$1:$U$437</formula>
    <oldFormula>Test_Data!$A$1:$U$437</oldFormula>
  </rdn>
  <rcv guid="{59388434-B977-4D04-820B-C0079DE38CFF}" action="add"/>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4" sId="1">
    <oc r="I53" t="inlineStr">
      <is>
        <t>Not_Run</t>
      </is>
    </oc>
    <nc r="I53" t="inlineStr">
      <is>
        <t>Passed</t>
      </is>
    </nc>
  </rcc>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5" sId="1">
    <nc r="H443" t="inlineStr">
      <is>
        <t>s</t>
      </is>
    </nc>
  </rcc>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6" sId="1">
    <oc r="H443" t="inlineStr">
      <is>
        <t>s</t>
      </is>
    </oc>
    <nc r="H443"/>
  </rcc>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79D22E-755A-4E0D-A977-6DB5DB67A016}" action="delete"/>
  <rdn rId="0" localSheetId="2" customView="1" name="Z_5579D22E_755A_4E0D_A977_6DB5DB67A016_.wvu.FilterData" hidden="1" oldHidden="1">
    <formula>Test_Config!$A$1</formula>
    <oldFormula>Test_Config!$A$1</oldFormula>
  </rdn>
  <rdn rId="0" localSheetId="1" customView="1" name="Z_5579D22E_755A_4E0D_A977_6DB5DB67A016_.wvu.FilterData" hidden="1" oldHidden="1">
    <formula>Test_Data!$A$1:$U$437</formula>
    <oldFormula>Test_Data!$A$1:$U$437</oldFormula>
  </rdn>
  <rcv guid="{5579D22E-755A-4E0D-A977-6DB5DB67A016}" action="add"/>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9" sId="1">
    <oc r="J95" t="inlineStr">
      <is>
        <t>Manasa</t>
      </is>
    </oc>
    <nc r="J95" t="inlineStr">
      <is>
        <t>**</t>
      </is>
    </nc>
  </rcc>
  <rcc rId="5060" sId="1">
    <oc r="J271" t="inlineStr">
      <is>
        <t>Manasa</t>
      </is>
    </oc>
    <nc r="J271" t="inlineStr">
      <is>
        <t>**</t>
      </is>
    </nc>
  </rcc>
  <rcc rId="5061" sId="1">
    <oc r="I9" t="inlineStr">
      <is>
        <t>Not_Run</t>
      </is>
    </oc>
    <nc r="I9" t="inlineStr">
      <is>
        <t>Passed</t>
      </is>
    </nc>
  </rcc>
  <rcc rId="5062" sId="1">
    <oc r="J9" t="inlineStr">
      <is>
        <t>Vijay</t>
      </is>
    </oc>
    <nc r="J9"/>
  </rcc>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63" sId="1">
    <nc r="J9" t="inlineStr">
      <is>
        <t>Vijay</t>
      </is>
    </nc>
  </rcc>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64" sId="1">
    <oc r="J95" t="inlineStr">
      <is>
        <t>**</t>
      </is>
    </oc>
    <nc r="J95" t="inlineStr">
      <is>
        <t>Manasa</t>
      </is>
    </nc>
  </rcc>
  <rcc rId="5065" sId="1">
    <oc r="J271" t="inlineStr">
      <is>
        <t>**</t>
      </is>
    </oc>
    <nc r="J271" t="inlineStr">
      <is>
        <t>Manasa</t>
      </is>
    </nc>
  </rcc>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66" sId="1">
    <oc r="I349" t="inlineStr">
      <is>
        <t>NA</t>
      </is>
    </oc>
    <nc r="I349"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
    <oc r="G208" t="inlineStr">
      <is>
        <t>Reshma</t>
      </is>
    </oc>
    <nc r="G208"/>
  </rcc>
  <rcc rId="641" sId="1">
    <nc r="F208" t="inlineStr">
      <is>
        <t>Intel</t>
      </is>
    </nc>
  </rcc>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67" sId="1">
    <oc r="I9" t="inlineStr">
      <is>
        <t>Passed</t>
      </is>
    </oc>
    <nc r="I9" t="inlineStr">
      <is>
        <t>NA</t>
      </is>
    </nc>
  </rcc>
  <rcc rId="5068" sId="1">
    <nc r="L9" t="inlineStr">
      <is>
        <t>AIC card not available</t>
      </is>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69" sId="1">
    <oc r="I10" t="inlineStr">
      <is>
        <t>Not_Run</t>
      </is>
    </oc>
    <nc r="I10" t="inlineStr">
      <is>
        <t>Passed</t>
      </is>
    </nc>
  </rcc>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0" sId="1">
    <oc r="I204" t="inlineStr">
      <is>
        <t>Not_Run</t>
      </is>
    </oc>
    <nc r="I204" t="inlineStr">
      <is>
        <t>Passed</t>
      </is>
    </nc>
  </rcc>
  <rcc rId="5071" sId="1">
    <oc r="I161" t="inlineStr">
      <is>
        <t>Not_Run</t>
      </is>
    </oc>
    <nc r="I161" t="inlineStr">
      <is>
        <t>Passed</t>
      </is>
    </nc>
  </rcc>
  <rfmt sheetId="1" sqref="I161">
    <dxf>
      <border diagonalUp="0" diagonalDown="0" outline="0">
        <left/>
        <right/>
        <top/>
        <bottom/>
      </border>
    </dxf>
  </rfmt>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2" sId="1">
    <nc r="C445" t="inlineStr">
      <is>
        <t>s</t>
      </is>
    </nc>
  </rcc>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3" sId="1">
    <oc r="I108" t="inlineStr">
      <is>
        <t>Not_Run</t>
      </is>
    </oc>
    <nc r="I108" t="inlineStr">
      <is>
        <t>Passed</t>
      </is>
    </nc>
  </rcc>
  <rcc rId="5074" sId="1">
    <oc r="I121" t="inlineStr">
      <is>
        <t>Not_Run</t>
      </is>
    </oc>
    <nc r="I121" t="inlineStr">
      <is>
        <t>Passed</t>
      </is>
    </nc>
  </rcc>
  <rcc rId="5075" sId="1">
    <oc r="I123" t="inlineStr">
      <is>
        <t>Not_Run</t>
      </is>
    </oc>
    <nc r="I123" t="inlineStr">
      <is>
        <t>Passed</t>
      </is>
    </nc>
  </rcc>
  <rcc rId="5076" sId="1">
    <oc r="I265" t="inlineStr">
      <is>
        <t>Not_Run</t>
      </is>
    </oc>
    <nc r="I265" t="inlineStr">
      <is>
        <t>Passed</t>
      </is>
    </nc>
  </rcc>
  <rcc rId="5077" sId="1">
    <oc r="I299" t="inlineStr">
      <is>
        <t>Not_Run</t>
      </is>
    </oc>
    <nc r="I299" t="inlineStr">
      <is>
        <t>Passed</t>
      </is>
    </nc>
  </rcc>
  <rcc rId="5078" sId="1">
    <oc r="I95" t="inlineStr">
      <is>
        <t>Not_Run</t>
      </is>
    </oc>
    <nc r="I95" t="inlineStr">
      <is>
        <t>Passed</t>
      </is>
    </nc>
  </rcc>
  <rcc rId="5079" sId="1">
    <oc r="I271" t="inlineStr">
      <is>
        <t>Not_Run</t>
      </is>
    </oc>
    <nc r="I271" t="inlineStr">
      <is>
        <t>Passed</t>
      </is>
    </nc>
  </rcc>
  <rcc rId="5080" sId="1">
    <oc r="I343" t="inlineStr">
      <is>
        <t>Not_Run</t>
      </is>
    </oc>
    <nc r="I343" t="inlineStr">
      <is>
        <t>Passed</t>
      </is>
    </nc>
  </rcc>
  <rcc rId="5081" sId="1">
    <oc r="I345" t="inlineStr">
      <is>
        <t>Not_Run</t>
      </is>
    </oc>
    <nc r="I345" t="inlineStr">
      <is>
        <t>Passed</t>
      </is>
    </nc>
  </rcc>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82" sId="1">
    <oc r="I95" t="inlineStr">
      <is>
        <t>Passed</t>
      </is>
    </oc>
    <nc r="I95" t="inlineStr">
      <is>
        <t>Not_Run</t>
      </is>
    </nc>
  </rcc>
  <rcc rId="5083" sId="1">
    <oc r="I271" t="inlineStr">
      <is>
        <t>Passed</t>
      </is>
    </oc>
    <nc r="I271" t="inlineStr">
      <is>
        <t>Not_Run</t>
      </is>
    </nc>
  </rcc>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84" sId="1">
    <oc r="I95" t="inlineStr">
      <is>
        <t>Not_Run</t>
      </is>
    </oc>
    <nc r="I95" t="inlineStr">
      <is>
        <t>Passed</t>
      </is>
    </nc>
  </rcc>
  <rcc rId="5085" sId="1">
    <oc r="I271" t="inlineStr">
      <is>
        <t>Not_Run</t>
      </is>
    </oc>
    <nc r="I271" t="inlineStr">
      <is>
        <t>Passed</t>
      </is>
    </nc>
  </rcc>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6E2381C-A942-4DD7-896B-98DA956ABE3A}" action="delete"/>
  <rdn rId="0" localSheetId="2" customView="1" name="Z_B6E2381C_A942_4DD7_896B_98DA956ABE3A_.wvu.FilterData" hidden="1" oldHidden="1">
    <formula>Test_Config!$A$1</formula>
    <oldFormula>Test_Config!$A$1</oldFormula>
  </rdn>
  <rdn rId="0" localSheetId="1" customView="1" name="Z_B6E2381C_A942_4DD7_896B_98DA956ABE3A_.wvu.FilterData" hidden="1" oldHidden="1">
    <formula>Test_Data!$A$1:$U$437</formula>
    <oldFormula>Test_Data!$A$1:$U$437</oldFormula>
  </rdn>
  <rcv guid="{B6E2381C-A942-4DD7-896B-98DA956ABE3A}" action="add"/>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88" sId="1" xfDxf="1" dxf="1">
    <oc r="G2" t="inlineStr">
      <is>
        <t>ADL_SR06_C2B1-ADPSXF2_CPSF_SEP5_01580510_2022WW09.3.0.bin</t>
      </is>
    </oc>
    <nc r="G2" t="inlineStr">
      <is>
        <t>ADL_SR06_C2B1-ADPSXF2_CPSF_SEP5_01580510_2022WW19.3.0.bin</t>
      </is>
    </nc>
    <ndxf>
      <font>
        <sz val="8"/>
        <color auto="1"/>
        <name val="Segoe UI"/>
        <scheme val="none"/>
      </font>
    </ndxf>
  </rcc>
  <rcc rId="5089" sId="1">
    <oc r="G3" t="inlineStr">
      <is>
        <t>ADL_SR06_C2B1-ADPSXF2_CPSF_SEP5_01580510_2022WW09.3.0.bin</t>
      </is>
    </oc>
    <nc r="G3" t="inlineStr">
      <is>
        <t>ADL_SR06_C2B1-ADPSXF2_CPSF_SEP5_01580510_2022WW19.3.0.bin</t>
      </is>
    </nc>
  </rcc>
  <rcc rId="5090" sId="1">
    <oc r="G4" t="inlineStr">
      <is>
        <t>ADL_SR06_C2B1-ADPSXF2_CPSF_SEP5_01580510_2022WW09.3.0.bin</t>
      </is>
    </oc>
    <nc r="G4" t="inlineStr">
      <is>
        <t>ADL_SR06_C2B1-ADPSXF2_CPSF_SEP5_01580510_2022WW19.3.0.bin</t>
      </is>
    </nc>
  </rcc>
  <rcc rId="5091" sId="1">
    <oc r="G5" t="inlineStr">
      <is>
        <t>ADL_SR06_C2B1-ADPSXF2_CPSF_SEP5_01580510_2022WW09.3.0.bin</t>
      </is>
    </oc>
    <nc r="G5" t="inlineStr">
      <is>
        <t>ADL_SR06_C2B1-ADPSXF2_CPSF_SEP5_01580510_2022WW19.3.0.bin</t>
      </is>
    </nc>
  </rcc>
  <rcc rId="5092" sId="1">
    <oc r="G6" t="inlineStr">
      <is>
        <t>ADL_SR06_C2B1-ADPSXF2_CPSF_SEP5_01580510_2022WW09.3.0.bin</t>
      </is>
    </oc>
    <nc r="G6" t="inlineStr">
      <is>
        <t>ADL_SR06_C2B1-ADPSXF2_CPSF_SEP5_01580510_2022WW19.3.0.bin</t>
      </is>
    </nc>
  </rcc>
  <rcc rId="5093" sId="1">
    <oc r="G7" t="inlineStr">
      <is>
        <t>ADL_SR06_C2B1-ADPSXF2_CPSF_SEP5_01580510_2022WW09.3.0.bin</t>
      </is>
    </oc>
    <nc r="G7" t="inlineStr">
      <is>
        <t>ADL_SR06_C2B1-ADPSXF2_CPSF_SEP5_01580510_2022WW19.3.0.bin</t>
      </is>
    </nc>
  </rcc>
  <rcc rId="5094" sId="1">
    <oc r="G8" t="inlineStr">
      <is>
        <t>ADL_SR06_C2B1-ADPSXF2_CPSF_SEP5_01580510_2022WW09.3.0.bin</t>
      </is>
    </oc>
    <nc r="G8" t="inlineStr">
      <is>
        <t>ADL_SR06_C2B1-ADPSXF2_CPSF_SEP5_01580510_2022WW19.3.0.bin</t>
      </is>
    </nc>
  </rcc>
  <rcc rId="5095" sId="1">
    <oc r="G9" t="inlineStr">
      <is>
        <t>ADL_SR06_C2B1-ADPSXF2_CPSF_SEP5_01580510_2022WW09.3.0.bin</t>
      </is>
    </oc>
    <nc r="G9" t="inlineStr">
      <is>
        <t>ADL_SR06_C2B1-ADPSXF2_CPSF_SEP5_01580510_2022WW19.3.0.bin</t>
      </is>
    </nc>
  </rcc>
  <rcc rId="5096" sId="1">
    <oc r="G10" t="inlineStr">
      <is>
        <t>ADL_SR06_C2B1-ADPSXF2_CPSF_SEP5_01580510_2022WW09.3.0.bin</t>
      </is>
    </oc>
    <nc r="G10" t="inlineStr">
      <is>
        <t>ADL_SR06_C2B1-ADPSXF2_CPSF_SEP5_01580510_2022WW19.3.0.bin</t>
      </is>
    </nc>
  </rcc>
  <rcc rId="5097" sId="1">
    <oc r="G11" t="inlineStr">
      <is>
        <t>ADL_SR06_C2B1-ADPSXF2_CPSF_SEP5_01580510_2022WW09.3.0.bin</t>
      </is>
    </oc>
    <nc r="G11" t="inlineStr">
      <is>
        <t>ADL_SR06_C2B1-ADPSXF2_CPSF_SEP5_01580510_2022WW19.3.0.bin</t>
      </is>
    </nc>
  </rcc>
  <rcc rId="5098" sId="1">
    <oc r="G12" t="inlineStr">
      <is>
        <t>ADL_SR06_C2B1-ADPSXF2_CPSF_SEP5_01580510_2022WW09.3.0.bin</t>
      </is>
    </oc>
    <nc r="G12" t="inlineStr">
      <is>
        <t>ADL_SR06_C2B1-ADPSXF2_CPSF_SEP5_01580510_2022WW19.3.0.bin</t>
      </is>
    </nc>
  </rcc>
  <rcc rId="5099" sId="1">
    <oc r="G13" t="inlineStr">
      <is>
        <t>ADL_SR06_C2B1-ADPSXF2_CPSF_SEP5_01580510_2022WW09.3.0.bin</t>
      </is>
    </oc>
    <nc r="G13" t="inlineStr">
      <is>
        <t>ADL_SR06_C2B1-ADPSXF2_CPSF_SEP5_01580510_2022WW19.3.0.bin</t>
      </is>
    </nc>
  </rcc>
  <rcc rId="5100" sId="1">
    <oc r="G14" t="inlineStr">
      <is>
        <t>ADL_SR06_C2B1-ADPSXF2_CPSF_SEP5_01580510_2022WW09.3.0.bin</t>
      </is>
    </oc>
    <nc r="G14" t="inlineStr">
      <is>
        <t>ADL_SR06_C2B1-ADPSXF2_CPSF_SEP5_01580510_2022WW19.3.0.bin</t>
      </is>
    </nc>
  </rcc>
  <rcc rId="5101" sId="1">
    <oc r="G15" t="inlineStr">
      <is>
        <t>ADL_SR06_C2B1-ADPSXF2_CPSF_SEP5_01580510_2022WW09.3.0.bin</t>
      </is>
    </oc>
    <nc r="G15" t="inlineStr">
      <is>
        <t>ADL_SR06_C2B1-ADPSXF2_CPSF_SEP5_01580510_2022WW19.3.0.bin</t>
      </is>
    </nc>
  </rcc>
  <rcc rId="5102" sId="1">
    <oc r="G16" t="inlineStr">
      <is>
        <t>ADL_SR06_C2B1-ADPSXF2_CPSF_SEP5_01580510_2022WW09.3.0.bin</t>
      </is>
    </oc>
    <nc r="G16" t="inlineStr">
      <is>
        <t>ADL_SR06_C2B1-ADPSXF2_CPSF_SEP5_01580510_2022WW19.3.0.bin</t>
      </is>
    </nc>
  </rcc>
  <rcc rId="5103" sId="1">
    <oc r="G17" t="inlineStr">
      <is>
        <t>ADL_SR06_C2B1-ADPSXF2_CPSF_SEP5_01580510_2022WW09.3.0.bin</t>
      </is>
    </oc>
    <nc r="G17" t="inlineStr">
      <is>
        <t>ADL_SR06_C2B1-ADPSXF2_CPSF_SEP5_01580510_2022WW19.3.0.bin</t>
      </is>
    </nc>
  </rcc>
  <rcc rId="5104" sId="1">
    <oc r="G19" t="inlineStr">
      <is>
        <t>ADL_SR06_C2B1-ADPSXF2_CPSF_SEP5_01580510_2022WW09.3.0.bin</t>
      </is>
    </oc>
    <nc r="G19" t="inlineStr">
      <is>
        <t>ADL_SR06_C2B1-ADPSXF2_CPSF_SEP5_01580510_2022WW19.3.0.bin</t>
      </is>
    </nc>
  </rcc>
  <rcc rId="5105" sId="1">
    <oc r="G22" t="inlineStr">
      <is>
        <t>ADL_SR06_C2B1-ADPSXF2_CPSF_SEP5_01580510_2022WW09.3.0.bin</t>
      </is>
    </oc>
    <nc r="G22" t="inlineStr">
      <is>
        <t>ADL_SR06_C2B1-ADPSXF2_CPSF_SEP5_01580510_2022WW19.3.0.bin</t>
      </is>
    </nc>
  </rcc>
  <rcc rId="5106" sId="1">
    <oc r="G20" t="inlineStr">
      <is>
        <t>ADL_SR06_C2B1-ADPSXF2_CPSF_SEP5_01580510_2022WW09.3.0.bin</t>
      </is>
    </oc>
    <nc r="G20" t="inlineStr">
      <is>
        <t>ADL_SR06_C2B1-ADPSXF2_CPSF_SEP5_01580510_2022WW19.3.0.bin</t>
      </is>
    </nc>
  </rcc>
  <rcc rId="5107" sId="1">
    <oc r="G21" t="inlineStr">
      <is>
        <t>ADL_SR06_C2B1-ADPSXF2_CPSF_SEP5_01580510_2022WW09.3.0.bin</t>
      </is>
    </oc>
    <nc r="G21" t="inlineStr">
      <is>
        <t>ADL_SR06_C2B1-ADPSXF2_CPSF_SEP5_01580510_2022WW19.3.0.bin</t>
      </is>
    </nc>
  </rcc>
  <rcc rId="5108" sId="1">
    <oc r="G338" t="inlineStr">
      <is>
        <t>ADL_SR06_C2B1-ADPSXF2_CPSF_SEP5_01580510_2022WW09.3.0.bin</t>
      </is>
    </oc>
    <nc r="G338" t="inlineStr">
      <is>
        <t>ADL_SR06_C2B1-ADPSXF2_CPSF_SEP5_01580510_2022WW19.3.0.bin</t>
      </is>
    </nc>
  </rcc>
  <rcc rId="5109" sId="1">
    <oc r="G23" t="inlineStr">
      <is>
        <t>ADL_SR06_C2B1-ADPSXF2_CPSF_SEP5_01580510_2022WW09.3.0.bin</t>
      </is>
    </oc>
    <nc r="G23" t="inlineStr">
      <is>
        <t>ADL_SR06_C2B1-ADPSXF2_CPSF_SEP5_01580510_2022WW19.3.0.bin</t>
      </is>
    </nc>
  </rcc>
  <rcc rId="5110" sId="1">
    <oc r="G24" t="inlineStr">
      <is>
        <t>ADL_SR06_C2B1-ADPSXF2_CPSF_SEP5_01580510_2022WW09.3.0.bin</t>
      </is>
    </oc>
    <nc r="G24" t="inlineStr">
      <is>
        <t>ADL_SR06_C2B1-ADPSXF2_CPSF_SEP5_01580510_2022WW19.3.0.bin</t>
      </is>
    </nc>
  </rcc>
  <rcc rId="5111" sId="1">
    <oc r="G25" t="inlineStr">
      <is>
        <t>ADL_SR06_C2B1-ADPSXF2_CPSF_SEP5_01580510_2022WW09.3.0.bin</t>
      </is>
    </oc>
    <nc r="G25" t="inlineStr">
      <is>
        <t>ADL_SR06_C2B1-ADPSXF2_CPSF_SEP5_01580510_2022WW19.3.0.bin</t>
      </is>
    </nc>
  </rcc>
  <rcc rId="5112" sId="1">
    <oc r="G26" t="inlineStr">
      <is>
        <t>ADL_SR06_C2B1-ADPSXF2_CPSF_SEP5_01580510_2022WW09.3.0.bin</t>
      </is>
    </oc>
    <nc r="G26" t="inlineStr">
      <is>
        <t>ADL_SR06_C2B1-ADPSXF2_CPSF_SEP5_01580510_2022WW19.3.0.bin</t>
      </is>
    </nc>
  </rcc>
  <rcc rId="5113" sId="1">
    <oc r="G27" t="inlineStr">
      <is>
        <t>ADL_SR06_C2B1-ADPSXF2_CPSF_SEP5_01580510_2022WW09.3.0.bin</t>
      </is>
    </oc>
    <nc r="G27" t="inlineStr">
      <is>
        <t>ADL_SR06_C2B1-ADPSXF2_CPSF_SEP5_01580510_2022WW19.3.0.bin</t>
      </is>
    </nc>
  </rcc>
  <rcc rId="5114" sId="1">
    <oc r="G28" t="inlineStr">
      <is>
        <t>ADL_SR06_C2B1-ADPSXF2_CPSF_SEP5_01580510_2022WW09.3.0.bin</t>
      </is>
    </oc>
    <nc r="G28" t="inlineStr">
      <is>
        <t>ADL_SR06_C2B1-ADPSXF2_CPSF_SEP5_01580510_2022WW19.3.0.bin</t>
      </is>
    </nc>
  </rcc>
  <rcc rId="5115" sId="1">
    <oc r="G29" t="inlineStr">
      <is>
        <t>ADL_SR06_C2B1-ADPSXF2_CPSF_SEP5_01580510_2022WW09.3.0.bin</t>
      </is>
    </oc>
    <nc r="G29" t="inlineStr">
      <is>
        <t>ADL_SR06_C2B1-ADPSXF2_CPSF_SEP5_01580510_2022WW19.3.0.bin</t>
      </is>
    </nc>
  </rcc>
  <rcc rId="5116" sId="1">
    <oc r="G30" t="inlineStr">
      <is>
        <t>ADL_SR06_C2B1-ADPSXF2_CPSF_SEP5_01580510_2022WW09.3.0.bin</t>
      </is>
    </oc>
    <nc r="G30" t="inlineStr">
      <is>
        <t>ADL_SR06_C2B1-ADPSXF2_CPSF_SEP5_01580510_2022WW19.3.0.bin</t>
      </is>
    </nc>
  </rcc>
  <rcc rId="5117" sId="1">
    <oc r="G31" t="inlineStr">
      <is>
        <t>ADL_SR06_C2B1-ADPSXF2_CPSF_SEP5_01580510_2022WW09.3.0.bin</t>
      </is>
    </oc>
    <nc r="G31" t="inlineStr">
      <is>
        <t>ADL_SR06_C2B1-ADPSXF2_CPSF_SEP5_01580510_2022WW19.3.0.bin</t>
      </is>
    </nc>
  </rcc>
  <rcc rId="5118" sId="1">
    <oc r="G32" t="inlineStr">
      <is>
        <t>ADL_SR06_C2B1-ADPSXF2_CPSF_SEP5_01580510_2022WW09.3.0.bin</t>
      </is>
    </oc>
    <nc r="G32" t="inlineStr">
      <is>
        <t>ADL_SR06_C2B1-ADPSXF2_CPSF_SEP5_01580510_2022WW19.3.0.bin</t>
      </is>
    </nc>
  </rcc>
  <rcc rId="5119" sId="1">
    <oc r="G33" t="inlineStr">
      <is>
        <t>ADL_SR06_C2B1-ADPSXF2_CPSF_SEP5_01580510_2022WW09.3.0.bin</t>
      </is>
    </oc>
    <nc r="G33" t="inlineStr">
      <is>
        <t>ADL_SR06_C2B1-ADPSXF2_CPSF_SEP5_01580510_2022WW19.3.0.bin</t>
      </is>
    </nc>
  </rcc>
  <rcc rId="5120" sId="1">
    <oc r="G34" t="inlineStr">
      <is>
        <t>ADL_SR06_C2B1-ADPSXF2_CPSF_SEP5_01580510_2022WW09.3.0.bin</t>
      </is>
    </oc>
    <nc r="G34" t="inlineStr">
      <is>
        <t>ADL_SR06_C2B1-ADPSXF2_CPSF_SEP5_01580510_2022WW19.3.0.bin</t>
      </is>
    </nc>
  </rcc>
  <rcc rId="5121" sId="1">
    <oc r="G35" t="inlineStr">
      <is>
        <t>ADL_SR06_C2B1-ADPSXF2_CPSF_SEP5_01580510_2022WW09.3.0.bin</t>
      </is>
    </oc>
    <nc r="G35" t="inlineStr">
      <is>
        <t>ADL_SR06_C2B1-ADPSXF2_CPSF_SEP5_01580510_2022WW19.3.0.bin</t>
      </is>
    </nc>
  </rcc>
  <rcc rId="5122" sId="1">
    <oc r="G36" t="inlineStr">
      <is>
        <t>ADL_SR06_C2B1-ADPSXF2_CPSF_SEP5_01580510_2022WW09.3.0.bin</t>
      </is>
    </oc>
    <nc r="G36" t="inlineStr">
      <is>
        <t>ADL_SR06_C2B1-ADPSXF2_CPSF_SEP5_01580510_2022WW19.3.0.bin</t>
      </is>
    </nc>
  </rcc>
  <rcc rId="5123" sId="1">
    <oc r="G37" t="inlineStr">
      <is>
        <t>ADL_SR06_C2B1-ADPSXF2_CPSF_SEP5_01580510_2022WW09.3.0.bin</t>
      </is>
    </oc>
    <nc r="G37" t="inlineStr">
      <is>
        <t>ADL_SR06_C2B1-ADPSXF2_CPSF_SEP5_01580510_2022WW19.3.0.bin</t>
      </is>
    </nc>
  </rcc>
  <rcc rId="5124" sId="1">
    <oc r="G38" t="inlineStr">
      <is>
        <t>ADL_SR06_C2B1-ADPSXF2_CPSF_SEP5_01580510_2022WW09.3.0.bin</t>
      </is>
    </oc>
    <nc r="G38" t="inlineStr">
      <is>
        <t>ADL_SR06_C2B1-ADPSXF2_CPSF_SEP5_01580510_2022WW19.3.0.bin</t>
      </is>
    </nc>
  </rcc>
  <rcc rId="5125" sId="1">
    <oc r="G39" t="inlineStr">
      <is>
        <t>ADL_SR06_C2B1-ADPSXF2_CPSF_SEP5_01580510_2022WW09.3.0.bin</t>
      </is>
    </oc>
    <nc r="G39" t="inlineStr">
      <is>
        <t>ADL_SR06_C2B1-ADPSXF2_CPSF_SEP5_01580510_2022WW19.3.0.bin</t>
      </is>
    </nc>
  </rcc>
  <rcc rId="5126" sId="1">
    <oc r="G40" t="inlineStr">
      <is>
        <t>ADL_SR06_C2B1-ADPSXF2_CPSF_SEP5_01580510_2022WW09.3.0.bin</t>
      </is>
    </oc>
    <nc r="G40" t="inlineStr">
      <is>
        <t>ADL_SR06_C2B1-ADPSXF2_CPSF_SEP5_01580510_2022WW19.3.0.bin</t>
      </is>
    </nc>
  </rcc>
  <rcc rId="5127" sId="1">
    <oc r="G41" t="inlineStr">
      <is>
        <t>ADL_SR06_C2B1-ADPSXF2_CPSF_SEP5_01580510_2022WW09.3.0.bin</t>
      </is>
    </oc>
    <nc r="G41" t="inlineStr">
      <is>
        <t>ADL_SR06_C2B1-ADPSXF2_CPSF_SEP5_01580510_2022WW19.3.0.bin</t>
      </is>
    </nc>
  </rcc>
  <rcc rId="5128" sId="1">
    <oc r="G42" t="inlineStr">
      <is>
        <t>ADL_SR06_C2B1-ADPSXF2_CPSF_SEP5_01580510_2022WW09.3.0.bin</t>
      </is>
    </oc>
    <nc r="G42" t="inlineStr">
      <is>
        <t>ADL_SR06_C2B1-ADPSXF2_CPSF_SEP5_01580510_2022WW19.3.0.bin</t>
      </is>
    </nc>
  </rcc>
  <rcc rId="5129" sId="1">
    <oc r="G43" t="inlineStr">
      <is>
        <t>ADL_SR06_C2B1-ADPSXF2_CPSF_SEP5_01580510_2022WW09.3.0.bin</t>
      </is>
    </oc>
    <nc r="G43" t="inlineStr">
      <is>
        <t>ADL_SR06_C2B1-ADPSXF2_CPSF_SEP5_01580510_2022WW19.3.0.bin</t>
      </is>
    </nc>
  </rcc>
  <rcc rId="5130" sId="1">
    <oc r="G44" t="inlineStr">
      <is>
        <t>ADL_SR06_C2B1-ADPSXF2_CPSF_SEP5_01580510_2022WW09.3.0.bin</t>
      </is>
    </oc>
    <nc r="G44" t="inlineStr">
      <is>
        <t>ADL_SR06_C2B1-ADPSXF2_CPSF_SEP5_01580510_2022WW19.3.0.bin</t>
      </is>
    </nc>
  </rcc>
  <rcc rId="5131" sId="1">
    <oc r="G45" t="inlineStr">
      <is>
        <t>ADL_SR06_C2B1-ADPSXF2_CPSF_SEP5_01580510_2022WW09.3.0.bin</t>
      </is>
    </oc>
    <nc r="G45" t="inlineStr">
      <is>
        <t>ADL_SR06_C2B1-ADPSXF2_CPSF_SEP5_01580510_2022WW19.3.0.bin</t>
      </is>
    </nc>
  </rcc>
  <rcc rId="5132" sId="1">
    <oc r="G46" t="inlineStr">
      <is>
        <t>ADL_SR06_C2B1-ADPSXF2_CPSF_SEP5_01580510_2022WW09.3.0.bin</t>
      </is>
    </oc>
    <nc r="G46" t="inlineStr">
      <is>
        <t>ADL_SR06_C2B1-ADPSXF2_CPSF_SEP5_01580510_2022WW19.3.0.bin</t>
      </is>
    </nc>
  </rcc>
  <rcc rId="5133" sId="1">
    <oc r="G47" t="inlineStr">
      <is>
        <t>ADL_SR06_C2B1-ADPSXF2_CPSF_SEP5_01580510_2022WW09.3.0.bin</t>
      </is>
    </oc>
    <nc r="G47" t="inlineStr">
      <is>
        <t>ADL_SR06_C2B1-ADPSXF2_CPSF_SEP5_01580510_2022WW19.3.0.bin</t>
      </is>
    </nc>
  </rcc>
  <rcc rId="5134" sId="1">
    <oc r="G48" t="inlineStr">
      <is>
        <t>ADL_SR06_C2B1-ADPSXF2_CPSF_SEP5_01580510_2022WW09.3.0.bin</t>
      </is>
    </oc>
    <nc r="G48" t="inlineStr">
      <is>
        <t>ADL_SR06_C2B1-ADPSXF2_CPSF_SEP5_01580510_2022WW19.3.0.bin</t>
      </is>
    </nc>
  </rcc>
  <rcc rId="5135" sId="1">
    <oc r="G49" t="inlineStr">
      <is>
        <t>ADL_SR06_C2B1-ADPSXF2_CPSF_SEP5_01580510_2022WW09.3.0.bin</t>
      </is>
    </oc>
    <nc r="G49" t="inlineStr">
      <is>
        <t>ADL_SR06_C2B1-ADPSXF2_CPSF_SEP5_01580510_2022WW19.3.0.bin</t>
      </is>
    </nc>
  </rcc>
  <rcc rId="5136" sId="1">
    <oc r="G50" t="inlineStr">
      <is>
        <t>ADL_SR06_C2B1-ADPSXF2_CPSF_SEP5_01580510_2022WW09.3.0.bin</t>
      </is>
    </oc>
    <nc r="G50" t="inlineStr">
      <is>
        <t>ADL_SR06_C2B1-ADPSXF2_CPSF_SEP5_01580510_2022WW19.3.0.bin</t>
      </is>
    </nc>
  </rcc>
  <rcc rId="5137" sId="1">
    <oc r="G51" t="inlineStr">
      <is>
        <t>ADL_SR06_C2B1-ADPSXF2_CPSF_SEP5_01580510_2022WW09.3.0.bin</t>
      </is>
    </oc>
    <nc r="G51" t="inlineStr">
      <is>
        <t>ADL_SR06_C2B1-ADPSXF2_CPSF_SEP5_01580510_2022WW19.3.0.bin</t>
      </is>
    </nc>
  </rcc>
  <rcc rId="5138" sId="1">
    <oc r="G52" t="inlineStr">
      <is>
        <t>ADL_SR06_C2B1-ADPSXF2_CPSF_SEP5_01580510_2022WW09.3.0.bin</t>
      </is>
    </oc>
    <nc r="G52" t="inlineStr">
      <is>
        <t>ADL_SR06_C2B1-ADPSXF2_CPSF_SEP5_01580510_2022WW19.3.0.bin</t>
      </is>
    </nc>
  </rcc>
  <rcc rId="5139" sId="1">
    <oc r="G339" t="inlineStr">
      <is>
        <t>ADL_SR06_C2B1-ADPSXF2_CPSF_SEP5_01580510_2022WW09.3.0.bin</t>
      </is>
    </oc>
    <nc r="G339" t="inlineStr">
      <is>
        <t>ADL_SR06_C2B1-ADPSXF2_CPSF_SEP5_01580510_2022WW19.3.0.bin</t>
      </is>
    </nc>
  </rcc>
  <rcc rId="5140" sId="1">
    <oc r="G54" t="inlineStr">
      <is>
        <t>ADL_SR06_C2B1-ADPSXF2_CPSF_SEP5_01580510_2022WW09.3.0.bin</t>
      </is>
    </oc>
    <nc r="G54" t="inlineStr">
      <is>
        <t>ADL_SR06_C2B1-ADPSXF2_CPSF_SEP5_01580510_2022WW19.3.0.bin</t>
      </is>
    </nc>
  </rcc>
  <rcc rId="5141" sId="1">
    <oc r="G55" t="inlineStr">
      <is>
        <t>ADL_SR06_C2B1-ADPSXF2_CPSF_SEP5_01580510_2022WW09.3.0.bin</t>
      </is>
    </oc>
    <nc r="G55" t="inlineStr">
      <is>
        <t>ADL_SR06_C2B1-ADPSXF2_CPSF_SEP5_01580510_2022WW19.3.0.bin</t>
      </is>
    </nc>
  </rcc>
  <rcc rId="5142" sId="1">
    <oc r="G56" t="inlineStr">
      <is>
        <t>ADL_SR06_C2B1-ADPSXF2_CPSF_SEP5_01580510_2022WW09.3.0.bin</t>
      </is>
    </oc>
    <nc r="G56" t="inlineStr">
      <is>
        <t>ADL_SR06_C2B1-ADPSXF2_CPSF_SEP5_01580510_2022WW19.3.0.bin</t>
      </is>
    </nc>
  </rcc>
  <rcc rId="5143" sId="1">
    <oc r="G57" t="inlineStr">
      <is>
        <t>ADL_SR06_C2B1-ADPSXF2_CPSF_SEP5_01580510_2022WW09.3.0.bin</t>
      </is>
    </oc>
    <nc r="G57" t="inlineStr">
      <is>
        <t>ADL_SR06_C2B1-ADPSXF2_CPSF_SEP5_01580510_2022WW19.3.0.bin</t>
      </is>
    </nc>
  </rcc>
  <rcc rId="5144" sId="1">
    <oc r="G18" t="inlineStr">
      <is>
        <t>ADL_SR06_C2B1-ADPSXF2_CPSF_SEP5_01580510_2022WW09.3.0.bin</t>
      </is>
    </oc>
    <nc r="G18" t="inlineStr">
      <is>
        <t>ADL_SR06_C2B1-ADPSXF2_CPSF_SEP5_01580510_2022WW19.3.0.bin</t>
      </is>
    </nc>
  </rcc>
  <rcc rId="5145" sId="1">
    <oc r="G59" t="inlineStr">
      <is>
        <t>ADL_SR06_C2B1-ADPSXF2_CPSF_SEP5_01580510_2022WW09.3.0.bin</t>
      </is>
    </oc>
    <nc r="G59" t="inlineStr">
      <is>
        <t>ADL_SR06_C2B1-ADPSXF2_CPSF_SEP5_01580510_2022WW19.3.0.bin</t>
      </is>
    </nc>
  </rcc>
  <rcc rId="5146" sId="1">
    <oc r="G60" t="inlineStr">
      <is>
        <t>ADL_SR06_C2B1-ADPSXF2_CPSF_SEP5_01580510_2022WW09.3.0.bin</t>
      </is>
    </oc>
    <nc r="G60" t="inlineStr">
      <is>
        <t>ADL_SR06_C2B1-ADPSXF2_CPSF_SEP5_01580510_2022WW19.3.0.bin</t>
      </is>
    </nc>
  </rcc>
  <rcc rId="5147" sId="1">
    <oc r="G61" t="inlineStr">
      <is>
        <t>ADL_SR06_C2B1-ADPSXF2_CPSF_SEP5_01580510_2022WW09.3.0.bin</t>
      </is>
    </oc>
    <nc r="G61" t="inlineStr">
      <is>
        <t>ADL_SR06_C2B1-ADPSXF2_CPSF_SEP5_01580510_2022WW19.3.0.bin</t>
      </is>
    </nc>
  </rcc>
  <rcc rId="5148" sId="1">
    <oc r="G62" t="inlineStr">
      <is>
        <t>ADL_SR06_C2B1-ADPSXF2_CPSF_SEP5_01580510_2022WW09.3.0.bin</t>
      </is>
    </oc>
    <nc r="G62" t="inlineStr">
      <is>
        <t>ADL_SR06_C2B1-ADPSXF2_CPSF_SEP5_01580510_2022WW19.3.0.bin</t>
      </is>
    </nc>
  </rcc>
  <rcc rId="5149" sId="1">
    <oc r="G63" t="inlineStr">
      <is>
        <t>ADL_SR06_C2B1-ADPSXF2_CPSF_SEP5_01580510_2022WW09.3.0.bin</t>
      </is>
    </oc>
    <nc r="G63" t="inlineStr">
      <is>
        <t>ADL_SR06_C2B1-ADPSXF2_CPSF_SEP5_01580510_2022WW19.3.0.bin</t>
      </is>
    </nc>
  </rcc>
  <rcc rId="5150" sId="1">
    <oc r="G64" t="inlineStr">
      <is>
        <t>ADL_SR06_C2B1-ADPSXF2_CPSF_SEP5_01580510_2022WW09.3.0.bin</t>
      </is>
    </oc>
    <nc r="G64" t="inlineStr">
      <is>
        <t>ADL_SR06_C2B1-ADPSXF2_CPSF_SEP5_01580510_2022WW19.3.0.bin</t>
      </is>
    </nc>
  </rcc>
  <rcc rId="5151" sId="1">
    <oc r="G65" t="inlineStr">
      <is>
        <t>ADL_SR06_C2B1-ADPSXF2_CPSF_SEP5_01580510_2022WW09.3.0.bin</t>
      </is>
    </oc>
    <nc r="G65" t="inlineStr">
      <is>
        <t>ADL_SR06_C2B1-ADPSXF2_CPSF_SEP5_01580510_2022WW19.3.0.bin</t>
      </is>
    </nc>
  </rcc>
  <rcc rId="5152" sId="1">
    <oc r="G66" t="inlineStr">
      <is>
        <t>ADL_SR06_C2B1-ADPSXF2_CPSF_SEP5_01580510_2022WW09.3.0.bin</t>
      </is>
    </oc>
    <nc r="G66" t="inlineStr">
      <is>
        <t>ADL_SR06_C2B1-ADPSXF2_CPSF_SEP5_01580510_2022WW19.3.0.bin</t>
      </is>
    </nc>
  </rcc>
  <rcc rId="5153" sId="1">
    <oc r="G67" t="inlineStr">
      <is>
        <t>ADL_SR06_C2B1-ADPSXF2_CPSF_SEP5_01580510_2022WW09.3.0.bin</t>
      </is>
    </oc>
    <nc r="G67" t="inlineStr">
      <is>
        <t>ADL_SR06_C2B1-ADPSXF2_CPSF_SEP5_01580510_2022WW19.3.0.bin</t>
      </is>
    </nc>
  </rcc>
  <rcc rId="5154" sId="1">
    <oc r="G68" t="inlineStr">
      <is>
        <t>ADL_SR06_C2B1-ADPSXF2_CPSF_SEP5_01580510_2022WW09.3.0.bin</t>
      </is>
    </oc>
    <nc r="G68" t="inlineStr">
      <is>
        <t>ADL_SR06_C2B1-ADPSXF2_CPSF_SEP5_01580510_2022WW19.3.0.bin</t>
      </is>
    </nc>
  </rcc>
  <rcc rId="5155" sId="1">
    <oc r="G69" t="inlineStr">
      <is>
        <t>ADL_SR06_C2B1-ADPSXF2_CPSF_SEP5_01580510_2022WW09.3.0.bin</t>
      </is>
    </oc>
    <nc r="G69" t="inlineStr">
      <is>
        <t>ADL_SR06_C2B1-ADPSXF2_CPSF_SEP5_01580510_2022WW19.3.0.bin</t>
      </is>
    </nc>
  </rcc>
  <rcc rId="5156" sId="1">
    <oc r="G70" t="inlineStr">
      <is>
        <t>ADL_SR06_C2B1-ADPSXF2_CPSF_SEP5_01580510_2022WW09.3.0.bin</t>
      </is>
    </oc>
    <nc r="G70" t="inlineStr">
      <is>
        <t>ADL_SR06_C2B1-ADPSXF2_CPSF_SEP5_01580510_2022WW19.3.0.bin</t>
      </is>
    </nc>
  </rcc>
  <rcc rId="5157" sId="1">
    <oc r="G71" t="inlineStr">
      <is>
        <t>ADL_SR06_C2B1-ADPSXF2_CPSF_SEP5_01580510_2022WW09.3.0.bin</t>
      </is>
    </oc>
    <nc r="G71" t="inlineStr">
      <is>
        <t>ADL_SR06_C2B1-ADPSXF2_CPSF_SEP5_01580510_2022WW19.3.0.bin</t>
      </is>
    </nc>
  </rcc>
  <rcc rId="5158" sId="1">
    <oc r="G72" t="inlineStr">
      <is>
        <t>ADL_SR06_C2B1-ADPSXF2_CPSF_SEP5_01580510_2022WW09.3.0.bin</t>
      </is>
    </oc>
    <nc r="G72" t="inlineStr">
      <is>
        <t>ADL_SR06_C2B1-ADPSXF2_CPSF_SEP5_01580510_2022WW19.3.0.bin</t>
      </is>
    </nc>
  </rcc>
  <rcc rId="5159" sId="1">
    <oc r="G73" t="inlineStr">
      <is>
        <t>ADL_SR06_C2B1-ADPSXF2_CPSF_SEP5_01580510_2022WW09.3.0.bin</t>
      </is>
    </oc>
    <nc r="G73" t="inlineStr">
      <is>
        <t>ADL_SR06_C2B1-ADPSXF2_CPSF_SEP5_01580510_2022WW19.3.0.bin</t>
      </is>
    </nc>
  </rcc>
  <rcc rId="5160" sId="1">
    <oc r="G74" t="inlineStr">
      <is>
        <t>ADL_SR06_C2B1-ADPSXF2_CPSF_SEP5_01580510_2022WW09.3.0.bin</t>
      </is>
    </oc>
    <nc r="G74" t="inlineStr">
      <is>
        <t>ADL_SR06_C2B1-ADPSXF2_CPSF_SEP5_01580510_2022WW19.3.0.bin</t>
      </is>
    </nc>
  </rcc>
  <rcc rId="5161" sId="1">
    <oc r="G75" t="inlineStr">
      <is>
        <t>ADL_SR06_C2B1-ADPSXF2_CPSF_SEP5_01580510_2022WW09.3.0.bin</t>
      </is>
    </oc>
    <nc r="G75" t="inlineStr">
      <is>
        <t>ADL_SR06_C2B1-ADPSXF2_CPSF_SEP5_01580510_2022WW19.3.0.bin</t>
      </is>
    </nc>
  </rcc>
  <rcc rId="5162" sId="1">
    <oc r="G76" t="inlineStr">
      <is>
        <t>ADL_SR06_C2B1-ADPSXF2_CPSF_SEP5_01580510_2022WW09.3.0.bin</t>
      </is>
    </oc>
    <nc r="G76" t="inlineStr">
      <is>
        <t>ADL_SR06_C2B1-ADPSXF2_CPSF_SEP5_01580510_2022WW19.3.0.bin</t>
      </is>
    </nc>
  </rcc>
  <rcc rId="5163" sId="1">
    <oc r="G77" t="inlineStr">
      <is>
        <t>ADL_SR06_C2B1-ADPSXF2_CPSF_SEP5_01580510_2022WW09.3.0.bin</t>
      </is>
    </oc>
    <nc r="G77" t="inlineStr">
      <is>
        <t>ADL_SR06_C2B1-ADPSXF2_CPSF_SEP5_01580510_2022WW19.3.0.bin</t>
      </is>
    </nc>
  </rcc>
  <rcc rId="5164" sId="1">
    <oc r="G78" t="inlineStr">
      <is>
        <t>ADL_SR06_C2B1-ADPSXF2_CPSF_SEP5_01580510_2022WW09.3.0.bin</t>
      </is>
    </oc>
    <nc r="G78" t="inlineStr">
      <is>
        <t>ADL_SR06_C2B1-ADPSXF2_CPSF_SEP5_01580510_2022WW19.3.0.bin</t>
      </is>
    </nc>
  </rcc>
  <rcc rId="5165" sId="1">
    <oc r="G79" t="inlineStr">
      <is>
        <t>ADL_SR06_C2B1-ADPSXF2_CPSF_SEP5_01580510_2022WW09.3.0.bin</t>
      </is>
    </oc>
    <nc r="G79" t="inlineStr">
      <is>
        <t>ADL_SR06_C2B1-ADPSXF2_CPSF_SEP5_01580510_2022WW19.3.0.bin</t>
      </is>
    </nc>
  </rcc>
  <rcc rId="5166" sId="1">
    <oc r="G80" t="inlineStr">
      <is>
        <t>ADL_SR06_C2B1-ADPSXF2_CPSF_SEP5_01580510_2022WW09.3.0.bin</t>
      </is>
    </oc>
    <nc r="G80" t="inlineStr">
      <is>
        <t>ADL_SR06_C2B1-ADPSXF2_CPSF_SEP5_01580510_2022WW19.3.0.bin</t>
      </is>
    </nc>
  </rcc>
  <rcc rId="5167" sId="1">
    <oc r="G81" t="inlineStr">
      <is>
        <t>ADL_SR06_C2B1-ADPSXF2_CPSF_SEP5_01580510_2022WW09.3.0.bin</t>
      </is>
    </oc>
    <nc r="G81" t="inlineStr">
      <is>
        <t>ADL_SR06_C2B1-ADPSXF2_CPSF_SEP5_01580510_2022WW19.3.0.bin</t>
      </is>
    </nc>
  </rcc>
  <rcc rId="5168" sId="1">
    <oc r="G82" t="inlineStr">
      <is>
        <t>ADL_SR06_C2B1-ADPSXF2_CPSF_SEP5_01580510_2022WW09.3.0.bin</t>
      </is>
    </oc>
    <nc r="G82" t="inlineStr">
      <is>
        <t>ADL_SR06_C2B1-ADPSXF2_CPSF_SEP5_01580510_2022WW19.3.0.bin</t>
      </is>
    </nc>
  </rcc>
  <rcc rId="5169" sId="1">
    <oc r="G83" t="inlineStr">
      <is>
        <t>ADL_SR06_C2B1-ADPSXF2_CPSF_SEP5_01580510_2022WW09.3.0.bin</t>
      </is>
    </oc>
    <nc r="G83" t="inlineStr">
      <is>
        <t>ADL_SR06_C2B1-ADPSXF2_CPSF_SEP5_01580510_2022WW19.3.0.bin</t>
      </is>
    </nc>
  </rcc>
  <rcc rId="5170" sId="1">
    <oc r="G84" t="inlineStr">
      <is>
        <t>ADL_SR06_C2B1-ADPSXF2_CPSF_SEP5_01580510_2022WW09.3.0.bin</t>
      </is>
    </oc>
    <nc r="G84" t="inlineStr">
      <is>
        <t>ADL_SR06_C2B1-ADPSXF2_CPSF_SEP5_01580510_2022WW19.3.0.bin</t>
      </is>
    </nc>
  </rcc>
  <rcc rId="5171" sId="1">
    <oc r="G85" t="inlineStr">
      <is>
        <t>ADL_SR06_C2B1-ADPSXF2_CPSF_SEP5_01580510_2022WW09.3.0.bin</t>
      </is>
    </oc>
    <nc r="G85" t="inlineStr">
      <is>
        <t>ADL_SR06_C2B1-ADPSXF2_CPSF_SEP5_01580510_2022WW19.3.0.bin</t>
      </is>
    </nc>
  </rcc>
  <rcc rId="5172" sId="1">
    <oc r="G86" t="inlineStr">
      <is>
        <t>ADL_SR06_C2B1-ADPSXF2_CPSF_SEP5_01580510_2022WW09.3.0.bin</t>
      </is>
    </oc>
    <nc r="G86" t="inlineStr">
      <is>
        <t>ADL_SR06_C2B1-ADPSXF2_CPSF_SEP5_01580510_2022WW19.3.0.bin</t>
      </is>
    </nc>
  </rcc>
  <rcc rId="5173" sId="1">
    <oc r="G87" t="inlineStr">
      <is>
        <t>ADL_SR06_C2B1-ADPSXF2_CPSF_SEP5_01580510_2022WW09.3.0.bin</t>
      </is>
    </oc>
    <nc r="G87" t="inlineStr">
      <is>
        <t>ADL_SR06_C2B1-ADPSXF2_CPSF_SEP5_01580510_2022WW19.3.0.bin</t>
      </is>
    </nc>
  </rcc>
  <rcc rId="5174" sId="1">
    <oc r="G88" t="inlineStr">
      <is>
        <t>ADL_SR06_C2B1-ADPSXF2_CPSF_SEP5_01580510_2022WW09.3.0.bin</t>
      </is>
    </oc>
    <nc r="G88" t="inlineStr">
      <is>
        <t>ADL_SR06_C2B1-ADPSXF2_CPSF_SEP5_01580510_2022WW19.3.0.bin</t>
      </is>
    </nc>
  </rcc>
  <rcc rId="5175" sId="1">
    <oc r="G89" t="inlineStr">
      <is>
        <t>ADL_SR06_C2B1-ADPSXF2_CPSF_SEP5_01580510_2022WW09.3.0.bin</t>
      </is>
    </oc>
    <nc r="G89" t="inlineStr">
      <is>
        <t>ADL_SR06_C2B1-ADPSXF2_CPSF_SEP5_01580510_2022WW19.3.0.bin</t>
      </is>
    </nc>
  </rcc>
  <rcc rId="5176" sId="1">
    <oc r="G90" t="inlineStr">
      <is>
        <t>ADL_SR06_C2B1-ADPSXF2_CPSF_SEP5_01580510_2022WW09.3.0.bin</t>
      </is>
    </oc>
    <nc r="G90" t="inlineStr">
      <is>
        <t>ADL_SR06_C2B1-ADPSXF2_CPSF_SEP5_01580510_2022WW19.3.0.bin</t>
      </is>
    </nc>
  </rcc>
  <rcc rId="5177" sId="1">
    <oc r="G91" t="inlineStr">
      <is>
        <t>ADL_SR06_C2B1-ADPSXF2_CPSF_SEP5_01580510_2022WW09.3.0.bin</t>
      </is>
    </oc>
    <nc r="G91" t="inlineStr">
      <is>
        <t>ADL_SR06_C2B1-ADPSXF2_CPSF_SEP5_01580510_2022WW19.3.0.bin</t>
      </is>
    </nc>
  </rcc>
  <rcc rId="5178" sId="1">
    <oc r="G92" t="inlineStr">
      <is>
        <t>ADL_SR06_C2B1-ADPSXF2_CPSF_SEP5_01580510_2022WW09.3.0.bin</t>
      </is>
    </oc>
    <nc r="G92" t="inlineStr">
      <is>
        <t>ADL_SR06_C2B1-ADPSXF2_CPSF_SEP5_01580510_2022WW19.3.0.bin</t>
      </is>
    </nc>
  </rcc>
  <rcc rId="5179" sId="1">
    <oc r="G93" t="inlineStr">
      <is>
        <t>ADL_SR06_C2B1-ADPSXF2_CPSF_SEP5_01580510_2022WW09.3.0.bin</t>
      </is>
    </oc>
    <nc r="G93" t="inlineStr">
      <is>
        <t>ADL_SR06_C2B1-ADPSXF2_CPSF_SEP5_01580510_2022WW19.3.0.bin</t>
      </is>
    </nc>
  </rcc>
  <rcc rId="5180" sId="1">
    <oc r="G94" t="inlineStr">
      <is>
        <t>ADL_SR06_C2B1-ADPSXF2_CPSF_SEP5_01580510_2022WW09.3.0.bin</t>
      </is>
    </oc>
    <nc r="G94" t="inlineStr">
      <is>
        <t>ADL_SR06_C2B1-ADPSXF2_CPSF_SEP5_01580510_2022WW19.3.0.bin</t>
      </is>
    </nc>
  </rcc>
  <rcc rId="5181" sId="1">
    <oc r="G58" t="inlineStr">
      <is>
        <t>ADL_SR06_C2B1-ADPSXF2_CPSF_SEP5_01580510_2022WW09.3.0.bin</t>
      </is>
    </oc>
    <nc r="G58" t="inlineStr">
      <is>
        <t>ADL_SR06_C2B1-ADPSXF2_CPSF_SEP5_01580510_2022WW19.3.0.bin</t>
      </is>
    </nc>
  </rcc>
  <rcc rId="5182" sId="1">
    <oc r="G96" t="inlineStr">
      <is>
        <t>ADL_SR06_C2B1-ADPSXF2_CPSF_SEP5_01580510_2022WW09.3.0.bin</t>
      </is>
    </oc>
    <nc r="G96" t="inlineStr">
      <is>
        <t>ADL_SR06_C2B1-ADPSXF2_CPSF_SEP5_01580510_2022WW19.3.0.bin</t>
      </is>
    </nc>
  </rcc>
  <rcc rId="5183" sId="1">
    <oc r="G97" t="inlineStr">
      <is>
        <t>ADL_SR06_C2B1-ADPSXF2_CPSF_SEP5_01580510_2022WW09.3.0.bin</t>
      </is>
    </oc>
    <nc r="G97" t="inlineStr">
      <is>
        <t>ADL_SR06_C2B1-ADPSXF2_CPSF_SEP5_01580510_2022WW19.3.0.bin</t>
      </is>
    </nc>
  </rcc>
  <rcc rId="5184" sId="1">
    <oc r="G98" t="inlineStr">
      <is>
        <t>ADL_SR06_C2B1-ADPSXF2_CPSF_SEP5_01580510_2022WW09.3.0.bin</t>
      </is>
    </oc>
    <nc r="G98" t="inlineStr">
      <is>
        <t>ADL_SR06_C2B1-ADPSXF2_CPSF_SEP5_01580510_2022WW19.3.0.bin</t>
      </is>
    </nc>
  </rcc>
  <rcc rId="5185" sId="1">
    <oc r="G99" t="inlineStr">
      <is>
        <t>ADL_SR06_C2B1-ADPSXF2_CPSF_SEP5_01580510_2022WW09.3.0.bin</t>
      </is>
    </oc>
    <nc r="G99" t="inlineStr">
      <is>
        <t>ADL_SR06_C2B1-ADPSXF2_CPSF_SEP5_01580510_2022WW19.3.0.bin</t>
      </is>
    </nc>
  </rcc>
  <rcc rId="5186" sId="1">
    <oc r="G100" t="inlineStr">
      <is>
        <t>ADL_SR06_C2B1-ADPSXF2_CPSF_SEP5_01580510_2022WW09.3.0.bin</t>
      </is>
    </oc>
    <nc r="G100" t="inlineStr">
      <is>
        <t>ADL_SR06_C2B1-ADPSXF2_CPSF_SEP5_01580510_2022WW19.3.0.bin</t>
      </is>
    </nc>
  </rcc>
  <rcc rId="5187" sId="1">
    <oc r="G101" t="inlineStr">
      <is>
        <t>ADL_SR06_C2B1-ADPSXF2_CPSF_SEP5_01580510_2022WW09.3.0.bin</t>
      </is>
    </oc>
    <nc r="G101" t="inlineStr">
      <is>
        <t>ADL_SR06_C2B1-ADPSXF2_CPSF_SEP5_01580510_2022WW19.3.0.bin</t>
      </is>
    </nc>
  </rcc>
  <rcc rId="5188" sId="1">
    <oc r="G102" t="inlineStr">
      <is>
        <t>ADL_SR06_C2B1-ADPSXF2_CPSF_SEP5_01580510_2022WW09.3.0.bin</t>
      </is>
    </oc>
    <nc r="G102" t="inlineStr">
      <is>
        <t>ADL_SR06_C2B1-ADPSXF2_CPSF_SEP5_01580510_2022WW19.3.0.bin</t>
      </is>
    </nc>
  </rcc>
  <rcc rId="5189" sId="1">
    <oc r="G103" t="inlineStr">
      <is>
        <t>ADL_SR06_C2B1-ADPSXF2_CPSF_SEP5_01580510_2022WW09.3.0.bin</t>
      </is>
    </oc>
    <nc r="G103" t="inlineStr">
      <is>
        <t>ADL_SR06_C2B1-ADPSXF2_CPSF_SEP5_01580510_2022WW19.3.0.bin</t>
      </is>
    </nc>
  </rcc>
  <rcc rId="5190" sId="1">
    <oc r="G104" t="inlineStr">
      <is>
        <t>ADL_SR06_C2B1-ADPSXF2_CPSF_SEP5_01580510_2022WW09.3.0.bin</t>
      </is>
    </oc>
    <nc r="G104" t="inlineStr">
      <is>
        <t>ADL_SR06_C2B1-ADPSXF2_CPSF_SEP5_01580510_2022WW19.3.0.bin</t>
      </is>
    </nc>
  </rcc>
  <rcc rId="5191" sId="1">
    <oc r="G105" t="inlineStr">
      <is>
        <t>ADL_SR06_C2B1-ADPSXF2_CPSF_SEP5_01580510_2022WW09.3.0.bin</t>
      </is>
    </oc>
    <nc r="G105" t="inlineStr">
      <is>
        <t>ADL_SR06_C2B1-ADPSXF2_CPSF_SEP5_01580510_2022WW19.3.0.bin</t>
      </is>
    </nc>
  </rcc>
  <rcc rId="5192" sId="1">
    <oc r="G106" t="inlineStr">
      <is>
        <t>ADL_SR06_C2B1-ADPSXF2_CPSF_SEP5_01580510_2022WW09.3.0.bin</t>
      </is>
    </oc>
    <nc r="G106" t="inlineStr">
      <is>
        <t>ADL_SR06_C2B1-ADPSXF2_CPSF_SEP5_01580510_2022WW19.3.0.bin</t>
      </is>
    </nc>
  </rcc>
  <rcc rId="5193" sId="1">
    <oc r="G107" t="inlineStr">
      <is>
        <t>ADL_SR06_C2B1-ADPSXF2_CPSF_SEP5_01580510_2022WW09.3.0.bin</t>
      </is>
    </oc>
    <nc r="G107" t="inlineStr">
      <is>
        <t>ADL_SR06_C2B1-ADPSXF2_CPSF_SEP5_01580510_2022WW19.3.0.bin</t>
      </is>
    </nc>
  </rcc>
  <rcc rId="5194" sId="1">
    <oc r="G108" t="inlineStr">
      <is>
        <t>ADL_SR06_C2B1-ADPSXF2_CPSF_SEP5_01580510_2022WW09.3.0.bin</t>
      </is>
    </oc>
    <nc r="G108" t="inlineStr">
      <is>
        <t>ADL_SR06_C2B1-ADPSXF2_CPSF_SEP5_01580510_2022WW19.3.0.bin</t>
      </is>
    </nc>
  </rcc>
  <rcc rId="5195" sId="1">
    <oc r="G109" t="inlineStr">
      <is>
        <t>ADL_SR06_C2B1-ADPSXF2_CPSF_SEP5_01580510_2022WW09.3.0.bin</t>
      </is>
    </oc>
    <nc r="G109" t="inlineStr">
      <is>
        <t>ADL_SR06_C2B1-ADPSXF2_CPSF_SEP5_01580510_2022WW19.3.0.bin</t>
      </is>
    </nc>
  </rcc>
  <rcc rId="5196" sId="1">
    <oc r="G110" t="inlineStr">
      <is>
        <t>ADL_SR06_C2B1-ADPSXF2_CPSF_SEP5_01580510_2022WW09.3.0.bin</t>
      </is>
    </oc>
    <nc r="G110" t="inlineStr">
      <is>
        <t>ADL_SR06_C2B1-ADPSXF2_CPSF_SEP5_01580510_2022WW19.3.0.bin</t>
      </is>
    </nc>
  </rcc>
  <rcc rId="5197" sId="1">
    <oc r="G111" t="inlineStr">
      <is>
        <t>ADL_SR06_C2B1-ADPSXF2_CPSF_SEP5_01580510_2022WW09.3.0.bin</t>
      </is>
    </oc>
    <nc r="G111" t="inlineStr">
      <is>
        <t>ADL_SR06_C2B1-ADPSXF2_CPSF_SEP5_01580510_2022WW19.3.0.bin</t>
      </is>
    </nc>
  </rcc>
  <rcc rId="5198" sId="1">
    <oc r="G112" t="inlineStr">
      <is>
        <t>ADL_SR06_C2B1-ADPSXF2_CPSF_SEP5_01580510_2022WW09.3.0.bin</t>
      </is>
    </oc>
    <nc r="G112" t="inlineStr">
      <is>
        <t>ADL_SR06_C2B1-ADPSXF2_CPSF_SEP5_01580510_2022WW19.3.0.bin</t>
      </is>
    </nc>
  </rcc>
  <rcc rId="5199" sId="1">
    <oc r="G113" t="inlineStr">
      <is>
        <t>ADL_SR06_C2B1-ADPSXF2_CPSF_SEP5_01580510_2022WW09.3.0.bin</t>
      </is>
    </oc>
    <nc r="G113" t="inlineStr">
      <is>
        <t>ADL_SR06_C2B1-ADPSXF2_CPSF_SEP5_01580510_2022WW19.3.0.bin</t>
      </is>
    </nc>
  </rcc>
  <rcc rId="5200" sId="1">
    <oc r="G114" t="inlineStr">
      <is>
        <t>ADL_SR06_C2B1-ADPSXF2_CPSF_SEP5_01580510_2022WW09.3.0.bin</t>
      </is>
    </oc>
    <nc r="G114" t="inlineStr">
      <is>
        <t>ADL_SR06_C2B1-ADPSXF2_CPSF_SEP5_01580510_2022WW19.3.0.bin</t>
      </is>
    </nc>
  </rcc>
  <rcc rId="5201" sId="1">
    <oc r="G115" t="inlineStr">
      <is>
        <t>ADL_SR06_C2B1-ADPSXF2_CPSF_SEP5_01580510_2022WW09.3.0.bin</t>
      </is>
    </oc>
    <nc r="G115" t="inlineStr">
      <is>
        <t>ADL_SR06_C2B1-ADPSXF2_CPSF_SEP5_01580510_2022WW19.3.0.bin</t>
      </is>
    </nc>
  </rcc>
  <rcc rId="5202" sId="1">
    <oc r="G116" t="inlineStr">
      <is>
        <t>ADL_SR06_C2B1-ADPSXF2_CPSF_SEP5_01580510_2022WW09.3.0.bin</t>
      </is>
    </oc>
    <nc r="G116" t="inlineStr">
      <is>
        <t>ADL_SR06_C2B1-ADPSXF2_CPSF_SEP5_01580510_2022WW19.3.0.bin</t>
      </is>
    </nc>
  </rcc>
  <rcc rId="5203" sId="1">
    <oc r="G117" t="inlineStr">
      <is>
        <t>ADL_SR06_C2B1-ADPSXF2_CPSF_SEP5_01580510_2022WW09.3.0.bin</t>
      </is>
    </oc>
    <nc r="G117" t="inlineStr">
      <is>
        <t>ADL_SR06_C2B1-ADPSXF2_CPSF_SEP5_01580510_2022WW19.3.0.bin</t>
      </is>
    </nc>
  </rcc>
  <rcc rId="5204" sId="1">
    <oc r="G118" t="inlineStr">
      <is>
        <t>ADL_SR06_C2B1-ADPSXF2_CPSF_SEP5_01580510_2022WW09.3.0.bin</t>
      </is>
    </oc>
    <nc r="G118" t="inlineStr">
      <is>
        <t>ADL_SR06_C2B1-ADPSXF2_CPSF_SEP5_01580510_2022WW19.3.0.bin</t>
      </is>
    </nc>
  </rcc>
  <rcc rId="5205" sId="1">
    <oc r="G119" t="inlineStr">
      <is>
        <t>ADL_SR06_C2B1-ADPSXF2_CPSF_SEP5_01580510_2022WW09.3.0.bin</t>
      </is>
    </oc>
    <nc r="G119" t="inlineStr">
      <is>
        <t>ADL_SR06_C2B1-ADPSXF2_CPSF_SEP5_01580510_2022WW19.3.0.bin</t>
      </is>
    </nc>
  </rcc>
  <rcc rId="5206" sId="1">
    <oc r="G120" t="inlineStr">
      <is>
        <t>ADL_SR06_C2B1-ADPSXF2_CPSF_SEP5_01580510_2022WW09.3.0.bin</t>
      </is>
    </oc>
    <nc r="G120" t="inlineStr">
      <is>
        <t>ADL_SR06_C2B1-ADPSXF2_CPSF_SEP5_01580510_2022WW19.3.0.bin</t>
      </is>
    </nc>
  </rcc>
  <rcc rId="5207" sId="1">
    <oc r="G121" t="inlineStr">
      <is>
        <t>ADL_SR06_C2B1-ADPSXF2_CPSF_SEP5_01580510_2022WW09.3.0.bin</t>
      </is>
    </oc>
    <nc r="G121" t="inlineStr">
      <is>
        <t>ADL_SR06_C2B1-ADPSXF2_CPSF_SEP5_01580510_2022WW19.3.0.bin</t>
      </is>
    </nc>
  </rcc>
  <rcc rId="5208" sId="1">
    <oc r="G122" t="inlineStr">
      <is>
        <t>ADL_SR06_C2B1-ADPSXF2_CPSF_SEP5_01580510_2022WW09.3.0.bin</t>
      </is>
    </oc>
    <nc r="G122" t="inlineStr">
      <is>
        <t>ADL_SR06_C2B1-ADPSXF2_CPSF_SEP5_01580510_2022WW19.3.0.bin</t>
      </is>
    </nc>
  </rcc>
  <rcc rId="5209" sId="1">
    <oc r="G123" t="inlineStr">
      <is>
        <t>ADL_SR06_C2B1-ADPSXF2_CPSF_SEP5_01580510_2022WW09.3.0.bin</t>
      </is>
    </oc>
    <nc r="G123" t="inlineStr">
      <is>
        <t>ADL_SR06_C2B1-ADPSXF2_CPSF_SEP5_01580510_2022WW19.3.0.bin</t>
      </is>
    </nc>
  </rcc>
  <rcc rId="5210" sId="1">
    <oc r="G124" t="inlineStr">
      <is>
        <t>ADL_SR06_C2B1-ADPSXF2_CPSF_SEP5_01580510_2022WW09.3.0.bin</t>
      </is>
    </oc>
    <nc r="G124" t="inlineStr">
      <is>
        <t>ADL_SR06_C2B1-ADPSXF2_CPSF_SEP5_01580510_2022WW19.3.0.bin</t>
      </is>
    </nc>
  </rcc>
  <rcc rId="5211" sId="1">
    <oc r="G125" t="inlineStr">
      <is>
        <t>ADL_SR06_C2B1-ADPSXF2_CPSF_SEP5_01580510_2022WW09.3.0.bin</t>
      </is>
    </oc>
    <nc r="G125" t="inlineStr">
      <is>
        <t>ADL_SR06_C2B1-ADPSXF2_CPSF_SEP5_01580510_2022WW19.3.0.bin</t>
      </is>
    </nc>
  </rcc>
  <rcc rId="5212" sId="1">
    <oc r="G126" t="inlineStr">
      <is>
        <t>ADL_SR06_C2B1-ADPSXF2_CPSF_SEP5_01580510_2022WW09.3.0.bin</t>
      </is>
    </oc>
    <nc r="G126" t="inlineStr">
      <is>
        <t>ADL_SR06_C2B1-ADPSXF2_CPSF_SEP5_01580510_2022WW19.3.0.bin</t>
      </is>
    </nc>
  </rcc>
  <rcc rId="5213" sId="1">
    <oc r="G127" t="inlineStr">
      <is>
        <t>ADL_SR06_C2B1-ADPSXF2_CPSF_SEP5_01580510_2022WW09.3.0.bin</t>
      </is>
    </oc>
    <nc r="G127" t="inlineStr">
      <is>
        <t>ADL_SR06_C2B1-ADPSXF2_CPSF_SEP5_01580510_2022WW19.3.0.bin</t>
      </is>
    </nc>
  </rcc>
  <rcc rId="5214" sId="1">
    <oc r="G128" t="inlineStr">
      <is>
        <t>ADL_SR06_C2B1-ADPSXF2_CPSF_SEP5_01580510_2022WW09.3.0.bin</t>
      </is>
    </oc>
    <nc r="G128" t="inlineStr">
      <is>
        <t>ADL_SR06_C2B1-ADPSXF2_CPSF_SEP5_01580510_2022WW19.3.0.bin</t>
      </is>
    </nc>
  </rcc>
  <rcc rId="5215" sId="1">
    <oc r="G129" t="inlineStr">
      <is>
        <t>ADL_SR06_C2B1-ADPSXF2_CPSF_SEP5_01580510_2022WW09.3.0.bin</t>
      </is>
    </oc>
    <nc r="G129" t="inlineStr">
      <is>
        <t>ADL_SR06_C2B1-ADPSXF2_CPSF_SEP5_01580510_2022WW19.3.0.bin</t>
      </is>
    </nc>
  </rcc>
  <rcc rId="5216" sId="1">
    <oc r="G130" t="inlineStr">
      <is>
        <t>ADL_SR06_C2B1-ADPSXF2_CPSF_SEP5_01580510_2022WW09.3.0.bin</t>
      </is>
    </oc>
    <nc r="G130" t="inlineStr">
      <is>
        <t>ADL_SR06_C2B1-ADPSXF2_CPSF_SEP5_01580510_2022WW19.3.0.bin</t>
      </is>
    </nc>
  </rcc>
  <rcc rId="5217" sId="1">
    <oc r="G131" t="inlineStr">
      <is>
        <t>ADL_SR06_C2B1-ADPSXF2_CPSF_SEP5_01580510_2022WW09.3.0.bin</t>
      </is>
    </oc>
    <nc r="G131" t="inlineStr">
      <is>
        <t>ADL_SR06_C2B1-ADPSXF2_CPSF_SEP5_01580510_2022WW19.3.0.bin</t>
      </is>
    </nc>
  </rcc>
  <rcc rId="5218" sId="1">
    <oc r="G132" t="inlineStr">
      <is>
        <t>ADL_SR06_C2B1-ADPSXF2_CPSF_SEP5_01580510_2022WW09.3.0.bin</t>
      </is>
    </oc>
    <nc r="G132" t="inlineStr">
      <is>
        <t>ADL_SR06_C2B1-ADPSXF2_CPSF_SEP5_01580510_2022WW19.3.0.bin</t>
      </is>
    </nc>
  </rcc>
  <rcc rId="5219" sId="1">
    <oc r="G133" t="inlineStr">
      <is>
        <t>ADL_SR06_C2B1-ADPSXF2_CPSF_SEP5_01580510_2022WW09.3.0.bin</t>
      </is>
    </oc>
    <nc r="G133" t="inlineStr">
      <is>
        <t>ADL_SR06_C2B1-ADPSXF2_CPSF_SEP5_01580510_2022WW19.3.0.bin</t>
      </is>
    </nc>
  </rcc>
  <rcc rId="5220" sId="1">
    <oc r="G134" t="inlineStr">
      <is>
        <t>ADL_SR06_C2B1-ADPSXF2_CPSF_SEP5_01580510_2022WW09.3.0.bin</t>
      </is>
    </oc>
    <nc r="G134" t="inlineStr">
      <is>
        <t>ADL_SR06_C2B1-ADPSXF2_CPSF_SEP5_01580510_2022WW19.3.0.bin</t>
      </is>
    </nc>
  </rcc>
  <rcc rId="5221" sId="1">
    <oc r="G135" t="inlineStr">
      <is>
        <t>ADL_SR06_C2B1-ADPSXF2_CPSF_SEP5_01580510_2022WW09.3.0.bin</t>
      </is>
    </oc>
    <nc r="G135" t="inlineStr">
      <is>
        <t>ADL_SR06_C2B1-ADPSXF2_CPSF_SEP5_01580510_2022WW19.3.0.bin</t>
      </is>
    </nc>
  </rcc>
  <rcc rId="5222" sId="1">
    <oc r="G136" t="inlineStr">
      <is>
        <t>ADL_SR06_C2B1-ADPSXF2_CPSF_SEP5_01580510_2022WW09.3.0.bin</t>
      </is>
    </oc>
    <nc r="G136" t="inlineStr">
      <is>
        <t>ADL_SR06_C2B1-ADPSXF2_CPSF_SEP5_01580510_2022WW19.3.0.bin</t>
      </is>
    </nc>
  </rcc>
  <rcc rId="5223" sId="1">
    <oc r="G137" t="inlineStr">
      <is>
        <t>ADL_SR06_C2B1-ADPSXF2_CPSF_SEP5_01580510_2022WW09.3.0.bin</t>
      </is>
    </oc>
    <nc r="G137" t="inlineStr">
      <is>
        <t>ADL_SR06_C2B1-ADPSXF2_CPSF_SEP5_01580510_2022WW19.3.0.bin</t>
      </is>
    </nc>
  </rcc>
  <rcc rId="5224" sId="1">
    <oc r="G138" t="inlineStr">
      <is>
        <t>ADL_SR06_C2B1-ADPSXF2_CPSF_SEP5_01580510_2022WW09.3.0.bin</t>
      </is>
    </oc>
    <nc r="G138" t="inlineStr">
      <is>
        <t>ADL_SR06_C2B1-ADPSXF2_CPSF_SEP5_01580510_2022WW19.3.0.bin</t>
      </is>
    </nc>
  </rcc>
  <rcc rId="5225" sId="1">
    <oc r="G139" t="inlineStr">
      <is>
        <t>ADL_SR06_C2B1-ADPSXF2_CPSF_SEP5_01580510_2022WW09.3.0.bin</t>
      </is>
    </oc>
    <nc r="G139" t="inlineStr">
      <is>
        <t>ADL_SR06_C2B1-ADPSXF2_CPSF_SEP5_01580510_2022WW19.3.0.bin</t>
      </is>
    </nc>
  </rcc>
  <rcc rId="5226" sId="1">
    <oc r="G140" t="inlineStr">
      <is>
        <t>ADL_SR06_C2B1-ADPSXF2_CPSF_SEP5_01580510_2022WW09.3.0.bin</t>
      </is>
    </oc>
    <nc r="G140" t="inlineStr">
      <is>
        <t>ADL_SR06_C2B1-ADPSXF2_CPSF_SEP5_01580510_2022WW19.3.0.bin</t>
      </is>
    </nc>
  </rcc>
  <rcc rId="5227" sId="1">
    <oc r="G141" t="inlineStr">
      <is>
        <t>ADL_SR06_C2B1-ADPSXF2_CPSF_SEP5_01580510_2022WW09.3.0.bin</t>
      </is>
    </oc>
    <nc r="G141" t="inlineStr">
      <is>
        <t>ADL_SR06_C2B1-ADPSXF2_CPSF_SEP5_01580510_2022WW19.3.0.bin</t>
      </is>
    </nc>
  </rcc>
  <rcc rId="5228" sId="1">
    <oc r="G142" t="inlineStr">
      <is>
        <t>ADL_SR06_C2B1-ADPSXF2_CPSF_SEP5_01580510_2022WW09.3.0.bin</t>
      </is>
    </oc>
    <nc r="G142" t="inlineStr">
      <is>
        <t>ADL_SR06_C2B1-ADPSXF2_CPSF_SEP5_01580510_2022WW19.3.0.bin</t>
      </is>
    </nc>
  </rcc>
  <rcc rId="5229" sId="1">
    <oc r="G143" t="inlineStr">
      <is>
        <t>ADL_SR06_C2B1-ADPSXF2_CPSF_SEP5_01580510_2022WW09.3.0.bin</t>
      </is>
    </oc>
    <nc r="G143" t="inlineStr">
      <is>
        <t>ADL_SR06_C2B1-ADPSXF2_CPSF_SEP5_01580510_2022WW19.3.0.bin</t>
      </is>
    </nc>
  </rcc>
  <rcc rId="5230" sId="1">
    <oc r="G144" t="inlineStr">
      <is>
        <t>ADL_SR06_C2B1-ADPSXF2_CPSF_SEP5_01580510_2022WW09.3.0.bin</t>
      </is>
    </oc>
    <nc r="G144" t="inlineStr">
      <is>
        <t>ADL_SR06_C2B1-ADPSXF2_CPSF_SEP5_01580510_2022WW19.3.0.bin</t>
      </is>
    </nc>
  </rcc>
  <rcc rId="5231" sId="1">
    <oc r="G145" t="inlineStr">
      <is>
        <t>ADL_SR06_C2B1-ADPSXF2_CPSF_SEP5_01580510_2022WW09.3.0.bin</t>
      </is>
    </oc>
    <nc r="G145" t="inlineStr">
      <is>
        <t>ADL_SR06_C2B1-ADPSXF2_CPSF_SEP5_01580510_2022WW19.3.0.bin</t>
      </is>
    </nc>
  </rcc>
  <rcc rId="5232" sId="1">
    <oc r="G146" t="inlineStr">
      <is>
        <t>ADL_SR06_C2B1-ADPSXF2_CPSF_SEP5_01580510_2022WW09.3.0.bin</t>
      </is>
    </oc>
    <nc r="G146" t="inlineStr">
      <is>
        <t>ADL_SR06_C2B1-ADPSXF2_CPSF_SEP5_01580510_2022WW19.3.0.bin</t>
      </is>
    </nc>
  </rcc>
  <rcc rId="5233" sId="1">
    <oc r="G147" t="inlineStr">
      <is>
        <t>ADL_SR06_C2B1-ADPSXF2_CPSF_SEP5_01580510_2022WW09.3.0.bin</t>
      </is>
    </oc>
    <nc r="G147" t="inlineStr">
      <is>
        <t>ADL_SR06_C2B1-ADPSXF2_CPSF_SEP5_01580510_2022WW19.3.0.bin</t>
      </is>
    </nc>
  </rcc>
  <rcc rId="5234" sId="1">
    <oc r="G148" t="inlineStr">
      <is>
        <t>ADL_SR06_C2B1-ADPSXF2_CPSF_SEP5_01580510_2022WW09.3.0.bin</t>
      </is>
    </oc>
    <nc r="G148" t="inlineStr">
      <is>
        <t>ADL_SR06_C2B1-ADPSXF2_CPSF_SEP5_01580510_2022WW19.3.0.bin</t>
      </is>
    </nc>
  </rcc>
  <rcc rId="5235" sId="1">
    <oc r="G149" t="inlineStr">
      <is>
        <t>ADL_SR06_C2B1-ADPSXF2_CPSF_SEP5_01580510_2022WW09.3.0.bin</t>
      </is>
    </oc>
    <nc r="G149" t="inlineStr">
      <is>
        <t>ADL_SR06_C2B1-ADPSXF2_CPSF_SEP5_01580510_2022WW19.3.0.bin</t>
      </is>
    </nc>
  </rcc>
  <rcc rId="5236" sId="1">
    <oc r="G150" t="inlineStr">
      <is>
        <t>ADL_SR06_C2B1-ADPSXF2_CPSF_SEP5_01580510_2022WW09.3.0.bin</t>
      </is>
    </oc>
    <nc r="G150" t="inlineStr">
      <is>
        <t>ADL_SR06_C2B1-ADPSXF2_CPSF_SEP5_01580510_2022WW19.3.0.bin</t>
      </is>
    </nc>
  </rcc>
  <rcc rId="5237" sId="1">
    <oc r="G151" t="inlineStr">
      <is>
        <t>ADL_SR06_C2B1-ADPSXF2_CPSF_SEP5_01580510_2022WW09.3.0.bin</t>
      </is>
    </oc>
    <nc r="G151" t="inlineStr">
      <is>
        <t>ADL_SR06_C2B1-ADPSXF2_CPSF_SEP5_01580510_2022WW19.3.0.bin</t>
      </is>
    </nc>
  </rcc>
  <rcc rId="5238" sId="1">
    <oc r="G152" t="inlineStr">
      <is>
        <t>ADL_SR06_C2B1-ADPSXF2_CPSF_SEP5_01580510_2022WW09.3.0.bin</t>
      </is>
    </oc>
    <nc r="G152" t="inlineStr">
      <is>
        <t>ADL_SR06_C2B1-ADPSXF2_CPSF_SEP5_01580510_2022WW19.3.0.bin</t>
      </is>
    </nc>
  </rcc>
  <rcc rId="5239" sId="1">
    <oc r="G153" t="inlineStr">
      <is>
        <t>ADL_SR06_C2B1-ADPSXF2_CPSF_SEP5_01580510_2022WW09.3.0.bin</t>
      </is>
    </oc>
    <nc r="G153" t="inlineStr">
      <is>
        <t>ADL_SR06_C2B1-ADPSXF2_CPSF_SEP5_01580510_2022WW19.3.0.bin</t>
      </is>
    </nc>
  </rcc>
  <rcc rId="5240" sId="1">
    <oc r="G154" t="inlineStr">
      <is>
        <t>ADL_SR06_C2B1-ADPSXF2_CPSF_SEP5_01580510_2022WW09.3.0.bin</t>
      </is>
    </oc>
    <nc r="G154" t="inlineStr">
      <is>
        <t>ADL_SR06_C2B1-ADPSXF2_CPSF_SEP5_01580510_2022WW19.3.0.bin</t>
      </is>
    </nc>
  </rcc>
  <rcc rId="5241" sId="1">
    <oc r="G155" t="inlineStr">
      <is>
        <t>ADL_SR06_C2B1-ADPSXF2_CPSF_SEP5_01580510_2022WW09.3.0.bin</t>
      </is>
    </oc>
    <nc r="G155" t="inlineStr">
      <is>
        <t>ADL_SR06_C2B1-ADPSXF2_CPSF_SEP5_01580510_2022WW19.3.0.bin</t>
      </is>
    </nc>
  </rcc>
  <rcc rId="5242" sId="1">
    <oc r="G156" t="inlineStr">
      <is>
        <t>ADL_SR06_C2B1-ADPSXF2_CPSF_SEP5_01580510_2022WW09.3.0.bin</t>
      </is>
    </oc>
    <nc r="G156" t="inlineStr">
      <is>
        <t>ADL_SR06_C2B1-ADPSXF2_CPSF_SEP5_01580510_2022WW19.3.0.bin</t>
      </is>
    </nc>
  </rcc>
  <rcc rId="5243" sId="1">
    <oc r="G157" t="inlineStr">
      <is>
        <t>ADL_SR06_C2B1-ADPSXF2_CPSF_SEP5_01580510_2022WW09.3.0.bin</t>
      </is>
    </oc>
    <nc r="G157" t="inlineStr">
      <is>
        <t>ADL_SR06_C2B1-ADPSXF2_CPSF_SEP5_01580510_2022WW19.3.0.bin</t>
      </is>
    </nc>
  </rcc>
  <rcc rId="5244" sId="1">
    <oc r="G158" t="inlineStr">
      <is>
        <t>ADL_SR06_C2B1-ADPSXF2_CPSF_SEP5_01580510_2022WW09.3.0.bin</t>
      </is>
    </oc>
    <nc r="G158" t="inlineStr">
      <is>
        <t>ADL_SR06_C2B1-ADPSXF2_CPSF_SEP5_01580510_2022WW19.3.0.bin</t>
      </is>
    </nc>
  </rcc>
  <rcc rId="5245" sId="1">
    <oc r="G159" t="inlineStr">
      <is>
        <t>ADL_SR06_C2B1-ADPSXF2_CPSF_SEP5_01580510_2022WW09.3.0.bin</t>
      </is>
    </oc>
    <nc r="G159" t="inlineStr">
      <is>
        <t>ADL_SR06_C2B1-ADPSXF2_CPSF_SEP5_01580510_2022WW19.3.0.bin</t>
      </is>
    </nc>
  </rcc>
  <rcc rId="5246" sId="1">
    <oc r="G160" t="inlineStr">
      <is>
        <t>ADL_SR06_C2B1-ADPSXF2_CPSF_SEP5_01580510_2022WW09.3.0.bin</t>
      </is>
    </oc>
    <nc r="G160" t="inlineStr">
      <is>
        <t>ADL_SR06_C2B1-ADPSXF2_CPSF_SEP5_01580510_2022WW19.3.0.bin</t>
      </is>
    </nc>
  </rcc>
  <rcc rId="5247" sId="1">
    <oc r="G161" t="inlineStr">
      <is>
        <t>ADL_SR06_C2B1-ADPSXF2_CPSF_SEP5_01580510_2022WW09.3.0.bin</t>
      </is>
    </oc>
    <nc r="G161" t="inlineStr">
      <is>
        <t>ADL_SR06_C2B1-ADPSXF2_CPSF_SEP5_01580510_2022WW19.3.0.bin</t>
      </is>
    </nc>
  </rcc>
  <rcc rId="5248" sId="1">
    <oc r="G162" t="inlineStr">
      <is>
        <t>ADL_SR06_C2B1-ADPSXF2_CPSF_SEP5_01580510_2022WW09.3.0.bin</t>
      </is>
    </oc>
    <nc r="G162" t="inlineStr">
      <is>
        <t>ADL_SR06_C2B1-ADPSXF2_CPSF_SEP5_01580510_2022WW19.3.0.bin</t>
      </is>
    </nc>
  </rcc>
  <rcc rId="5249" sId="1">
    <oc r="G163" t="inlineStr">
      <is>
        <t>ADL_SR06_C2B1-ADPSXF2_CPSF_SEP5_01580510_2022WW09.3.0.bin</t>
      </is>
    </oc>
    <nc r="G163" t="inlineStr">
      <is>
        <t>ADL_SR06_C2B1-ADPSXF2_CPSF_SEP5_01580510_2022WW19.3.0.bin</t>
      </is>
    </nc>
  </rcc>
  <rcc rId="5250" sId="1">
    <oc r="G164" t="inlineStr">
      <is>
        <t>ADL_SR06_C2B1-ADPSXF2_CPSF_SEP5_01580510_2022WW09.3.0.bin</t>
      </is>
    </oc>
    <nc r="G164" t="inlineStr">
      <is>
        <t>ADL_SR06_C2B1-ADPSXF2_CPSF_SEP5_01580510_2022WW19.3.0.bin</t>
      </is>
    </nc>
  </rcc>
  <rcc rId="5251" sId="1">
    <oc r="G165" t="inlineStr">
      <is>
        <t>ADL_SR06_C2B1-ADPSXF2_CPSF_SEP5_01580510_2022WW09.3.0.bin</t>
      </is>
    </oc>
    <nc r="G165" t="inlineStr">
      <is>
        <t>ADL_SR06_C2B1-ADPSXF2_CPSF_SEP5_01580510_2022WW19.3.0.bin</t>
      </is>
    </nc>
  </rcc>
  <rcc rId="5252" sId="1">
    <oc r="G166" t="inlineStr">
      <is>
        <t>ADL_SR06_C2B1-ADPSXF2_CPSF_SEP5_01580510_2022WW09.3.0.bin</t>
      </is>
    </oc>
    <nc r="G166" t="inlineStr">
      <is>
        <t>ADL_SR06_C2B1-ADPSXF2_CPSF_SEP5_01580510_2022WW19.3.0.bin</t>
      </is>
    </nc>
  </rcc>
  <rcc rId="5253" sId="1">
    <oc r="G167" t="inlineStr">
      <is>
        <t>ADL_SR06_C2B1-ADPSXF2_CPSF_SEP5_01580510_2022WW09.3.0.bin</t>
      </is>
    </oc>
    <nc r="G167" t="inlineStr">
      <is>
        <t>ADL_SR06_C2B1-ADPSXF2_CPSF_SEP5_01580510_2022WW19.3.0.bin</t>
      </is>
    </nc>
  </rcc>
  <rcc rId="5254" sId="1">
    <oc r="G168" t="inlineStr">
      <is>
        <t>ADL_SR06_C2B1-ADPSXF2_CPSF_SEP5_01580510_2022WW09.3.0.bin</t>
      </is>
    </oc>
    <nc r="G168" t="inlineStr">
      <is>
        <t>ADL_SR06_C2B1-ADPSXF2_CPSF_SEP5_01580510_2022WW19.3.0.bin</t>
      </is>
    </nc>
  </rcc>
  <rcc rId="5255" sId="1">
    <oc r="G169" t="inlineStr">
      <is>
        <t>ADL_SR06_C2B1-ADPSXF2_CPSF_SEP5_01580510_2022WW09.3.0.bin</t>
      </is>
    </oc>
    <nc r="G169" t="inlineStr">
      <is>
        <t>ADL_SR06_C2B1-ADPSXF2_CPSF_SEP5_01580510_2022WW19.3.0.bin</t>
      </is>
    </nc>
  </rcc>
  <rcc rId="5256" sId="1">
    <oc r="G170" t="inlineStr">
      <is>
        <t>ADL_SR06_C2B1-ADPSXF2_CPSF_SEP5_01580510_2022WW09.3.0.bin</t>
      </is>
    </oc>
    <nc r="G170" t="inlineStr">
      <is>
        <t>ADL_SR06_C2B1-ADPSXF2_CPSF_SEP5_01580510_2022WW19.3.0.bin</t>
      </is>
    </nc>
  </rcc>
  <rcc rId="5257" sId="1">
    <oc r="G171" t="inlineStr">
      <is>
        <t>ADL_SR06_C2B1-ADPSXF2_CPSF_SEP5_01580510_2022WW09.3.0.bin</t>
      </is>
    </oc>
    <nc r="G171" t="inlineStr">
      <is>
        <t>ADL_SR06_C2B1-ADPSXF2_CPSF_SEP5_01580510_2022WW19.3.0.bin</t>
      </is>
    </nc>
  </rcc>
  <rcc rId="5258" sId="1">
    <oc r="G172" t="inlineStr">
      <is>
        <t>ADL_SR06_C2B1-ADPSXF2_CPSF_SEP5_01580510_2022WW09.3.0.bin</t>
      </is>
    </oc>
    <nc r="G172" t="inlineStr">
      <is>
        <t>ADL_SR06_C2B1-ADPSXF2_CPSF_SEP5_01580510_2022WW19.3.0.bin</t>
      </is>
    </nc>
  </rcc>
  <rcc rId="5259" sId="1">
    <oc r="G173" t="inlineStr">
      <is>
        <t>ADL_SR06_C2B1-ADPSXF2_CPSF_SEP5_01580510_2022WW09.3.0.bin</t>
      </is>
    </oc>
    <nc r="G173" t="inlineStr">
      <is>
        <t>ADL_SR06_C2B1-ADPSXF2_CPSF_SEP5_01580510_2022WW19.3.0.bin</t>
      </is>
    </nc>
  </rcc>
  <rcc rId="5260" sId="1">
    <oc r="G174" t="inlineStr">
      <is>
        <t>ADL_SR06_C2B1-ADPSXF2_CPSF_SEP5_01580510_2022WW09.3.0.bin</t>
      </is>
    </oc>
    <nc r="G174" t="inlineStr">
      <is>
        <t>ADL_SR06_C2B1-ADPSXF2_CPSF_SEP5_01580510_2022WW19.3.0.bin</t>
      </is>
    </nc>
  </rcc>
  <rcc rId="5261" sId="1">
    <oc r="G175" t="inlineStr">
      <is>
        <t>ADL_SR06_C2B1-ADPSXF2_CPSF_SEP5_01580510_2022WW09.3.0.bin</t>
      </is>
    </oc>
    <nc r="G175" t="inlineStr">
      <is>
        <t>ADL_SR06_C2B1-ADPSXF2_CPSF_SEP5_01580510_2022WW19.3.0.bin</t>
      </is>
    </nc>
  </rcc>
  <rcc rId="5262" sId="1">
    <oc r="G176" t="inlineStr">
      <is>
        <t>ADL_SR06_C2B1-ADPSXF2_CPSF_SEP5_01580510_2022WW09.3.0.bin</t>
      </is>
    </oc>
    <nc r="G176" t="inlineStr">
      <is>
        <t>ADL_SR06_C2B1-ADPSXF2_CPSF_SEP5_01580510_2022WW19.3.0.bin</t>
      </is>
    </nc>
  </rcc>
  <rcc rId="5263" sId="1">
    <oc r="G177" t="inlineStr">
      <is>
        <t>ADL_SR06_C2B1-ADPSXF2_CPSF_SEP5_01580510_2022WW09.3.0.bin</t>
      </is>
    </oc>
    <nc r="G177" t="inlineStr">
      <is>
        <t>ADL_SR06_C2B1-ADPSXF2_CPSF_SEP5_01580510_2022WW19.3.0.bin</t>
      </is>
    </nc>
  </rcc>
  <rcc rId="5264" sId="1">
    <oc r="G178" t="inlineStr">
      <is>
        <t>ADL_SR06_C2B1-ADPSXF2_CPSF_SEP5_01580510_2022WW09.3.0.bin</t>
      </is>
    </oc>
    <nc r="G178" t="inlineStr">
      <is>
        <t>ADL_SR06_C2B1-ADPSXF2_CPSF_SEP5_01580510_2022WW19.3.0.bin</t>
      </is>
    </nc>
  </rcc>
  <rcc rId="5265" sId="1">
    <oc r="G179" t="inlineStr">
      <is>
        <t>ADL_SR06_C2B1-ADPSXF2_CPSF_SEP5_01580510_2022WW09.3.0.bin</t>
      </is>
    </oc>
    <nc r="G179" t="inlineStr">
      <is>
        <t>ADL_SR06_C2B1-ADPSXF2_CPSF_SEP5_01580510_2022WW19.3.0.bin</t>
      </is>
    </nc>
  </rcc>
  <rcc rId="5266" sId="1">
    <oc r="G180" t="inlineStr">
      <is>
        <t>ADL_SR06_C2B1-ADPSXF2_CPSF_SEP5_01580510_2022WW09.3.0.bin</t>
      </is>
    </oc>
    <nc r="G180" t="inlineStr">
      <is>
        <t>ADL_SR06_C2B1-ADPSXF2_CPSF_SEP5_01580510_2022WW19.3.0.bin</t>
      </is>
    </nc>
  </rcc>
  <rcc rId="5267" sId="1">
    <oc r="G181" t="inlineStr">
      <is>
        <t>ADL_SR06_C2B1-ADPSXF2_CPSF_SEP5_01580510_2022WW09.3.0.bin</t>
      </is>
    </oc>
    <nc r="G181" t="inlineStr">
      <is>
        <t>ADL_SR06_C2B1-ADPSXF2_CPSF_SEP5_01580510_2022WW19.3.0.bin</t>
      </is>
    </nc>
  </rcc>
  <rcc rId="5268" sId="1">
    <oc r="G182" t="inlineStr">
      <is>
        <t>ADL_SR06_C2B1-ADPSXF2_CPSF_SEP5_01580510_2022WW09.3.0.bin</t>
      </is>
    </oc>
    <nc r="G182" t="inlineStr">
      <is>
        <t>ADL_SR06_C2B1-ADPSXF2_CPSF_SEP5_01580510_2022WW19.3.0.bin</t>
      </is>
    </nc>
  </rcc>
  <rcc rId="5269" sId="1">
    <oc r="G183" t="inlineStr">
      <is>
        <t>ADL_SR06_C2B1-ADPSXF2_CPSF_SEP5_01580510_2022WW09.3.0.bin</t>
      </is>
    </oc>
    <nc r="G183" t="inlineStr">
      <is>
        <t>ADL_SR06_C2B1-ADPSXF2_CPSF_SEP5_01580510_2022WW19.3.0.bin</t>
      </is>
    </nc>
  </rcc>
  <rcc rId="5270" sId="1">
    <oc r="G184" t="inlineStr">
      <is>
        <t>ADL_SR06_C2B1-ADPSXF2_CPSF_SEP5_01580510_2022WW09.3.0.bin</t>
      </is>
    </oc>
    <nc r="G184" t="inlineStr">
      <is>
        <t>ADL_SR06_C2B1-ADPSXF2_CPSF_SEP5_01580510_2022WW19.3.0.bin</t>
      </is>
    </nc>
  </rcc>
  <rcc rId="5271" sId="1">
    <oc r="G185" t="inlineStr">
      <is>
        <t>ADL_SR06_C2B1-ADPSXF2_CPSF_SEP5_01580510_2022WW09.3.0.bin</t>
      </is>
    </oc>
    <nc r="G185" t="inlineStr">
      <is>
        <t>ADL_SR06_C2B1-ADPSXF2_CPSF_SEP5_01580510_2022WW19.3.0.bin</t>
      </is>
    </nc>
  </rcc>
  <rcc rId="5272" sId="1">
    <oc r="G186" t="inlineStr">
      <is>
        <t>ADL_SR06_C2B1-ADPSXF2_CPSF_SEP5_01580510_2022WW09.3.0.bin</t>
      </is>
    </oc>
    <nc r="G186" t="inlineStr">
      <is>
        <t>ADL_SR06_C2B1-ADPSXF2_CPSF_SEP5_01580510_2022WW19.3.0.bin</t>
      </is>
    </nc>
  </rcc>
  <rcc rId="5273" sId="1">
    <oc r="G187" t="inlineStr">
      <is>
        <t>ADL_SR06_C2B1-ADPSXF2_CPSF_SEP5_01580510_2022WW09.3.0.bin</t>
      </is>
    </oc>
    <nc r="G187" t="inlineStr">
      <is>
        <t>ADL_SR06_C2B1-ADPSXF2_CPSF_SEP5_01580510_2022WW19.3.0.bin</t>
      </is>
    </nc>
  </rcc>
  <rcc rId="5274" sId="1">
    <oc r="G188" t="inlineStr">
      <is>
        <t>ADL_SR06_C2B1-ADPSXF2_CPSF_SEP5_01580510_2022WW09.3.0.bin</t>
      </is>
    </oc>
    <nc r="G188" t="inlineStr">
      <is>
        <t>ADL_SR06_C2B1-ADPSXF2_CPSF_SEP5_01580510_2022WW19.3.0.bin</t>
      </is>
    </nc>
  </rcc>
  <rcc rId="5275" sId="1">
    <oc r="G189" t="inlineStr">
      <is>
        <t>ADL_SR06_C2B1-ADPSXF2_CPSF_SEP5_01580510_2022WW09.3.0.bin</t>
      </is>
    </oc>
    <nc r="G189" t="inlineStr">
      <is>
        <t>ADL_SR06_C2B1-ADPSXF2_CPSF_SEP5_01580510_2022WW19.3.0.bin</t>
      </is>
    </nc>
  </rcc>
  <rcc rId="5276" sId="1">
    <oc r="G190" t="inlineStr">
      <is>
        <t>ADL_SR06_C2B1-ADPSXF2_CPSF_SEP5_01580510_2022WW09.3.0.bin</t>
      </is>
    </oc>
    <nc r="G190" t="inlineStr">
      <is>
        <t>ADL_SR06_C2B1-ADPSXF2_CPSF_SEP5_01580510_2022WW19.3.0.bin</t>
      </is>
    </nc>
  </rcc>
  <rcc rId="5277" sId="1">
    <oc r="G191" t="inlineStr">
      <is>
        <t>ADL_SR06_C2B1-ADPSXF2_CPSF_SEP5_01580510_2022WW09.3.0.bin</t>
      </is>
    </oc>
    <nc r="G191" t="inlineStr">
      <is>
        <t>ADL_SR06_C2B1-ADPSXF2_CPSF_SEP5_01580510_2022WW19.3.0.bin</t>
      </is>
    </nc>
  </rcc>
  <rcc rId="5278" sId="1">
    <oc r="G192" t="inlineStr">
      <is>
        <t>ADL_SR06_C2B1-ADPSXF2_CPSF_SEP5_01580510_2022WW09.3.0.bin</t>
      </is>
    </oc>
    <nc r="G192" t="inlineStr">
      <is>
        <t>ADL_SR06_C2B1-ADPSXF2_CPSF_SEP5_01580510_2022WW19.3.0.bin</t>
      </is>
    </nc>
  </rcc>
  <rcc rId="5279" sId="1">
    <oc r="G193" t="inlineStr">
      <is>
        <t>ADL_SR06_C2B1-ADPSXF2_CPSF_SEP5_01580510_2022WW09.3.0.bin</t>
      </is>
    </oc>
    <nc r="G193" t="inlineStr">
      <is>
        <t>ADL_SR06_C2B1-ADPSXF2_CPSF_SEP5_01580510_2022WW19.3.0.bin</t>
      </is>
    </nc>
  </rcc>
  <rcc rId="5280" sId="1">
    <oc r="G194" t="inlineStr">
      <is>
        <t>ADL_SR06_C2B1-ADPSXF2_CPSF_SEP5_01580510_2022WW09.3.0.bin</t>
      </is>
    </oc>
    <nc r="G194" t="inlineStr">
      <is>
        <t>ADL_SR06_C2B1-ADPSXF2_CPSF_SEP5_01580510_2022WW19.3.0.bin</t>
      </is>
    </nc>
  </rcc>
  <rcc rId="5281" sId="1">
    <oc r="G195" t="inlineStr">
      <is>
        <t>ADL_SR06_C2B1-ADPSXF2_CPSF_SEP5_01580510_2022WW09.3.0.bin</t>
      </is>
    </oc>
    <nc r="G195" t="inlineStr">
      <is>
        <t>ADL_SR06_C2B1-ADPSXF2_CPSF_SEP5_01580510_2022WW19.3.0.bin</t>
      </is>
    </nc>
  </rcc>
  <rcc rId="5282" sId="1">
    <oc r="G196" t="inlineStr">
      <is>
        <t>ADL_SR06_C2B1-ADPSXF2_CPSF_SEP5_01580510_2022WW09.3.0.bin</t>
      </is>
    </oc>
    <nc r="G196" t="inlineStr">
      <is>
        <t>ADL_SR06_C2B1-ADPSXF2_CPSF_SEP5_01580510_2022WW19.3.0.bin</t>
      </is>
    </nc>
  </rcc>
  <rcc rId="5283" sId="1">
    <oc r="G197" t="inlineStr">
      <is>
        <t>ADL_SR06_C2B1-ADPSXF2_CPSF_SEP5_01580510_2022WW09.3.0.bin</t>
      </is>
    </oc>
    <nc r="G197" t="inlineStr">
      <is>
        <t>ADL_SR06_C2B1-ADPSXF2_CPSF_SEP5_01580510_2022WW19.3.0.bin</t>
      </is>
    </nc>
  </rcc>
  <rcc rId="5284" sId="1">
    <oc r="G198" t="inlineStr">
      <is>
        <t>ADL_SR06_C2B1-ADPSXF2_CPSF_SEP5_01580510_2022WW09.3.0.bin</t>
      </is>
    </oc>
    <nc r="G198" t="inlineStr">
      <is>
        <t>ADL_SR06_C2B1-ADPSXF2_CPSF_SEP5_01580510_2022WW19.3.0.bin</t>
      </is>
    </nc>
  </rcc>
  <rcc rId="5285" sId="1">
    <oc r="G199" t="inlineStr">
      <is>
        <t>ADL_SR06_C2B1-ADPSXF2_CPSF_SEP5_01580510_2022WW09.3.0.bin</t>
      </is>
    </oc>
    <nc r="G199" t="inlineStr">
      <is>
        <t>ADL_SR06_C2B1-ADPSXF2_CPSF_SEP5_01580510_2022WW19.3.0.bin</t>
      </is>
    </nc>
  </rcc>
  <rcc rId="5286" sId="1">
    <oc r="G200" t="inlineStr">
      <is>
        <t>ADL_SR06_C2B1-ADPSXF2_CPSF_SEP5_01580510_2022WW09.3.0.bin</t>
      </is>
    </oc>
    <nc r="G200" t="inlineStr">
      <is>
        <t>ADL_SR06_C2B1-ADPSXF2_CPSF_SEP5_01580510_2022WW19.3.0.bin</t>
      </is>
    </nc>
  </rcc>
  <rcc rId="5287" sId="1">
    <oc r="G201" t="inlineStr">
      <is>
        <t>ADL_SR06_C2B1-ADPSXF2_CPSF_SEP5_01580510_2022WW09.3.0.bin</t>
      </is>
    </oc>
    <nc r="G201" t="inlineStr">
      <is>
        <t>ADL_SR06_C2B1-ADPSXF2_CPSF_SEP5_01580510_2022WW19.3.0.bin</t>
      </is>
    </nc>
  </rcc>
  <rcc rId="5288" sId="1">
    <oc r="G202" t="inlineStr">
      <is>
        <t>ADL_SR06_C2B1-ADPSXF2_CPSF_SEP5_01580510_2022WW09.3.0.bin</t>
      </is>
    </oc>
    <nc r="G202" t="inlineStr">
      <is>
        <t>ADL_SR06_C2B1-ADPSXF2_CPSF_SEP5_01580510_2022WW19.3.0.bin</t>
      </is>
    </nc>
  </rcc>
  <rcc rId="5289" sId="1">
    <oc r="G203" t="inlineStr">
      <is>
        <t>ADL_SR06_C2B1-ADPSXF2_CPSF_SEP5_01580510_2022WW09.3.0.bin</t>
      </is>
    </oc>
    <nc r="G203" t="inlineStr">
      <is>
        <t>ADL_SR06_C2B1-ADPSXF2_CPSF_SEP5_01580510_2022WW19.3.0.bin</t>
      </is>
    </nc>
  </rcc>
  <rcc rId="5290" sId="1">
    <oc r="G204" t="inlineStr">
      <is>
        <t>ADL_SR06_C2B1-ADPSXF2_CPSF_SEP5_01580510_2022WW09.3.0.bin</t>
      </is>
    </oc>
    <nc r="G204" t="inlineStr">
      <is>
        <t>ADL_SR06_C2B1-ADPSXF2_CPSF_SEP5_01580510_2022WW19.3.0.bin</t>
      </is>
    </nc>
  </rcc>
  <rcc rId="5291" sId="1">
    <oc r="G205" t="inlineStr">
      <is>
        <t>ADL_SR06_C2B1-ADPSXF2_CPSF_SEP5_01580510_2022WW09.3.0.bin</t>
      </is>
    </oc>
    <nc r="G205" t="inlineStr">
      <is>
        <t>ADL_SR06_C2B1-ADPSXF2_CPSF_SEP5_01580510_2022WW19.3.0.bin</t>
      </is>
    </nc>
  </rcc>
  <rcc rId="5292" sId="1">
    <oc r="G206" t="inlineStr">
      <is>
        <t>ADL_SR06_C2B1-ADPSXF2_CPSF_SEP5_01580510_2022WW09.3.0.bin</t>
      </is>
    </oc>
    <nc r="G206" t="inlineStr">
      <is>
        <t>ADL_SR06_C2B1-ADPSXF2_CPSF_SEP5_01580510_2022WW19.3.0.bin</t>
      </is>
    </nc>
  </rcc>
  <rcc rId="5293" sId="1">
    <oc r="G207" t="inlineStr">
      <is>
        <t>ADL_SR06_C2B1-ADPSXF2_CPSF_SEP5_01580510_2022WW09.3.0.bin</t>
      </is>
    </oc>
    <nc r="G207" t="inlineStr">
      <is>
        <t>ADL_SR06_C2B1-ADPSXF2_CPSF_SEP5_01580510_2022WW19.3.0.bin</t>
      </is>
    </nc>
  </rcc>
  <rcc rId="5294" sId="1">
    <oc r="G208" t="inlineStr">
      <is>
        <t>ADL_SR06_C2B1-ADPSXF2_CPSF_SEP5_01580510_2022WW09.3.0.bin</t>
      </is>
    </oc>
    <nc r="G208" t="inlineStr">
      <is>
        <t>ADL_SR06_C2B1-ADPSXF2_CPSF_SEP5_01580510_2022WW19.3.0.bin</t>
      </is>
    </nc>
  </rcc>
  <rcc rId="5295" sId="1">
    <oc r="G209" t="inlineStr">
      <is>
        <t>ADL_SR06_C2B1-ADPSXF2_CPSF_SEP5_01580510_2022WW09.3.0.bin</t>
      </is>
    </oc>
    <nc r="G209" t="inlineStr">
      <is>
        <t>ADL_SR06_C2B1-ADPSXF2_CPSF_SEP5_01580510_2022WW19.3.0.bin</t>
      </is>
    </nc>
  </rcc>
  <rcc rId="5296" sId="1">
    <oc r="G210" t="inlineStr">
      <is>
        <t>ADL_SR06_C2B1-ADPSXF2_CPSF_SEP5_01580510_2022WW09.3.0.bin</t>
      </is>
    </oc>
    <nc r="G210" t="inlineStr">
      <is>
        <t>ADL_SR06_C2B1-ADPSXF2_CPSF_SEP5_01580510_2022WW19.3.0.bin</t>
      </is>
    </nc>
  </rcc>
  <rcc rId="5297" sId="1">
    <oc r="G211" t="inlineStr">
      <is>
        <t>ADL_SR06_C2B1-ADPSXF2_CPSF_SEP5_01580510_2022WW09.3.0.bin</t>
      </is>
    </oc>
    <nc r="G211" t="inlineStr">
      <is>
        <t>ADL_SR06_C2B1-ADPSXF2_CPSF_SEP5_01580510_2022WW19.3.0.bin</t>
      </is>
    </nc>
  </rcc>
  <rcc rId="5298" sId="1">
    <oc r="G212" t="inlineStr">
      <is>
        <t>ADL_SR06_C2B1-ADPSXF2_CPSF_SEP5_01580510_2022WW09.3.0.bin</t>
      </is>
    </oc>
    <nc r="G212" t="inlineStr">
      <is>
        <t>ADL_SR06_C2B1-ADPSXF2_CPSF_SEP5_01580510_2022WW19.3.0.bin</t>
      </is>
    </nc>
  </rcc>
  <rcc rId="5299" sId="1">
    <oc r="G213" t="inlineStr">
      <is>
        <t>ADL_SR06_C2B1-ADPSXF2_CPSF_SEP5_01580510_2022WW09.3.0.bin</t>
      </is>
    </oc>
    <nc r="G213" t="inlineStr">
      <is>
        <t>ADL_SR06_C2B1-ADPSXF2_CPSF_SEP5_01580510_2022WW19.3.0.bin</t>
      </is>
    </nc>
  </rcc>
  <rcc rId="5300" sId="1">
    <oc r="G214" t="inlineStr">
      <is>
        <t>ADL_SR06_C2B1-ADPSXF2_CPSF_SEP5_01580510_2022WW09.3.0.bin</t>
      </is>
    </oc>
    <nc r="G214" t="inlineStr">
      <is>
        <t>ADL_SR06_C2B1-ADPSXF2_CPSF_SEP5_01580510_2022WW19.3.0.bin</t>
      </is>
    </nc>
  </rcc>
  <rcc rId="5301" sId="1">
    <oc r="G215" t="inlineStr">
      <is>
        <t>ADL_SR06_C2B1-ADPSXF2_CPSF_SEP5_01580510_2022WW09.3.0.bin</t>
      </is>
    </oc>
    <nc r="G215" t="inlineStr">
      <is>
        <t>ADL_SR06_C2B1-ADPSXF2_CPSF_SEP5_01580510_2022WW19.3.0.bin</t>
      </is>
    </nc>
  </rcc>
  <rcc rId="5302" sId="1">
    <oc r="G216" t="inlineStr">
      <is>
        <t>ADL_SR06_C2B1-ADPSXF2_CPSF_SEP5_01580510_2022WW09.3.0.bin</t>
      </is>
    </oc>
    <nc r="G216" t="inlineStr">
      <is>
        <t>ADL_SR06_C2B1-ADPSXF2_CPSF_SEP5_01580510_2022WW19.3.0.bin</t>
      </is>
    </nc>
  </rcc>
  <rcc rId="5303" sId="1">
    <oc r="G217" t="inlineStr">
      <is>
        <t>ADL_SR06_C2B1-ADPSXF2_CPSF_SEP5_01580510_2022WW09.3.0.bin</t>
      </is>
    </oc>
    <nc r="G217" t="inlineStr">
      <is>
        <t>ADL_SR06_C2B1-ADPSXF2_CPSF_SEP5_01580510_2022WW19.3.0.bin</t>
      </is>
    </nc>
  </rcc>
  <rcc rId="5304" sId="1">
    <oc r="G218" t="inlineStr">
      <is>
        <t>ADL_SR06_C2B1-ADPSXF2_CPSF_SEP5_01580510_2022WW09.3.0.bin</t>
      </is>
    </oc>
    <nc r="G218" t="inlineStr">
      <is>
        <t>ADL_SR06_C2B1-ADPSXF2_CPSF_SEP5_01580510_2022WW19.3.0.bin</t>
      </is>
    </nc>
  </rcc>
  <rcc rId="5305" sId="1">
    <oc r="G219" t="inlineStr">
      <is>
        <t>ADL_SR06_C2B1-ADPSXF2_CPSF_SEP5_01580510_2022WW09.3.0.bin</t>
      </is>
    </oc>
    <nc r="G219" t="inlineStr">
      <is>
        <t>ADL_SR06_C2B1-ADPSXF2_CPSF_SEP5_01580510_2022WW19.3.0.bin</t>
      </is>
    </nc>
  </rcc>
  <rcc rId="5306" sId="1">
    <oc r="G220" t="inlineStr">
      <is>
        <t>ADL_SR06_C2B1-ADPSXF2_CPSF_SEP5_01580510_2022WW09.3.0.bin</t>
      </is>
    </oc>
    <nc r="G220" t="inlineStr">
      <is>
        <t>ADL_SR06_C2B1-ADPSXF2_CPSF_SEP5_01580510_2022WW19.3.0.bin</t>
      </is>
    </nc>
  </rcc>
  <rcc rId="5307" sId="1">
    <oc r="G221" t="inlineStr">
      <is>
        <t>ADL_SR06_C2B1-ADPSXF2_CPSF_SEP5_01580510_2022WW09.3.0.bin</t>
      </is>
    </oc>
    <nc r="G221" t="inlineStr">
      <is>
        <t>ADL_SR06_C2B1-ADPSXF2_CPSF_SEP5_01580510_2022WW19.3.0.bin</t>
      </is>
    </nc>
  </rcc>
  <rcc rId="5308" sId="1">
    <oc r="G222" t="inlineStr">
      <is>
        <t>ADL_SR06_C2B1-ADPSXF2_CPSF_SEP5_01580510_2022WW09.3.0.bin</t>
      </is>
    </oc>
    <nc r="G222" t="inlineStr">
      <is>
        <t>ADL_SR06_C2B1-ADPSXF2_CPSF_SEP5_01580510_2022WW19.3.0.bin</t>
      </is>
    </nc>
  </rcc>
  <rcc rId="5309" sId="1">
    <oc r="G223" t="inlineStr">
      <is>
        <t>ADL_SR06_C2B1-ADPSXF2_CPSF_SEP5_01580510_2022WW09.3.0.bin</t>
      </is>
    </oc>
    <nc r="G223" t="inlineStr">
      <is>
        <t>ADL_SR06_C2B1-ADPSXF2_CPSF_SEP5_01580510_2022WW19.3.0.bin</t>
      </is>
    </nc>
  </rcc>
  <rcc rId="5310" sId="1">
    <oc r="G224" t="inlineStr">
      <is>
        <t>ADL_SR06_C2B1-ADPSXF2_CPSF_SEP5_01580510_2022WW09.3.0.bin</t>
      </is>
    </oc>
    <nc r="G224" t="inlineStr">
      <is>
        <t>ADL_SR06_C2B1-ADPSXF2_CPSF_SEP5_01580510_2022WW19.3.0.bin</t>
      </is>
    </nc>
  </rcc>
  <rcc rId="5311" sId="1">
    <oc r="G225" t="inlineStr">
      <is>
        <t>ADL_SR06_C2B1-ADPSXF2_CPSF_SEP5_01580510_2022WW09.3.0.bin</t>
      </is>
    </oc>
    <nc r="G225" t="inlineStr">
      <is>
        <t>ADL_SR06_C2B1-ADPSXF2_CPSF_SEP5_01580510_2022WW19.3.0.bin</t>
      </is>
    </nc>
  </rcc>
  <rcc rId="5312" sId="1">
    <oc r="G226" t="inlineStr">
      <is>
        <t>ADL_SR06_C2B1-ADPSXF2_CPSF_SEP5_01580510_2022WW09.3.0.bin</t>
      </is>
    </oc>
    <nc r="G226" t="inlineStr">
      <is>
        <t>ADL_SR06_C2B1-ADPSXF2_CPSF_SEP5_01580510_2022WW19.3.0.bin</t>
      </is>
    </nc>
  </rcc>
  <rcc rId="5313" sId="1">
    <oc r="G227" t="inlineStr">
      <is>
        <t>ADL_SR06_C2B1-ADPSXF2_CPSF_SEP5_01580510_2022WW09.3.0.bin</t>
      </is>
    </oc>
    <nc r="G227" t="inlineStr">
      <is>
        <t>ADL_SR06_C2B1-ADPSXF2_CPSF_SEP5_01580510_2022WW19.3.0.bin</t>
      </is>
    </nc>
  </rcc>
  <rcc rId="5314" sId="1">
    <oc r="G228" t="inlineStr">
      <is>
        <t>ADL_SR06_C2B1-ADPSXF2_CPSF_SEP5_01580510_2022WW09.3.0.bin</t>
      </is>
    </oc>
    <nc r="G228" t="inlineStr">
      <is>
        <t>ADL_SR06_C2B1-ADPSXF2_CPSF_SEP5_01580510_2022WW19.3.0.bin</t>
      </is>
    </nc>
  </rcc>
  <rcc rId="5315" sId="1">
    <oc r="G229" t="inlineStr">
      <is>
        <t>ADL_SR06_C2B1-ADPSXF2_CPSF_SEP5_01580510_2022WW09.3.0.bin</t>
      </is>
    </oc>
    <nc r="G229" t="inlineStr">
      <is>
        <t>ADL_SR06_C2B1-ADPSXF2_CPSF_SEP5_01580510_2022WW19.3.0.bin</t>
      </is>
    </nc>
  </rcc>
  <rcc rId="5316" sId="1">
    <oc r="G230" t="inlineStr">
      <is>
        <t>ADL_SR06_C2B1-ADPSXF2_CPSF_SEP5_01580510_2022WW09.3.0.bin</t>
      </is>
    </oc>
    <nc r="G230" t="inlineStr">
      <is>
        <t>ADL_SR06_C2B1-ADPSXF2_CPSF_SEP5_01580510_2022WW19.3.0.bin</t>
      </is>
    </nc>
  </rcc>
  <rcc rId="5317" sId="1">
    <oc r="G231" t="inlineStr">
      <is>
        <t>ADL_SR06_C2B1-ADPSXF2_CPSF_SEP5_01580510_2022WW09.3.0.bin</t>
      </is>
    </oc>
    <nc r="G231" t="inlineStr">
      <is>
        <t>ADL_SR06_C2B1-ADPSXF2_CPSF_SEP5_01580510_2022WW19.3.0.bin</t>
      </is>
    </nc>
  </rcc>
  <rcc rId="5318" sId="1">
    <oc r="G232" t="inlineStr">
      <is>
        <t>ADL_SR06_C2B1-ADPSXF2_CPSF_SEP5_01580510_2022WW09.3.0.bin</t>
      </is>
    </oc>
    <nc r="G232" t="inlineStr">
      <is>
        <t>ADL_SR06_C2B1-ADPSXF2_CPSF_SEP5_01580510_2022WW19.3.0.bin</t>
      </is>
    </nc>
  </rcc>
  <rcc rId="5319" sId="1">
    <oc r="G233" t="inlineStr">
      <is>
        <t>ADL_SR06_C2B1-ADPSXF2_CPSF_SEP5_01580510_2022WW09.3.0.bin</t>
      </is>
    </oc>
    <nc r="G233" t="inlineStr">
      <is>
        <t>ADL_SR06_C2B1-ADPSXF2_CPSF_SEP5_01580510_2022WW19.3.0.bin</t>
      </is>
    </nc>
  </rcc>
  <rcc rId="5320" sId="1">
    <oc r="G234" t="inlineStr">
      <is>
        <t>ADL_SR06_C2B1-ADPSXF2_CPSF_SEP5_01580510_2022WW09.3.0.bin</t>
      </is>
    </oc>
    <nc r="G234" t="inlineStr">
      <is>
        <t>ADL_SR06_C2B1-ADPSXF2_CPSF_SEP5_01580510_2022WW19.3.0.bin</t>
      </is>
    </nc>
  </rcc>
  <rcc rId="5321" sId="1">
    <oc r="G235" t="inlineStr">
      <is>
        <t>ADL_SR06_C2B1-ADPSXF2_CPSF_SEP5_01580510_2022WW09.3.0.bin</t>
      </is>
    </oc>
    <nc r="G235" t="inlineStr">
      <is>
        <t>ADL_SR06_C2B1-ADPSXF2_CPSF_SEP5_01580510_2022WW19.3.0.bin</t>
      </is>
    </nc>
  </rcc>
  <rcc rId="5322" sId="1">
    <oc r="G236" t="inlineStr">
      <is>
        <t>ADL_SR06_C2B1-ADPSXF2_CPSF_SEP5_01580510_2022WW09.3.0.bin</t>
      </is>
    </oc>
    <nc r="G236" t="inlineStr">
      <is>
        <t>ADL_SR06_C2B1-ADPSXF2_CPSF_SEP5_01580510_2022WW19.3.0.bin</t>
      </is>
    </nc>
  </rcc>
  <rcc rId="5323" sId="1">
    <oc r="G237" t="inlineStr">
      <is>
        <t>ADL_SR06_C2B1-ADPSXF2_CPSF_SEP5_01580510_2022WW09.3.0.bin</t>
      </is>
    </oc>
    <nc r="G237" t="inlineStr">
      <is>
        <t>ADL_SR06_C2B1-ADPSXF2_CPSF_SEP5_01580510_2022WW19.3.0.bin</t>
      </is>
    </nc>
  </rcc>
  <rcc rId="5324" sId="1">
    <oc r="G238" t="inlineStr">
      <is>
        <t>ADL_SR06_C2B1-ADPSXF2_CPSF_SEP5_01580510_2022WW09.3.0.bin</t>
      </is>
    </oc>
    <nc r="G238" t="inlineStr">
      <is>
        <t>ADL_SR06_C2B1-ADPSXF2_CPSF_SEP5_01580510_2022WW19.3.0.bin</t>
      </is>
    </nc>
  </rcc>
  <rcc rId="5325" sId="1">
    <oc r="G239" t="inlineStr">
      <is>
        <t>ADL_SR06_C2B1-ADPSXF2_CPSF_SEP5_01580510_2022WW09.3.0.bin</t>
      </is>
    </oc>
    <nc r="G239" t="inlineStr">
      <is>
        <t>ADL_SR06_C2B1-ADPSXF2_CPSF_SEP5_01580510_2022WW19.3.0.bin</t>
      </is>
    </nc>
  </rcc>
  <rcc rId="5326" sId="1">
    <oc r="G240" t="inlineStr">
      <is>
        <t>ADL_SR06_C2B1-ADPSXF2_CPSF_SEP5_01580510_2022WW09.3.0.bin</t>
      </is>
    </oc>
    <nc r="G240" t="inlineStr">
      <is>
        <t>ADL_SR06_C2B1-ADPSXF2_CPSF_SEP5_01580510_2022WW19.3.0.bin</t>
      </is>
    </nc>
  </rcc>
  <rcc rId="5327" sId="1">
    <oc r="G241" t="inlineStr">
      <is>
        <t>ADL_SR06_C2B1-ADPSXF2_CPSF_SEP5_01580510_2022WW09.3.0.bin</t>
      </is>
    </oc>
    <nc r="G241" t="inlineStr">
      <is>
        <t>ADL_SR06_C2B1-ADPSXF2_CPSF_SEP5_01580510_2022WW19.3.0.bin</t>
      </is>
    </nc>
  </rcc>
  <rcc rId="5328" sId="1">
    <oc r="G242" t="inlineStr">
      <is>
        <t>ADL_SR06_C2B1-ADPSXF2_CPSF_SEP5_01580510_2022WW09.3.0.bin</t>
      </is>
    </oc>
    <nc r="G242" t="inlineStr">
      <is>
        <t>ADL_SR06_C2B1-ADPSXF2_CPSF_SEP5_01580510_2022WW19.3.0.bin</t>
      </is>
    </nc>
  </rcc>
  <rcc rId="5329" sId="1">
    <oc r="G243" t="inlineStr">
      <is>
        <t>ADL_SR06_C2B1-ADPSXF2_CPSF_SEP5_01580510_2022WW09.3.0.bin</t>
      </is>
    </oc>
    <nc r="G243" t="inlineStr">
      <is>
        <t>ADL_SR06_C2B1-ADPSXF2_CPSF_SEP5_01580510_2022WW19.3.0.bin</t>
      </is>
    </nc>
  </rcc>
  <rcc rId="5330" sId="1">
    <oc r="G244" t="inlineStr">
      <is>
        <t>ADL_SR06_C2B1-ADPSXF2_CPSF_SEP5_01580510_2022WW09.3.0.bin</t>
      </is>
    </oc>
    <nc r="G244" t="inlineStr">
      <is>
        <t>ADL_SR06_C2B1-ADPSXF2_CPSF_SEP5_01580510_2022WW19.3.0.bin</t>
      </is>
    </nc>
  </rcc>
  <rcc rId="5331" sId="1">
    <oc r="G245" t="inlineStr">
      <is>
        <t>ADL_SR06_C2B1-ADPSXF2_CPSF_SEP5_01580510_2022WW09.3.0.bin</t>
      </is>
    </oc>
    <nc r="G245" t="inlineStr">
      <is>
        <t>ADL_SR06_C2B1-ADPSXF2_CPSF_SEP5_01580510_2022WW19.3.0.bin</t>
      </is>
    </nc>
  </rcc>
  <rcc rId="5332" sId="1">
    <oc r="G246" t="inlineStr">
      <is>
        <t>ADL_SR06_C2B1-ADPSXF2_CPSF_SEP5_01580510_2022WW09.3.0.bin</t>
      </is>
    </oc>
    <nc r="G246" t="inlineStr">
      <is>
        <t>ADL_SR06_C2B1-ADPSXF2_CPSF_SEP5_01580510_2022WW19.3.0.bin</t>
      </is>
    </nc>
  </rcc>
  <rcc rId="5333" sId="1">
    <oc r="G247" t="inlineStr">
      <is>
        <t>ADL_SR06_C2B1-ADPSXF2_CPSF_SEP5_01580510_2022WW09.3.0.bin</t>
      </is>
    </oc>
    <nc r="G247" t="inlineStr">
      <is>
        <t>ADL_SR06_C2B1-ADPSXF2_CPSF_SEP5_01580510_2022WW19.3.0.bin</t>
      </is>
    </nc>
  </rcc>
  <rcc rId="5334" sId="1">
    <oc r="G248" t="inlineStr">
      <is>
        <t>ADL_SR06_C2B1-ADPSXF2_CPSF_SEP5_01580510_2022WW09.3.0.bin</t>
      </is>
    </oc>
    <nc r="G248" t="inlineStr">
      <is>
        <t>ADL_SR06_C2B1-ADPSXF2_CPSF_SEP5_01580510_2022WW19.3.0.bin</t>
      </is>
    </nc>
  </rcc>
  <rcc rId="5335" sId="1">
    <oc r="G249" t="inlineStr">
      <is>
        <t>ADL_SR06_C2B1-ADPSXF2_CPSF_SEP5_01580510_2022WW09.3.0.bin</t>
      </is>
    </oc>
    <nc r="G249" t="inlineStr">
      <is>
        <t>ADL_SR06_C2B1-ADPSXF2_CPSF_SEP5_01580510_2022WW19.3.0.bin</t>
      </is>
    </nc>
  </rcc>
  <rcc rId="5336" sId="1">
    <oc r="G250" t="inlineStr">
      <is>
        <t>ADL_SR06_C2B1-ADPSXF2_CPSF_SEP5_01580510_2022WW09.3.0.bin</t>
      </is>
    </oc>
    <nc r="G250" t="inlineStr">
      <is>
        <t>ADL_SR06_C2B1-ADPSXF2_CPSF_SEP5_01580510_2022WW19.3.0.bin</t>
      </is>
    </nc>
  </rcc>
  <rcc rId="5337" sId="1">
    <oc r="G251" t="inlineStr">
      <is>
        <t>ADL_SR06_C2B1-ADPSXF2_CPSF_SEP5_01580510_2022WW09.3.0.bin</t>
      </is>
    </oc>
    <nc r="G251" t="inlineStr">
      <is>
        <t>ADL_SR06_C2B1-ADPSXF2_CPSF_SEP5_01580510_2022WW19.3.0.bin</t>
      </is>
    </nc>
  </rcc>
  <rcc rId="5338" sId="1">
    <oc r="G252" t="inlineStr">
      <is>
        <t>ADL_SR06_C2B1-ADPSXF2_CPSF_SEP5_01580510_2022WW09.3.0.bin</t>
      </is>
    </oc>
    <nc r="G252" t="inlineStr">
      <is>
        <t>ADL_SR06_C2B1-ADPSXF2_CPSF_SEP5_01580510_2022WW19.3.0.bin</t>
      </is>
    </nc>
  </rcc>
  <rcc rId="5339" sId="1">
    <oc r="G253" t="inlineStr">
      <is>
        <t>ADL_SR06_C2B1-ADPSXF2_CPSF_SEP5_01580510_2022WW09.3.0.bin</t>
      </is>
    </oc>
    <nc r="G253" t="inlineStr">
      <is>
        <t>ADL_SR06_C2B1-ADPSXF2_CPSF_SEP5_01580510_2022WW19.3.0.bin</t>
      </is>
    </nc>
  </rcc>
  <rcc rId="5340" sId="1">
    <oc r="G254" t="inlineStr">
      <is>
        <t>ADL_SR06_C2B1-ADPSXF2_CPSF_SEP5_01580510_2022WW09.3.0.bin</t>
      </is>
    </oc>
    <nc r="G254" t="inlineStr">
      <is>
        <t>ADL_SR06_C2B1-ADPSXF2_CPSF_SEP5_01580510_2022WW19.3.0.bin</t>
      </is>
    </nc>
  </rcc>
  <rcc rId="5341" sId="1">
    <oc r="G255" t="inlineStr">
      <is>
        <t>ADL_SR06_C2B1-ADPSXF2_CPSF_SEP5_01580510_2022WW09.3.0.bin</t>
      </is>
    </oc>
    <nc r="G255" t="inlineStr">
      <is>
        <t>ADL_SR06_C2B1-ADPSXF2_CPSF_SEP5_01580510_2022WW19.3.0.bin</t>
      </is>
    </nc>
  </rcc>
  <rcc rId="5342" sId="1">
    <oc r="G256" t="inlineStr">
      <is>
        <t>ADL_SR06_C2B1-ADPSXF2_CPSF_SEP5_01580510_2022WW09.3.0.bin</t>
      </is>
    </oc>
    <nc r="G256" t="inlineStr">
      <is>
        <t>ADL_SR06_C2B1-ADPSXF2_CPSF_SEP5_01580510_2022WW19.3.0.bin</t>
      </is>
    </nc>
  </rcc>
  <rcc rId="5343" sId="1">
    <oc r="G257" t="inlineStr">
      <is>
        <t>ADL_SR06_C2B1-ADPSXF2_CPSF_SEP5_01580510_2022WW09.3.0.bin</t>
      </is>
    </oc>
    <nc r="G257" t="inlineStr">
      <is>
        <t>ADL_SR06_C2B1-ADPSXF2_CPSF_SEP5_01580510_2022WW19.3.0.bin</t>
      </is>
    </nc>
  </rcc>
  <rcc rId="5344" sId="1">
    <oc r="G258" t="inlineStr">
      <is>
        <t>ADL_SR06_C2B1-ADPSXF2_CPSF_SEP5_01580510_2022WW09.3.0.bin</t>
      </is>
    </oc>
    <nc r="G258" t="inlineStr">
      <is>
        <t>ADL_SR06_C2B1-ADPSXF2_CPSF_SEP5_01580510_2022WW19.3.0.bin</t>
      </is>
    </nc>
  </rcc>
  <rcc rId="5345" sId="1">
    <oc r="G259" t="inlineStr">
      <is>
        <t>ADL_SR06_C2B1-ADPSXF2_CPSF_SEP5_01580510_2022WW09.3.0.bin</t>
      </is>
    </oc>
    <nc r="G259" t="inlineStr">
      <is>
        <t>ADL_SR06_C2B1-ADPSXF2_CPSF_SEP5_01580510_2022WW19.3.0.bin</t>
      </is>
    </nc>
  </rcc>
  <rcc rId="5346" sId="1">
    <oc r="G260" t="inlineStr">
      <is>
        <t>ADL_SR06_C2B1-ADPSXF2_CPSF_SEP5_01580510_2022WW09.3.0.bin</t>
      </is>
    </oc>
    <nc r="G260" t="inlineStr">
      <is>
        <t>ADL_SR06_C2B1-ADPSXF2_CPSF_SEP5_01580510_2022WW19.3.0.bin</t>
      </is>
    </nc>
  </rcc>
  <rcc rId="5347" sId="1">
    <oc r="G261" t="inlineStr">
      <is>
        <t>ADL_SR06_C2B1-ADPSXF2_CPSF_SEP5_01580510_2022WW09.3.0.bin</t>
      </is>
    </oc>
    <nc r="G261" t="inlineStr">
      <is>
        <t>ADL_SR06_C2B1-ADPSXF2_CPSF_SEP5_01580510_2022WW19.3.0.bin</t>
      </is>
    </nc>
  </rcc>
  <rcc rId="5348" sId="1">
    <oc r="G262" t="inlineStr">
      <is>
        <t>ADL_SR06_C2B1-ADPSXF2_CPSF_SEP5_01580510_2022WW09.3.0.bin</t>
      </is>
    </oc>
    <nc r="G262" t="inlineStr">
      <is>
        <t>ADL_SR06_C2B1-ADPSXF2_CPSF_SEP5_01580510_2022WW19.3.0.bin</t>
      </is>
    </nc>
  </rcc>
  <rcc rId="5349" sId="1">
    <oc r="G263" t="inlineStr">
      <is>
        <t>ADL_SR06_C2B1-ADPSXF2_CPSF_SEP5_01580510_2022WW09.3.0.bin</t>
      </is>
    </oc>
    <nc r="G263" t="inlineStr">
      <is>
        <t>ADL_SR06_C2B1-ADPSXF2_CPSF_SEP5_01580510_2022WW19.3.0.bin</t>
      </is>
    </nc>
  </rcc>
  <rcc rId="5350" sId="1">
    <oc r="G264" t="inlineStr">
      <is>
        <t>ADL_SR06_C2B1-ADPSXF2_CPSF_SEP5_01580510_2022WW09.3.0.bin</t>
      </is>
    </oc>
    <nc r="G264" t="inlineStr">
      <is>
        <t>ADL_SR06_C2B1-ADPSXF2_CPSF_SEP5_01580510_2022WW19.3.0.bin</t>
      </is>
    </nc>
  </rcc>
  <rcc rId="5351" sId="1">
    <oc r="G265" t="inlineStr">
      <is>
        <t>ADL_SR06_C2B1-ADPSXF2_CPSF_SEP5_01580510_2022WW09.3.0.bin</t>
      </is>
    </oc>
    <nc r="G265" t="inlineStr">
      <is>
        <t>ADL_SR06_C2B1-ADPSXF2_CPSF_SEP5_01580510_2022WW19.3.0.bin</t>
      </is>
    </nc>
  </rcc>
  <rcc rId="5352" sId="1">
    <oc r="G266" t="inlineStr">
      <is>
        <t>ADL_SR06_C2B1-ADPSXF2_CPSF_SEP5_01580510_2022WW09.3.0.bin</t>
      </is>
    </oc>
    <nc r="G266" t="inlineStr">
      <is>
        <t>ADL_SR06_C2B1-ADPSXF2_CPSF_SEP5_01580510_2022WW19.3.0.bin</t>
      </is>
    </nc>
  </rcc>
  <rcc rId="5353" sId="1">
    <oc r="G267" t="inlineStr">
      <is>
        <t>ADL_SR06_C2B1-ADPSXF2_CPSF_SEP5_01580510_2022WW09.3.0.bin</t>
      </is>
    </oc>
    <nc r="G267" t="inlineStr">
      <is>
        <t>ADL_SR06_C2B1-ADPSXF2_CPSF_SEP5_01580510_2022WW19.3.0.bin</t>
      </is>
    </nc>
  </rcc>
  <rcc rId="5354" sId="1">
    <oc r="G268" t="inlineStr">
      <is>
        <t>ADL_SR06_C2B1-ADPSXF2_CPSF_SEP5_01580510_2022WW09.3.0.bin</t>
      </is>
    </oc>
    <nc r="G268" t="inlineStr">
      <is>
        <t>ADL_SR06_C2B1-ADPSXF2_CPSF_SEP5_01580510_2022WW19.3.0.bin</t>
      </is>
    </nc>
  </rcc>
  <rcc rId="5355" sId="1">
    <oc r="G269" t="inlineStr">
      <is>
        <t>ADL_SR06_C2B1-ADPSXF2_CPSF_SEP5_01580510_2022WW09.3.0.bin</t>
      </is>
    </oc>
    <nc r="G269" t="inlineStr">
      <is>
        <t>ADL_SR06_C2B1-ADPSXF2_CPSF_SEP5_01580510_2022WW19.3.0.bin</t>
      </is>
    </nc>
  </rcc>
  <rcc rId="5356" sId="1">
    <oc r="G270" t="inlineStr">
      <is>
        <t>ADL_SR06_C2B1-ADPSXF2_CPSF_SEP5_01580510_2022WW09.3.0.bin</t>
      </is>
    </oc>
    <nc r="G270" t="inlineStr">
      <is>
        <t>ADL_SR06_C2B1-ADPSXF2_CPSF_SEP5_01580510_2022WW19.3.0.bin</t>
      </is>
    </nc>
  </rcc>
  <rcc rId="5357" sId="1">
    <oc r="G290" t="inlineStr">
      <is>
        <t>ADL_SR06_C2B1-ADPSXF2_CPSF_SEP5_01580510_2022WW09.3.0.bin</t>
      </is>
    </oc>
    <nc r="G290" t="inlineStr">
      <is>
        <t>ADL_SR06_C2B1-ADPSXF2_CPSF_SEP5_01580510_2022WW19.3.0.bin</t>
      </is>
    </nc>
  </rcc>
  <rcc rId="5358" sId="1">
    <oc r="G272" t="inlineStr">
      <is>
        <t>ADL_SR06_C2B1-ADPSXF2_CPSF_SEP5_01580510_2022WW09.3.0.bin</t>
      </is>
    </oc>
    <nc r="G272" t="inlineStr">
      <is>
        <t>ADL_SR06_C2B1-ADPSXF2_CPSF_SEP5_01580510_2022WW19.3.0.bin</t>
      </is>
    </nc>
  </rcc>
  <rcc rId="5359" sId="1">
    <oc r="G273" t="inlineStr">
      <is>
        <t>ADL_SR06_C2B1-ADPSXF2_CPSF_SEP5_01580510_2022WW09.3.0.bin</t>
      </is>
    </oc>
    <nc r="G273" t="inlineStr">
      <is>
        <t>ADL_SR06_C2B1-ADPSXF2_CPSF_SEP5_01580510_2022WW19.3.0.bin</t>
      </is>
    </nc>
  </rcc>
  <rcc rId="5360" sId="1">
    <oc r="G274" t="inlineStr">
      <is>
        <t>ADL_SR06_C2B1-ADPSXF2_CPSF_SEP5_01580510_2022WW09.3.0.bin</t>
      </is>
    </oc>
    <nc r="G274" t="inlineStr">
      <is>
        <t>ADL_SR06_C2B1-ADPSXF2_CPSF_SEP5_01580510_2022WW19.3.0.bin</t>
      </is>
    </nc>
  </rcc>
  <rcc rId="5361" sId="1">
    <oc r="G275" t="inlineStr">
      <is>
        <t>ADL_SR06_C2B1-ADPSXF2_CPSF_SEP5_01580510_2022WW09.3.0.bin</t>
      </is>
    </oc>
    <nc r="G275" t="inlineStr">
      <is>
        <t>ADL_SR06_C2B1-ADPSXF2_CPSF_SEP5_01580510_2022WW19.3.0.bin</t>
      </is>
    </nc>
  </rcc>
  <rcc rId="5362" sId="1">
    <oc r="G276" t="inlineStr">
      <is>
        <t>ADL_SR06_C2B1-ADPSXF2_CPSF_SEP5_01580510_2022WW09.3.0.bin</t>
      </is>
    </oc>
    <nc r="G276" t="inlineStr">
      <is>
        <t>ADL_SR06_C2B1-ADPSXF2_CPSF_SEP5_01580510_2022WW19.3.0.bin</t>
      </is>
    </nc>
  </rcc>
  <rcc rId="5363" sId="1">
    <oc r="G277" t="inlineStr">
      <is>
        <t>ADL_SR06_C2B1-ADPSXF2_CPSF_SEP5_01580510_2022WW09.3.0.bin</t>
      </is>
    </oc>
    <nc r="G277" t="inlineStr">
      <is>
        <t>ADL_SR06_C2B1-ADPSXF2_CPSF_SEP5_01580510_2022WW19.3.0.bin</t>
      </is>
    </nc>
  </rcc>
  <rcc rId="5364" sId="1">
    <oc r="G278" t="inlineStr">
      <is>
        <t>ADL_SR06_C2B1-ADPSXF2_CPSF_SEP5_01580510_2022WW09.3.0.bin</t>
      </is>
    </oc>
    <nc r="G278" t="inlineStr">
      <is>
        <t>ADL_SR06_C2B1-ADPSXF2_CPSF_SEP5_01580510_2022WW19.3.0.bin</t>
      </is>
    </nc>
  </rcc>
  <rcc rId="5365" sId="1">
    <oc r="G279" t="inlineStr">
      <is>
        <t>ADL_SR06_C2B1-ADPSXF2_CPSF_SEP5_01580510_2022WW09.3.0.bin</t>
      </is>
    </oc>
    <nc r="G279" t="inlineStr">
      <is>
        <t>ADL_SR06_C2B1-ADPSXF2_CPSF_SEP5_01580510_2022WW19.3.0.bin</t>
      </is>
    </nc>
  </rcc>
  <rcc rId="5366" sId="1">
    <oc r="G280" t="inlineStr">
      <is>
        <t>ADL_SR06_C2B1-ADPSXF2_CPSF_SEP5_01580510_2022WW09.3.0.bin</t>
      </is>
    </oc>
    <nc r="G280" t="inlineStr">
      <is>
        <t>ADL_SR06_C2B1-ADPSXF2_CPSF_SEP5_01580510_2022WW19.3.0.bin</t>
      </is>
    </nc>
  </rcc>
  <rcc rId="5367" sId="1">
    <oc r="G281" t="inlineStr">
      <is>
        <t>ADL_SR06_C2B1-ADPSXF2_CPSF_SEP5_01580510_2022WW09.3.0.bin</t>
      </is>
    </oc>
    <nc r="G281" t="inlineStr">
      <is>
        <t>ADL_SR06_C2B1-ADPSXF2_CPSF_SEP5_01580510_2022WW19.3.0.bin</t>
      </is>
    </nc>
  </rcc>
  <rcc rId="5368" sId="1">
    <oc r="G282" t="inlineStr">
      <is>
        <t>ADL_SR06_C2B1-ADPSXF2_CPSF_SEP5_01580510_2022WW09.3.0.bin</t>
      </is>
    </oc>
    <nc r="G282" t="inlineStr">
      <is>
        <t>ADL_SR06_C2B1-ADPSXF2_CPSF_SEP5_01580510_2022WW19.3.0.bin</t>
      </is>
    </nc>
  </rcc>
  <rcc rId="5369" sId="1">
    <oc r="G283" t="inlineStr">
      <is>
        <t>ADL_SR06_C2B1-ADPSXF2_CPSF_SEP5_01580510_2022WW09.3.0.bin</t>
      </is>
    </oc>
    <nc r="G283" t="inlineStr">
      <is>
        <t>ADL_SR06_C2B1-ADPSXF2_CPSF_SEP5_01580510_2022WW19.3.0.bin</t>
      </is>
    </nc>
  </rcc>
  <rcc rId="5370" sId="1">
    <oc r="G284" t="inlineStr">
      <is>
        <t>ADL_SR06_C2B1-ADPSXF2_CPSF_SEP5_01580510_2022WW09.3.0.bin</t>
      </is>
    </oc>
    <nc r="G284" t="inlineStr">
      <is>
        <t>ADL_SR06_C2B1-ADPSXF2_CPSF_SEP5_01580510_2022WW19.3.0.bin</t>
      </is>
    </nc>
  </rcc>
  <rcc rId="5371" sId="1">
    <oc r="G285" t="inlineStr">
      <is>
        <t>ADL_SR06_C2B1-ADPSXF2_CPSF_SEP5_01580510_2022WW09.3.0.bin</t>
      </is>
    </oc>
    <nc r="G285" t="inlineStr">
      <is>
        <t>ADL_SR06_C2B1-ADPSXF2_CPSF_SEP5_01580510_2022WW19.3.0.bin</t>
      </is>
    </nc>
  </rcc>
  <rcc rId="5372" sId="1">
    <oc r="G286" t="inlineStr">
      <is>
        <t>ADL_SR06_C2B1-ADPSXF2_CPSF_SEP5_01580510_2022WW09.3.0.bin</t>
      </is>
    </oc>
    <nc r="G286" t="inlineStr">
      <is>
        <t>ADL_SR06_C2B1-ADPSXF2_CPSF_SEP5_01580510_2022WW19.3.0.bin</t>
      </is>
    </nc>
  </rcc>
  <rcc rId="5373" sId="1">
    <oc r="G287" t="inlineStr">
      <is>
        <t>ADL_SR06_C2B1-ADPSXF2_CPSF_SEP5_01580510_2022WW09.3.0.bin</t>
      </is>
    </oc>
    <nc r="G287" t="inlineStr">
      <is>
        <t>ADL_SR06_C2B1-ADPSXF2_CPSF_SEP5_01580510_2022WW19.3.0.bin</t>
      </is>
    </nc>
  </rcc>
  <rcc rId="5374" sId="1">
    <oc r="G288" t="inlineStr">
      <is>
        <t>ADL_SR06_C2B1-ADPSXF2_CPSF_SEP5_01580510_2022WW09.3.0.bin</t>
      </is>
    </oc>
    <nc r="G288" t="inlineStr">
      <is>
        <t>ADL_SR06_C2B1-ADPSXF2_CPSF_SEP5_01580510_2022WW19.3.0.bin</t>
      </is>
    </nc>
  </rcc>
  <rcc rId="5375" sId="1">
    <oc r="G289" t="inlineStr">
      <is>
        <t>ADL_SR06_C2B1-ADPSXF2_CPSF_SEP5_01580510_2022WW09.3.0.bin</t>
      </is>
    </oc>
    <nc r="G289" t="inlineStr">
      <is>
        <t>ADL_SR06_C2B1-ADPSXF2_CPSF_SEP5_01580510_2022WW19.3.0.bin</t>
      </is>
    </nc>
  </rcc>
  <rcc rId="5376" sId="1">
    <oc r="G302" t="inlineStr">
      <is>
        <t>ADL_SR06_C2B1-ADPSXF2_CPSF_SEP5_01580510_2022WW09.3.0.bin</t>
      </is>
    </oc>
    <nc r="G302" t="inlineStr">
      <is>
        <t>ADL_SR06_C2B1-ADPSXF2_CPSF_SEP5_01580510_2022WW19.3.0.bin</t>
      </is>
    </nc>
  </rcc>
  <rcc rId="5377" sId="1">
    <oc r="G291" t="inlineStr">
      <is>
        <t>ADL_SR06_C2B1-ADPSXF2_CPSF_SEP5_01580510_2022WW09.3.0.bin</t>
      </is>
    </oc>
    <nc r="G291" t="inlineStr">
      <is>
        <t>ADL_SR06_C2B1-ADPSXF2_CPSF_SEP5_01580510_2022WW19.3.0.bin</t>
      </is>
    </nc>
  </rcc>
  <rcc rId="5378" sId="1">
    <oc r="G292" t="inlineStr">
      <is>
        <t>ADL_SR06_C2B1-ADPSXF2_CPSF_SEP5_01580510_2022WW09.3.0.bin</t>
      </is>
    </oc>
    <nc r="G292" t="inlineStr">
      <is>
        <t>ADL_SR06_C2B1-ADPSXF2_CPSF_SEP5_01580510_2022WW19.3.0.bin</t>
      </is>
    </nc>
  </rcc>
  <rcc rId="5379" sId="1">
    <oc r="G293" t="inlineStr">
      <is>
        <t>ADL_SR06_C2B1-ADPSXF2_CPSF_SEP5_01580510_2022WW09.3.0.bin</t>
      </is>
    </oc>
    <nc r="G293" t="inlineStr">
      <is>
        <t>ADL_SR06_C2B1-ADPSXF2_CPSF_SEP5_01580510_2022WW19.3.0.bin</t>
      </is>
    </nc>
  </rcc>
  <rcc rId="5380" sId="1">
    <oc r="G294" t="inlineStr">
      <is>
        <t>ADL_SR06_C2B1-ADPSXF2_CPSF_SEP5_01580510_2022WW09.3.0.bin</t>
      </is>
    </oc>
    <nc r="G294" t="inlineStr">
      <is>
        <t>ADL_SR06_C2B1-ADPSXF2_CPSF_SEP5_01580510_2022WW19.3.0.bin</t>
      </is>
    </nc>
  </rcc>
  <rcc rId="5381" sId="1">
    <oc r="G295" t="inlineStr">
      <is>
        <t>ADL_SR06_C2B1-ADPSXF2_CPSF_SEP5_01580510_2022WW09.3.0.bin</t>
      </is>
    </oc>
    <nc r="G295" t="inlineStr">
      <is>
        <t>ADL_SR06_C2B1-ADPSXF2_CPSF_SEP5_01580510_2022WW19.3.0.bin</t>
      </is>
    </nc>
  </rcc>
  <rcc rId="5382" sId="1">
    <oc r="G296" t="inlineStr">
      <is>
        <t>ADL_SR06_C2B1-ADPSXF2_CPSF_SEP5_01580510_2022WW09.3.0.bin</t>
      </is>
    </oc>
    <nc r="G296" t="inlineStr">
      <is>
        <t>ADL_SR06_C2B1-ADPSXF2_CPSF_SEP5_01580510_2022WW19.3.0.bin</t>
      </is>
    </nc>
  </rcc>
  <rcc rId="5383" sId="1">
    <oc r="G297" t="inlineStr">
      <is>
        <t>ADL_SR06_C2B1-ADPSXF2_CPSF_SEP5_01580510_2022WW09.3.0.bin</t>
      </is>
    </oc>
    <nc r="G297" t="inlineStr">
      <is>
        <t>ADL_SR06_C2B1-ADPSXF2_CPSF_SEP5_01580510_2022WW19.3.0.bin</t>
      </is>
    </nc>
  </rcc>
  <rcc rId="5384" sId="1">
    <oc r="G298" t="inlineStr">
      <is>
        <t>ADL_SR06_C2B1-ADPSXF2_CPSF_SEP5_01580510_2022WW09.3.0.bin</t>
      </is>
    </oc>
    <nc r="G298" t="inlineStr">
      <is>
        <t>ADL_SR06_C2B1-ADPSXF2_CPSF_SEP5_01580510_2022WW19.3.0.bin</t>
      </is>
    </nc>
  </rcc>
  <rcc rId="5385" sId="1">
    <oc r="G299" t="inlineStr">
      <is>
        <t>ADL_SR06_C2B1-ADPSXF2_CPSF_SEP5_01580510_2022WW09.3.0.bin</t>
      </is>
    </oc>
    <nc r="G299" t="inlineStr">
      <is>
        <t>ADL_SR06_C2B1-ADPSXF2_CPSF_SEP5_01580510_2022WW19.3.0.bin</t>
      </is>
    </nc>
  </rcc>
  <rcc rId="5386" sId="1">
    <oc r="G300" t="inlineStr">
      <is>
        <t>ADL_SR06_C2B1-ADPSXF2_CPSF_SEP5_01580510_2022WW09.3.0.bin</t>
      </is>
    </oc>
    <nc r="G300" t="inlineStr">
      <is>
        <t>ADL_SR06_C2B1-ADPSXF2_CPSF_SEP5_01580510_2022WW19.3.0.bin</t>
      </is>
    </nc>
  </rcc>
  <rcc rId="5387" sId="1">
    <oc r="G301" t="inlineStr">
      <is>
        <t>ADL_SR06_C2B1-ADPSXF2_CPSF_SEP5_01580510_2022WW09.3.0.bin</t>
      </is>
    </oc>
    <nc r="G301" t="inlineStr">
      <is>
        <t>ADL_SR06_C2B1-ADPSXF2_CPSF_SEP5_01580510_2022WW19.3.0.bin</t>
      </is>
    </nc>
  </rcc>
  <rcc rId="5388" sId="1">
    <oc r="G319" t="inlineStr">
      <is>
        <t>ADL_SR06_C2B1-ADPSXF2_CPSF_SEP5_01580510_2022WW09.3.0.bin</t>
      </is>
    </oc>
    <nc r="G319" t="inlineStr">
      <is>
        <t>ADL_SR06_C2B1-ADPSXF2_CPSF_SEP5_01580510_2022WW19.3.0.bin</t>
      </is>
    </nc>
  </rcc>
  <rcc rId="5389" sId="1">
    <oc r="G303" t="inlineStr">
      <is>
        <t>ADL_SR06_C2B1-ADPSXF2_CPSF_SEP5_01580510_2022WW09.3.0.bin</t>
      </is>
    </oc>
    <nc r="G303" t="inlineStr">
      <is>
        <t>ADL_SR06_C2B1-ADPSXF2_CPSF_SEP5_01580510_2022WW19.3.0.bin</t>
      </is>
    </nc>
  </rcc>
  <rcc rId="5390" sId="1">
    <oc r="G304" t="inlineStr">
      <is>
        <t>ADL_SR06_C2B1-ADPSXF2_CPSF_SEP5_01580510_2022WW09.3.0.bin</t>
      </is>
    </oc>
    <nc r="G304" t="inlineStr">
      <is>
        <t>ADL_SR06_C2B1-ADPSXF2_CPSF_SEP5_01580510_2022WW19.3.0.bin</t>
      </is>
    </nc>
  </rcc>
  <rcc rId="5391" sId="1">
    <oc r="G305" t="inlineStr">
      <is>
        <t>ADL_SR06_C2B1-ADPSXF2_CPSF_SEP5_01580510_2022WW09.3.0.bin</t>
      </is>
    </oc>
    <nc r="G305" t="inlineStr">
      <is>
        <t>ADL_SR06_C2B1-ADPSXF2_CPSF_SEP5_01580510_2022WW19.3.0.bin</t>
      </is>
    </nc>
  </rcc>
  <rcc rId="5392" sId="1">
    <oc r="G306" t="inlineStr">
      <is>
        <t>ADL_SR06_C2B1-ADPSXF2_CPSF_SEP5_01580510_2022WW09.3.0.bin</t>
      </is>
    </oc>
    <nc r="G306" t="inlineStr">
      <is>
        <t>ADL_SR06_C2B1-ADPSXF2_CPSF_SEP5_01580510_2022WW19.3.0.bin</t>
      </is>
    </nc>
  </rcc>
  <rcc rId="5393" sId="1">
    <oc r="G307" t="inlineStr">
      <is>
        <t>ADL_SR06_C2B1-ADPSXF2_CPSF_SEP5_01580510_2022WW09.3.0.bin</t>
      </is>
    </oc>
    <nc r="G307" t="inlineStr">
      <is>
        <t>ADL_SR06_C2B1-ADPSXF2_CPSF_SEP5_01580510_2022WW19.3.0.bin</t>
      </is>
    </nc>
  </rcc>
  <rcc rId="5394" sId="1">
    <oc r="G308" t="inlineStr">
      <is>
        <t>ADL_SR06_C2B1-ADPSXF2_CPSF_SEP5_01580510_2022WW09.3.0.bin</t>
      </is>
    </oc>
    <nc r="G308" t="inlineStr">
      <is>
        <t>ADL_SR06_C2B1-ADPSXF2_CPSF_SEP5_01580510_2022WW19.3.0.bin</t>
      </is>
    </nc>
  </rcc>
  <rcc rId="5395" sId="1">
    <oc r="G309" t="inlineStr">
      <is>
        <t>ADL_SR06_C2B1-ADPSXF2_CPSF_SEP5_01580510_2022WW09.3.0.bin</t>
      </is>
    </oc>
    <nc r="G309" t="inlineStr">
      <is>
        <t>ADL_SR06_C2B1-ADPSXF2_CPSF_SEP5_01580510_2022WW19.3.0.bin</t>
      </is>
    </nc>
  </rcc>
  <rcc rId="5396" sId="1">
    <oc r="G310" t="inlineStr">
      <is>
        <t>ADL_SR06_C2B1-ADPSXF2_CPSF_SEP5_01580510_2022WW09.3.0.bin</t>
      </is>
    </oc>
    <nc r="G310" t="inlineStr">
      <is>
        <t>ADL_SR06_C2B1-ADPSXF2_CPSF_SEP5_01580510_2022WW19.3.0.bin</t>
      </is>
    </nc>
  </rcc>
  <rcc rId="5397" sId="1">
    <oc r="G311" t="inlineStr">
      <is>
        <t>ADL_SR06_C2B1-ADPSXF2_CPSF_SEP5_01580510_2022WW09.3.0.bin</t>
      </is>
    </oc>
    <nc r="G311" t="inlineStr">
      <is>
        <t>ADL_SR06_C2B1-ADPSXF2_CPSF_SEP5_01580510_2022WW19.3.0.bin</t>
      </is>
    </nc>
  </rcc>
  <rcc rId="5398" sId="1">
    <oc r="G312" t="inlineStr">
      <is>
        <t>ADL_SR06_C2B1-ADPSXF2_CPSF_SEP5_01580510_2022WW09.3.0.bin</t>
      </is>
    </oc>
    <nc r="G312" t="inlineStr">
      <is>
        <t>ADL_SR06_C2B1-ADPSXF2_CPSF_SEP5_01580510_2022WW19.3.0.bin</t>
      </is>
    </nc>
  </rcc>
  <rcc rId="5399" sId="1">
    <oc r="G313" t="inlineStr">
      <is>
        <t>ADL_SR06_C2B1-ADPSXF2_CPSF_SEP5_01580510_2022WW09.3.0.bin</t>
      </is>
    </oc>
    <nc r="G313" t="inlineStr">
      <is>
        <t>ADL_SR06_C2B1-ADPSXF2_CPSF_SEP5_01580510_2022WW19.3.0.bin</t>
      </is>
    </nc>
  </rcc>
  <rcc rId="5400" sId="1">
    <oc r="G314" t="inlineStr">
      <is>
        <t>ADL_SR06_C2B1-ADPSXF2_CPSF_SEP5_01580510_2022WW09.3.0.bin</t>
      </is>
    </oc>
    <nc r="G314" t="inlineStr">
      <is>
        <t>ADL_SR06_C2B1-ADPSXF2_CPSF_SEP5_01580510_2022WW19.3.0.bin</t>
      </is>
    </nc>
  </rcc>
  <rcc rId="5401" sId="1">
    <oc r="G315" t="inlineStr">
      <is>
        <t>ADL_SR06_C2B1-ADPSXF2_CPSF_SEP5_01580510_2022WW09.3.0.bin</t>
      </is>
    </oc>
    <nc r="G315" t="inlineStr">
      <is>
        <t>ADL_SR06_C2B1-ADPSXF2_CPSF_SEP5_01580510_2022WW19.3.0.bin</t>
      </is>
    </nc>
  </rcc>
  <rcc rId="5402" sId="1">
    <oc r="G316" t="inlineStr">
      <is>
        <t>ADL_SR06_C2B1-ADPSXF2_CPSF_SEP5_01580510_2022WW09.3.0.bin</t>
      </is>
    </oc>
    <nc r="G316" t="inlineStr">
      <is>
        <t>ADL_SR06_C2B1-ADPSXF2_CPSF_SEP5_01580510_2022WW19.3.0.bin</t>
      </is>
    </nc>
  </rcc>
  <rcc rId="5403" sId="1">
    <oc r="G317" t="inlineStr">
      <is>
        <t>ADL_SR06_C2B1-ADPSXF2_CPSF_SEP5_01580510_2022WW09.3.0.bin</t>
      </is>
    </oc>
    <nc r="G317" t="inlineStr">
      <is>
        <t>ADL_SR06_C2B1-ADPSXF2_CPSF_SEP5_01580510_2022WW19.3.0.bin</t>
      </is>
    </nc>
  </rcc>
  <rcc rId="5404" sId="1">
    <oc r="G318" t="inlineStr">
      <is>
        <t>ADL_SR06_C2B1-ADPSXF2_CPSF_SEP5_01580510_2022WW09.3.0.bin</t>
      </is>
    </oc>
    <nc r="G318" t="inlineStr">
      <is>
        <t>ADL_SR06_C2B1-ADPSXF2_CPSF_SEP5_01580510_2022WW19.3.0.bin</t>
      </is>
    </nc>
  </rcc>
  <rcc rId="5405" sId="1">
    <oc r="G320" t="inlineStr">
      <is>
        <t>ADL_SR06_C2B1-ADPSXF2_CPSF_SEP5_01580510_2022WW09.3.0.bin</t>
      </is>
    </oc>
    <nc r="G320" t="inlineStr">
      <is>
        <t>ADL_SR06_C2B1-ADPSXF2_CPSF_SEP5_01580510_2022WW19.3.0.bin</t>
      </is>
    </nc>
  </rcc>
  <rcc rId="5406" sId="1">
    <oc r="G321" t="inlineStr">
      <is>
        <t>ADL_SR06_C2B1-ADPSXF2_CPSF_SEP5_01580510_2022WW09.3.0.bin</t>
      </is>
    </oc>
    <nc r="G321" t="inlineStr">
      <is>
        <t>ADL_SR06_C2B1-ADPSXF2_CPSF_SEP5_01580510_2022WW19.3.0.bin</t>
      </is>
    </nc>
  </rcc>
  <rcc rId="5407" sId="1">
    <oc r="G322" t="inlineStr">
      <is>
        <t>ADL_SR06_C2B1-ADPSXF2_CPSF_SEP5_01580510_2022WW09.3.0.bin</t>
      </is>
    </oc>
    <nc r="G322" t="inlineStr">
      <is>
        <t>ADL_SR06_C2B1-ADPSXF2_CPSF_SEP5_01580510_2022WW19.3.0.bin</t>
      </is>
    </nc>
  </rcc>
  <rcc rId="5408" sId="1">
    <oc r="G53" t="inlineStr">
      <is>
        <t>ADL_SR06_C2B1-ADPSXF2_CPSF_SEP5_01580510_2022WW09.3.0.bin</t>
      </is>
    </oc>
    <nc r="G53" t="inlineStr">
      <is>
        <t>ADL_SR06_C2B1-ADPSXF2_CPSF_SEP5_01580510_2022WW19.3.0.bin</t>
      </is>
    </nc>
  </rcc>
  <rcc rId="5409" sId="1">
    <oc r="G323" t="inlineStr">
      <is>
        <t>ADL_SR06_C2B1-ADPSXF2_CPSF_SEP5_01580510_2022WW09.3.0.bin</t>
      </is>
    </oc>
    <nc r="G323" t="inlineStr">
      <is>
        <t>ADL_SR06_C2B1-ADPSXF2_CPSF_SEP5_01580510_2022WW19.3.0.bin</t>
      </is>
    </nc>
  </rcc>
  <rcc rId="5410" sId="1">
    <oc r="G324" t="inlineStr">
      <is>
        <t>ADL_SR06_C2B1-ADPSXF2_CPSF_SEP5_01580510_2022WW09.3.0.bin</t>
      </is>
    </oc>
    <nc r="G324" t="inlineStr">
      <is>
        <t>ADL_SR06_C2B1-ADPSXF2_CPSF_SEP5_01580510_2022WW19.3.0.bin</t>
      </is>
    </nc>
  </rcc>
  <rcc rId="5411" sId="1">
    <oc r="G325" t="inlineStr">
      <is>
        <t>ADL_SR06_C2B1-ADPSXF2_CPSF_SEP5_01580510_2022WW09.3.0.bin</t>
      </is>
    </oc>
    <nc r="G325" t="inlineStr">
      <is>
        <t>ADL_SR06_C2B1-ADPSXF2_CPSF_SEP5_01580510_2022WW19.3.0.bin</t>
      </is>
    </nc>
  </rcc>
  <rcc rId="5412" sId="1">
    <oc r="G326" t="inlineStr">
      <is>
        <t>ADL_SR06_C2B1-ADPSXF2_CPSF_SEP5_01580510_2022WW09.3.0.bin</t>
      </is>
    </oc>
    <nc r="G326" t="inlineStr">
      <is>
        <t>ADL_SR06_C2B1-ADPSXF2_CPSF_SEP5_01580510_2022WW19.3.0.bin</t>
      </is>
    </nc>
  </rcc>
  <rcc rId="5413" sId="1">
    <oc r="G327" t="inlineStr">
      <is>
        <t>ADL_SR06_C2B1-ADPSXF2_CPSF_SEP5_01580510_2022WW09.3.0.bin</t>
      </is>
    </oc>
    <nc r="G327" t="inlineStr">
      <is>
        <t>ADL_SR06_C2B1-ADPSXF2_CPSF_SEP5_01580510_2022WW19.3.0.bin</t>
      </is>
    </nc>
  </rcc>
  <rcc rId="5414" sId="1">
    <oc r="G328" t="inlineStr">
      <is>
        <t>ADL_SR06_C2B1-ADPSXF2_CPSF_SEP5_01580510_2022WW09.3.0.bin</t>
      </is>
    </oc>
    <nc r="G328" t="inlineStr">
      <is>
        <t>ADL_SR06_C2B1-ADPSXF2_CPSF_SEP5_01580510_2022WW19.3.0.bin</t>
      </is>
    </nc>
  </rcc>
  <rcc rId="5415" sId="1">
    <oc r="G329" t="inlineStr">
      <is>
        <t>ADL_SR06_C2B1-ADPSXF2_CPSF_SEP5_01580510_2022WW09.3.0.bin</t>
      </is>
    </oc>
    <nc r="G329" t="inlineStr">
      <is>
        <t>ADL_SR06_C2B1-ADPSXF2_CPSF_SEP5_01580510_2022WW19.3.0.bin</t>
      </is>
    </nc>
  </rcc>
  <rcc rId="5416" sId="1">
    <oc r="G95" t="inlineStr">
      <is>
        <t>ADL_SR06_C2B1-ADPSXF2_CPSF_SEP5_01580510_2022WW09.3.0.bin</t>
      </is>
    </oc>
    <nc r="G95" t="inlineStr">
      <is>
        <t>ADL_SR06_C2B1-ADPSXF2_CPSF_SEP5_01580510_2022WW19.3.0.bin</t>
      </is>
    </nc>
  </rcc>
  <rcc rId="5417" sId="1">
    <oc r="G331" t="inlineStr">
      <is>
        <t>ADL_SR06_C2B1-ADPSXF2_CPSF_SEP5_01580510_2022WW09.3.0.bin</t>
      </is>
    </oc>
    <nc r="G331" t="inlineStr">
      <is>
        <t>ADL_SR06_C2B1-ADPSXF2_CPSF_SEP5_01580510_2022WW19.3.0.bin</t>
      </is>
    </nc>
  </rcc>
  <rcc rId="5418" sId="1">
    <oc r="G332" t="inlineStr">
      <is>
        <t>ADL_SR06_C2B1-ADPSXF2_CPSF_SEP5_01580510_2022WW09.3.0.bin</t>
      </is>
    </oc>
    <nc r="G332" t="inlineStr">
      <is>
        <t>ADL_SR06_C2B1-ADPSXF2_CPSF_SEP5_01580510_2022WW19.3.0.bin</t>
      </is>
    </nc>
  </rcc>
  <rcc rId="5419" sId="1">
    <oc r="G333" t="inlineStr">
      <is>
        <t>ADL_SR06_C2B1-ADPSXF2_CPSF_SEP5_01580510_2022WW09.3.0.bin</t>
      </is>
    </oc>
    <nc r="G333" t="inlineStr">
      <is>
        <t>ADL_SR06_C2B1-ADPSXF2_CPSF_SEP5_01580510_2022WW19.3.0.bin</t>
      </is>
    </nc>
  </rcc>
  <rcc rId="5420" sId="1">
    <oc r="G334" t="inlineStr">
      <is>
        <t>ADL_SR06_C2B1-ADPSXF2_CPSF_SEP5_01580510_2022WW09.3.0.bin</t>
      </is>
    </oc>
    <nc r="G334" t="inlineStr">
      <is>
        <t>ADL_SR06_C2B1-ADPSXF2_CPSF_SEP5_01580510_2022WW19.3.0.bin</t>
      </is>
    </nc>
  </rcc>
  <rcc rId="5421" sId="1">
    <oc r="G335" t="inlineStr">
      <is>
        <t>ADL_SR06_C2B1-ADPSXF2_CPSF_SEP5_01580510_2022WW09.3.0.bin</t>
      </is>
    </oc>
    <nc r="G335" t="inlineStr">
      <is>
        <t>ADL_SR06_C2B1-ADPSXF2_CPSF_SEP5_01580510_2022WW19.3.0.bin</t>
      </is>
    </nc>
  </rcc>
  <rcc rId="5422" sId="1">
    <oc r="G336" t="inlineStr">
      <is>
        <t>ADL_SR06_C2B1-ADPSXF2_CPSF_SEP5_01580510_2022WW09.3.0.bin</t>
      </is>
    </oc>
    <nc r="G336" t="inlineStr">
      <is>
        <t>ADL_SR06_C2B1-ADPSXF2_CPSF_SEP5_01580510_2022WW19.3.0.bin</t>
      </is>
    </nc>
  </rcc>
  <rcc rId="5423" sId="1">
    <oc r="G337" t="inlineStr">
      <is>
        <t>ADL_SR06_C2B1-ADPSXF2_CPSF_SEP5_01580510_2022WW09.3.0.bin</t>
      </is>
    </oc>
    <nc r="G337" t="inlineStr">
      <is>
        <t>ADL_SR06_C2B1-ADPSXF2_CPSF_SEP5_01580510_2022WW19.3.0.bin</t>
      </is>
    </nc>
  </rcc>
  <rcc rId="5424" sId="1">
    <oc r="G271" t="inlineStr">
      <is>
        <t>ADL_SR06_C2B1-ADPSXF2_CPSF_SEP5_01580510_2022WW09.3.0.bin</t>
      </is>
    </oc>
    <nc r="G271" t="inlineStr">
      <is>
        <t>ADL_SR06_C2B1-ADPSXF2_CPSF_SEP5_01580510_2022WW19.3.0.bin</t>
      </is>
    </nc>
  </rcc>
  <rcc rId="5425" sId="1">
    <oc r="G330" t="inlineStr">
      <is>
        <t>ADL_SR06_C2B1-ADPSXF2_CPSF_SEP5_01580510_2022WW09.3.0.bin</t>
      </is>
    </oc>
    <nc r="G330" t="inlineStr">
      <is>
        <t>ADL_SR06_C2B1-ADPSXF2_CPSF_SEP5_01580510_2022WW19.3.0.bin</t>
      </is>
    </nc>
  </rcc>
  <rcc rId="5426" sId="1">
    <oc r="G340" t="inlineStr">
      <is>
        <t>ADL_SR06_C2B1-ADPSXF2_CPSF_SEP5_01580510_2022WW09.3.0.bin</t>
      </is>
    </oc>
    <nc r="G340" t="inlineStr">
      <is>
        <t>ADL_SR06_C2B1-ADPSXF2_CPSF_SEP5_01580510_2022WW19.3.0.bin</t>
      </is>
    </nc>
  </rcc>
  <rcc rId="5427" sId="1">
    <oc r="G341" t="inlineStr">
      <is>
        <t>ADL_SR06_C2B1-ADPSXF2_CPSF_SEP5_01580510_2022WW09.3.0.bin</t>
      </is>
    </oc>
    <nc r="G341" t="inlineStr">
      <is>
        <t>ADL_SR06_C2B1-ADPSXF2_CPSF_SEP5_01580510_2022WW19.3.0.bin</t>
      </is>
    </nc>
  </rcc>
  <rcc rId="5428" sId="1">
    <oc r="G342" t="inlineStr">
      <is>
        <t>ADL_SR06_C2B1-ADPSXF2_CPSF_SEP5_01580510_2022WW09.3.0.bin</t>
      </is>
    </oc>
    <nc r="G342" t="inlineStr">
      <is>
        <t>ADL_SR06_C2B1-ADPSXF2_CPSF_SEP5_01580510_2022WW19.3.0.bin</t>
      </is>
    </nc>
  </rcc>
  <rcc rId="5429" sId="1">
    <oc r="G343" t="inlineStr">
      <is>
        <t>ADL_SR06_C2B1-ADPSXF2_CPSF_SEP5_01580510_2022WW09.3.0.bin</t>
      </is>
    </oc>
    <nc r="G343" t="inlineStr">
      <is>
        <t>ADL_SR06_C2B1-ADPSXF2_CPSF_SEP5_01580510_2022WW19.3.0.bin</t>
      </is>
    </nc>
  </rcc>
  <rcc rId="5430" sId="1">
    <oc r="G344" t="inlineStr">
      <is>
        <t>ADL_SR06_C2B1-ADPSXF2_CPSF_SEP5_01580510_2022WW09.3.0.bin</t>
      </is>
    </oc>
    <nc r="G344" t="inlineStr">
      <is>
        <t>ADL_SR06_C2B1-ADPSXF2_CPSF_SEP5_01580510_2022WW19.3.0.bin</t>
      </is>
    </nc>
  </rcc>
  <rcc rId="5431" sId="1">
    <oc r="G345" t="inlineStr">
      <is>
        <t>ADL_SR06_C2B1-ADPSXF2_CPSF_SEP5_01580510_2022WW09.3.0.bin</t>
      </is>
    </oc>
    <nc r="G345" t="inlineStr">
      <is>
        <t>ADL_SR06_C2B1-ADPSXF2_CPSF_SEP5_01580510_2022WW19.3.0.bin</t>
      </is>
    </nc>
  </rcc>
  <rcc rId="5432" sId="1">
    <oc r="G346" t="inlineStr">
      <is>
        <t>ADL_SR06_C2B1-ADPSXF2_CPSF_SEP5_01580510_2022WW09.3.0.bin</t>
      </is>
    </oc>
    <nc r="G346" t="inlineStr">
      <is>
        <t>ADL_SR06_C2B1-ADPSXF2_CPSF_SEP5_01580510_2022WW19.3.0.bin</t>
      </is>
    </nc>
  </rcc>
  <rcc rId="5433" sId="1">
    <oc r="G347" t="inlineStr">
      <is>
        <t>ADL_SR06_C2B1-ADPSXF2_CPSF_SEP5_01580510_2022WW09.3.0.bin</t>
      </is>
    </oc>
    <nc r="G347" t="inlineStr">
      <is>
        <t>ADL_SR06_C2B1-ADPSXF2_CPSF_SEP5_01580510_2022WW19.3.0.bin</t>
      </is>
    </nc>
  </rcc>
  <rcc rId="5434" sId="1">
    <oc r="G348" t="inlineStr">
      <is>
        <t>ADL_SR06_C2B1-ADPSXF2_CPSF_SEP5_01580510_2022WW09.3.0.bin</t>
      </is>
    </oc>
    <nc r="G348" t="inlineStr">
      <is>
        <t>ADL_SR06_C2B1-ADPSXF2_CPSF_SEP5_01580510_2022WW19.3.0.bin</t>
      </is>
    </nc>
  </rcc>
  <rcc rId="5435" sId="1">
    <oc r="G349" t="inlineStr">
      <is>
        <t>ADL_SR06_C2B1-ADPSXF2_CPSF_SEP5_01580510_2022WW09.3.0.bin</t>
      </is>
    </oc>
    <nc r="G349" t="inlineStr">
      <is>
        <t>ADL_SR06_C2B1-ADPSXF2_CPSF_SEP5_01580510_2022WW19.3.0.bin</t>
      </is>
    </nc>
  </rcc>
  <rcc rId="5436" sId="1">
    <oc r="G350" t="inlineStr">
      <is>
        <t>ADL_SR06_C2B1-ADPSXF2_CPSF_SEP5_01580510_2022WW09.3.0.bin</t>
      </is>
    </oc>
    <nc r="G350" t="inlineStr">
      <is>
        <t>ADL_SR06_C2B1-ADPSXF2_CPSF_SEP5_01580510_2022WW19.3.0.bin</t>
      </is>
    </nc>
  </rcc>
  <rcc rId="5437" sId="1">
    <oc r="G351" t="inlineStr">
      <is>
        <t>ADL_SR06_C2B1-ADPSXF2_CPSF_SEP5_01580510_2022WW09.3.0.bin</t>
      </is>
    </oc>
    <nc r="G351" t="inlineStr">
      <is>
        <t>ADL_SR06_C2B1-ADPSXF2_CPSF_SEP5_01580510_2022WW19.3.0.bin</t>
      </is>
    </nc>
  </rcc>
  <rcc rId="5438" sId="1">
    <oc r="G352" t="inlineStr">
      <is>
        <t>ADL_SR06_C2B1-ADPSXF2_CPSF_SEP5_01580510_2022WW09.3.0.bin</t>
      </is>
    </oc>
    <nc r="G352" t="inlineStr">
      <is>
        <t>ADL_SR06_C2B1-ADPSXF2_CPSF_SEP5_01580510_2022WW19.3.0.bin</t>
      </is>
    </nc>
  </rcc>
  <rcc rId="5439" sId="1">
    <oc r="G353" t="inlineStr">
      <is>
        <t>ADL_SR06_C2B1-ADPSXF2_CPSF_SEP5_01580510_2022WW09.3.0.bin</t>
      </is>
    </oc>
    <nc r="G353" t="inlineStr">
      <is>
        <t>ADL_SR06_C2B1-ADPSXF2_CPSF_SEP5_01580510_2022WW19.3.0.bin</t>
      </is>
    </nc>
  </rcc>
  <rcc rId="5440" sId="1">
    <oc r="G354" t="inlineStr">
      <is>
        <t>ADL_SR06_C2B1-ADPSXF2_CPSF_SEP5_01580510_2022WW09.3.0.bin</t>
      </is>
    </oc>
    <nc r="G354" t="inlineStr">
      <is>
        <t>ADL_SR06_C2B1-ADPSXF2_CPSF_SEP5_01580510_2022WW19.3.0.bin</t>
      </is>
    </nc>
  </rcc>
  <rcc rId="5441" sId="1">
    <oc r="G355" t="inlineStr">
      <is>
        <t>ADL_SR06_C2B1-ADPSXF2_CPSF_SEP5_01580510_2022WW09.3.0.bin</t>
      </is>
    </oc>
    <nc r="G355" t="inlineStr">
      <is>
        <t>ADL_SR06_C2B1-ADPSXF2_CPSF_SEP5_01580510_2022WW19.3.0.bin</t>
      </is>
    </nc>
  </rcc>
  <rcc rId="5442" sId="1">
    <oc r="G356" t="inlineStr">
      <is>
        <t>ADL_SR06_C2B1-ADPSXF2_CPSF_SEP5_01580510_2022WW09.3.0.bin</t>
      </is>
    </oc>
    <nc r="G356" t="inlineStr">
      <is>
        <t>ADL_SR06_C2B1-ADPSXF2_CPSF_SEP5_01580510_2022WW19.3.0.bin</t>
      </is>
    </nc>
  </rcc>
  <rcc rId="5443" sId="1">
    <oc r="G357" t="inlineStr">
      <is>
        <t>ADL_SR06_C2B1-ADPSXF2_CPSF_SEP5_01580510_2022WW09.3.0.bin</t>
      </is>
    </oc>
    <nc r="G357" t="inlineStr">
      <is>
        <t>ADL_SR06_C2B1-ADPSXF2_CPSF_SEP5_01580510_2022WW19.3.0.bin</t>
      </is>
    </nc>
  </rcc>
  <rcc rId="5444" sId="1">
    <oc r="G358" t="inlineStr">
      <is>
        <t>ADL_SR06_C2B1-ADPSXF2_CPSF_SEP5_01580510_2022WW09.3.0.bin</t>
      </is>
    </oc>
    <nc r="G358" t="inlineStr">
      <is>
        <t>ADL_SR06_C2B1-ADPSXF2_CPSF_SEP5_01580510_2022WW19.3.0.bin</t>
      </is>
    </nc>
  </rcc>
  <rcc rId="5445" sId="1">
    <oc r="G359" t="inlineStr">
      <is>
        <t>ADL_SR06_C2B1-ADPSXF2_CPSF_SEP5_01580510_2022WW09.3.0.bin</t>
      </is>
    </oc>
    <nc r="G359" t="inlineStr">
      <is>
        <t>ADL_SR06_C2B1-ADPSXF2_CPSF_SEP5_01580510_2022WW19.3.0.bin</t>
      </is>
    </nc>
  </rcc>
  <rcc rId="5446" sId="1">
    <oc r="G360" t="inlineStr">
      <is>
        <t>ADL_SR06_C2B1-ADPSXF2_CPSF_SEP5_01580510_2022WW09.3.0.bin</t>
      </is>
    </oc>
    <nc r="G360" t="inlineStr">
      <is>
        <t>ADL_SR06_C2B1-ADPSXF2_CPSF_SEP5_01580510_2022WW19.3.0.bin</t>
      </is>
    </nc>
  </rcc>
  <rcc rId="5447" sId="1">
    <oc r="G361" t="inlineStr">
      <is>
        <t>ADL_SR06_C2B1-ADPSXF2_CPSF_SEP5_01580510_2022WW09.3.0.bin</t>
      </is>
    </oc>
    <nc r="G361" t="inlineStr">
      <is>
        <t>ADL_SR06_C2B1-ADPSXF2_CPSF_SEP5_01580510_2022WW19.3.0.bin</t>
      </is>
    </nc>
  </rcc>
  <rcc rId="5448" sId="1">
    <oc r="G362" t="inlineStr">
      <is>
        <t>ADL_SR06_C2B1-ADPSXF2_CPSF_SEP5_01580510_2022WW09.3.0.bin</t>
      </is>
    </oc>
    <nc r="G362" t="inlineStr">
      <is>
        <t>ADL_SR06_C2B1-ADPSXF2_CPSF_SEP5_01580510_2022WW19.3.0.bin</t>
      </is>
    </nc>
  </rcc>
  <rcc rId="5449" sId="1">
    <oc r="G363" t="inlineStr">
      <is>
        <t>ADL_SR06_C2B1-ADPSXF2_CPSF_SEP5_01580510_2022WW09.3.0.bin</t>
      </is>
    </oc>
    <nc r="G363" t="inlineStr">
      <is>
        <t>ADL_SR06_C2B1-ADPSXF2_CPSF_SEP5_01580510_2022WW19.3.0.bin</t>
      </is>
    </nc>
  </rcc>
  <rcc rId="5450" sId="1">
    <oc r="G364" t="inlineStr">
      <is>
        <t>ADL_SR06_C2B1-ADPSXF2_CPSF_SEP5_01580510_2022WW09.3.0.bin</t>
      </is>
    </oc>
    <nc r="G364" t="inlineStr">
      <is>
        <t>ADL_SR06_C2B1-ADPSXF2_CPSF_SEP5_01580510_2022WW19.3.0.bin</t>
      </is>
    </nc>
  </rcc>
  <rcc rId="5451" sId="1">
    <oc r="G365" t="inlineStr">
      <is>
        <t>ADL_SR06_C2B1-ADPSXF2_CPSF_SEP5_01580510_2022WW09.3.0.bin</t>
      </is>
    </oc>
    <nc r="G365" t="inlineStr">
      <is>
        <t>ADL_SR06_C2B1-ADPSXF2_CPSF_SEP5_01580510_2022WW19.3.0.bin</t>
      </is>
    </nc>
  </rcc>
  <rcc rId="5452" sId="1">
    <oc r="G366" t="inlineStr">
      <is>
        <t>ADL_SR06_C2B1-ADPSXF2_CPSF_SEP5_01580510_2022WW09.3.0.bin</t>
      </is>
    </oc>
    <nc r="G366" t="inlineStr">
      <is>
        <t>ADL_SR06_C2B1-ADPSXF2_CPSF_SEP5_01580510_2022WW19.3.0.bin</t>
      </is>
    </nc>
  </rcc>
  <rcc rId="5453" sId="1">
    <oc r="G367" t="inlineStr">
      <is>
        <t>ADL_SR06_C2B1-ADPSXF2_CPSF_SEP5_01580510_2022WW09.3.0.bin</t>
      </is>
    </oc>
    <nc r="G367" t="inlineStr">
      <is>
        <t>ADL_SR06_C2B1-ADPSXF2_CPSF_SEP5_01580510_2022WW19.3.0.bin</t>
      </is>
    </nc>
  </rcc>
  <rcc rId="5454" sId="1">
    <oc r="G368" t="inlineStr">
      <is>
        <t>ADL_SR06_C2B1-ADPSXF2_CPSF_SEP5_01580510_2022WW09.3.0.bin</t>
      </is>
    </oc>
    <nc r="G368" t="inlineStr">
      <is>
        <t>ADL_SR06_C2B1-ADPSXF2_CPSF_SEP5_01580510_2022WW19.3.0.bin</t>
      </is>
    </nc>
  </rcc>
  <rcc rId="5455" sId="1">
    <oc r="G369" t="inlineStr">
      <is>
        <t>ADL_SR06_C2B1-ADPSXF2_CPSF_SEP5_01580510_2022WW09.3.0.bin</t>
      </is>
    </oc>
    <nc r="G369" t="inlineStr">
      <is>
        <t>ADL_SR06_C2B1-ADPSXF2_CPSF_SEP5_01580510_2022WW19.3.0.bin</t>
      </is>
    </nc>
  </rcc>
  <rcc rId="5456" sId="1">
    <oc r="G370" t="inlineStr">
      <is>
        <t>ADL_SR06_C2B1-ADPSXF2_CPSF_SEP5_01580510_2022WW09.3.0.bin</t>
      </is>
    </oc>
    <nc r="G370" t="inlineStr">
      <is>
        <t>ADL_SR06_C2B1-ADPSXF2_CPSF_SEP5_01580510_2022WW19.3.0.bin</t>
      </is>
    </nc>
  </rcc>
  <rcc rId="5457" sId="1">
    <oc r="G371" t="inlineStr">
      <is>
        <t>ADL_SR06_C2B1-ADPSXF2_CPSF_SEP5_01580510_2022WW09.3.0.bin</t>
      </is>
    </oc>
    <nc r="G371" t="inlineStr">
      <is>
        <t>ADL_SR06_C2B1-ADPSXF2_CPSF_SEP5_01580510_2022WW19.3.0.bin</t>
      </is>
    </nc>
  </rcc>
  <rcc rId="5458" sId="1">
    <oc r="G372" t="inlineStr">
      <is>
        <t>ADL_SR06_C2B1-ADPSXF2_CPSF_SEP5_01580510_2022WW09.3.0.bin</t>
      </is>
    </oc>
    <nc r="G372" t="inlineStr">
      <is>
        <t>ADL_SR06_C2B1-ADPSXF2_CPSF_SEP5_01580510_2022WW19.3.0.bin</t>
      </is>
    </nc>
  </rcc>
  <rcc rId="5459" sId="1">
    <oc r="G373" t="inlineStr">
      <is>
        <t>ADL_SR06_C2B1-ADPSXF2_CPSF_SEP5_01580510_2022WW09.3.0.bin</t>
      </is>
    </oc>
    <nc r="G373" t="inlineStr">
      <is>
        <t>ADL_SR06_C2B1-ADPSXF2_CPSF_SEP5_01580510_2022WW19.3.0.bin</t>
      </is>
    </nc>
  </rcc>
  <rcc rId="5460" sId="1">
    <oc r="G374" t="inlineStr">
      <is>
        <t>ADL_SR06_C2B1-ADPSXF2_CPSF_SEP5_01580510_2022WW09.3.0.bin</t>
      </is>
    </oc>
    <nc r="G374" t="inlineStr">
      <is>
        <t>ADL_SR06_C2B1-ADPSXF2_CPSF_SEP5_01580510_2022WW19.3.0.bin</t>
      </is>
    </nc>
  </rcc>
  <rcc rId="5461" sId="1">
    <oc r="G375" t="inlineStr">
      <is>
        <t>ADL_SR06_C2B1-ADPSXF2_CPSF_SEP5_01580510_2022WW09.3.0.bin</t>
      </is>
    </oc>
    <nc r="G375" t="inlineStr">
      <is>
        <t>ADL_SR06_C2B1-ADPSXF2_CPSF_SEP5_01580510_2022WW19.3.0.bin</t>
      </is>
    </nc>
  </rcc>
  <rcc rId="5462" sId="1">
    <oc r="G376" t="inlineStr">
      <is>
        <t>ADL_SR06_C2B1-ADPSXF2_CPSF_SEP5_01580510_2022WW09.3.0.bin</t>
      </is>
    </oc>
    <nc r="G376" t="inlineStr">
      <is>
        <t>ADL_SR06_C2B1-ADPSXF2_CPSF_SEP5_01580510_2022WW19.3.0.bin</t>
      </is>
    </nc>
  </rcc>
  <rcc rId="5463" sId="1">
    <oc r="G377" t="inlineStr">
      <is>
        <t>ADL_SR06_C2B1-ADPSXF2_CPSF_SEP5_01580510_2022WW09.3.0.bin</t>
      </is>
    </oc>
    <nc r="G377" t="inlineStr">
      <is>
        <t>ADL_SR06_C2B1-ADPSXF2_CPSF_SEP5_01580510_2022WW19.3.0.bin</t>
      </is>
    </nc>
  </rcc>
  <rcc rId="5464" sId="1">
    <oc r="G378" t="inlineStr">
      <is>
        <t>ADL_SR06_C2B1-ADPSXF2_CPSF_SEP5_01580510_2022WW09.3.0.bin</t>
      </is>
    </oc>
    <nc r="G378" t="inlineStr">
      <is>
        <t>ADL_SR06_C2B1-ADPSXF2_CPSF_SEP5_01580510_2022WW19.3.0.bin</t>
      </is>
    </nc>
  </rcc>
  <rcc rId="5465" sId="1">
    <oc r="G379" t="inlineStr">
      <is>
        <t>ADL_SR06_C2B1-ADPSXF2_CPSF_SEP5_01580510_2022WW09.3.0.bin</t>
      </is>
    </oc>
    <nc r="G379" t="inlineStr">
      <is>
        <t>ADL_SR06_C2B1-ADPSXF2_CPSF_SEP5_01580510_2022WW19.3.0.bin</t>
      </is>
    </nc>
  </rcc>
  <rcc rId="5466" sId="1">
    <oc r="G380" t="inlineStr">
      <is>
        <t>ADL_SR06_C2B1-ADPSXF2_CPSF_SEP5_01580510_2022WW09.3.0.bin</t>
      </is>
    </oc>
    <nc r="G380" t="inlineStr">
      <is>
        <t>ADL_SR06_C2B1-ADPSXF2_CPSF_SEP5_01580510_2022WW19.3.0.bin</t>
      </is>
    </nc>
  </rcc>
  <rcc rId="5467" sId="1">
    <oc r="G381" t="inlineStr">
      <is>
        <t>ADL_SR06_C2B1-ADPSXF2_CPSF_SEP5_01580510_2022WW09.3.0.bin</t>
      </is>
    </oc>
    <nc r="G381" t="inlineStr">
      <is>
        <t>ADL_SR06_C2B1-ADPSXF2_CPSF_SEP5_01580510_2022WW19.3.0.bin</t>
      </is>
    </nc>
  </rcc>
  <rcc rId="5468" sId="1">
    <oc r="G382" t="inlineStr">
      <is>
        <t>ADL_SR06_C2B1-ADPSXF2_CPSF_SEP5_01580510_2022WW09.3.0.bin</t>
      </is>
    </oc>
    <nc r="G382" t="inlineStr">
      <is>
        <t>ADL_SR06_C2B1-ADPSXF2_CPSF_SEP5_01580510_2022WW19.3.0.bin</t>
      </is>
    </nc>
  </rcc>
  <rcc rId="5469" sId="1">
    <oc r="G383" t="inlineStr">
      <is>
        <t>ADL_SR06_C2B1-ADPSXF2_CPSF_SEP5_01580510_2022WW09.3.0.bin</t>
      </is>
    </oc>
    <nc r="G383" t="inlineStr">
      <is>
        <t>ADL_SR06_C2B1-ADPSXF2_CPSF_SEP5_01580510_2022WW19.3.0.bin</t>
      </is>
    </nc>
  </rcc>
  <rcc rId="5470" sId="1">
    <oc r="G384" t="inlineStr">
      <is>
        <t>ADL_SR06_C2B1-ADPSXF2_CPSF_SEP5_01580510_2022WW09.3.0.bin</t>
      </is>
    </oc>
    <nc r="G384" t="inlineStr">
      <is>
        <t>ADL_SR06_C2B1-ADPSXF2_CPSF_SEP5_01580510_2022WW19.3.0.bin</t>
      </is>
    </nc>
  </rcc>
  <rcc rId="5471" sId="1">
    <oc r="G385" t="inlineStr">
      <is>
        <t>ADL_SR06_C2B1-ADPSXF2_CPSF_SEP5_01580510_2022WW09.3.0.bin</t>
      </is>
    </oc>
    <nc r="G385" t="inlineStr">
      <is>
        <t>ADL_SR06_C2B1-ADPSXF2_CPSF_SEP5_01580510_2022WW19.3.0.bin</t>
      </is>
    </nc>
  </rcc>
  <rcc rId="5472" sId="1">
    <oc r="G386" t="inlineStr">
      <is>
        <t>ADL_SR06_C2B1-ADPSXF2_CPSF_SEP5_01580510_2022WW09.3.0.bin</t>
      </is>
    </oc>
    <nc r="G386" t="inlineStr">
      <is>
        <t>ADL_SR06_C2B1-ADPSXF2_CPSF_SEP5_01580510_2022WW19.3.0.bin</t>
      </is>
    </nc>
  </rcc>
  <rcc rId="5473" sId="1">
    <oc r="G387" t="inlineStr">
      <is>
        <t>ADL_SR06_C2B1-ADPSXF2_CPSF_SEP5_01580510_2022WW09.3.0.bin</t>
      </is>
    </oc>
    <nc r="G387" t="inlineStr">
      <is>
        <t>ADL_SR06_C2B1-ADPSXF2_CPSF_SEP5_01580510_2022WW19.3.0.bin</t>
      </is>
    </nc>
  </rcc>
  <rcc rId="5474" sId="1">
    <oc r="G388" t="inlineStr">
      <is>
        <t>ADL_SR06_C2B1-ADPSXF2_CPSF_SEP5_01580510_2022WW09.3.0.bin</t>
      </is>
    </oc>
    <nc r="G388" t="inlineStr">
      <is>
        <t>ADL_SR06_C2B1-ADPSXF2_CPSF_SEP5_01580510_2022WW19.3.0.bin</t>
      </is>
    </nc>
  </rcc>
  <rcc rId="5475" sId="1">
    <oc r="G389" t="inlineStr">
      <is>
        <t>ADL_SR06_C2B1-ADPSXF2_CPSF_SEP5_01580510_2022WW09.3.0.bin</t>
      </is>
    </oc>
    <nc r="G389" t="inlineStr">
      <is>
        <t>ADL_SR06_C2B1-ADPSXF2_CPSF_SEP5_01580510_2022WW19.3.0.bin</t>
      </is>
    </nc>
  </rcc>
  <rcc rId="5476" sId="1">
    <oc r="G390" t="inlineStr">
      <is>
        <t>ADL_SR06_C2B1-ADPSXF2_CPSF_SEP5_01580510_2022WW09.3.0.bin</t>
      </is>
    </oc>
    <nc r="G390" t="inlineStr">
      <is>
        <t>ADL_SR06_C2B1-ADPSXF2_CPSF_SEP5_01580510_2022WW19.3.0.bin</t>
      </is>
    </nc>
  </rcc>
  <rcc rId="5477" sId="1">
    <oc r="G391" t="inlineStr">
      <is>
        <t>ADL_SR06_C2B1-ADPSXF2_CPSF_SEP5_01580510_2022WW09.3.0.bin</t>
      </is>
    </oc>
    <nc r="G391" t="inlineStr">
      <is>
        <t>ADL_SR06_C2B1-ADPSXF2_CPSF_SEP5_01580510_2022WW19.3.0.bin</t>
      </is>
    </nc>
  </rcc>
  <rcc rId="5478" sId="1">
    <oc r="G392" t="inlineStr">
      <is>
        <t>ADL_SR06_C2B1-ADPSXF2_CPSF_SEP5_01580510_2022WW09.3.0.bin</t>
      </is>
    </oc>
    <nc r="G392" t="inlineStr">
      <is>
        <t>ADL_SR06_C2B1-ADPSXF2_CPSF_SEP5_01580510_2022WW19.3.0.bin</t>
      </is>
    </nc>
  </rcc>
  <rcc rId="5479" sId="1">
    <oc r="G393" t="inlineStr">
      <is>
        <t>ADL_SR06_C2B1-ADPSXF2_CPSF_SEP5_01580510_2022WW09.3.0.bin</t>
      </is>
    </oc>
    <nc r="G393" t="inlineStr">
      <is>
        <t>ADL_SR06_C2B1-ADPSXF2_CPSF_SEP5_01580510_2022WW19.3.0.bin</t>
      </is>
    </nc>
  </rcc>
  <rcc rId="5480" sId="1">
    <oc r="G394" t="inlineStr">
      <is>
        <t>ADL_SR06_C2B1-ADPSXF2_CPSF_SEP5_01580510_2022WW09.3.0.bin</t>
      </is>
    </oc>
    <nc r="G394" t="inlineStr">
      <is>
        <t>ADL_SR06_C2B1-ADPSXF2_CPSF_SEP5_01580510_2022WW19.3.0.bin</t>
      </is>
    </nc>
  </rcc>
  <rcc rId="5481" sId="1">
    <oc r="G395" t="inlineStr">
      <is>
        <t>ADL_SR06_C2B1-ADPSXF2_CPSF_SEP5_01580510_2022WW09.3.0.bin</t>
      </is>
    </oc>
    <nc r="G395" t="inlineStr">
      <is>
        <t>ADL_SR06_C2B1-ADPSXF2_CPSF_SEP5_01580510_2022WW19.3.0.bin</t>
      </is>
    </nc>
  </rcc>
  <rcc rId="5482" sId="1">
    <oc r="G396" t="inlineStr">
      <is>
        <t>ADL_SR06_C2B1-ADPSXF2_CPSF_SEP5_01580510_2022WW09.3.0.bin</t>
      </is>
    </oc>
    <nc r="G396" t="inlineStr">
      <is>
        <t>ADL_SR06_C2B1-ADPSXF2_CPSF_SEP5_01580510_2022WW19.3.0.bin</t>
      </is>
    </nc>
  </rcc>
  <rcc rId="5483" sId="1">
    <oc r="G397" t="inlineStr">
      <is>
        <t>ADL_SR06_C2B1-ADPSXF2_CPSF_SEP5_01580510_2022WW09.3.0.bin</t>
      </is>
    </oc>
    <nc r="G397" t="inlineStr">
      <is>
        <t>ADL_SR06_C2B1-ADPSXF2_CPSF_SEP5_01580510_2022WW19.3.0.bin</t>
      </is>
    </nc>
  </rcc>
  <rcc rId="5484" sId="1">
    <oc r="G398" t="inlineStr">
      <is>
        <t>ADL_SR06_C2B1-ADPSXF2_CPSF_SEP5_01580510_2022WW09.3.0.bin</t>
      </is>
    </oc>
    <nc r="G398" t="inlineStr">
      <is>
        <t>ADL_SR06_C2B1-ADPSXF2_CPSF_SEP5_01580510_2022WW19.3.0.bin</t>
      </is>
    </nc>
  </rcc>
  <rcc rId="5485" sId="1">
    <oc r="G399" t="inlineStr">
      <is>
        <t>ADL_SR06_C2B1-ADPSXF2_CPSF_SEP5_01580510_2022WW09.3.0.bin</t>
      </is>
    </oc>
    <nc r="G399" t="inlineStr">
      <is>
        <t>ADL_SR06_C2B1-ADPSXF2_CPSF_SEP5_01580510_2022WW19.3.0.bin</t>
      </is>
    </nc>
  </rcc>
  <rcc rId="5486" sId="1">
    <oc r="G400" t="inlineStr">
      <is>
        <t>ADL_SR06_C2B1-ADPSXF2_CPSF_SEP5_01580510_2022WW09.3.0.bin</t>
      </is>
    </oc>
    <nc r="G400" t="inlineStr">
      <is>
        <t>ADL_SR06_C2B1-ADPSXF2_CPSF_SEP5_01580510_2022WW19.3.0.bin</t>
      </is>
    </nc>
  </rcc>
  <rcc rId="5487" sId="1">
    <oc r="G401" t="inlineStr">
      <is>
        <t>ADL_SR06_C2B1-ADPSXF2_CPSF_SEP5_01580510_2022WW09.3.0.bin</t>
      </is>
    </oc>
    <nc r="G401" t="inlineStr">
      <is>
        <t>ADL_SR06_C2B1-ADPSXF2_CPSF_SEP5_01580510_2022WW19.3.0.bin</t>
      </is>
    </nc>
  </rcc>
  <rcc rId="5488" sId="1">
    <oc r="G402" t="inlineStr">
      <is>
        <t>ADL_SR06_C2B1-ADPSXF2_CPSF_SEP5_01580510_2022WW09.3.0.bin</t>
      </is>
    </oc>
    <nc r="G402" t="inlineStr">
      <is>
        <t>ADL_SR06_C2B1-ADPSXF2_CPSF_SEP5_01580510_2022WW19.3.0.bin</t>
      </is>
    </nc>
  </rcc>
  <rcc rId="5489" sId="1">
    <oc r="G403" t="inlineStr">
      <is>
        <t>ADL_SR06_C2B1-ADPSXF2_CPSF_SEP5_01580510_2022WW09.3.0.bin</t>
      </is>
    </oc>
    <nc r="G403" t="inlineStr">
      <is>
        <t>ADL_SR06_C2B1-ADPSXF2_CPSF_SEP5_01580510_2022WW19.3.0.bin</t>
      </is>
    </nc>
  </rcc>
  <rcc rId="5490" sId="1">
    <oc r="G404" t="inlineStr">
      <is>
        <t>ADL_SR06_C2B1-ADPSXF2_CPSF_SEP5_01580510_2022WW09.3.0.bin</t>
      </is>
    </oc>
    <nc r="G404" t="inlineStr">
      <is>
        <t>ADL_SR06_C2B1-ADPSXF2_CPSF_SEP5_01580510_2022WW19.3.0.bin</t>
      </is>
    </nc>
  </rcc>
  <rcc rId="5491" sId="1">
    <oc r="G405" t="inlineStr">
      <is>
        <t>ADL_SR06_C2B1-ADPSXF2_CPSF_SEP5_01580510_2022WW09.3.0.bin</t>
      </is>
    </oc>
    <nc r="G405" t="inlineStr">
      <is>
        <t>ADL_SR06_C2B1-ADPSXF2_CPSF_SEP5_01580510_2022WW19.3.0.bin</t>
      </is>
    </nc>
  </rcc>
  <rcc rId="5492" sId="1">
    <oc r="G406" t="inlineStr">
      <is>
        <t>ADL_SR06_C2B1-ADPSXF2_CPSF_SEP5_01580510_2022WW09.3.0.bin</t>
      </is>
    </oc>
    <nc r="G406" t="inlineStr">
      <is>
        <t>ADL_SR06_C2B1-ADPSXF2_CPSF_SEP5_01580510_2022WW19.3.0.bin</t>
      </is>
    </nc>
  </rcc>
  <rcc rId="5493" sId="1">
    <oc r="G407" t="inlineStr">
      <is>
        <t>ADL_SR06_C2B1-ADPSXF2_CPSF_SEP5_01580510_2022WW09.3.0.bin</t>
      </is>
    </oc>
    <nc r="G407" t="inlineStr">
      <is>
        <t>ADL_SR06_C2B1-ADPSXF2_CPSF_SEP5_01580510_2022WW19.3.0.bin</t>
      </is>
    </nc>
  </rcc>
  <rcc rId="5494" sId="1">
    <oc r="G408" t="inlineStr">
      <is>
        <t>ADL_SR06_C2B1-ADPSXF2_CPSF_SEP5_01580510_2022WW09.3.0.bin</t>
      </is>
    </oc>
    <nc r="G408" t="inlineStr">
      <is>
        <t>ADL_SR06_C2B1-ADPSXF2_CPSF_SEP5_01580510_2022WW19.3.0.bin</t>
      </is>
    </nc>
  </rcc>
  <rcc rId="5495" sId="1">
    <oc r="G409" t="inlineStr">
      <is>
        <t>ADL_SR06_C2B1-ADPSXF2_CPSF_SEP5_01580510_2022WW09.3.0.bin</t>
      </is>
    </oc>
    <nc r="G409" t="inlineStr">
      <is>
        <t>ADL_SR06_C2B1-ADPSXF2_CPSF_SEP5_01580510_2022WW19.3.0.bin</t>
      </is>
    </nc>
  </rcc>
  <rcc rId="5496" sId="1">
    <oc r="G410" t="inlineStr">
      <is>
        <t>ADL_SR06_C2B1-ADPSXF2_CPSF_SEP5_01580510_2022WW09.3.0.bin</t>
      </is>
    </oc>
    <nc r="G410" t="inlineStr">
      <is>
        <t>ADL_SR06_C2B1-ADPSXF2_CPSF_SEP5_01580510_2022WW19.3.0.bin</t>
      </is>
    </nc>
  </rcc>
  <rcc rId="5497" sId="1">
    <oc r="G411" t="inlineStr">
      <is>
        <t>ADL_SR06_C2B1-ADPSXF2_CPSF_SEP5_01580510_2022WW09.3.0.bin</t>
      </is>
    </oc>
    <nc r="G411" t="inlineStr">
      <is>
        <t>ADL_SR06_C2B1-ADPSXF2_CPSF_SEP5_01580510_2022WW19.3.0.bin</t>
      </is>
    </nc>
  </rcc>
  <rcc rId="5498" sId="1">
    <oc r="G412" t="inlineStr">
      <is>
        <t>ADL_SR06_C2B1-ADPSXF2_CPSF_SEP5_01580510_2022WW09.3.0.bin</t>
      </is>
    </oc>
    <nc r="G412" t="inlineStr">
      <is>
        <t>ADL_SR06_C2B1-ADPSXF2_CPSF_SEP5_01580510_2022WW19.3.0.bin</t>
      </is>
    </nc>
  </rcc>
  <rcc rId="5499" sId="1">
    <oc r="G413" t="inlineStr">
      <is>
        <t>ADL_SR06_C2B1-ADPSXF2_CPSF_SEP5_01580510_2022WW09.3.0.bin</t>
      </is>
    </oc>
    <nc r="G413" t="inlineStr">
      <is>
        <t>ADL_SR06_C2B1-ADPSXF2_CPSF_SEP5_01580510_2022WW19.3.0.bin</t>
      </is>
    </nc>
  </rcc>
  <rcc rId="5500" sId="1">
    <oc r="G414" t="inlineStr">
      <is>
        <t>ADL_SR06_C2B1-ADPSXF2_CPSF_SEP5_01580510_2022WW09.3.0.bin</t>
      </is>
    </oc>
    <nc r="G414" t="inlineStr">
      <is>
        <t>ADL_SR06_C2B1-ADPSXF2_CPSF_SEP5_01580510_2022WW19.3.0.bin</t>
      </is>
    </nc>
  </rcc>
  <rcc rId="5501" sId="1">
    <oc r="G415" t="inlineStr">
      <is>
        <t>ADL_SR06_C2B1-ADPSXF2_CPSF_SEP5_01580510_2022WW09.3.0.bin</t>
      </is>
    </oc>
    <nc r="G415" t="inlineStr">
      <is>
        <t>ADL_SR06_C2B1-ADPSXF2_CPSF_SEP5_01580510_2022WW19.3.0.bin</t>
      </is>
    </nc>
  </rcc>
  <rcc rId="5502" sId="1">
    <oc r="G416" t="inlineStr">
      <is>
        <t>ADL_SR06_C2B1-ADPSXF2_CPSF_SEP5_01580510_2022WW09.3.0.bin</t>
      </is>
    </oc>
    <nc r="G416" t="inlineStr">
      <is>
        <t>ADL_SR06_C2B1-ADPSXF2_CPSF_SEP5_01580510_2022WW19.3.0.bin</t>
      </is>
    </nc>
  </rcc>
  <rcc rId="5503" sId="1">
    <oc r="G417" t="inlineStr">
      <is>
        <t>ADL_SR06_C2B1-ADPSXF2_CPSF_SEP5_01580510_2022WW09.3.0.bin</t>
      </is>
    </oc>
    <nc r="G417" t="inlineStr">
      <is>
        <t>ADL_SR06_C2B1-ADPSXF2_CPSF_SEP5_01580510_2022WW19.3.0.bin</t>
      </is>
    </nc>
  </rcc>
  <rcc rId="5504" sId="1">
    <oc r="G418" t="inlineStr">
      <is>
        <t>ADL_SR06_C2B1-ADPSXF2_CPSF_SEP5_01580510_2022WW09.3.0.bin</t>
      </is>
    </oc>
    <nc r="G418" t="inlineStr">
      <is>
        <t>ADL_SR06_C2B1-ADPSXF2_CPSF_SEP5_01580510_2022WW19.3.0.bin</t>
      </is>
    </nc>
  </rcc>
  <rcc rId="5505" sId="1">
    <oc r="G419" t="inlineStr">
      <is>
        <t>ADL_SR06_C2B1-ADPSXF2_CPSF_SEP5_01580510_2022WW09.3.0.bin</t>
      </is>
    </oc>
    <nc r="G419" t="inlineStr">
      <is>
        <t>ADL_SR06_C2B1-ADPSXF2_CPSF_SEP5_01580510_2022WW19.3.0.bin</t>
      </is>
    </nc>
  </rcc>
  <rcc rId="5506" sId="1">
    <oc r="G420" t="inlineStr">
      <is>
        <t>ADL_SR06_C2B1-ADPSXF2_CPSF_SEP5_01580510_2022WW09.3.0.bin</t>
      </is>
    </oc>
    <nc r="G420" t="inlineStr">
      <is>
        <t>ADL_SR06_C2B1-ADPSXF2_CPSF_SEP5_01580510_2022WW19.3.0.bin</t>
      </is>
    </nc>
  </rcc>
  <rcc rId="5507" sId="1">
    <oc r="G421" t="inlineStr">
      <is>
        <t>ADL_SR06_C2B1-ADPSXF2_CPSF_SEP5_01580510_2022WW09.3.0.bin</t>
      </is>
    </oc>
    <nc r="G421" t="inlineStr">
      <is>
        <t>ADL_SR06_C2B1-ADPSXF2_CPSF_SEP5_01580510_2022WW19.3.0.bin</t>
      </is>
    </nc>
  </rcc>
  <rcc rId="5508" sId="1">
    <oc r="G422" t="inlineStr">
      <is>
        <t>ADL_SR06_C2B1-ADPSXF2_CPSF_SEP5_01580510_2022WW09.3.0.bin</t>
      </is>
    </oc>
    <nc r="G422" t="inlineStr">
      <is>
        <t>ADL_SR06_C2B1-ADPSXF2_CPSF_SEP5_01580510_2022WW19.3.0.bin</t>
      </is>
    </nc>
  </rcc>
  <rcc rId="5509" sId="1">
    <oc r="G423" t="inlineStr">
      <is>
        <t>ADL_SR06_C2B1-ADPSXF2_CPSF_SEP5_01580510_2022WW09.3.0.bin</t>
      </is>
    </oc>
    <nc r="G423" t="inlineStr">
      <is>
        <t>ADL_SR06_C2B1-ADPSXF2_CPSF_SEP5_01580510_2022WW19.3.0.bin</t>
      </is>
    </nc>
  </rcc>
  <rcc rId="5510" sId="1">
    <oc r="G424" t="inlineStr">
      <is>
        <t>ADL_SR06_C2B1-ADPSXF2_CPSF_SEP5_01580510_2022WW09.3.0.bin</t>
      </is>
    </oc>
    <nc r="G424" t="inlineStr">
      <is>
        <t>ADL_SR06_C2B1-ADPSXF2_CPSF_SEP5_01580510_2022WW19.3.0.bin</t>
      </is>
    </nc>
  </rcc>
  <rcc rId="5511" sId="1">
    <oc r="G425" t="inlineStr">
      <is>
        <t>ADL_SR06_C2B1-ADPSXF2_CPSF_SEP5_01580510_2022WW09.3.0.bin</t>
      </is>
    </oc>
    <nc r="G425" t="inlineStr">
      <is>
        <t>ADL_SR06_C2B1-ADPSXF2_CPSF_SEP5_01580510_2022WW19.3.0.bin</t>
      </is>
    </nc>
  </rcc>
  <rcc rId="5512" sId="1">
    <oc r="G426" t="inlineStr">
      <is>
        <t>ADL_SR06_C2B1-ADPSXF2_CPSF_SEP5_01580510_2022WW09.3.0.bin</t>
      </is>
    </oc>
    <nc r="G426" t="inlineStr">
      <is>
        <t>ADL_SR06_C2B1-ADPSXF2_CPSF_SEP5_01580510_2022WW19.3.0.bin</t>
      </is>
    </nc>
  </rcc>
  <rcc rId="5513" sId="1">
    <oc r="G427" t="inlineStr">
      <is>
        <t>ADL_SR06_C2B1-ADPSXF2_CPSF_SEP5_01580510_2022WW09.3.0.bin</t>
      </is>
    </oc>
    <nc r="G427" t="inlineStr">
      <is>
        <t>ADL_SR06_C2B1-ADPSXF2_CPSF_SEP5_01580510_2022WW19.3.0.bin</t>
      </is>
    </nc>
  </rcc>
  <rcc rId="5514" sId="1">
    <oc r="G428" t="inlineStr">
      <is>
        <t>ADL_SR06_C2B1-ADPSXF2_CPSF_SEP5_01580510_2022WW09.3.0.bin</t>
      </is>
    </oc>
    <nc r="G428" t="inlineStr">
      <is>
        <t>ADL_SR06_C2B1-ADPSXF2_CPSF_SEP5_01580510_2022WW19.3.0.bin</t>
      </is>
    </nc>
  </rcc>
  <rcc rId="5515" sId="1">
    <oc r="G429" t="inlineStr">
      <is>
        <t>ADL_SR06_C2B1-ADPSXF2_CPSF_SEP5_01580510_2022WW09.3.0.bin</t>
      </is>
    </oc>
    <nc r="G429" t="inlineStr">
      <is>
        <t>ADL_SR06_C2B1-ADPSXF2_CPSF_SEP5_01580510_2022WW19.3.0.bin</t>
      </is>
    </nc>
  </rcc>
  <rcc rId="5516" sId="1">
    <oc r="G430" t="inlineStr">
      <is>
        <t>ADL_SR06_C2B1-ADPSXF2_CPSF_SEP5_01580510_2022WW09.3.0.bin</t>
      </is>
    </oc>
    <nc r="G430" t="inlineStr">
      <is>
        <t>ADL_SR06_C2B1-ADPSXF2_CPSF_SEP5_01580510_2022WW19.3.0.bin</t>
      </is>
    </nc>
  </rcc>
  <rcc rId="5517" sId="1">
    <oc r="G431" t="inlineStr">
      <is>
        <t>ADL_SR06_C2B1-ADPSXF2_CPSF_SEP5_01580510_2022WW09.3.0.bin</t>
      </is>
    </oc>
    <nc r="G431" t="inlineStr">
      <is>
        <t>ADL_SR06_C2B1-ADPSXF2_CPSF_SEP5_01580510_2022WW19.3.0.bin</t>
      </is>
    </nc>
  </rcc>
  <rcc rId="5518" sId="1">
    <oc r="G432" t="inlineStr">
      <is>
        <t>ADL_SR06_C2B1-ADPSXF2_CPSF_SEP5_01580510_2022WW09.3.0.bin</t>
      </is>
    </oc>
    <nc r="G432" t="inlineStr">
      <is>
        <t>ADL_SR06_C2B1-ADPSXF2_CPSF_SEP5_01580510_2022WW19.3.0.bin</t>
      </is>
    </nc>
  </rcc>
  <rcc rId="5519" sId="1">
    <oc r="G433" t="inlineStr">
      <is>
        <t>ADL_SR06_C2B1-ADPSXF2_CPSF_SEP5_01580510_2022WW09.3.0.bin</t>
      </is>
    </oc>
    <nc r="G433" t="inlineStr">
      <is>
        <t>ADL_SR06_C2B1-ADPSXF2_CPSF_SEP5_01580510_2022WW19.3.0.bin</t>
      </is>
    </nc>
  </rcc>
  <rcc rId="5520" sId="1">
    <oc r="G434" t="inlineStr">
      <is>
        <t>ADL_SR06_C2B1-ADPSXF2_CPSF_SEP5_01580510_2022WW09.3.0.bin</t>
      </is>
    </oc>
    <nc r="G434" t="inlineStr">
      <is>
        <t>ADL_SR06_C2B1-ADPSXF2_CPSF_SEP5_01580510_2022WW19.3.0.bin</t>
      </is>
    </nc>
  </rcc>
  <rcc rId="5521" sId="1">
    <oc r="G435" t="inlineStr">
      <is>
        <t>ADL_SR06_C2B1-ADPSXF2_CPSF_SEP5_01580510_2022WW09.3.0.bin</t>
      </is>
    </oc>
    <nc r="G435" t="inlineStr">
      <is>
        <t>ADL_SR06_C2B1-ADPSXF2_CPSF_SEP5_01580510_2022WW19.3.0.bin</t>
      </is>
    </nc>
  </rcc>
  <rcc rId="5522" sId="1">
    <oc r="G436" t="inlineStr">
      <is>
        <t>ADL_SR06_C2B1-ADPSXF2_CPSF_SEP5_01580510_2022WW09.3.0.bin</t>
      </is>
    </oc>
    <nc r="G436" t="inlineStr">
      <is>
        <t>ADL_SR06_C2B1-ADPSXF2_CPSF_SEP5_01580510_2022WW19.3.0.bin</t>
      </is>
    </nc>
  </rcc>
  <rcc rId="5523" sId="1">
    <oc r="G437" t="inlineStr">
      <is>
        <t>ADL_SR06_C2B1-ADPSXF2_CPSF_SEP5_01580510_2022WW09.3.0.bin</t>
      </is>
    </oc>
    <nc r="G437" t="inlineStr">
      <is>
        <t>ADL_SR06_C2B1-ADPSXF2_CPSF_SEP5_01580510_2022WW19.3.0.bin</t>
      </is>
    </nc>
  </rcc>
  <rcc rId="5524" sId="1">
    <oc r="I5" t="inlineStr">
      <is>
        <t>Not_Run</t>
      </is>
    </oc>
    <nc r="I5" t="inlineStr">
      <is>
        <t>Passed</t>
      </is>
    </nc>
  </rcc>
  <rcc rId="5525" sId="1">
    <oc r="I7" t="inlineStr">
      <is>
        <t>Not_Run</t>
      </is>
    </oc>
    <nc r="I7" t="inlineStr">
      <is>
        <t>Passed</t>
      </is>
    </nc>
  </rcc>
  <rcc rId="5526" sId="1">
    <oc r="I11" t="inlineStr">
      <is>
        <t>Not_Run</t>
      </is>
    </oc>
    <nc r="I11" t="inlineStr">
      <is>
        <t>Passed</t>
      </is>
    </nc>
  </rcc>
  <rcc rId="5527" sId="1">
    <oc r="I14" t="inlineStr">
      <is>
        <t>Not_Run</t>
      </is>
    </oc>
    <nc r="I14" t="inlineStr">
      <is>
        <t>Passed</t>
      </is>
    </nc>
  </rcc>
  <rcc rId="5528" sId="1">
    <oc r="I26" t="inlineStr">
      <is>
        <t>Not_Run</t>
      </is>
    </oc>
    <nc r="I26" t="inlineStr">
      <is>
        <t>Passed</t>
      </is>
    </nc>
  </rcc>
  <rcc rId="5529" sId="1">
    <oc r="I29" t="inlineStr">
      <is>
        <t>Not_Run</t>
      </is>
    </oc>
    <nc r="I29" t="inlineStr">
      <is>
        <t>Passed</t>
      </is>
    </nc>
  </rcc>
  <rcc rId="5530" sId="1">
    <oc r="I32" t="inlineStr">
      <is>
        <t>Not_Run</t>
      </is>
    </oc>
    <nc r="I32" t="inlineStr">
      <is>
        <t>Passed</t>
      </is>
    </nc>
  </rcc>
  <rcc rId="5531" sId="1">
    <oc r="I34" t="inlineStr">
      <is>
        <t>Not_Run</t>
      </is>
    </oc>
    <nc r="I34" t="inlineStr">
      <is>
        <t>Passed</t>
      </is>
    </nc>
  </rcc>
  <rcc rId="5532" sId="1">
    <oc r="I40" t="inlineStr">
      <is>
        <t>Not_Run</t>
      </is>
    </oc>
    <nc r="I40" t="inlineStr">
      <is>
        <t>Passed</t>
      </is>
    </nc>
  </rcc>
  <rcc rId="5533" sId="1">
    <oc r="I54" t="inlineStr">
      <is>
        <t>Not_Run</t>
      </is>
    </oc>
    <nc r="I54" t="inlineStr">
      <is>
        <t>Passed</t>
      </is>
    </nc>
  </rcc>
  <rcc rId="5534" sId="1">
    <oc r="I56" t="inlineStr">
      <is>
        <t>Not_Run</t>
      </is>
    </oc>
    <nc r="I56" t="inlineStr">
      <is>
        <t>Passed</t>
      </is>
    </nc>
  </rcc>
  <rcc rId="5535" sId="1">
    <oc r="I59" t="inlineStr">
      <is>
        <t>Not_Run</t>
      </is>
    </oc>
    <nc r="I59" t="inlineStr">
      <is>
        <t>Passed</t>
      </is>
    </nc>
  </rcc>
  <rcc rId="5536" sId="1">
    <oc r="I64" t="inlineStr">
      <is>
        <t>Not_Run</t>
      </is>
    </oc>
    <nc r="I64" t="inlineStr">
      <is>
        <t>Passed</t>
      </is>
    </nc>
  </rcc>
  <rcc rId="5537" sId="1">
    <oc r="I65" t="inlineStr">
      <is>
        <t>Not_Run</t>
      </is>
    </oc>
    <nc r="I65" t="inlineStr">
      <is>
        <t>Passed</t>
      </is>
    </nc>
  </rcc>
  <rcc rId="5538" sId="1">
    <oc r="I68" t="inlineStr">
      <is>
        <t>Not_Run</t>
      </is>
    </oc>
    <nc r="I68" t="inlineStr">
      <is>
        <t>Passed</t>
      </is>
    </nc>
  </rcc>
  <rcc rId="5539" sId="1">
    <oc r="I85" t="inlineStr">
      <is>
        <t>Not_Run</t>
      </is>
    </oc>
    <nc r="I85" t="inlineStr">
      <is>
        <t>Passed</t>
      </is>
    </nc>
  </rcc>
  <rcc rId="5540" sId="1">
    <oc r="I97" t="inlineStr">
      <is>
        <t>Not_Run</t>
      </is>
    </oc>
    <nc r="I97" t="inlineStr">
      <is>
        <t>Passed</t>
      </is>
    </nc>
  </rcc>
  <rcc rId="5541" sId="1">
    <oc r="I98" t="inlineStr">
      <is>
        <t>Not_Run</t>
      </is>
    </oc>
    <nc r="I98" t="inlineStr">
      <is>
        <t>Passed</t>
      </is>
    </nc>
  </rcc>
  <rcc rId="5542" sId="1">
    <oc r="I99" t="inlineStr">
      <is>
        <t>Not_Run</t>
      </is>
    </oc>
    <nc r="I99" t="inlineStr">
      <is>
        <t>Passed</t>
      </is>
    </nc>
  </rcc>
  <rcc rId="5543" sId="1">
    <oc r="I100" t="inlineStr">
      <is>
        <t>Not_Run</t>
      </is>
    </oc>
    <nc r="I100" t="inlineStr">
      <is>
        <t>Passed</t>
      </is>
    </nc>
  </rcc>
  <rcc rId="5544" sId="1">
    <oc r="I102" t="inlineStr">
      <is>
        <t>Not_Run</t>
      </is>
    </oc>
    <nc r="I102" t="inlineStr">
      <is>
        <t>Passed</t>
      </is>
    </nc>
  </rcc>
  <rcc rId="5545" sId="1">
    <oc r="I103" t="inlineStr">
      <is>
        <t>Not_Run</t>
      </is>
    </oc>
    <nc r="I103" t="inlineStr">
      <is>
        <t>Passed</t>
      </is>
    </nc>
  </rcc>
  <rcc rId="5546" sId="1">
    <oc r="I110" t="inlineStr">
      <is>
        <t>Not_Run</t>
      </is>
    </oc>
    <nc r="I110" t="inlineStr">
      <is>
        <t>Passed</t>
      </is>
    </nc>
  </rcc>
  <rcc rId="5547" sId="1">
    <oc r="I111" t="inlineStr">
      <is>
        <t>Not_Run</t>
      </is>
    </oc>
    <nc r="I111" t="inlineStr">
      <is>
        <t>Passed</t>
      </is>
    </nc>
  </rcc>
  <rcc rId="5548" sId="1">
    <oc r="I117" t="inlineStr">
      <is>
        <t>Not_Run</t>
      </is>
    </oc>
    <nc r="I117" t="inlineStr">
      <is>
        <t>Passed</t>
      </is>
    </nc>
  </rcc>
  <rcc rId="5549" sId="1">
    <oc r="I119" t="inlineStr">
      <is>
        <t>Not_Run</t>
      </is>
    </oc>
    <nc r="I119" t="inlineStr">
      <is>
        <t>Passed</t>
      </is>
    </nc>
  </rcc>
  <rcc rId="5550" sId="1">
    <oc r="I131" t="inlineStr">
      <is>
        <t>Not_Run</t>
      </is>
    </oc>
    <nc r="I131" t="inlineStr">
      <is>
        <t>Passed</t>
      </is>
    </nc>
  </rcc>
  <rcc rId="5551" sId="1">
    <oc r="I133" t="inlineStr">
      <is>
        <t>Not_Run</t>
      </is>
    </oc>
    <nc r="I133" t="inlineStr">
      <is>
        <t>Passed</t>
      </is>
    </nc>
  </rcc>
  <rcc rId="5552" sId="1">
    <oc r="I135" t="inlineStr">
      <is>
        <t>Not_Run</t>
      </is>
    </oc>
    <nc r="I135" t="inlineStr">
      <is>
        <t>Passed</t>
      </is>
    </nc>
  </rcc>
  <rcc rId="5553" sId="1">
    <oc r="I146" t="inlineStr">
      <is>
        <t>Not_Run</t>
      </is>
    </oc>
    <nc r="I146" t="inlineStr">
      <is>
        <t>Passed</t>
      </is>
    </nc>
  </rcc>
  <rcc rId="5554" sId="1">
    <oc r="I148" t="inlineStr">
      <is>
        <t>Not_Run</t>
      </is>
    </oc>
    <nc r="I148" t="inlineStr">
      <is>
        <t>Passed</t>
      </is>
    </nc>
  </rcc>
  <rcc rId="5555" sId="1">
    <oc r="I149" t="inlineStr">
      <is>
        <t>Not_Run</t>
      </is>
    </oc>
    <nc r="I149" t="inlineStr">
      <is>
        <t>Passed</t>
      </is>
    </nc>
  </rcc>
  <rcc rId="5556" sId="1">
    <oc r="I152" t="inlineStr">
      <is>
        <t>Not_Run</t>
      </is>
    </oc>
    <nc r="I152" t="inlineStr">
      <is>
        <t>Passed</t>
      </is>
    </nc>
  </rcc>
  <rcc rId="5557" sId="1">
    <oc r="I156" t="inlineStr">
      <is>
        <t>Not_Run</t>
      </is>
    </oc>
    <nc r="I156" t="inlineStr">
      <is>
        <t>Passed</t>
      </is>
    </nc>
  </rcc>
  <rcc rId="5558" sId="1">
    <oc r="I179" t="inlineStr">
      <is>
        <t>Not_Run</t>
      </is>
    </oc>
    <nc r="I179" t="inlineStr">
      <is>
        <t>Passed</t>
      </is>
    </nc>
  </rcc>
  <rcc rId="5559" sId="1">
    <oc r="I182" t="inlineStr">
      <is>
        <t>Not_Run</t>
      </is>
    </oc>
    <nc r="I182" t="inlineStr">
      <is>
        <t>Passed</t>
      </is>
    </nc>
  </rcc>
  <rcc rId="5560" sId="1">
    <oc r="I184" t="inlineStr">
      <is>
        <t>Not_Run</t>
      </is>
    </oc>
    <nc r="I184" t="inlineStr">
      <is>
        <t>Passed</t>
      </is>
    </nc>
  </rcc>
  <rcc rId="5561" sId="1">
    <oc r="I187" t="inlineStr">
      <is>
        <t>Not_Run</t>
      </is>
    </oc>
    <nc r="I187" t="inlineStr">
      <is>
        <t>Passed</t>
      </is>
    </nc>
  </rcc>
  <rcc rId="5562" sId="1">
    <oc r="I192" t="inlineStr">
      <is>
        <t>Not_Run</t>
      </is>
    </oc>
    <nc r="I192" t="inlineStr">
      <is>
        <t>Passed</t>
      </is>
    </nc>
  </rcc>
  <rcc rId="5563" sId="1">
    <oc r="I214" t="inlineStr">
      <is>
        <t>Not_Run</t>
      </is>
    </oc>
    <nc r="I214" t="inlineStr">
      <is>
        <t>Passed</t>
      </is>
    </nc>
  </rcc>
  <rcc rId="5564" sId="1">
    <oc r="I216" t="inlineStr">
      <is>
        <t>Not_Run</t>
      </is>
    </oc>
    <nc r="I216" t="inlineStr">
      <is>
        <t>Passed</t>
      </is>
    </nc>
  </rcc>
  <rcc rId="5565" sId="1">
    <oc r="I218" t="inlineStr">
      <is>
        <t>Not_Run</t>
      </is>
    </oc>
    <nc r="I218" t="inlineStr">
      <is>
        <t>Passed</t>
      </is>
    </nc>
  </rcc>
  <rcc rId="5566" sId="1">
    <oc r="I225" t="inlineStr">
      <is>
        <t>Not_Run</t>
      </is>
    </oc>
    <nc r="I225" t="inlineStr">
      <is>
        <t>Passed</t>
      </is>
    </nc>
  </rcc>
  <rcc rId="5567" sId="1">
    <oc r="I227" t="inlineStr">
      <is>
        <t>Not_Run</t>
      </is>
    </oc>
    <nc r="I227" t="inlineStr">
      <is>
        <t>Passed</t>
      </is>
    </nc>
  </rcc>
  <rcc rId="5568" sId="1">
    <oc r="I228" t="inlineStr">
      <is>
        <t>Not_Run</t>
      </is>
    </oc>
    <nc r="I228" t="inlineStr">
      <is>
        <t>Passed</t>
      </is>
    </nc>
  </rcc>
  <rcc rId="5569" sId="1">
    <oc r="I229" t="inlineStr">
      <is>
        <t>Not_Run</t>
      </is>
    </oc>
    <nc r="I229" t="inlineStr">
      <is>
        <t>Passed</t>
      </is>
    </nc>
  </rcc>
  <rcc rId="5570" sId="1">
    <oc r="I231" t="inlineStr">
      <is>
        <t>Not_Run</t>
      </is>
    </oc>
    <nc r="I231" t="inlineStr">
      <is>
        <t>Passed</t>
      </is>
    </nc>
  </rcc>
  <rcc rId="5571" sId="1">
    <oc r="I232" t="inlineStr">
      <is>
        <t>Not_Run</t>
      </is>
    </oc>
    <nc r="I232" t="inlineStr">
      <is>
        <t>Passed</t>
      </is>
    </nc>
  </rcc>
  <rcc rId="5572" sId="1">
    <oc r="I233" t="inlineStr">
      <is>
        <t>Not_Run</t>
      </is>
    </oc>
    <nc r="I233" t="inlineStr">
      <is>
        <t>Passed</t>
      </is>
    </nc>
  </rcc>
  <rcc rId="5573" sId="1">
    <oc r="I237" t="inlineStr">
      <is>
        <t>Not_Run</t>
      </is>
    </oc>
    <nc r="I237" t="inlineStr">
      <is>
        <t>Passed</t>
      </is>
    </nc>
  </rcc>
  <rcc rId="5574" sId="1">
    <oc r="I239" t="inlineStr">
      <is>
        <t>Not_Run</t>
      </is>
    </oc>
    <nc r="I239" t="inlineStr">
      <is>
        <t>Passed</t>
      </is>
    </nc>
  </rcc>
  <rcc rId="5575" sId="1">
    <oc r="I242" t="inlineStr">
      <is>
        <t>Not_Run</t>
      </is>
    </oc>
    <nc r="I242" t="inlineStr">
      <is>
        <t>Passed</t>
      </is>
    </nc>
  </rcc>
  <rcc rId="5576" sId="1">
    <oc r="I253" t="inlineStr">
      <is>
        <t>Not_Run</t>
      </is>
    </oc>
    <nc r="I253" t="inlineStr">
      <is>
        <t>Passed</t>
      </is>
    </nc>
  </rcc>
  <rcc rId="5577" sId="1">
    <oc r="I254" t="inlineStr">
      <is>
        <t>Not_Run</t>
      </is>
    </oc>
    <nc r="I254" t="inlineStr">
      <is>
        <t>Passed</t>
      </is>
    </nc>
  </rcc>
  <rcc rId="5578" sId="1">
    <oc r="I256" t="inlineStr">
      <is>
        <t>Not_Run</t>
      </is>
    </oc>
    <nc r="I256" t="inlineStr">
      <is>
        <t>Passed</t>
      </is>
    </nc>
  </rcc>
  <rcc rId="5579" sId="1">
    <oc r="I258" t="inlineStr">
      <is>
        <t>Not_Run</t>
      </is>
    </oc>
    <nc r="I258" t="inlineStr">
      <is>
        <t>Passed</t>
      </is>
    </nc>
  </rcc>
  <rcc rId="5580" sId="1">
    <oc r="I259" t="inlineStr">
      <is>
        <t>Not_Run</t>
      </is>
    </oc>
    <nc r="I259" t="inlineStr">
      <is>
        <t>Passed</t>
      </is>
    </nc>
  </rcc>
  <rcc rId="5581" sId="1">
    <oc r="I261" t="inlineStr">
      <is>
        <t>Not_Run</t>
      </is>
    </oc>
    <nc r="I261" t="inlineStr">
      <is>
        <t>Passed</t>
      </is>
    </nc>
  </rcc>
  <rcc rId="5582" sId="1">
    <oc r="I262" t="inlineStr">
      <is>
        <t>Not_Run</t>
      </is>
    </oc>
    <nc r="I262" t="inlineStr">
      <is>
        <t>Passed</t>
      </is>
    </nc>
  </rcc>
  <rcc rId="5583" sId="1">
    <oc r="I263" t="inlineStr">
      <is>
        <t>Not_Run</t>
      </is>
    </oc>
    <nc r="I263" t="inlineStr">
      <is>
        <t>Passed</t>
      </is>
    </nc>
  </rcc>
  <rcc rId="5584" sId="1">
    <oc r="I264" t="inlineStr">
      <is>
        <t>Not_Run</t>
      </is>
    </oc>
    <nc r="I264" t="inlineStr">
      <is>
        <t>Passed</t>
      </is>
    </nc>
  </rcc>
  <rcc rId="5585" sId="1">
    <oc r="I266" t="inlineStr">
      <is>
        <t>Not_Run</t>
      </is>
    </oc>
    <nc r="I266" t="inlineStr">
      <is>
        <t>Passed</t>
      </is>
    </nc>
  </rcc>
  <rcc rId="5586" sId="1">
    <oc r="I268" t="inlineStr">
      <is>
        <t>Not_Run</t>
      </is>
    </oc>
    <nc r="I268" t="inlineStr">
      <is>
        <t>Passed</t>
      </is>
    </nc>
  </rcc>
  <rcc rId="5587" sId="1">
    <oc r="I272" t="inlineStr">
      <is>
        <t>Not_Run</t>
      </is>
    </oc>
    <nc r="I272" t="inlineStr">
      <is>
        <t>Passed</t>
      </is>
    </nc>
  </rcc>
  <rcc rId="5588" sId="1">
    <oc r="I273" t="inlineStr">
      <is>
        <t>Not_Run</t>
      </is>
    </oc>
    <nc r="I273" t="inlineStr">
      <is>
        <t>Passed</t>
      </is>
    </nc>
  </rcc>
  <rcc rId="5589" sId="1">
    <oc r="I274" t="inlineStr">
      <is>
        <t>Not_Run</t>
      </is>
    </oc>
    <nc r="I274" t="inlineStr">
      <is>
        <t>Passed</t>
      </is>
    </nc>
  </rcc>
  <rcc rId="5590" sId="1">
    <oc r="I275" t="inlineStr">
      <is>
        <t>Not_Run</t>
      </is>
    </oc>
    <nc r="I275" t="inlineStr">
      <is>
        <t>Passed</t>
      </is>
    </nc>
  </rcc>
  <rcc rId="5591" sId="1">
    <oc r="I276" t="inlineStr">
      <is>
        <t>Not_Run</t>
      </is>
    </oc>
    <nc r="I276" t="inlineStr">
      <is>
        <t>Passed</t>
      </is>
    </nc>
  </rcc>
  <rcc rId="5592" sId="1">
    <oc r="I278" t="inlineStr">
      <is>
        <t>Not_Run</t>
      </is>
    </oc>
    <nc r="I278" t="inlineStr">
      <is>
        <t>Passed</t>
      </is>
    </nc>
  </rcc>
  <rcc rId="5593" sId="1">
    <oc r="I281" t="inlineStr">
      <is>
        <t>Not_Run</t>
      </is>
    </oc>
    <nc r="I281" t="inlineStr">
      <is>
        <t>Passed</t>
      </is>
    </nc>
  </rcc>
  <rcc rId="5594" sId="1">
    <oc r="I282" t="inlineStr">
      <is>
        <t>Not_Run</t>
      </is>
    </oc>
    <nc r="I282" t="inlineStr">
      <is>
        <t>Passed</t>
      </is>
    </nc>
  </rcc>
  <rcc rId="5595" sId="1">
    <oc r="I288" t="inlineStr">
      <is>
        <t>Not_Run</t>
      </is>
    </oc>
    <nc r="I288" t="inlineStr">
      <is>
        <t>Passed</t>
      </is>
    </nc>
  </rcc>
  <rcc rId="5596" sId="1">
    <oc r="I289" t="inlineStr">
      <is>
        <t>Not_Run</t>
      </is>
    </oc>
    <nc r="I289" t="inlineStr">
      <is>
        <t>Passed</t>
      </is>
    </nc>
  </rcc>
  <rcc rId="5597" sId="1">
    <oc r="I327" t="inlineStr">
      <is>
        <t>Not_Run</t>
      </is>
    </oc>
    <nc r="I327" t="inlineStr">
      <is>
        <t>Passed</t>
      </is>
    </nc>
  </rcc>
  <rcc rId="5598" sId="1">
    <oc r="I328" t="inlineStr">
      <is>
        <t>Not_Run</t>
      </is>
    </oc>
    <nc r="I328" t="inlineStr">
      <is>
        <t>Passed</t>
      </is>
    </nc>
  </rcc>
  <rcc rId="5599" sId="1">
    <oc r="I336" t="inlineStr">
      <is>
        <t>Not_Run</t>
      </is>
    </oc>
    <nc r="I336" t="inlineStr">
      <is>
        <t>Passed</t>
      </is>
    </nc>
  </rcc>
  <rcc rId="5600" sId="1">
    <oc r="I337" t="inlineStr">
      <is>
        <t>Not_Run</t>
      </is>
    </oc>
    <nc r="I337" t="inlineStr">
      <is>
        <t>Passed</t>
      </is>
    </nc>
  </rcc>
  <rcc rId="5601" sId="1">
    <oc r="I350" t="inlineStr">
      <is>
        <t>Not_Run</t>
      </is>
    </oc>
    <nc r="I350" t="inlineStr">
      <is>
        <t>Passed</t>
      </is>
    </nc>
  </rcc>
  <rcc rId="5602" sId="1">
    <oc r="I351" t="inlineStr">
      <is>
        <t>Not_Run</t>
      </is>
    </oc>
    <nc r="I351" t="inlineStr">
      <is>
        <t>Passed</t>
      </is>
    </nc>
  </rcc>
  <rcc rId="5603" sId="1">
    <oc r="I357" t="inlineStr">
      <is>
        <t>Not_Run</t>
      </is>
    </oc>
    <nc r="I357" t="inlineStr">
      <is>
        <t>Passed</t>
      </is>
    </nc>
  </rcc>
  <rcc rId="5604" sId="1">
    <oc r="I359" t="inlineStr">
      <is>
        <t>Not_Run</t>
      </is>
    </oc>
    <nc r="I359" t="inlineStr">
      <is>
        <t>Passed</t>
      </is>
    </nc>
  </rcc>
  <rcc rId="5605" sId="1">
    <oc r="I360" t="inlineStr">
      <is>
        <t>Not_Run</t>
      </is>
    </oc>
    <nc r="I360" t="inlineStr">
      <is>
        <t>Passed</t>
      </is>
    </nc>
  </rcc>
  <rcc rId="5606" sId="1">
    <oc r="I361" t="inlineStr">
      <is>
        <t>Not_Run</t>
      </is>
    </oc>
    <nc r="I361" t="inlineStr">
      <is>
        <t>Passed</t>
      </is>
    </nc>
  </rcc>
  <rcc rId="5607" sId="1">
    <oc r="I367" t="inlineStr">
      <is>
        <t>Not_Run</t>
      </is>
    </oc>
    <nc r="I367" t="inlineStr">
      <is>
        <t>Passed</t>
      </is>
    </nc>
  </rcc>
  <rcc rId="5608" sId="1">
    <oc r="I368" t="inlineStr">
      <is>
        <t>Not_Run</t>
      </is>
    </oc>
    <nc r="I368" t="inlineStr">
      <is>
        <t>Passed</t>
      </is>
    </nc>
  </rcc>
  <rcc rId="5609" sId="1">
    <oc r="I369" t="inlineStr">
      <is>
        <t>Not_Run</t>
      </is>
    </oc>
    <nc r="I369" t="inlineStr">
      <is>
        <t>Passed</t>
      </is>
    </nc>
  </rcc>
  <rcc rId="5610" sId="1">
    <oc r="I370" t="inlineStr">
      <is>
        <t>Not_Run</t>
      </is>
    </oc>
    <nc r="I370" t="inlineStr">
      <is>
        <t>Passed</t>
      </is>
    </nc>
  </rcc>
  <rcc rId="5611" sId="1">
    <oc r="I372" t="inlineStr">
      <is>
        <t>Not_Run</t>
      </is>
    </oc>
    <nc r="I372" t="inlineStr">
      <is>
        <t>Passed</t>
      </is>
    </nc>
  </rcc>
  <rcc rId="5612" sId="1">
    <oc r="I377" t="inlineStr">
      <is>
        <t>Not_Run</t>
      </is>
    </oc>
    <nc r="I377" t="inlineStr">
      <is>
        <t>Passed</t>
      </is>
    </nc>
  </rcc>
  <rcc rId="5613" sId="1">
    <oc r="I378" t="inlineStr">
      <is>
        <t>Not_Run</t>
      </is>
    </oc>
    <nc r="I378" t="inlineStr">
      <is>
        <t>Passed</t>
      </is>
    </nc>
  </rcc>
  <rcc rId="5614" sId="1">
    <oc r="I379" t="inlineStr">
      <is>
        <t>Not_Run</t>
      </is>
    </oc>
    <nc r="I379" t="inlineStr">
      <is>
        <t>Passed</t>
      </is>
    </nc>
  </rcc>
  <rcc rId="5615" sId="1">
    <oc r="I394" t="inlineStr">
      <is>
        <t>Not_Run</t>
      </is>
    </oc>
    <nc r="I394" t="inlineStr">
      <is>
        <t>Passed</t>
      </is>
    </nc>
  </rcc>
  <rcc rId="5616" sId="1">
    <oc r="I398" t="inlineStr">
      <is>
        <t>Not_Run</t>
      </is>
    </oc>
    <nc r="I398" t="inlineStr">
      <is>
        <t>Passed</t>
      </is>
    </nc>
  </rcc>
  <rcc rId="5617" sId="1">
    <oc r="I400" t="inlineStr">
      <is>
        <t>Not_Run</t>
      </is>
    </oc>
    <nc r="I400" t="inlineStr">
      <is>
        <t>Passed</t>
      </is>
    </nc>
  </rcc>
  <rcc rId="5618" sId="1">
    <oc r="I401" t="inlineStr">
      <is>
        <t>Not_Run</t>
      </is>
    </oc>
    <nc r="I401" t="inlineStr">
      <is>
        <t>Passed</t>
      </is>
    </nc>
  </rcc>
  <rcc rId="5619" sId="1">
    <oc r="I402" t="inlineStr">
      <is>
        <t>Not_Run</t>
      </is>
    </oc>
    <nc r="I402" t="inlineStr">
      <is>
        <t>Passed</t>
      </is>
    </nc>
  </rcc>
  <rcc rId="5620" sId="1">
    <oc r="I405" t="inlineStr">
      <is>
        <t>Not_Run</t>
      </is>
    </oc>
    <nc r="I405" t="inlineStr">
      <is>
        <t>Passed</t>
      </is>
    </nc>
  </rcc>
  <rcc rId="5621" sId="1">
    <oc r="I406" t="inlineStr">
      <is>
        <t>Not_Run</t>
      </is>
    </oc>
    <nc r="I406" t="inlineStr">
      <is>
        <t>Passed</t>
      </is>
    </nc>
  </rcc>
  <rcc rId="5622" sId="1">
    <oc r="I409" t="inlineStr">
      <is>
        <t>Not_Run</t>
      </is>
    </oc>
    <nc r="I409" t="inlineStr">
      <is>
        <t>Passed</t>
      </is>
    </nc>
  </rcc>
  <rcc rId="5623" sId="1">
    <oc r="I410" t="inlineStr">
      <is>
        <t>Not_Run</t>
      </is>
    </oc>
    <nc r="I410" t="inlineStr">
      <is>
        <t>Passed</t>
      </is>
    </nc>
  </rcc>
  <rcc rId="5624" sId="1">
    <oc r="I413" t="inlineStr">
      <is>
        <t>Not_Run</t>
      </is>
    </oc>
    <nc r="I413" t="inlineStr">
      <is>
        <t>Passed</t>
      </is>
    </nc>
  </rcc>
  <rcc rId="5625" sId="1">
    <oc r="I437" t="inlineStr">
      <is>
        <t>Not_Run</t>
      </is>
    </oc>
    <nc r="I437" t="inlineStr">
      <is>
        <t>Passed</t>
      </is>
    </nc>
  </rcc>
  <rcv guid="{B6E2381C-A942-4DD7-896B-98DA956ABE3A}" action="delete"/>
  <rdn rId="0" localSheetId="2" customView="1" name="Z_B6E2381C_A942_4DD7_896B_98DA956ABE3A_.wvu.FilterData" hidden="1" oldHidden="1">
    <formula>Test_Config!$A$1</formula>
    <oldFormula>Test_Config!$A$1</oldFormula>
  </rdn>
  <rdn rId="0" localSheetId="1" customView="1" name="Z_B6E2381C_A942_4DD7_896B_98DA956ABE3A_.wvu.FilterData" hidden="1" oldHidden="1">
    <formula>Test_Data!$A$1:$U$437</formula>
    <oldFormula>Test_Data!$A$1:$U$437</oldFormula>
  </rdn>
  <rcv guid="{B6E2381C-A942-4DD7-896B-98DA956ABE3A}" action="add"/>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28" sId="2">
    <oc r="B4" t="inlineStr">
      <is>
        <t>V3141_00_284_SV2</t>
      </is>
    </oc>
    <nc r="B4" t="inlineStr">
      <is>
        <t>V3192_00_303_Cobalt</t>
      </is>
    </nc>
  </rcc>
  <rfmt sheetId="2" xfDxf="1" sqref="B6" start="0" length="0">
    <dxf>
      <font>
        <u/>
        <sz val="9"/>
        <color rgb="FF0000FF"/>
        <name val="Intel Clear"/>
        <scheme val="none"/>
      </font>
    </dxf>
  </rfmt>
  <rcc rId="5629" sId="2">
    <oc r="B6" t="inlineStr">
      <is>
        <t>ADL-S-ADP-S-SV2-CONS-22.09.4.94B</t>
      </is>
    </oc>
    <nc r="B6" t="inlineStr">
      <is>
        <t>ADL-S-ADP-S-COBALT-CONS-22.09.7.33A</t>
      </is>
    </nc>
  </rcc>
  <rcc rId="5630" sId="2">
    <oc r="B3" t="inlineStr">
      <is>
        <t>BIOS EXT BAT</t>
      </is>
    </oc>
    <nc r="B3" t="inlineStr">
      <is>
        <t>BIOS Ext BAT</t>
      </is>
    </nc>
  </rcc>
  <rcc rId="5631" sId="1">
    <oc r="L19" t="inlineStr">
      <is>
        <t>intel</t>
      </is>
    </oc>
    <nc r="L19"/>
  </rcc>
  <rcc rId="5632" sId="1">
    <oc r="L339" t="inlineStr">
      <is>
        <t>intel</t>
      </is>
    </oc>
    <nc r="L339"/>
  </rcc>
  <rcc rId="5633" sId="1">
    <oc r="L18" t="inlineStr">
      <is>
        <t>intel</t>
      </is>
    </oc>
    <nc r="L18"/>
  </rcc>
  <rcc rId="5634" sId="1">
    <oc r="L207" t="inlineStr">
      <is>
        <t>Intel</t>
      </is>
    </oc>
    <nc r="L207"/>
  </rcc>
  <rcc rId="5635" sId="1">
    <oc r="L246" t="inlineStr">
      <is>
        <t>intel</t>
      </is>
    </oc>
    <nc r="L246"/>
  </rcc>
  <rcc rId="5636" sId="1">
    <oc r="L319" t="inlineStr">
      <is>
        <t>intel</t>
      </is>
    </oc>
    <nc r="L319"/>
  </rcc>
  <rcc rId="5637" sId="1">
    <oc r="L320" t="inlineStr">
      <is>
        <t>intel</t>
      </is>
    </oc>
    <nc r="L320"/>
  </rcc>
  <rcc rId="5638" sId="1">
    <oc r="L321" t="inlineStr">
      <is>
        <t>intel</t>
      </is>
    </oc>
    <nc r="L321"/>
  </rcc>
  <rcc rId="5639" sId="1">
    <oc r="L322" t="inlineStr">
      <is>
        <t>intel</t>
      </is>
    </oc>
    <nc r="L322"/>
  </rcc>
  <rcc rId="5640" sId="1">
    <oc r="L95" t="inlineStr">
      <is>
        <t>Intel(itp)</t>
      </is>
    </oc>
    <nc r="L95"/>
  </rcc>
  <rcc rId="5641" sId="1">
    <oc r="L271" t="inlineStr">
      <is>
        <t>Intel</t>
      </is>
    </oc>
    <nc r="L271"/>
  </rcc>
  <rcc rId="5642" sId="1">
    <oc r="L330" t="inlineStr">
      <is>
        <t>intel</t>
      </is>
    </oc>
    <nc r="L330"/>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
    <oc r="E209" t="inlineStr">
      <is>
        <t>Not_Run</t>
      </is>
    </oc>
    <nc r="E209" t="inlineStr">
      <is>
        <t>Passed</t>
      </is>
    </nc>
  </rcc>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43" sId="1" ref="B1:B1048576" action="insertCol"/>
  <rcc rId="5644" sId="1">
    <nc r="B2">
      <f>HYPERLINK("https://hsdes.intel.com/resource/14013114837","14013114837")</f>
    </nc>
  </rcc>
  <rcc rId="5645" sId="1">
    <nc r="B3">
      <f>HYPERLINK("https://hsdes.intel.com/resource/14013114941","14013114941")</f>
    </nc>
  </rcc>
  <rcc rId="5646" sId="1">
    <nc r="B4">
      <f>HYPERLINK("https://hsdes.intel.com/resource/14013115165","14013115165")</f>
    </nc>
  </rcc>
  <rcc rId="5647" sId="1">
    <nc r="B5">
      <f>HYPERLINK("https://hsdes.intel.com/resource/14013115389","14013115389")</f>
    </nc>
  </rcc>
  <rcc rId="5648" sId="1">
    <nc r="B6">
      <f>HYPERLINK("https://hsdes.intel.com/resource/14013115435","14013115435")</f>
    </nc>
  </rcc>
  <rcc rId="5649" sId="1">
    <nc r="B7">
      <f>HYPERLINK("https://hsdes.intel.com/resource/14013117305","14013117305")</f>
    </nc>
  </rcc>
  <rcc rId="5650" sId="1">
    <nc r="B8">
      <f>HYPERLINK("https://hsdes.intel.com/resource/14013118918","14013118918")</f>
    </nc>
  </rcc>
  <rcc rId="5651" sId="1">
    <nc r="B9">
      <f>HYPERLINK("https://hsdes.intel.com/resource/14013119320","14013119320")</f>
    </nc>
  </rcc>
  <rcc rId="5652" sId="1">
    <nc r="B10">
      <f>HYPERLINK("https://hsdes.intel.com/resource/14013119531","14013119531")</f>
    </nc>
  </rcc>
  <rcc rId="5653" sId="1">
    <nc r="B11">
      <f>HYPERLINK("https://hsdes.intel.com/resource/14013120195","14013120195")</f>
    </nc>
  </rcc>
  <rcc rId="5654" sId="1">
    <nc r="B12">
      <f>HYPERLINK("https://hsdes.intel.com/resource/14013120501","14013120501")</f>
    </nc>
  </rcc>
  <rcc rId="5655" sId="1">
    <nc r="B13">
      <f>HYPERLINK("https://hsdes.intel.com/resource/14013120885","14013120885")</f>
    </nc>
  </rcc>
  <rcc rId="5656" sId="1">
    <nc r="B14">
      <f>HYPERLINK("https://hsdes.intel.com/resource/14013120979","14013120979")</f>
    </nc>
  </rcc>
  <rcc rId="5657" sId="1">
    <nc r="B15">
      <f>HYPERLINK("https://hsdes.intel.com/resource/14013121041","14013121041")</f>
    </nc>
  </rcc>
  <rcc rId="5658" sId="1">
    <nc r="B16">
      <f>HYPERLINK("https://hsdes.intel.com/resource/14013121252","14013121252")</f>
    </nc>
  </rcc>
  <rcc rId="5659" sId="1">
    <nc r="B17">
      <f>HYPERLINK("https://hsdes.intel.com/resource/14013121481","14013121481")</f>
    </nc>
  </rcc>
  <rcc rId="5660" sId="1">
    <nc r="B19">
      <f>HYPERLINK("https://hsdes.intel.com/resource/14013156743","14013156743")</f>
    </nc>
  </rcc>
  <rcc rId="5661" sId="1">
    <nc r="B22">
      <f>HYPERLINK("https://hsdes.intel.com/resource/14013156867","14013156867")</f>
    </nc>
  </rcc>
  <rcc rId="5662" sId="1">
    <nc r="B20">
      <f>HYPERLINK("https://hsdes.intel.com/resource/14013156793","14013156793")</f>
    </nc>
  </rcc>
  <rcc rId="5663" sId="1">
    <nc r="B21">
      <f>HYPERLINK("https://hsdes.intel.com/resource/14013156797","14013156797")</f>
    </nc>
  </rcc>
  <rcc rId="5664" sId="1">
    <nc r="B338">
      <f>HYPERLINK("https://hsdes.intel.com/resource/14013179329","14013179329")</f>
    </nc>
  </rcc>
  <rcc rId="5665" sId="1">
    <nc r="B23">
      <f>HYPERLINK("https://hsdes.intel.com/resource/14013156871","14013156871")</f>
    </nc>
  </rcc>
  <rcc rId="5666" sId="1">
    <nc r="B24">
      <f>HYPERLINK("https://hsdes.intel.com/resource/14013156876","14013156876")</f>
    </nc>
  </rcc>
  <rcc rId="5667" sId="1">
    <nc r="B25">
      <f>HYPERLINK("https://hsdes.intel.com/resource/14013156881","14013156881")</f>
    </nc>
  </rcc>
  <rcc rId="5668" sId="1">
    <nc r="B26">
      <f>HYPERLINK("https://hsdes.intel.com/resource/14013156882","14013156882")</f>
    </nc>
  </rcc>
  <rcc rId="5669" sId="1">
    <nc r="B27">
      <f>HYPERLINK("https://hsdes.intel.com/resource/14013156884","14013156884")</f>
    </nc>
  </rcc>
  <rcc rId="5670" sId="1">
    <nc r="B28">
      <f>HYPERLINK("https://hsdes.intel.com/resource/14013156950","14013156950")</f>
    </nc>
  </rcc>
  <rcc rId="5671" sId="1">
    <nc r="B29">
      <f>HYPERLINK("https://hsdes.intel.com/resource/14013157006","14013157006")</f>
    </nc>
  </rcc>
  <rcc rId="5672" sId="1">
    <nc r="B30">
      <f>HYPERLINK("https://hsdes.intel.com/resource/14013157183","14013157183")</f>
    </nc>
  </rcc>
  <rcc rId="5673" sId="1">
    <nc r="B31">
      <f>HYPERLINK("https://hsdes.intel.com/resource/14013157206","14013157206")</f>
    </nc>
  </rcc>
  <rcc rId="5674" sId="1">
    <nc r="B32">
      <f>HYPERLINK("https://hsdes.intel.com/resource/14013157212","14013157212")</f>
    </nc>
  </rcc>
  <rcc rId="5675" sId="1">
    <nc r="B33">
      <f>HYPERLINK("https://hsdes.intel.com/resource/14013157230","14013157230")</f>
    </nc>
  </rcc>
  <rcc rId="5676" sId="1">
    <nc r="B34">
      <f>HYPERLINK("https://hsdes.intel.com/resource/14013157260","14013157260")</f>
    </nc>
  </rcc>
  <rcc rId="5677" sId="1">
    <nc r="B35">
      <f>HYPERLINK("https://hsdes.intel.com/resource/14013157340","14013157340")</f>
    </nc>
  </rcc>
  <rcc rId="5678" sId="1">
    <nc r="B36">
      <f>HYPERLINK("https://hsdes.intel.com/resource/14013157367","14013157367")</f>
    </nc>
  </rcc>
  <rcc rId="5679" sId="1">
    <nc r="B37">
      <f>HYPERLINK("https://hsdes.intel.com/resource/14013157460","14013157460")</f>
    </nc>
  </rcc>
  <rcc rId="5680" sId="1">
    <nc r="B38">
      <f>HYPERLINK("https://hsdes.intel.com/resource/14013157462","14013157462")</f>
    </nc>
  </rcc>
  <rcc rId="5681" sId="1">
    <nc r="B39">
      <f>HYPERLINK("https://hsdes.intel.com/resource/14013157472","14013157472")</f>
    </nc>
  </rcc>
  <rcc rId="5682" sId="1">
    <nc r="B40">
      <f>HYPERLINK("https://hsdes.intel.com/resource/14013157532","14013157532")</f>
    </nc>
  </rcc>
  <rcc rId="5683" sId="1">
    <nc r="B41">
      <f>HYPERLINK("https://hsdes.intel.com/resource/14013157548","14013157548")</f>
    </nc>
  </rcc>
  <rcc rId="5684" sId="1">
    <nc r="B42">
      <f>HYPERLINK("https://hsdes.intel.com/resource/14013157552","14013157552")</f>
    </nc>
  </rcc>
  <rcc rId="5685" sId="1">
    <nc r="B43">
      <f>HYPERLINK("https://hsdes.intel.com/resource/14013157576","14013157576")</f>
    </nc>
  </rcc>
  <rcc rId="5686" sId="1">
    <nc r="B44">
      <f>HYPERLINK("https://hsdes.intel.com/resource/14013157594","14013157594")</f>
    </nc>
  </rcc>
  <rcc rId="5687" sId="1">
    <nc r="B45">
      <f>HYPERLINK("https://hsdes.intel.com/resource/14013157596","14013157596")</f>
    </nc>
  </rcc>
  <rcc rId="5688" sId="1">
    <nc r="B46">
      <f>HYPERLINK("https://hsdes.intel.com/resource/14013157601","14013157601")</f>
    </nc>
  </rcc>
  <rcc rId="5689" sId="1">
    <nc r="B47">
      <f>HYPERLINK("https://hsdes.intel.com/resource/14013157608","14013157608")</f>
    </nc>
  </rcc>
  <rcc rId="5690" sId="1">
    <nc r="B48">
      <f>HYPERLINK("https://hsdes.intel.com/resource/14013157611","14013157611")</f>
    </nc>
  </rcc>
  <rcc rId="5691" sId="1">
    <nc r="B49">
      <f>HYPERLINK("https://hsdes.intel.com/resource/14013157613","14013157613")</f>
    </nc>
  </rcc>
  <rcc rId="5692" sId="1">
    <nc r="B50">
      <f>HYPERLINK("https://hsdes.intel.com/resource/14013157614","14013157614")</f>
    </nc>
  </rcc>
  <rcc rId="5693" sId="1">
    <nc r="B51">
      <f>HYPERLINK("https://hsdes.intel.com/resource/14013157616","14013157616")</f>
    </nc>
  </rcc>
  <rcc rId="5694" sId="1">
    <nc r="B52">
      <f>HYPERLINK("https://hsdes.intel.com/resource/14013157654","14013157654")</f>
    </nc>
  </rcc>
  <rcc rId="5695" sId="1">
    <nc r="B339">
      <f>HYPERLINK("https://hsdes.intel.com/resource/14013179332","14013179332")</f>
    </nc>
  </rcc>
  <rcc rId="5696" sId="1">
    <nc r="B54">
      <f>HYPERLINK("https://hsdes.intel.com/resource/14013157740","14013157740")</f>
    </nc>
  </rcc>
  <rcc rId="5697" sId="1">
    <nc r="B55">
      <f>HYPERLINK("https://hsdes.intel.com/resource/14013157757","14013157757")</f>
    </nc>
  </rcc>
  <rcc rId="5698" sId="1">
    <nc r="B56">
      <f>HYPERLINK("https://hsdes.intel.com/resource/14013157813","14013157813")</f>
    </nc>
  </rcc>
  <rcc rId="5699" sId="1">
    <nc r="B57">
      <f>HYPERLINK("https://hsdes.intel.com/resource/14013158105","14013158105")</f>
    </nc>
  </rcc>
  <rcc rId="5700" sId="1">
    <nc r="B18">
      <f>HYPERLINK("https://hsdes.intel.com/resource/14013156742","14013156742")</f>
    </nc>
  </rcc>
  <rcc rId="5701" sId="1">
    <nc r="B59">
      <f>HYPERLINK("https://hsdes.intel.com/resource/14013158146","14013158146")</f>
    </nc>
  </rcc>
  <rcc rId="5702" sId="1">
    <nc r="B60">
      <f>HYPERLINK("https://hsdes.intel.com/resource/14013158189","14013158189")</f>
    </nc>
  </rcc>
  <rcc rId="5703" sId="1">
    <nc r="B61">
      <f>HYPERLINK("https://hsdes.intel.com/resource/14013158206","14013158206")</f>
    </nc>
  </rcc>
  <rcc rId="5704" sId="1">
    <nc r="B62">
      <f>HYPERLINK("https://hsdes.intel.com/resource/14013158254","14013158254")</f>
    </nc>
  </rcc>
  <rcc rId="5705" sId="1">
    <nc r="B63">
      <f>HYPERLINK("https://hsdes.intel.com/resource/14013158298","14013158298")</f>
    </nc>
  </rcc>
  <rcc rId="5706" sId="1">
    <nc r="B64">
      <f>HYPERLINK("https://hsdes.intel.com/resource/14013158321","14013158321")</f>
    </nc>
  </rcc>
  <rcc rId="5707" sId="1">
    <nc r="B65">
      <f>HYPERLINK("https://hsdes.intel.com/resource/14013158359","14013158359")</f>
    </nc>
  </rcc>
  <rcc rId="5708" sId="1">
    <nc r="B66">
      <f>HYPERLINK("https://hsdes.intel.com/resource/14013158389","14013158389")</f>
    </nc>
  </rcc>
  <rcc rId="5709" sId="1">
    <nc r="B67">
      <f>HYPERLINK("https://hsdes.intel.com/resource/14013158399","14013158399")</f>
    </nc>
  </rcc>
  <rcc rId="5710" sId="1">
    <nc r="B68">
      <f>HYPERLINK("https://hsdes.intel.com/resource/14013158479","14013158479")</f>
    </nc>
  </rcc>
  <rcc rId="5711" sId="1">
    <nc r="B69">
      <f>HYPERLINK("https://hsdes.intel.com/resource/14013158482","14013158482")</f>
    </nc>
  </rcc>
  <rcc rId="5712" sId="1">
    <nc r="B70">
      <f>HYPERLINK("https://hsdes.intel.com/resource/14013158543","14013158543")</f>
    </nc>
  </rcc>
  <rcc rId="5713" sId="1">
    <nc r="B71">
      <f>HYPERLINK("https://hsdes.intel.com/resource/14013158550","14013158550")</f>
    </nc>
  </rcc>
  <rcc rId="5714" sId="1">
    <nc r="B72">
      <f>HYPERLINK("https://hsdes.intel.com/resource/14013158673","14013158673")</f>
    </nc>
  </rcc>
  <rcc rId="5715" sId="1">
    <nc r="B73">
      <f>HYPERLINK("https://hsdes.intel.com/resource/14013158689","14013158689")</f>
    </nc>
  </rcc>
  <rcc rId="5716" sId="1">
    <nc r="B74">
      <f>HYPERLINK("https://hsdes.intel.com/resource/14013158717","14013158717")</f>
    </nc>
  </rcc>
  <rcc rId="5717" sId="1">
    <nc r="B75">
      <f>HYPERLINK("https://hsdes.intel.com/resource/14013158799","14013158799")</f>
    </nc>
  </rcc>
  <rcc rId="5718" sId="1">
    <nc r="B76">
      <f>HYPERLINK("https://hsdes.intel.com/resource/14013158803","14013158803")</f>
    </nc>
  </rcc>
  <rcc rId="5719" sId="1">
    <nc r="B77">
      <f>HYPERLINK("https://hsdes.intel.com/resource/14013158813","14013158813")</f>
    </nc>
  </rcc>
  <rcc rId="5720" sId="1">
    <nc r="B78">
      <f>HYPERLINK("https://hsdes.intel.com/resource/14013158989","14013158989")</f>
    </nc>
  </rcc>
  <rcc rId="5721" sId="1">
    <nc r="B79">
      <f>HYPERLINK("https://hsdes.intel.com/resource/14013159015","14013159015")</f>
    </nc>
  </rcc>
  <rcc rId="5722" sId="1">
    <nc r="B80">
      <f>HYPERLINK("https://hsdes.intel.com/resource/14013159021","14013159021")</f>
    </nc>
  </rcc>
  <rcc rId="5723" sId="1">
    <nc r="B81">
      <f>HYPERLINK("https://hsdes.intel.com/resource/14013159022","14013159022")</f>
    </nc>
  </rcc>
  <rcc rId="5724" sId="1">
    <nc r="B82">
      <f>HYPERLINK("https://hsdes.intel.com/resource/14013159024","14013159024")</f>
    </nc>
  </rcc>
  <rcc rId="5725" sId="1">
    <nc r="B83">
      <f>HYPERLINK("https://hsdes.intel.com/resource/14013159046","14013159046")</f>
    </nc>
  </rcc>
  <rcc rId="5726" sId="1">
    <nc r="B84">
      <f>HYPERLINK("https://hsdes.intel.com/resource/14013159052","14013159052")</f>
    </nc>
  </rcc>
  <rcc rId="5727" sId="1">
    <nc r="B85">
      <f>HYPERLINK("https://hsdes.intel.com/resource/14013159061","14013159061")</f>
    </nc>
  </rcc>
  <rcc rId="5728" sId="1">
    <nc r="B86">
      <f>HYPERLINK("https://hsdes.intel.com/resource/14013159073","14013159073")</f>
    </nc>
  </rcc>
  <rcc rId="5729" sId="1">
    <nc r="B87">
      <f>HYPERLINK("https://hsdes.intel.com/resource/14013159080","14013159080")</f>
    </nc>
  </rcc>
  <rcc rId="5730" sId="1">
    <nc r="B88">
      <f>HYPERLINK("https://hsdes.intel.com/resource/14013159090","14013159090")</f>
    </nc>
  </rcc>
  <rcc rId="5731" sId="1">
    <nc r="B89">
      <f>HYPERLINK("https://hsdes.intel.com/resource/14013159094","14013159094")</f>
    </nc>
  </rcc>
  <rcc rId="5732" sId="1">
    <nc r="B90">
      <f>HYPERLINK("https://hsdes.intel.com/resource/14013159127","14013159127")</f>
    </nc>
  </rcc>
  <rcc rId="5733" sId="1">
    <nc r="B91">
      <f>HYPERLINK("https://hsdes.intel.com/resource/14013159129","14013159129")</f>
    </nc>
  </rcc>
  <rcc rId="5734" sId="1">
    <nc r="B92">
      <f>HYPERLINK("https://hsdes.intel.com/resource/14013159248","14013159248")</f>
    </nc>
  </rcc>
  <rcc rId="5735" sId="1">
    <nc r="B93">
      <f>HYPERLINK("https://hsdes.intel.com/resource/14013159448","14013159448")</f>
    </nc>
  </rcc>
  <rcc rId="5736" sId="1">
    <nc r="B94">
      <f>HYPERLINK("https://hsdes.intel.com/resource/14013159842","14013159842")</f>
    </nc>
  </rcc>
  <rcc rId="5737" sId="1">
    <nc r="B58">
      <f>HYPERLINK("https://hsdes.intel.com/resource/14013158143","14013158143")</f>
    </nc>
  </rcc>
  <rcc rId="5738" sId="1">
    <nc r="B96">
      <f>HYPERLINK("https://hsdes.intel.com/resource/14013160087","14013160087")</f>
    </nc>
  </rcc>
  <rcc rId="5739" sId="1">
    <nc r="B97">
      <f>HYPERLINK("https://hsdes.intel.com/resource/14013160097","14013160097")</f>
    </nc>
  </rcc>
  <rcc rId="5740" sId="1">
    <nc r="B98">
      <f>HYPERLINK("https://hsdes.intel.com/resource/14013160109","14013160109")</f>
    </nc>
  </rcc>
  <rcc rId="5741" sId="1">
    <nc r="B99">
      <f>HYPERLINK("https://hsdes.intel.com/resource/14013160438","14013160438")</f>
    </nc>
  </rcc>
  <rcc rId="5742" sId="1">
    <nc r="B100">
      <f>HYPERLINK("https://hsdes.intel.com/resource/14013160446","14013160446")</f>
    </nc>
  </rcc>
  <rcc rId="5743" sId="1">
    <nc r="B101">
      <f>HYPERLINK("https://hsdes.intel.com/resource/14013160449","14013160449")</f>
    </nc>
  </rcc>
  <rcc rId="5744" sId="1">
    <nc r="B102">
      <f>HYPERLINK("https://hsdes.intel.com/resource/14013160451","14013160451")</f>
    </nc>
  </rcc>
  <rcc rId="5745" sId="1">
    <nc r="B103">
      <f>HYPERLINK("https://hsdes.intel.com/resource/14013160473","14013160473")</f>
    </nc>
  </rcc>
  <rcc rId="5746" sId="1">
    <nc r="B104">
      <f>HYPERLINK("https://hsdes.intel.com/resource/14013160568","14013160568")</f>
    </nc>
  </rcc>
  <rcc rId="5747" sId="1">
    <nc r="B105">
      <f>HYPERLINK("https://hsdes.intel.com/resource/14013160571","14013160571")</f>
    </nc>
  </rcc>
  <rcc rId="5748" sId="1">
    <nc r="B106">
      <f>HYPERLINK("https://hsdes.intel.com/resource/14013160613","14013160613")</f>
    </nc>
  </rcc>
  <rcc rId="5749" sId="1">
    <nc r="B107">
      <f>HYPERLINK("https://hsdes.intel.com/resource/14013160614","14013160614")</f>
    </nc>
  </rcc>
  <rcc rId="5750" sId="1">
    <nc r="B108">
      <f>HYPERLINK("https://hsdes.intel.com/resource/14013160620","14013160620")</f>
    </nc>
  </rcc>
  <rcc rId="5751" sId="1">
    <nc r="B109">
      <f>HYPERLINK("https://hsdes.intel.com/resource/14013160631","14013160631")</f>
    </nc>
  </rcc>
  <rcc rId="5752" sId="1">
    <nc r="B110">
      <f>HYPERLINK("https://hsdes.intel.com/resource/14013160689","14013160689")</f>
    </nc>
  </rcc>
  <rcc rId="5753" sId="1">
    <nc r="B111">
      <f>HYPERLINK("https://hsdes.intel.com/resource/14013160745","14013160745")</f>
    </nc>
  </rcc>
  <rcc rId="5754" sId="1">
    <nc r="B112">
      <f>HYPERLINK("https://hsdes.intel.com/resource/14013160756","14013160756")</f>
    </nc>
  </rcc>
  <rcc rId="5755" sId="1">
    <nc r="B113">
      <f>HYPERLINK("https://hsdes.intel.com/resource/14013160810","14013160810")</f>
    </nc>
  </rcc>
  <rcc rId="5756" sId="1">
    <nc r="B114">
      <f>HYPERLINK("https://hsdes.intel.com/resource/14013160880","14013160880")</f>
    </nc>
  </rcc>
  <rcc rId="5757" sId="1">
    <nc r="B115">
      <f>HYPERLINK("https://hsdes.intel.com/resource/14013160910","14013160910")</f>
    </nc>
  </rcc>
  <rcc rId="5758" sId="1">
    <nc r="B116">
      <f>HYPERLINK("https://hsdes.intel.com/resource/14013160932","14013160932")</f>
    </nc>
  </rcc>
  <rcc rId="5759" sId="1">
    <nc r="B117">
      <f>HYPERLINK("https://hsdes.intel.com/resource/14013161085","14013161085")</f>
    </nc>
  </rcc>
  <rcc rId="5760" sId="1">
    <nc r="B118">
      <f>HYPERLINK("https://hsdes.intel.com/resource/14013161102","14013161102")</f>
    </nc>
  </rcc>
  <rcc rId="5761" sId="1">
    <nc r="B119">
      <f>HYPERLINK("https://hsdes.intel.com/resource/14013161111","14013161111")</f>
    </nc>
  </rcc>
  <rcc rId="5762" sId="1">
    <nc r="B120">
      <f>HYPERLINK("https://hsdes.intel.com/resource/14013161178","14013161178")</f>
    </nc>
  </rcc>
  <rcc rId="5763" sId="1">
    <nc r="B121">
      <f>HYPERLINK("https://hsdes.intel.com/resource/14013161197","14013161197")</f>
    </nc>
  </rcc>
  <rcc rId="5764" sId="1">
    <nc r="B122">
      <f>HYPERLINK("https://hsdes.intel.com/resource/14013161200","14013161200")</f>
    </nc>
  </rcc>
  <rcc rId="5765" sId="1">
    <nc r="B123">
      <f>HYPERLINK("https://hsdes.intel.com/resource/14013161203","14013161203")</f>
    </nc>
  </rcc>
  <rcc rId="5766" sId="1">
    <nc r="B124">
      <f>HYPERLINK("https://hsdes.intel.com/resource/14013161204","14013161204")</f>
    </nc>
  </rcc>
  <rcc rId="5767" sId="1">
    <nc r="B125">
      <f>HYPERLINK("https://hsdes.intel.com/resource/14013161284","14013161284")</f>
    </nc>
  </rcc>
  <rcc rId="5768" sId="1">
    <nc r="B126">
      <f>HYPERLINK("https://hsdes.intel.com/resource/14013161288","14013161288")</f>
    </nc>
  </rcc>
  <rcc rId="5769" sId="1">
    <nc r="B127">
      <f>HYPERLINK("https://hsdes.intel.com/resource/14013161300","14013161300")</f>
    </nc>
  </rcc>
  <rcc rId="5770" sId="1">
    <nc r="B128">
      <f>HYPERLINK("https://hsdes.intel.com/resource/14013161304","14013161304")</f>
    </nc>
  </rcc>
  <rcc rId="5771" sId="1">
    <nc r="B129">
      <f>HYPERLINK("https://hsdes.intel.com/resource/14013161312","14013161312")</f>
    </nc>
  </rcc>
  <rcc rId="5772" sId="1">
    <nc r="B130">
      <f>HYPERLINK("https://hsdes.intel.com/resource/14013161557","14013161557")</f>
    </nc>
  </rcc>
  <rcc rId="5773" sId="1">
    <nc r="B131">
      <f>HYPERLINK("https://hsdes.intel.com/resource/14013161592","14013161592")</f>
    </nc>
  </rcc>
  <rcc rId="5774" sId="1">
    <nc r="B132">
      <f>HYPERLINK("https://hsdes.intel.com/resource/14013161602","14013161602")</f>
    </nc>
  </rcc>
  <rcc rId="5775" sId="1">
    <nc r="B133">
      <f>HYPERLINK("https://hsdes.intel.com/resource/14013161623","14013161623")</f>
    </nc>
  </rcc>
  <rcc rId="5776" sId="1">
    <nc r="B134">
      <f>HYPERLINK("https://hsdes.intel.com/resource/14013161629","14013161629")</f>
    </nc>
  </rcc>
  <rcc rId="5777" sId="1">
    <nc r="B135">
      <f>HYPERLINK("https://hsdes.intel.com/resource/14013161630","14013161630")</f>
    </nc>
  </rcc>
  <rcc rId="5778" sId="1">
    <nc r="B136">
      <f>HYPERLINK("https://hsdes.intel.com/resource/14013161693","14013161693")</f>
    </nc>
  </rcc>
  <rcc rId="5779" sId="1">
    <nc r="B137">
      <f>HYPERLINK("https://hsdes.intel.com/resource/14013161806","14013161806")</f>
    </nc>
  </rcc>
  <rcc rId="5780" sId="1">
    <nc r="B138">
      <f>HYPERLINK("https://hsdes.intel.com/resource/14013161809","14013161809")</f>
    </nc>
  </rcc>
  <rcc rId="5781" sId="1">
    <nc r="B139">
      <f>HYPERLINK("https://hsdes.intel.com/resource/14013161879","14013161879")</f>
    </nc>
  </rcc>
  <rcc rId="5782" sId="1">
    <nc r="B140">
      <f>HYPERLINK("https://hsdes.intel.com/resource/14013161931","14013161931")</f>
    </nc>
  </rcc>
  <rcc rId="5783" sId="1">
    <nc r="B141">
      <f>HYPERLINK("https://hsdes.intel.com/resource/14013161969","14013161969")</f>
    </nc>
  </rcc>
  <rcc rId="5784" sId="1">
    <nc r="B142">
      <f>HYPERLINK("https://hsdes.intel.com/resource/14013161993","14013161993")</f>
    </nc>
  </rcc>
  <rcc rId="5785" sId="1">
    <nc r="B143">
      <f>HYPERLINK("https://hsdes.intel.com/resource/14013162003","14013162003")</f>
    </nc>
  </rcc>
  <rcc rId="5786" sId="1">
    <nc r="B144">
      <f>HYPERLINK("https://hsdes.intel.com/resource/14013162416","14013162416")</f>
    </nc>
  </rcc>
  <rcc rId="5787" sId="1">
    <nc r="B145">
      <f>HYPERLINK("https://hsdes.intel.com/resource/14013162422","14013162422")</f>
    </nc>
  </rcc>
  <rcc rId="5788" sId="1">
    <nc r="B146">
      <f>HYPERLINK("https://hsdes.intel.com/resource/14013162431","14013162431")</f>
    </nc>
  </rcc>
  <rcc rId="5789" sId="1">
    <nc r="B147">
      <f>HYPERLINK("https://hsdes.intel.com/resource/14013162433","14013162433")</f>
    </nc>
  </rcc>
  <rcc rId="5790" sId="1">
    <nc r="B148">
      <f>HYPERLINK("https://hsdes.intel.com/resource/14013162499","14013162499")</f>
    </nc>
  </rcc>
  <rcc rId="5791" sId="1">
    <nc r="B149">
      <f>HYPERLINK("https://hsdes.intel.com/resource/14013162512","14013162512")</f>
    </nc>
  </rcc>
  <rcc rId="5792" sId="1">
    <nc r="B150">
      <f>HYPERLINK("https://hsdes.intel.com/resource/14013162551","14013162551")</f>
    </nc>
  </rcc>
  <rcc rId="5793" sId="1">
    <nc r="B151">
      <f>HYPERLINK("https://hsdes.intel.com/resource/14013162573","14013162573")</f>
    </nc>
  </rcc>
  <rcc rId="5794" sId="1">
    <nc r="B152">
      <f>HYPERLINK("https://hsdes.intel.com/resource/14013162577","14013162577")</f>
    </nc>
  </rcc>
  <rcc rId="5795" sId="1">
    <nc r="B153">
      <f>HYPERLINK("https://hsdes.intel.com/resource/14013162764","14013162764")</f>
    </nc>
  </rcc>
  <rcc rId="5796" sId="1">
    <nc r="B154">
      <f>HYPERLINK("https://hsdes.intel.com/resource/14013162847","14013162847")</f>
    </nc>
  </rcc>
  <rcc rId="5797" sId="1">
    <nc r="B155">
      <f>HYPERLINK("https://hsdes.intel.com/resource/14013162852","14013162852")</f>
    </nc>
  </rcc>
  <rcc rId="5798" sId="1">
    <nc r="B156">
      <f>HYPERLINK("https://hsdes.intel.com/resource/14013162869","14013162869")</f>
    </nc>
  </rcc>
  <rcc rId="5799" sId="1">
    <nc r="B157">
      <f>HYPERLINK("https://hsdes.intel.com/resource/14013163063","14013163063")</f>
    </nc>
  </rcc>
  <rcc rId="5800" sId="1">
    <nc r="B158">
      <f>HYPERLINK("https://hsdes.intel.com/resource/14013163067","14013163067")</f>
    </nc>
  </rcc>
  <rcc rId="5801" sId="1">
    <nc r="B159">
      <f>HYPERLINK("https://hsdes.intel.com/resource/14013163080","14013163080")</f>
    </nc>
  </rcc>
  <rcc rId="5802" sId="1">
    <nc r="B160">
      <f>HYPERLINK("https://hsdes.intel.com/resource/14013163150","14013163150")</f>
    </nc>
  </rcc>
  <rcc rId="5803" sId="1">
    <nc r="B161">
      <f>HYPERLINK("https://hsdes.intel.com/resource/14013163162","14013163162")</f>
    </nc>
  </rcc>
  <rcc rId="5804" sId="1">
    <nc r="B162">
      <f>HYPERLINK("https://hsdes.intel.com/resource/14013163191","14013163191")</f>
    </nc>
  </rcc>
  <rcc rId="5805" sId="1">
    <nc r="B163">
      <f>HYPERLINK("https://hsdes.intel.com/resource/14013163232","14013163232")</f>
    </nc>
  </rcc>
  <rcc rId="5806" sId="1">
    <nc r="B164">
      <f>HYPERLINK("https://hsdes.intel.com/resource/14013163281","14013163281")</f>
    </nc>
  </rcc>
  <rcc rId="5807" sId="1">
    <nc r="B165">
      <f>HYPERLINK("https://hsdes.intel.com/resource/14013163289","14013163289")</f>
    </nc>
  </rcc>
  <rcc rId="5808" sId="1">
    <nc r="B166">
      <f>HYPERLINK("https://hsdes.intel.com/resource/14013163310","14013163310")</f>
    </nc>
  </rcc>
  <rcc rId="5809" sId="1">
    <nc r="B167">
      <f>HYPERLINK("https://hsdes.intel.com/resource/14013163315","14013163315")</f>
    </nc>
  </rcc>
  <rcc rId="5810" sId="1">
    <nc r="B168">
      <f>HYPERLINK("https://hsdes.intel.com/resource/14013163332","14013163332")</f>
    </nc>
  </rcc>
  <rcc rId="5811" sId="1">
    <nc r="B169">
      <f>HYPERLINK("https://hsdes.intel.com/resource/14013163339","14013163339")</f>
    </nc>
  </rcc>
  <rcc rId="5812" sId="1">
    <nc r="B170">
      <f>HYPERLINK("https://hsdes.intel.com/resource/14013163359","14013163359")</f>
    </nc>
  </rcc>
  <rcc rId="5813" sId="1">
    <nc r="B171">
      <f>HYPERLINK("https://hsdes.intel.com/resource/14013163371","14013163371")</f>
    </nc>
  </rcc>
  <rcc rId="5814" sId="1">
    <nc r="B172">
      <f>HYPERLINK("https://hsdes.intel.com/resource/14013163390","14013163390")</f>
    </nc>
  </rcc>
  <rcc rId="5815" sId="1">
    <nc r="B173">
      <f>HYPERLINK("https://hsdes.intel.com/resource/14013163393","14013163393")</f>
    </nc>
  </rcc>
  <rcc rId="5816" sId="1">
    <nc r="B174">
      <f>HYPERLINK("https://hsdes.intel.com/resource/14013163402","14013163402")</f>
    </nc>
  </rcc>
  <rcc rId="5817" sId="1">
    <nc r="B175">
      <f>HYPERLINK("https://hsdes.intel.com/resource/14013163415","14013163415")</f>
    </nc>
  </rcc>
  <rcc rId="5818" sId="1">
    <nc r="B176">
      <f>HYPERLINK("https://hsdes.intel.com/resource/14013163425","14013163425")</f>
    </nc>
  </rcc>
  <rcc rId="5819" sId="1">
    <nc r="B177">
      <f>HYPERLINK("https://hsdes.intel.com/resource/14013163434","14013163434")</f>
    </nc>
  </rcc>
  <rcc rId="5820" sId="1">
    <nc r="B178">
      <f>HYPERLINK("https://hsdes.intel.com/resource/14013163449","14013163449")</f>
    </nc>
  </rcc>
  <rcc rId="5821" sId="1">
    <nc r="B179">
      <f>HYPERLINK("https://hsdes.intel.com/resource/14013163467","14013163467")</f>
    </nc>
  </rcc>
  <rcc rId="5822" sId="1">
    <nc r="B180">
      <f>HYPERLINK("https://hsdes.intel.com/resource/14013163508","14013163508")</f>
    </nc>
  </rcc>
  <rcc rId="5823" sId="1">
    <nc r="B181">
      <f>HYPERLINK("https://hsdes.intel.com/resource/14013163931","14013163931")</f>
    </nc>
  </rcc>
  <rcc rId="5824" sId="1">
    <nc r="B182">
      <f>HYPERLINK("https://hsdes.intel.com/resource/14013164082","14013164082")</f>
    </nc>
  </rcc>
  <rcc rId="5825" sId="1">
    <nc r="B183">
      <f>HYPERLINK("https://hsdes.intel.com/resource/14013164115","14013164115")</f>
    </nc>
  </rcc>
  <rcc rId="5826" sId="1">
    <nc r="B184">
      <f>HYPERLINK("https://hsdes.intel.com/resource/14013164345","14013164345")</f>
    </nc>
  </rcc>
  <rcc rId="5827" sId="1">
    <nc r="B185">
      <f>HYPERLINK("https://hsdes.intel.com/resource/14013164746","14013164746")</f>
    </nc>
  </rcc>
  <rcc rId="5828" sId="1">
    <nc r="B186">
      <f>HYPERLINK("https://hsdes.intel.com/resource/14013164753","14013164753")</f>
    </nc>
  </rcc>
  <rcc rId="5829" sId="1">
    <nc r="B187">
      <f>HYPERLINK("https://hsdes.intel.com/resource/14013165037","14013165037")</f>
    </nc>
  </rcc>
  <rcc rId="5830" sId="1">
    <nc r="B188">
      <f>HYPERLINK("https://hsdes.intel.com/resource/14013165053","14013165053")</f>
    </nc>
  </rcc>
  <rcc rId="5831" sId="1">
    <nc r="B189">
      <f>HYPERLINK("https://hsdes.intel.com/resource/14013165112","14013165112")</f>
    </nc>
  </rcc>
  <rcc rId="5832" sId="1">
    <nc r="B190">
      <f>HYPERLINK("https://hsdes.intel.com/resource/14013165116","14013165116")</f>
    </nc>
  </rcc>
  <rcc rId="5833" sId="1">
    <nc r="B191">
      <f>HYPERLINK("https://hsdes.intel.com/resource/14013165121","14013165121")</f>
    </nc>
  </rcc>
  <rcc rId="5834" sId="1">
    <nc r="B192">
      <f>HYPERLINK("https://hsdes.intel.com/resource/14013165165","14013165165")</f>
    </nc>
  </rcc>
  <rcc rId="5835" sId="1">
    <nc r="B193">
      <f>HYPERLINK("https://hsdes.intel.com/resource/14013165202","14013165202")</f>
    </nc>
  </rcc>
  <rcc rId="5836" sId="1">
    <nc r="B194">
      <f>HYPERLINK("https://hsdes.intel.com/resource/14013165225","14013165225")</f>
    </nc>
  </rcc>
  <rcc rId="5837" sId="1">
    <nc r="B195">
      <f>HYPERLINK("https://hsdes.intel.com/resource/14013165243","14013165243")</f>
    </nc>
  </rcc>
  <rcc rId="5838" sId="1">
    <nc r="B196">
      <f>HYPERLINK("https://hsdes.intel.com/resource/14013165260","14013165260")</f>
    </nc>
  </rcc>
  <rcc rId="5839" sId="1">
    <nc r="B197">
      <f>HYPERLINK("https://hsdes.intel.com/resource/14013165272","14013165272")</f>
    </nc>
  </rcc>
  <rcc rId="5840" sId="1">
    <nc r="B198">
      <f>HYPERLINK("https://hsdes.intel.com/resource/14013165281","14013165281")</f>
    </nc>
  </rcc>
  <rcc rId="5841" sId="1">
    <nc r="B199">
      <f>HYPERLINK("https://hsdes.intel.com/resource/14013165287","14013165287")</f>
    </nc>
  </rcc>
  <rcc rId="5842" sId="1">
    <nc r="B200">
      <f>HYPERLINK("https://hsdes.intel.com/resource/14013165290","14013165290")</f>
    </nc>
  </rcc>
  <rcc rId="5843" sId="1">
    <nc r="B201">
      <f>HYPERLINK("https://hsdes.intel.com/resource/14013165295","14013165295")</f>
    </nc>
  </rcc>
  <rcc rId="5844" sId="1">
    <nc r="B202">
      <f>HYPERLINK("https://hsdes.intel.com/resource/14013165299","14013165299")</f>
    </nc>
  </rcc>
  <rcc rId="5845" sId="1">
    <nc r="B203">
      <f>HYPERLINK("https://hsdes.intel.com/resource/14013165425","14013165425")</f>
    </nc>
  </rcc>
  <rcc rId="5846" sId="1">
    <nc r="B204">
      <f>HYPERLINK("https://hsdes.intel.com/resource/14013165524","14013165524")</f>
    </nc>
  </rcc>
  <rcc rId="5847" sId="1">
    <nc r="B205">
      <f>HYPERLINK("https://hsdes.intel.com/resource/14013165597","14013165597")</f>
    </nc>
  </rcc>
  <rcc rId="5848" sId="1">
    <nc r="B206">
      <f>HYPERLINK("https://hsdes.intel.com/resource/14013165608","14013165608")</f>
    </nc>
  </rcc>
  <rcc rId="5849" sId="1">
    <nc r="B207">
      <f>HYPERLINK("https://hsdes.intel.com/resource/14013166601","14013166601")</f>
    </nc>
  </rcc>
  <rcc rId="5850" sId="1">
    <nc r="B208">
      <f>HYPERLINK("https://hsdes.intel.com/resource/14013166698","14013166698")</f>
    </nc>
  </rcc>
  <rcc rId="5851" sId="1">
    <nc r="B209">
      <f>HYPERLINK("https://hsdes.intel.com/resource/14013166704","14013166704")</f>
    </nc>
  </rcc>
  <rcc rId="5852" sId="1">
    <nc r="B210">
      <f>HYPERLINK("https://hsdes.intel.com/resource/14013166904","14013166904")</f>
    </nc>
  </rcc>
  <rcc rId="5853" sId="1">
    <nc r="B211">
      <f>HYPERLINK("https://hsdes.intel.com/resource/14013167738","14013167738")</f>
    </nc>
  </rcc>
  <rcc rId="5854" sId="1">
    <nc r="B212">
      <f>HYPERLINK("https://hsdes.intel.com/resource/14013167791","14013167791")</f>
    </nc>
  </rcc>
  <rcc rId="5855" sId="1">
    <nc r="B213">
      <f>HYPERLINK("https://hsdes.intel.com/resource/14013167825","14013167825")</f>
    </nc>
  </rcc>
  <rcc rId="5856" sId="1">
    <nc r="B214">
      <f>HYPERLINK("https://hsdes.intel.com/resource/14013168579","14013168579")</f>
    </nc>
  </rcc>
  <rcc rId="5857" sId="1">
    <nc r="B215">
      <f>HYPERLINK("https://hsdes.intel.com/resource/14013169121","14013169121")</f>
    </nc>
  </rcc>
  <rcc rId="5858" sId="1">
    <nc r="B216">
      <f>HYPERLINK("https://hsdes.intel.com/resource/14013169126","14013169126")</f>
    </nc>
  </rcc>
  <rcc rId="5859" sId="1">
    <nc r="B217">
      <f>HYPERLINK("https://hsdes.intel.com/resource/14013169128","14013169128")</f>
    </nc>
  </rcc>
  <rcc rId="5860" sId="1">
    <nc r="B218">
      <f>HYPERLINK("https://hsdes.intel.com/resource/14013172878","14013172878")</f>
    </nc>
  </rcc>
  <rcc rId="5861" sId="1">
    <nc r="B219">
      <f>HYPERLINK("https://hsdes.intel.com/resource/14013172908","14013172908")</f>
    </nc>
  </rcc>
  <rcc rId="5862" sId="1">
    <nc r="B220">
      <f>HYPERLINK("https://hsdes.intel.com/resource/14013172912","14013172912")</f>
    </nc>
  </rcc>
  <rcc rId="5863" sId="1">
    <nc r="B221">
      <f>HYPERLINK("https://hsdes.intel.com/resource/14013172938","14013172938")</f>
    </nc>
  </rcc>
  <rcc rId="5864" sId="1">
    <nc r="B222">
      <f>HYPERLINK("https://hsdes.intel.com/resource/14013172940","14013172940")</f>
    </nc>
  </rcc>
  <rcc rId="5865" sId="1">
    <nc r="B223">
      <f>HYPERLINK("https://hsdes.intel.com/resource/14013173096","14013173096")</f>
    </nc>
  </rcc>
  <rcc rId="5866" sId="1">
    <nc r="B224">
      <f>HYPERLINK("https://hsdes.intel.com/resource/14013173107","14013173107")</f>
    </nc>
  </rcc>
  <rcc rId="5867" sId="1">
    <nc r="B225">
      <f>HYPERLINK("https://hsdes.intel.com/resource/14013173144","14013173144")</f>
    </nc>
  </rcc>
  <rcc rId="5868" sId="1">
    <nc r="B226">
      <f>HYPERLINK("https://hsdes.intel.com/resource/14013173175","14013173175")</f>
    </nc>
  </rcc>
  <rcc rId="5869" sId="1">
    <nc r="B227">
      <f>HYPERLINK("https://hsdes.intel.com/resource/14013173176","14013173176")</f>
    </nc>
  </rcc>
  <rcc rId="5870" sId="1">
    <nc r="B228">
      <f>HYPERLINK("https://hsdes.intel.com/resource/14013173177","14013173177")</f>
    </nc>
  </rcc>
  <rcc rId="5871" sId="1">
    <nc r="B229">
      <f>HYPERLINK("https://hsdes.intel.com/resource/14013173187","14013173187")</f>
    </nc>
  </rcc>
  <rcc rId="5872" sId="1">
    <nc r="B230">
      <f>HYPERLINK("https://hsdes.intel.com/resource/14013173189","14013173189")</f>
    </nc>
  </rcc>
  <rcc rId="5873" sId="1">
    <nc r="B231">
      <f>HYPERLINK("https://hsdes.intel.com/resource/14013173197","14013173197")</f>
    </nc>
  </rcc>
  <rcc rId="5874" sId="1">
    <nc r="B232">
      <f>HYPERLINK("https://hsdes.intel.com/resource/14013173200","14013173200")</f>
    </nc>
  </rcc>
  <rcc rId="5875" sId="1">
    <nc r="B233">
      <f>HYPERLINK("https://hsdes.intel.com/resource/14013173203","14013173203")</f>
    </nc>
  </rcc>
  <rcc rId="5876" sId="1">
    <nc r="B234">
      <f>HYPERLINK("https://hsdes.intel.com/resource/14013173229","14013173229")</f>
    </nc>
  </rcc>
  <rcc rId="5877" sId="1">
    <nc r="B235">
      <f>HYPERLINK("https://hsdes.intel.com/resource/14013173249","14013173249")</f>
    </nc>
  </rcc>
  <rcc rId="5878" sId="1">
    <nc r="B236">
      <f>HYPERLINK("https://hsdes.intel.com/resource/14013173279","14013173279")</f>
    </nc>
  </rcc>
  <rcc rId="5879" sId="1">
    <nc r="B237">
      <f>HYPERLINK("https://hsdes.intel.com/resource/14013173281","14013173281")</f>
    </nc>
  </rcc>
  <rcc rId="5880" sId="1">
    <nc r="B238">
      <f>HYPERLINK("https://hsdes.intel.com/resource/14013173287","14013173287")</f>
    </nc>
  </rcc>
  <rcc rId="5881" sId="1">
    <nc r="B239">
      <f>HYPERLINK("https://hsdes.intel.com/resource/14013173289","14013173289")</f>
    </nc>
  </rcc>
  <rcc rId="5882" sId="1">
    <nc r="B240">
      <f>HYPERLINK("https://hsdes.intel.com/resource/14013173295","14013173295")</f>
    </nc>
  </rcc>
  <rcc rId="5883" sId="1">
    <nc r="B241">
      <f>HYPERLINK("https://hsdes.intel.com/resource/14013174033","14013174033")</f>
    </nc>
  </rcc>
  <rcc rId="5884" sId="1">
    <nc r="B242">
      <f>HYPERLINK("https://hsdes.intel.com/resource/14013174056","14013174056")</f>
    </nc>
  </rcc>
  <rcc rId="5885" sId="1">
    <nc r="B243">
      <f>HYPERLINK("https://hsdes.intel.com/resource/14013174283","14013174283")</f>
    </nc>
  </rcc>
  <rcc rId="5886" sId="1">
    <nc r="B244">
      <f>HYPERLINK("https://hsdes.intel.com/resource/14013174447","14013174447")</f>
    </nc>
  </rcc>
  <rcc rId="5887" sId="1">
    <nc r="B245">
      <f>HYPERLINK("https://hsdes.intel.com/resource/14013174476","14013174476")</f>
    </nc>
  </rcc>
  <rcc rId="5888" sId="1">
    <nc r="B246">
      <f>HYPERLINK("https://hsdes.intel.com/resource/14013174602","14013174602")</f>
    </nc>
  </rcc>
  <rcc rId="5889" sId="1">
    <nc r="B247">
      <f>HYPERLINK("https://hsdes.intel.com/resource/14013174625","14013174625")</f>
    </nc>
  </rcc>
  <rcc rId="5890" sId="1">
    <nc r="B248">
      <f>HYPERLINK("https://hsdes.intel.com/resource/14013174630","14013174630")</f>
    </nc>
  </rcc>
  <rcc rId="5891" sId="1">
    <nc r="B249">
      <f>HYPERLINK("https://hsdes.intel.com/resource/14013174768","14013174768")</f>
    </nc>
  </rcc>
  <rcc rId="5892" sId="1">
    <nc r="B250">
      <f>HYPERLINK("https://hsdes.intel.com/resource/14013174775","14013174775")</f>
    </nc>
  </rcc>
  <rcc rId="5893" sId="1">
    <nc r="B251">
      <f>HYPERLINK("https://hsdes.intel.com/resource/14013174814","14013174814")</f>
    </nc>
  </rcc>
  <rcc rId="5894" sId="1">
    <nc r="B252">
      <f>HYPERLINK("https://hsdes.intel.com/resource/14013175476","14013175476")</f>
    </nc>
  </rcc>
  <rcc rId="5895" sId="1">
    <nc r="B253">
      <f>HYPERLINK("https://hsdes.intel.com/resource/14013175598","14013175598")</f>
    </nc>
  </rcc>
  <rcc rId="5896" sId="1">
    <nc r="B254">
      <f>HYPERLINK("https://hsdes.intel.com/resource/14013175614","14013175614")</f>
    </nc>
  </rcc>
  <rcc rId="5897" sId="1">
    <nc r="B255">
      <f>HYPERLINK("https://hsdes.intel.com/resource/14013175628","14013175628")</f>
    </nc>
  </rcc>
  <rcc rId="5898" sId="1">
    <nc r="B256">
      <f>HYPERLINK("https://hsdes.intel.com/resource/14013175646","14013175646")</f>
    </nc>
  </rcc>
  <rcc rId="5899" sId="1">
    <nc r="B257">
      <f>HYPERLINK("https://hsdes.intel.com/resource/14013175736","14013175736")</f>
    </nc>
  </rcc>
  <rcc rId="5900" sId="1">
    <nc r="B258">
      <f>HYPERLINK("https://hsdes.intel.com/resource/14013175738","14013175738")</f>
    </nc>
  </rcc>
  <rcc rId="5901" sId="1">
    <nc r="B259">
      <f>HYPERLINK("https://hsdes.intel.com/resource/14013175903","14013175903")</f>
    </nc>
  </rcc>
  <rcc rId="5902" sId="1">
    <nc r="B260">
      <f>HYPERLINK("https://hsdes.intel.com/resource/14013176001","14013176001")</f>
    </nc>
  </rcc>
  <rcc rId="5903" sId="1">
    <nc r="B261">
      <f>HYPERLINK("https://hsdes.intel.com/resource/14013176015","14013176015")</f>
    </nc>
  </rcc>
  <rcc rId="5904" sId="1">
    <nc r="B262">
      <f>HYPERLINK("https://hsdes.intel.com/resource/14013176141","14013176141")</f>
    </nc>
  </rcc>
  <rcc rId="5905" sId="1">
    <nc r="B263">
      <f>HYPERLINK("https://hsdes.intel.com/resource/14013176151","14013176151")</f>
    </nc>
  </rcc>
  <rcc rId="5906" sId="1">
    <nc r="B264">
      <f>HYPERLINK("https://hsdes.intel.com/resource/14013176281","14013176281")</f>
    </nc>
  </rcc>
  <rcc rId="5907" sId="1">
    <nc r="B265">
      <f>HYPERLINK("https://hsdes.intel.com/resource/14013176385","14013176385")</f>
    </nc>
  </rcc>
  <rcc rId="5908" sId="1">
    <nc r="B266">
      <f>HYPERLINK("https://hsdes.intel.com/resource/14013176415","14013176415")</f>
    </nc>
  </rcc>
  <rcc rId="5909" sId="1">
    <nc r="B267">
      <f>HYPERLINK("https://hsdes.intel.com/resource/14013176467","14013176467")</f>
    </nc>
  </rcc>
  <rcc rId="5910" sId="1">
    <nc r="B268">
      <f>HYPERLINK("https://hsdes.intel.com/resource/14013176644","14013176644")</f>
    </nc>
  </rcc>
  <rcc rId="5911" sId="1">
    <nc r="B269">
      <f>HYPERLINK("https://hsdes.intel.com/resource/14013176647","14013176647")</f>
    </nc>
  </rcc>
  <rcc rId="5912" sId="1">
    <nc r="B270">
      <f>HYPERLINK("https://hsdes.intel.com/resource/14013176650","14013176650")</f>
    </nc>
  </rcc>
  <rcc rId="5913" sId="1">
    <nc r="B290">
      <f>HYPERLINK("https://hsdes.intel.com/resource/14013177652","14013177652")</f>
    </nc>
  </rcc>
  <rcc rId="5914" sId="1">
    <nc r="B272">
      <f>HYPERLINK("https://hsdes.intel.com/resource/14013176735","14013176735")</f>
    </nc>
  </rcc>
  <rcc rId="5915" sId="1">
    <nc r="B273">
      <f>HYPERLINK("https://hsdes.intel.com/resource/14013176789","14013176789")</f>
    </nc>
  </rcc>
  <rcc rId="5916" sId="1">
    <nc r="B274">
      <f>HYPERLINK("https://hsdes.intel.com/resource/14013176861","14013176861")</f>
    </nc>
  </rcc>
  <rcc rId="5917" sId="1">
    <nc r="B275">
      <f>HYPERLINK("https://hsdes.intel.com/resource/14013176928","14013176928")</f>
    </nc>
  </rcc>
  <rcc rId="5918" sId="1">
    <nc r="B276">
      <f>HYPERLINK("https://hsdes.intel.com/resource/14013176948","14013176948")</f>
    </nc>
  </rcc>
  <rcc rId="5919" sId="1">
    <nc r="B277">
      <f>HYPERLINK("https://hsdes.intel.com/resource/14013176953","14013176953")</f>
    </nc>
  </rcc>
  <rcc rId="5920" sId="1">
    <nc r="B278">
      <f>HYPERLINK("https://hsdes.intel.com/resource/14013176958","14013176958")</f>
    </nc>
  </rcc>
  <rcc rId="5921" sId="1">
    <nc r="B279">
      <f>HYPERLINK("https://hsdes.intel.com/resource/14013176969","14013176969")</f>
    </nc>
  </rcc>
  <rcc rId="5922" sId="1">
    <nc r="B280">
      <f>HYPERLINK("https://hsdes.intel.com/resource/14013176972","14013176972")</f>
    </nc>
  </rcc>
  <rcc rId="5923" sId="1">
    <nc r="B281">
      <f>HYPERLINK("https://hsdes.intel.com/resource/14013177170","14013177170")</f>
    </nc>
  </rcc>
  <rcc rId="5924" sId="1">
    <nc r="B282">
      <f>HYPERLINK("https://hsdes.intel.com/resource/14013177179","14013177179")</f>
    </nc>
  </rcc>
  <rcc rId="5925" sId="1">
    <nc r="B283">
      <f>HYPERLINK("https://hsdes.intel.com/resource/14013177264","14013177264")</f>
    </nc>
  </rcc>
  <rcc rId="5926" sId="1">
    <nc r="B284">
      <f>HYPERLINK("https://hsdes.intel.com/resource/14013177266","14013177266")</f>
    </nc>
  </rcc>
  <rcc rId="5927" sId="1">
    <nc r="B285">
      <f>HYPERLINK("https://hsdes.intel.com/resource/14013177269","14013177269")</f>
    </nc>
  </rcc>
  <rcc rId="5928" sId="1">
    <nc r="B286">
      <f>HYPERLINK("https://hsdes.intel.com/resource/14013177299","14013177299")</f>
    </nc>
  </rcc>
  <rcc rId="5929" sId="1">
    <nc r="B287">
      <f>HYPERLINK("https://hsdes.intel.com/resource/14013177371","14013177371")</f>
    </nc>
  </rcc>
  <rcc rId="5930" sId="1">
    <nc r="B288">
      <f>HYPERLINK("https://hsdes.intel.com/resource/14013177396","14013177396")</f>
    </nc>
  </rcc>
  <rcc rId="5931" sId="1">
    <nc r="B289">
      <f>HYPERLINK("https://hsdes.intel.com/resource/14013177439","14013177439")</f>
    </nc>
  </rcc>
  <rcc rId="5932" sId="1">
    <nc r="B302">
      <f>HYPERLINK("https://hsdes.intel.com/resource/14013177940","14013177940")</f>
    </nc>
  </rcc>
  <rcc rId="5933" sId="1">
    <nc r="B291">
      <f>HYPERLINK("https://hsdes.intel.com/resource/14013177672","14013177672")</f>
    </nc>
  </rcc>
  <rcc rId="5934" sId="1">
    <nc r="B292">
      <f>HYPERLINK("https://hsdes.intel.com/resource/14013177761","14013177761")</f>
    </nc>
  </rcc>
  <rcc rId="5935" sId="1">
    <nc r="B293">
      <f>HYPERLINK("https://hsdes.intel.com/resource/14013177801","14013177801")</f>
    </nc>
  </rcc>
  <rcc rId="5936" sId="1">
    <nc r="B294">
      <f>HYPERLINK("https://hsdes.intel.com/resource/14013177828","14013177828")</f>
    </nc>
  </rcc>
  <rcc rId="5937" sId="1">
    <nc r="B295">
      <f>HYPERLINK("https://hsdes.intel.com/resource/14013177835","14013177835")</f>
    </nc>
  </rcc>
  <rcc rId="5938" sId="1">
    <nc r="B296">
      <v>14013177851</v>
    </nc>
  </rcc>
  <rcc rId="5939" sId="1">
    <nc r="B297">
      <f>HYPERLINK("https://hsdes.intel.com/resource/14013177875","14013177875")</f>
    </nc>
  </rcc>
  <rcc rId="5940" sId="1">
    <nc r="B298">
      <f>HYPERLINK("https://hsdes.intel.com/resource/14013177881","14013177881")</f>
    </nc>
  </rcc>
  <rcc rId="5941" sId="1">
    <nc r="B299">
      <f>HYPERLINK("https://hsdes.intel.com/resource/14013177883","14013177883")</f>
    </nc>
  </rcc>
  <rcc rId="5942" sId="1">
    <nc r="B300">
      <f>HYPERLINK("https://hsdes.intel.com/resource/14013177900","14013177900")</f>
    </nc>
  </rcc>
  <rcc rId="5943" sId="1">
    <nc r="B301">
      <f>HYPERLINK("https://hsdes.intel.com/resource/14013177930","14013177930")</f>
    </nc>
  </rcc>
  <rcc rId="5944" sId="1">
    <nc r="B319">
      <f>HYPERLINK("https://hsdes.intel.com/resource/14013178930","14013178930")</f>
    </nc>
  </rcc>
  <rcc rId="5945" sId="1">
    <nc r="B303">
      <f>HYPERLINK("https://hsdes.intel.com/resource/14013177965","14013177965")</f>
    </nc>
  </rcc>
  <rcc rId="5946" sId="1">
    <nc r="B304">
      <f>HYPERLINK("https://hsdes.intel.com/resource/14013177968","14013177968")</f>
    </nc>
  </rcc>
  <rcc rId="5947" sId="1">
    <nc r="B305">
      <f>HYPERLINK("https://hsdes.intel.com/resource/14013177978","14013177978")</f>
    </nc>
  </rcc>
  <rcc rId="5948" sId="1">
    <nc r="B306">
      <f>HYPERLINK("https://hsdes.intel.com/resource/14013178068","14013178068")</f>
    </nc>
  </rcc>
  <rcc rId="5949" sId="1">
    <nc r="B307">
      <f>HYPERLINK("https://hsdes.intel.com/resource/14013178088","14013178088")</f>
    </nc>
  </rcc>
  <rcc rId="5950" sId="1">
    <nc r="B308">
      <f>HYPERLINK("https://hsdes.intel.com/resource/14013178092","14013178092")</f>
    </nc>
  </rcc>
  <rcc rId="5951" sId="1">
    <nc r="B309">
      <f>HYPERLINK("https://hsdes.intel.com/resource/14013178130","14013178130")</f>
    </nc>
  </rcc>
  <rcc rId="5952" sId="1">
    <nc r="B310">
      <f>HYPERLINK("https://hsdes.intel.com/resource/14013178166","14013178166")</f>
    </nc>
  </rcc>
  <rcc rId="5953" sId="1">
    <nc r="B311">
      <f>HYPERLINK("https://hsdes.intel.com/resource/14013178252","14013178252")</f>
    </nc>
  </rcc>
  <rcc rId="5954" sId="1">
    <nc r="B312">
      <f>HYPERLINK("https://hsdes.intel.com/resource/14013178259","14013178259")</f>
    </nc>
  </rcc>
  <rcc rId="5955" sId="1">
    <nc r="B313">
      <f>HYPERLINK("https://hsdes.intel.com/resource/14013178260","14013178260")</f>
    </nc>
  </rcc>
  <rcc rId="5956" sId="1">
    <nc r="B314">
      <f>HYPERLINK("https://hsdes.intel.com/resource/14013178263","14013178263")</f>
    </nc>
  </rcc>
  <rcc rId="5957" sId="1">
    <nc r="B315">
      <f>HYPERLINK("https://hsdes.intel.com/resource/14013178329","14013178329")</f>
    </nc>
  </rcc>
  <rcc rId="5958" sId="1">
    <nc r="B316">
      <f>HYPERLINK("https://hsdes.intel.com/resource/14013178330","14013178330")</f>
    </nc>
  </rcc>
  <rcc rId="5959" sId="1">
    <nc r="B317">
      <f>HYPERLINK("https://hsdes.intel.com/resource/14013178496","14013178496")</f>
    </nc>
  </rcc>
  <rcc rId="5960" sId="1">
    <nc r="B318">
      <f>HYPERLINK("https://hsdes.intel.com/resource/14013178499","14013178499")</f>
    </nc>
  </rcc>
  <rcc rId="5961" sId="1">
    <nc r="B320">
      <f>HYPERLINK("https://hsdes.intel.com/resource/14013178947","14013178947")</f>
    </nc>
  </rcc>
  <rcc rId="5962" sId="1">
    <nc r="B321">
      <f>HYPERLINK("https://hsdes.intel.com/resource/14013178956","14013178956")</f>
    </nc>
  </rcc>
  <rcc rId="5963" sId="1">
    <nc r="B322">
      <f>HYPERLINK("https://hsdes.intel.com/resource/14013178967","14013178967")</f>
    </nc>
  </rcc>
  <rcc rId="5964" sId="1">
    <nc r="B53">
      <f>HYPERLINK("https://hsdes.intel.com/resource/14013157660","14013157660")</f>
    </nc>
  </rcc>
  <rcc rId="5965" sId="1">
    <nc r="B323">
      <f>HYPERLINK("https://hsdes.intel.com/resource/14013179000","14013179000")</f>
    </nc>
  </rcc>
  <rcc rId="5966" sId="1">
    <nc r="B324">
      <f>HYPERLINK("https://hsdes.intel.com/resource/14013179024","14013179024")</f>
    </nc>
  </rcc>
  <rcc rId="5967" sId="1">
    <nc r="B325">
      <f>HYPERLINK("https://hsdes.intel.com/resource/14013179047","14013179047")</f>
    </nc>
  </rcc>
  <rcc rId="5968" sId="1">
    <nc r="B326">
      <f>HYPERLINK("https://hsdes.intel.com/resource/14013179108","14013179108")</f>
    </nc>
  </rcc>
  <rcc rId="5969" sId="1">
    <nc r="B327">
      <f>HYPERLINK("https://hsdes.intel.com/resource/14013179115","14013179115")</f>
    </nc>
  </rcc>
  <rcc rId="5970" sId="1">
    <nc r="B328">
      <f>HYPERLINK("https://hsdes.intel.com/resource/14013179118","14013179118")</f>
    </nc>
  </rcc>
  <rcc rId="5971" sId="1">
    <nc r="B329">
      <f>HYPERLINK("https://hsdes.intel.com/resource/14013179142","14013179142")</f>
    </nc>
  </rcc>
  <rcc rId="5972" sId="1">
    <nc r="B95">
      <f>HYPERLINK("https://hsdes.intel.com/resource/14013159992","14013159992")</f>
    </nc>
  </rcc>
  <rcc rId="5973" sId="1">
    <nc r="B331">
      <f>HYPERLINK("https://hsdes.intel.com/resource/14013179162","14013179162")</f>
    </nc>
  </rcc>
  <rcc rId="5974" sId="1">
    <nc r="B332">
      <f>HYPERLINK("https://hsdes.intel.com/resource/14013179166","14013179166")</f>
    </nc>
  </rcc>
  <rcc rId="5975" sId="1">
    <nc r="B333">
      <f>HYPERLINK("https://hsdes.intel.com/resource/14013179183","14013179183")</f>
    </nc>
  </rcc>
  <rcc rId="5976" sId="1">
    <nc r="B334">
      <f>HYPERLINK("https://hsdes.intel.com/resource/14013179255","14013179255")</f>
    </nc>
  </rcc>
  <rcc rId="5977" sId="1">
    <nc r="B335">
      <f>HYPERLINK("https://hsdes.intel.com/resource/14013179274","14013179274")</f>
    </nc>
  </rcc>
  <rcc rId="5978" sId="1">
    <nc r="B336">
      <f>HYPERLINK("https://hsdes.intel.com/resource/14013179310","14013179310")</f>
    </nc>
  </rcc>
  <rcc rId="5979" sId="1">
    <nc r="B337">
      <f>HYPERLINK("https://hsdes.intel.com/resource/14013179315","14013179315")</f>
    </nc>
  </rcc>
  <rcc rId="5980" sId="1">
    <nc r="B271">
      <f>HYPERLINK("https://hsdes.intel.com/resource/14013176673","14013176673")</f>
    </nc>
  </rcc>
  <rcc rId="5981" sId="1">
    <nc r="B330">
      <f>HYPERLINK("https://hsdes.intel.com/resource/14013179157","14013179157")</f>
    </nc>
  </rcc>
  <rcc rId="5982" sId="1">
    <nc r="B340">
      <f>HYPERLINK("https://hsdes.intel.com/resource/14013179437","14013179437")</f>
    </nc>
  </rcc>
  <rcc rId="5983" sId="1">
    <nc r="B341">
      <f>HYPERLINK("https://hsdes.intel.com/resource/14013179473","14013179473")</f>
    </nc>
  </rcc>
  <rcc rId="5984" sId="1">
    <nc r="B342">
      <f>HYPERLINK("https://hsdes.intel.com/resource/14013179479","14013179479")</f>
    </nc>
  </rcc>
  <rcc rId="5985" sId="1">
    <nc r="B343">
      <f>HYPERLINK("https://hsdes.intel.com/resource/14013179523","14013179523")</f>
    </nc>
  </rcc>
  <rcc rId="5986" sId="1">
    <nc r="B344">
      <f>HYPERLINK("https://hsdes.intel.com/resource/14013179540","14013179540")</f>
    </nc>
  </rcc>
  <rcc rId="5987" sId="1">
    <nc r="B345">
      <f>HYPERLINK("https://hsdes.intel.com/resource/14013179556","14013179556")</f>
    </nc>
  </rcc>
  <rcc rId="5988" sId="1">
    <nc r="B346">
      <f>HYPERLINK("https://hsdes.intel.com/resource/14013179573","14013179573")</f>
    </nc>
  </rcc>
  <rcc rId="5989" sId="1">
    <nc r="B347">
      <f>HYPERLINK("https://hsdes.intel.com/resource/14013179705","14013179705")</f>
    </nc>
  </rcc>
  <rcc rId="5990" sId="1">
    <nc r="B348">
      <f>HYPERLINK("https://hsdes.intel.com/resource/14013180203","14013180203")</f>
    </nc>
  </rcc>
  <rcc rId="5991" sId="1">
    <nc r="B349">
      <f>HYPERLINK("https://hsdes.intel.com/resource/14013180470","14013180470")</f>
    </nc>
  </rcc>
  <rcc rId="5992" sId="1">
    <nc r="B350">
      <f>HYPERLINK("https://hsdes.intel.com/resource/14013180508","14013180508")</f>
    </nc>
  </rcc>
  <rcc rId="5993" sId="1">
    <nc r="B351">
      <f>HYPERLINK("https://hsdes.intel.com/resource/14013180512","14013180512")</f>
    </nc>
  </rcc>
  <rcc rId="5994" sId="1">
    <nc r="B352">
      <f>HYPERLINK("https://hsdes.intel.com/resource/14013182314","14013182314")</f>
    </nc>
  </rcc>
  <rcc rId="5995" sId="1">
    <nc r="B353">
      <f>HYPERLINK("https://hsdes.intel.com/resource/14013182324","14013182324")</f>
    </nc>
  </rcc>
  <rcc rId="5996" sId="1">
    <nc r="B354">
      <f>HYPERLINK("https://hsdes.intel.com/resource/14013182348","14013182348")</f>
    </nc>
  </rcc>
  <rcc rId="5997" sId="1">
    <nc r="B355">
      <f>HYPERLINK("https://hsdes.intel.com/resource/14013182355","14013182355")</f>
    </nc>
  </rcc>
  <rcc rId="5998" sId="1">
    <nc r="B356">
      <f>HYPERLINK("https://hsdes.intel.com/resource/14013182365","14013182365")</f>
    </nc>
  </rcc>
  <rcc rId="5999" sId="1">
    <nc r="B357">
      <f>HYPERLINK("https://hsdes.intel.com/resource/14013182446","14013182446")</f>
    </nc>
  </rcc>
  <rcc rId="6000" sId="1">
    <nc r="B358">
      <f>HYPERLINK("https://hsdes.intel.com/resource/14013182624","14013182624")</f>
    </nc>
  </rcc>
  <rcc rId="6001" sId="1">
    <nc r="B359">
      <f>HYPERLINK("https://hsdes.intel.com/resource/14013182798","14013182798")</f>
    </nc>
  </rcc>
  <rcc rId="6002" sId="1">
    <nc r="B360">
      <f>HYPERLINK("https://hsdes.intel.com/resource/14013182806","14013182806")</f>
    </nc>
  </rcc>
  <rcc rId="6003" sId="1">
    <nc r="B361">
      <f>HYPERLINK("https://hsdes.intel.com/resource/14013183314","14013183314")</f>
    </nc>
  </rcc>
  <rcc rId="6004" sId="1">
    <nc r="B362">
      <f>HYPERLINK("https://hsdes.intel.com/resource/14013183384","14013183384")</f>
    </nc>
  </rcc>
  <rcc rId="6005" sId="1">
    <nc r="B363">
      <f>HYPERLINK("https://hsdes.intel.com/resource/14013183399","14013183399")</f>
    </nc>
  </rcc>
  <rcc rId="6006" sId="1">
    <nc r="B364">
      <f>HYPERLINK("https://hsdes.intel.com/resource/14013183460","14013183460")</f>
    </nc>
  </rcc>
  <rcc rId="6007" sId="1">
    <nc r="B365">
      <f>HYPERLINK("https://hsdes.intel.com/resource/14013183707","14013183707")</f>
    </nc>
  </rcc>
  <rcc rId="6008" sId="1">
    <nc r="B366">
      <f>HYPERLINK("https://hsdes.intel.com/resource/14013183750","14013183750")</f>
    </nc>
  </rcc>
  <rcc rId="6009" sId="1">
    <nc r="B367">
      <f>HYPERLINK("https://hsdes.intel.com/resource/14013183790","14013183790")</f>
    </nc>
  </rcc>
  <rcc rId="6010" sId="1">
    <nc r="B368">
      <f>HYPERLINK("https://hsdes.intel.com/resource/14013183796","14013183796")</f>
    </nc>
  </rcc>
  <rcc rId="6011" sId="1">
    <nc r="B369">
      <f>HYPERLINK("https://hsdes.intel.com/resource/14013183898","14013183898")</f>
    </nc>
  </rcc>
  <rcc rId="6012" sId="1">
    <nc r="B370">
      <f>HYPERLINK("https://hsdes.intel.com/resource/14013183947","14013183947")</f>
    </nc>
  </rcc>
  <rcc rId="6013" sId="1">
    <nc r="B371">
      <f>HYPERLINK("https://hsdes.intel.com/resource/14013184015","14013184015")</f>
    </nc>
  </rcc>
  <rcc rId="6014" sId="1">
    <nc r="B372">
      <f>HYPERLINK("https://hsdes.intel.com/resource/14013184016","14013184016")</f>
    </nc>
  </rcc>
  <rcc rId="6015" sId="1">
    <nc r="B373">
      <f>HYPERLINK("https://hsdes.intel.com/resource/14013184407","14013184407")</f>
    </nc>
  </rcc>
  <rcc rId="6016" sId="1">
    <nc r="B374">
      <f>HYPERLINK("https://hsdes.intel.com/resource/14013184477","14013184477")</f>
    </nc>
  </rcc>
  <rcc rId="6017" sId="1">
    <nc r="B375">
      <f>HYPERLINK("https://hsdes.intel.com/resource/14013184512","14013184512")</f>
    </nc>
  </rcc>
  <rcc rId="6018" sId="1">
    <nc r="B376">
      <f>HYPERLINK("https://hsdes.intel.com/resource/14013184742","14013184742")</f>
    </nc>
  </rcc>
  <rcc rId="6019" sId="1">
    <nc r="B377">
      <f>HYPERLINK("https://hsdes.intel.com/resource/14013184823","14013184823")</f>
    </nc>
  </rcc>
  <rcc rId="6020" sId="1">
    <nc r="B378">
      <f>HYPERLINK("https://hsdes.intel.com/resource/14013184835","14013184835")</f>
    </nc>
  </rcc>
  <rcc rId="6021" sId="1">
    <nc r="B379">
      <f>HYPERLINK("https://hsdes.intel.com/resource/14013185086","14013185086")</f>
    </nc>
  </rcc>
  <rcc rId="6022" sId="1">
    <nc r="B380">
      <f>HYPERLINK("https://hsdes.intel.com/resource/14013185209","14013185209")</f>
    </nc>
  </rcc>
  <rcc rId="6023" sId="1">
    <nc r="B381">
      <f>HYPERLINK("https://hsdes.intel.com/resource/14013185220","14013185220")</f>
    </nc>
  </rcc>
  <rcc rId="6024" sId="1">
    <nc r="B382">
      <f>HYPERLINK("https://hsdes.intel.com/resource/14013185224","14013185224")</f>
    </nc>
  </rcc>
  <rcc rId="6025" sId="1">
    <nc r="B383">
      <f>HYPERLINK("https://hsdes.intel.com/resource/14013185276","14013185276")</f>
    </nc>
  </rcc>
  <rcc rId="6026" sId="1">
    <nc r="B384">
      <f>HYPERLINK("https://hsdes.intel.com/resource/14013185336","14013185336")</f>
    </nc>
  </rcc>
  <rcc rId="6027" sId="1">
    <nc r="B385">
      <f>HYPERLINK("https://hsdes.intel.com/resource/14013185356","14013185356")</f>
    </nc>
  </rcc>
  <rcc rId="6028" sId="1">
    <nc r="B386">
      <f>HYPERLINK("https://hsdes.intel.com/resource/14013185363","14013185363")</f>
    </nc>
  </rcc>
  <rcc rId="6029" sId="1">
    <nc r="B387">
      <f>HYPERLINK("https://hsdes.intel.com/resource/14013185370","14013185370")</f>
    </nc>
  </rcc>
  <rcc rId="6030" sId="1">
    <nc r="B388">
      <f>HYPERLINK("https://hsdes.intel.com/resource/14013185376","14013185376")</f>
    </nc>
  </rcc>
  <rcc rId="6031" sId="1">
    <nc r="B389">
      <f>HYPERLINK("https://hsdes.intel.com/resource/14013185378","14013185378")</f>
    </nc>
  </rcc>
  <rcc rId="6032" sId="1">
    <nc r="B390">
      <f>HYPERLINK("https://hsdes.intel.com/resource/14013185388","14013185388")</f>
    </nc>
  </rcc>
  <rcc rId="6033" sId="1">
    <nc r="B391">
      <f>HYPERLINK("https://hsdes.intel.com/resource/14013185392","14013185392")</f>
    </nc>
  </rcc>
  <rcc rId="6034" sId="1">
    <nc r="B392">
      <f>HYPERLINK("https://hsdes.intel.com/resource/14013185476","14013185476")</f>
    </nc>
  </rcc>
  <rcc rId="6035" sId="1">
    <nc r="B393">
      <f>HYPERLINK("https://hsdes.intel.com/resource/14013185500","14013185500")</f>
    </nc>
  </rcc>
  <rcc rId="6036" sId="1">
    <nc r="B394">
      <f>HYPERLINK("https://hsdes.intel.com/resource/14013185678","14013185678")</f>
    </nc>
  </rcc>
  <rcc rId="6037" sId="1">
    <nc r="B395">
      <f>HYPERLINK("https://hsdes.intel.com/resource/14013185689","14013185689")</f>
    </nc>
  </rcc>
  <rcc rId="6038" sId="1">
    <nc r="B396">
      <f>HYPERLINK("https://hsdes.intel.com/resource/14013185694","14013185694")</f>
    </nc>
  </rcc>
  <rcc rId="6039" sId="1">
    <nc r="B397">
      <f>HYPERLINK("https://hsdes.intel.com/resource/14013185707","14013185707")</f>
    </nc>
  </rcc>
  <rcc rId="6040" sId="1">
    <nc r="B398">
      <f>HYPERLINK("https://hsdes.intel.com/resource/14013185710","14013185710")</f>
    </nc>
  </rcc>
  <rcc rId="6041" sId="1">
    <nc r="B399">
      <f>HYPERLINK("https://hsdes.intel.com/resource/14013185714","14013185714")</f>
    </nc>
  </rcc>
  <rcc rId="6042" sId="1">
    <nc r="B400">
      <f>HYPERLINK("https://hsdes.intel.com/resource/14013185728","14013185728")</f>
    </nc>
  </rcc>
  <rcc rId="6043" sId="1">
    <nc r="B401">
      <f>HYPERLINK("https://hsdes.intel.com/resource/14013185729","14013185729")</f>
    </nc>
  </rcc>
  <rcc rId="6044" sId="1">
    <nc r="B402">
      <f>HYPERLINK("https://hsdes.intel.com/resource/14013185732","14013185732")</f>
    </nc>
  </rcc>
  <rcc rId="6045" sId="1">
    <nc r="B403">
      <f>HYPERLINK("https://hsdes.intel.com/resource/14013185758","14013185758")</f>
    </nc>
  </rcc>
  <rcc rId="6046" sId="1">
    <nc r="B404">
      <f>HYPERLINK("https://hsdes.intel.com/resource/14013185807","14013185807")</f>
    </nc>
  </rcc>
  <rcc rId="6047" sId="1">
    <nc r="B405">
      <f>HYPERLINK("https://hsdes.intel.com/resource/14013185814","14013185814")</f>
    </nc>
  </rcc>
  <rcc rId="6048" sId="1">
    <nc r="B406">
      <f>HYPERLINK("https://hsdes.intel.com/resource/14013185815","14013185815")</f>
    </nc>
  </rcc>
  <rcc rId="6049" sId="1">
    <nc r="B407">
      <f>HYPERLINK("https://hsdes.intel.com/resource/14013185822","14013185822")</f>
    </nc>
  </rcc>
  <rcc rId="6050" sId="1">
    <nc r="B408">
      <f>HYPERLINK("https://hsdes.intel.com/resource/14013185824","14013185824")</f>
    </nc>
  </rcc>
  <rcc rId="6051" sId="1">
    <nc r="B409">
      <f>HYPERLINK("https://hsdes.intel.com/resource/14013185826","14013185826")</f>
    </nc>
  </rcc>
  <rcc rId="6052" sId="1">
    <nc r="B410">
      <f>HYPERLINK("https://hsdes.intel.com/resource/14013185827","14013185827")</f>
    </nc>
  </rcc>
  <rcc rId="6053" sId="1">
    <nc r="B411">
      <f>HYPERLINK("https://hsdes.intel.com/resource/14013185828","14013185828")</f>
    </nc>
  </rcc>
  <rcc rId="6054" sId="1">
    <nc r="B412">
      <f>HYPERLINK("https://hsdes.intel.com/resource/14013185831","14013185831")</f>
    </nc>
  </rcc>
  <rcc rId="6055" sId="1">
    <nc r="B413">
      <f>HYPERLINK("https://hsdes.intel.com/resource/14013185842","14013185842")</f>
    </nc>
  </rcc>
  <rcc rId="6056" sId="1">
    <nc r="B414">
      <f>HYPERLINK("https://hsdes.intel.com/resource/14013185864","14013185864")</f>
    </nc>
  </rcc>
  <rcc rId="6057" sId="1">
    <nc r="B415">
      <f>HYPERLINK("https://hsdes.intel.com/resource/16012332283","16012332283")</f>
    </nc>
  </rcc>
  <rcc rId="6058" sId="1">
    <nc r="B416">
      <f>HYPERLINK("https://hsdes.intel.com/resource/16012641932","16012641932")</f>
    </nc>
  </rcc>
  <rcc rId="6059" sId="1">
    <nc r="B417">
      <f>HYPERLINK("https://hsdes.intel.com/resource/16012848216","16012848216")</f>
    </nc>
  </rcc>
  <rcc rId="6060" sId="1">
    <nc r="B418">
      <f>HYPERLINK("https://hsdes.intel.com/resource/16013162130","16013162130")</f>
    </nc>
  </rcc>
  <rcc rId="6061" sId="1">
    <nc r="B419">
      <f>HYPERLINK("https://hsdes.intel.com/resource/16013676825","16013676825")</f>
    </nc>
  </rcc>
  <rcc rId="6062" sId="1">
    <nc r="B420">
      <f>HYPERLINK("https://hsdes.intel.com/resource/16013676942","16013676942")</f>
    </nc>
  </rcc>
  <rcc rId="6063" sId="1">
    <nc r="B421">
      <f>HYPERLINK("https://hsdes.intel.com/resource/16013677281","16013677281")</f>
    </nc>
  </rcc>
  <rcc rId="6064" sId="1">
    <nc r="B422">
      <f>HYPERLINK("https://hsdes.intel.com/resource/16013677643","16013677643")</f>
    </nc>
  </rcc>
  <rcc rId="6065" sId="1">
    <nc r="B423">
      <f>HYPERLINK("https://hsdes.intel.com/resource/16013681042","16013681042")</f>
    </nc>
  </rcc>
  <rcc rId="6066" sId="1">
    <nc r="B424">
      <f>HYPERLINK("https://hsdes.intel.com/resource/16013686490","16013686490")</f>
    </nc>
  </rcc>
  <rcc rId="6067" sId="1">
    <nc r="B425">
      <f>HYPERLINK("https://hsdes.intel.com/resource/16013697548","16013697548")</f>
    </nc>
  </rcc>
  <rcc rId="6068" sId="1">
    <nc r="B426">
      <f>HYPERLINK("https://hsdes.intel.com/resource/16013832714","16013832714")</f>
    </nc>
  </rcc>
  <rcc rId="6069" sId="1">
    <nc r="B427">
      <f>HYPERLINK("https://hsdes.intel.com/resource/16013894474","16013894474")</f>
    </nc>
  </rcc>
  <rcc rId="6070" sId="1">
    <nc r="B428">
      <f>HYPERLINK("https://hsdes.intel.com/resource/16013897116","16013897116")</f>
    </nc>
  </rcc>
  <rcc rId="6071" sId="1">
    <nc r="B429">
      <f>HYPERLINK("https://hsdes.intel.com/resource/16014422452","16014422452")</f>
    </nc>
  </rcc>
  <rcc rId="6072" sId="1">
    <nc r="B430">
      <f>HYPERLINK("https://hsdes.intel.com/resource/16015007753","16015007753")</f>
    </nc>
  </rcc>
  <rcc rId="6073" sId="1">
    <nc r="B431">
      <f>HYPERLINK("https://hsdes.intel.com/resource/22011834274","22011834274")</f>
    </nc>
  </rcc>
  <rcc rId="6074" sId="1">
    <nc r="B432">
      <f>HYPERLINK("https://hsdes.intel.com/resource/22011834375","22011834375")</f>
    </nc>
  </rcc>
  <rcc rId="6075" sId="1">
    <nc r="B433">
      <f>HYPERLINK("https://hsdes.intel.com/resource/22011834621","22011834621")</f>
    </nc>
  </rcc>
  <rcc rId="6076" sId="1">
    <nc r="B434">
      <f>HYPERLINK("https://hsdes.intel.com/resource/22011834676","22011834676")</f>
    </nc>
  </rcc>
  <rcc rId="6077" sId="1">
    <nc r="B435">
      <f>HYPERLINK("https://hsdes.intel.com/resource/22011834694","22011834694")</f>
    </nc>
  </rcc>
  <rcc rId="6078" sId="1">
    <nc r="B436">
      <f>HYPERLINK("https://hsdes.intel.com/resource/22011834699","22011834699")</f>
    </nc>
  </rcc>
  <rcc rId="6079" sId="1">
    <nc r="B437">
      <f>HYPERLINK("https://hsdes.intel.com/resource/22011843490","22011843490")</f>
    </nc>
  </rcc>
  <rcc rId="6080" sId="1">
    <nc r="B1" t="inlineStr">
      <is>
        <t>TC_link</t>
      </is>
    </nc>
  </rcc>
  <rrc rId="6081" sId="1" ref="B1:B1048576" action="deleteCol">
    <rfmt sheetId="1" xfDxf="1" sqref="B1:B1048576" start="0" length="0"/>
    <rcc rId="0" sId="1" dxf="1">
      <nc r="B1" t="inlineStr">
        <is>
          <t>TC_link</t>
        </is>
      </nc>
      <ndxf>
        <font>
          <b/>
          <sz val="11"/>
          <color theme="0"/>
          <name val="Calibri"/>
          <family val="2"/>
          <scheme val="minor"/>
        </font>
        <fill>
          <patternFill patternType="solid">
            <bgColor theme="4"/>
          </patternFill>
        </fill>
      </ndxf>
    </rcc>
    <rcc rId="0" sId="1">
      <nc r="B2">
        <f>HYPERLINK("https://hsdes.intel.com/resource/14013114837","14013114837")</f>
      </nc>
    </rcc>
    <rcc rId="0" sId="1">
      <nc r="B3">
        <f>HYPERLINK("https://hsdes.intel.com/resource/14013114941","14013114941")</f>
      </nc>
    </rcc>
    <rcc rId="0" sId="1">
      <nc r="B4">
        <f>HYPERLINK("https://hsdes.intel.com/resource/14013115165","14013115165")</f>
      </nc>
    </rcc>
    <rcc rId="0" sId="1">
      <nc r="B5">
        <f>HYPERLINK("https://hsdes.intel.com/resource/14013115389","14013115389")</f>
      </nc>
    </rcc>
    <rcc rId="0" sId="1">
      <nc r="B6">
        <f>HYPERLINK("https://hsdes.intel.com/resource/14013115435","14013115435")</f>
      </nc>
    </rcc>
    <rcc rId="0" sId="1">
      <nc r="B7">
        <f>HYPERLINK("https://hsdes.intel.com/resource/14013117305","14013117305")</f>
      </nc>
    </rcc>
    <rcc rId="0" sId="1">
      <nc r="B8">
        <f>HYPERLINK("https://hsdes.intel.com/resource/14013118918","14013118918")</f>
      </nc>
    </rcc>
    <rcc rId="0" sId="1">
      <nc r="B9">
        <f>HYPERLINK("https://hsdes.intel.com/resource/14013119320","14013119320")</f>
      </nc>
    </rcc>
    <rcc rId="0" sId="1">
      <nc r="B10">
        <f>HYPERLINK("https://hsdes.intel.com/resource/14013119531","14013119531")</f>
      </nc>
    </rcc>
    <rcc rId="0" sId="1">
      <nc r="B11">
        <f>HYPERLINK("https://hsdes.intel.com/resource/14013120195","14013120195")</f>
      </nc>
    </rcc>
    <rcc rId="0" sId="1">
      <nc r="B12">
        <f>HYPERLINK("https://hsdes.intel.com/resource/14013120501","14013120501")</f>
      </nc>
    </rcc>
    <rcc rId="0" sId="1">
      <nc r="B13">
        <f>HYPERLINK("https://hsdes.intel.com/resource/14013120885","14013120885")</f>
      </nc>
    </rcc>
    <rcc rId="0" sId="1">
      <nc r="B14">
        <f>HYPERLINK("https://hsdes.intel.com/resource/14013120979","14013120979")</f>
      </nc>
    </rcc>
    <rcc rId="0" sId="1">
      <nc r="B15">
        <f>HYPERLINK("https://hsdes.intel.com/resource/14013121041","14013121041")</f>
      </nc>
    </rcc>
    <rcc rId="0" sId="1">
      <nc r="B16">
        <f>HYPERLINK("https://hsdes.intel.com/resource/14013121252","14013121252")</f>
      </nc>
    </rcc>
    <rcc rId="0" sId="1">
      <nc r="B17">
        <f>HYPERLINK("https://hsdes.intel.com/resource/14013121481","14013121481")</f>
      </nc>
    </rcc>
    <rcc rId="0" sId="1">
      <nc r="B19">
        <f>HYPERLINK("https://hsdes.intel.com/resource/14013156743","14013156743")</f>
      </nc>
    </rcc>
    <rcc rId="0" sId="1">
      <nc r="B22">
        <f>HYPERLINK("https://hsdes.intel.com/resource/14013156867","14013156867")</f>
      </nc>
    </rcc>
    <rcc rId="0" sId="1">
      <nc r="B20">
        <f>HYPERLINK("https://hsdes.intel.com/resource/14013156793","14013156793")</f>
      </nc>
    </rcc>
    <rcc rId="0" sId="1">
      <nc r="B21">
        <f>HYPERLINK("https://hsdes.intel.com/resource/14013156797","14013156797")</f>
      </nc>
    </rcc>
    <rcc rId="0" sId="1">
      <nc r="B338">
        <f>HYPERLINK("https://hsdes.intel.com/resource/14013179329","14013179329")</f>
      </nc>
    </rcc>
    <rcc rId="0" sId="1">
      <nc r="B23">
        <f>HYPERLINK("https://hsdes.intel.com/resource/14013156871","14013156871")</f>
      </nc>
    </rcc>
    <rcc rId="0" sId="1">
      <nc r="B24">
        <f>HYPERLINK("https://hsdes.intel.com/resource/14013156876","14013156876")</f>
      </nc>
    </rcc>
    <rcc rId="0" sId="1">
      <nc r="B25">
        <f>HYPERLINK("https://hsdes.intel.com/resource/14013156881","14013156881")</f>
      </nc>
    </rcc>
    <rcc rId="0" sId="1">
      <nc r="B26">
        <f>HYPERLINK("https://hsdes.intel.com/resource/14013156882","14013156882")</f>
      </nc>
    </rcc>
    <rcc rId="0" sId="1">
      <nc r="B27">
        <f>HYPERLINK("https://hsdes.intel.com/resource/14013156884","14013156884")</f>
      </nc>
    </rcc>
    <rcc rId="0" sId="1">
      <nc r="B28">
        <f>HYPERLINK("https://hsdes.intel.com/resource/14013156950","14013156950")</f>
      </nc>
    </rcc>
    <rcc rId="0" sId="1">
      <nc r="B29">
        <f>HYPERLINK("https://hsdes.intel.com/resource/14013157006","14013157006")</f>
      </nc>
    </rcc>
    <rcc rId="0" sId="1" dxf="1">
      <nc r="B30">
        <f>HYPERLINK("https://hsdes.intel.com/resource/14013157183","14013157183")</f>
      </nc>
      <ndxf>
        <font>
          <u/>
          <sz val="11"/>
          <color theme="10"/>
          <name val="Calibri"/>
          <family val="2"/>
          <scheme val="minor"/>
        </font>
      </ndxf>
    </rcc>
    <rcc rId="0" sId="1">
      <nc r="B31">
        <f>HYPERLINK("https://hsdes.intel.com/resource/14013157206","14013157206")</f>
      </nc>
    </rcc>
    <rcc rId="0" sId="1">
      <nc r="B32">
        <f>HYPERLINK("https://hsdes.intel.com/resource/14013157212","14013157212")</f>
      </nc>
    </rcc>
    <rcc rId="0" sId="1">
      <nc r="B33">
        <f>HYPERLINK("https://hsdes.intel.com/resource/14013157230","14013157230")</f>
      </nc>
    </rcc>
    <rcc rId="0" sId="1">
      <nc r="B34">
        <f>HYPERLINK("https://hsdes.intel.com/resource/14013157260","14013157260")</f>
      </nc>
    </rcc>
    <rcc rId="0" sId="1">
      <nc r="B35">
        <f>HYPERLINK("https://hsdes.intel.com/resource/14013157340","14013157340")</f>
      </nc>
    </rcc>
    <rcc rId="0" sId="1">
      <nc r="B36">
        <f>HYPERLINK("https://hsdes.intel.com/resource/14013157367","14013157367")</f>
      </nc>
    </rcc>
    <rcc rId="0" sId="1">
      <nc r="B37">
        <f>HYPERLINK("https://hsdes.intel.com/resource/14013157460","14013157460")</f>
      </nc>
    </rcc>
    <rcc rId="0" sId="1">
      <nc r="B38">
        <f>HYPERLINK("https://hsdes.intel.com/resource/14013157462","14013157462")</f>
      </nc>
    </rcc>
    <rcc rId="0" sId="1">
      <nc r="B39">
        <f>HYPERLINK("https://hsdes.intel.com/resource/14013157472","14013157472")</f>
      </nc>
    </rcc>
    <rcc rId="0" sId="1">
      <nc r="B40">
        <f>HYPERLINK("https://hsdes.intel.com/resource/14013157532","14013157532")</f>
      </nc>
    </rcc>
    <rcc rId="0" sId="1">
      <nc r="B41">
        <f>HYPERLINK("https://hsdes.intel.com/resource/14013157548","14013157548")</f>
      </nc>
    </rcc>
    <rcc rId="0" sId="1">
      <nc r="B42">
        <f>HYPERLINK("https://hsdes.intel.com/resource/14013157552","14013157552")</f>
      </nc>
    </rcc>
    <rcc rId="0" sId="1" dxf="1">
      <nc r="B43">
        <f>HYPERLINK("https://hsdes.intel.com/resource/14013157576","14013157576")</f>
      </nc>
      <ndxf>
        <font>
          <u/>
          <sz val="11"/>
          <color theme="10"/>
          <name val="Calibri"/>
          <family val="2"/>
          <scheme val="minor"/>
        </font>
      </ndxf>
    </rcc>
    <rcc rId="0" sId="1">
      <nc r="B44">
        <f>HYPERLINK("https://hsdes.intel.com/resource/14013157594","14013157594")</f>
      </nc>
    </rcc>
    <rcc rId="0" sId="1">
      <nc r="B45">
        <f>HYPERLINK("https://hsdes.intel.com/resource/14013157596","14013157596")</f>
      </nc>
    </rcc>
    <rcc rId="0" sId="1">
      <nc r="B46">
        <f>HYPERLINK("https://hsdes.intel.com/resource/14013157601","14013157601")</f>
      </nc>
    </rcc>
    <rcc rId="0" sId="1">
      <nc r="B47">
        <f>HYPERLINK("https://hsdes.intel.com/resource/14013157608","14013157608")</f>
      </nc>
    </rcc>
    <rcc rId="0" sId="1">
      <nc r="B48">
        <f>HYPERLINK("https://hsdes.intel.com/resource/14013157611","14013157611")</f>
      </nc>
    </rcc>
    <rcc rId="0" sId="1">
      <nc r="B49">
        <f>HYPERLINK("https://hsdes.intel.com/resource/14013157613","14013157613")</f>
      </nc>
    </rcc>
    <rcc rId="0" sId="1">
      <nc r="B50">
        <f>HYPERLINK("https://hsdes.intel.com/resource/14013157614","14013157614")</f>
      </nc>
    </rcc>
    <rcc rId="0" sId="1">
      <nc r="B51">
        <f>HYPERLINK("https://hsdes.intel.com/resource/14013157616","14013157616")</f>
      </nc>
    </rcc>
    <rcc rId="0" sId="1">
      <nc r="B52">
        <f>HYPERLINK("https://hsdes.intel.com/resource/14013157654","14013157654")</f>
      </nc>
    </rcc>
    <rcc rId="0" sId="1">
      <nc r="B339">
        <f>HYPERLINK("https://hsdes.intel.com/resource/14013179332","14013179332")</f>
      </nc>
    </rcc>
    <rcc rId="0" sId="1">
      <nc r="B54">
        <f>HYPERLINK("https://hsdes.intel.com/resource/14013157740","14013157740")</f>
      </nc>
    </rcc>
    <rcc rId="0" sId="1">
      <nc r="B55">
        <f>HYPERLINK("https://hsdes.intel.com/resource/14013157757","14013157757")</f>
      </nc>
    </rcc>
    <rcc rId="0" sId="1">
      <nc r="B56">
        <f>HYPERLINK("https://hsdes.intel.com/resource/14013157813","14013157813")</f>
      </nc>
    </rcc>
    <rcc rId="0" sId="1">
      <nc r="B57">
        <f>HYPERLINK("https://hsdes.intel.com/resource/14013158105","14013158105")</f>
      </nc>
    </rcc>
    <rcc rId="0" sId="1">
      <nc r="B18">
        <f>HYPERLINK("https://hsdes.intel.com/resource/14013156742","14013156742")</f>
      </nc>
    </rcc>
    <rcc rId="0" sId="1">
      <nc r="B59">
        <f>HYPERLINK("https://hsdes.intel.com/resource/14013158146","14013158146")</f>
      </nc>
    </rcc>
    <rcc rId="0" sId="1">
      <nc r="B60">
        <f>HYPERLINK("https://hsdes.intel.com/resource/14013158189","14013158189")</f>
      </nc>
    </rcc>
    <rcc rId="0" sId="1">
      <nc r="B61">
        <f>HYPERLINK("https://hsdes.intel.com/resource/14013158206","14013158206")</f>
      </nc>
    </rcc>
    <rcc rId="0" sId="1">
      <nc r="B62">
        <f>HYPERLINK("https://hsdes.intel.com/resource/14013158254","14013158254")</f>
      </nc>
    </rcc>
    <rcc rId="0" sId="1">
      <nc r="B63">
        <f>HYPERLINK("https://hsdes.intel.com/resource/14013158298","14013158298")</f>
      </nc>
    </rcc>
    <rcc rId="0" sId="1">
      <nc r="B64">
        <f>HYPERLINK("https://hsdes.intel.com/resource/14013158321","14013158321")</f>
      </nc>
    </rcc>
    <rcc rId="0" sId="1">
      <nc r="B65">
        <f>HYPERLINK("https://hsdes.intel.com/resource/14013158359","14013158359")</f>
      </nc>
    </rcc>
    <rcc rId="0" sId="1">
      <nc r="B66">
        <f>HYPERLINK("https://hsdes.intel.com/resource/14013158389","14013158389")</f>
      </nc>
    </rcc>
    <rcc rId="0" sId="1">
      <nc r="B67">
        <f>HYPERLINK("https://hsdes.intel.com/resource/14013158399","14013158399")</f>
      </nc>
    </rcc>
    <rcc rId="0" sId="1">
      <nc r="B68">
        <f>HYPERLINK("https://hsdes.intel.com/resource/14013158479","14013158479")</f>
      </nc>
    </rcc>
    <rcc rId="0" sId="1">
      <nc r="B69">
        <f>HYPERLINK("https://hsdes.intel.com/resource/14013158482","14013158482")</f>
      </nc>
    </rcc>
    <rcc rId="0" sId="1">
      <nc r="B70">
        <f>HYPERLINK("https://hsdes.intel.com/resource/14013158543","14013158543")</f>
      </nc>
    </rcc>
    <rcc rId="0" sId="1">
      <nc r="B71">
        <f>HYPERLINK("https://hsdes.intel.com/resource/14013158550","14013158550")</f>
      </nc>
    </rcc>
    <rcc rId="0" sId="1">
      <nc r="B72">
        <f>HYPERLINK("https://hsdes.intel.com/resource/14013158673","14013158673")</f>
      </nc>
    </rcc>
    <rcc rId="0" sId="1">
      <nc r="B73">
        <f>HYPERLINK("https://hsdes.intel.com/resource/14013158689","14013158689")</f>
      </nc>
    </rcc>
    <rcc rId="0" sId="1">
      <nc r="B74">
        <f>HYPERLINK("https://hsdes.intel.com/resource/14013158717","14013158717")</f>
      </nc>
    </rcc>
    <rcc rId="0" sId="1">
      <nc r="B75">
        <f>HYPERLINK("https://hsdes.intel.com/resource/14013158799","14013158799")</f>
      </nc>
    </rcc>
    <rcc rId="0" sId="1">
      <nc r="B76">
        <f>HYPERLINK("https://hsdes.intel.com/resource/14013158803","14013158803")</f>
      </nc>
    </rcc>
    <rcc rId="0" sId="1">
      <nc r="B77">
        <f>HYPERLINK("https://hsdes.intel.com/resource/14013158813","14013158813")</f>
      </nc>
    </rcc>
    <rcc rId="0" sId="1">
      <nc r="B78">
        <f>HYPERLINK("https://hsdes.intel.com/resource/14013158989","14013158989")</f>
      </nc>
    </rcc>
    <rcc rId="0" sId="1">
      <nc r="B79">
        <f>HYPERLINK("https://hsdes.intel.com/resource/14013159015","14013159015")</f>
      </nc>
    </rcc>
    <rcc rId="0" sId="1">
      <nc r="B80">
        <f>HYPERLINK("https://hsdes.intel.com/resource/14013159021","14013159021")</f>
      </nc>
    </rcc>
    <rcc rId="0" sId="1" dxf="1">
      <nc r="B81">
        <f>HYPERLINK("https://hsdes.intel.com/resource/14013159022","14013159022")</f>
      </nc>
      <ndxf>
        <font>
          <u/>
          <sz val="11"/>
          <color theme="10"/>
          <name val="Calibri"/>
          <family val="2"/>
          <scheme val="minor"/>
        </font>
      </ndxf>
    </rcc>
    <rcc rId="0" sId="1">
      <nc r="B82">
        <f>HYPERLINK("https://hsdes.intel.com/resource/14013159024","14013159024")</f>
      </nc>
    </rcc>
    <rcc rId="0" sId="1">
      <nc r="B83">
        <f>HYPERLINK("https://hsdes.intel.com/resource/14013159046","14013159046")</f>
      </nc>
    </rcc>
    <rcc rId="0" sId="1">
      <nc r="B84">
        <f>HYPERLINK("https://hsdes.intel.com/resource/14013159052","14013159052")</f>
      </nc>
    </rcc>
    <rcc rId="0" sId="1">
      <nc r="B85">
        <f>HYPERLINK("https://hsdes.intel.com/resource/14013159061","14013159061")</f>
      </nc>
    </rcc>
    <rcc rId="0" sId="1">
      <nc r="B86">
        <f>HYPERLINK("https://hsdes.intel.com/resource/14013159073","14013159073")</f>
      </nc>
    </rcc>
    <rcc rId="0" sId="1">
      <nc r="B87">
        <f>HYPERLINK("https://hsdes.intel.com/resource/14013159080","14013159080")</f>
      </nc>
    </rcc>
    <rcc rId="0" sId="1">
      <nc r="B88">
        <f>HYPERLINK("https://hsdes.intel.com/resource/14013159090","14013159090")</f>
      </nc>
    </rcc>
    <rcc rId="0" sId="1">
      <nc r="B89">
        <f>HYPERLINK("https://hsdes.intel.com/resource/14013159094","14013159094")</f>
      </nc>
    </rcc>
    <rcc rId="0" sId="1">
      <nc r="B90">
        <f>HYPERLINK("https://hsdes.intel.com/resource/14013159127","14013159127")</f>
      </nc>
    </rcc>
    <rcc rId="0" sId="1">
      <nc r="B91">
        <f>HYPERLINK("https://hsdes.intel.com/resource/14013159129","14013159129")</f>
      </nc>
    </rcc>
    <rcc rId="0" sId="1">
      <nc r="B92">
        <f>HYPERLINK("https://hsdes.intel.com/resource/14013159248","14013159248")</f>
      </nc>
    </rcc>
    <rcc rId="0" sId="1">
      <nc r="B93">
        <f>HYPERLINK("https://hsdes.intel.com/resource/14013159448","14013159448")</f>
      </nc>
    </rcc>
    <rcc rId="0" sId="1">
      <nc r="B94">
        <f>HYPERLINK("https://hsdes.intel.com/resource/14013159842","14013159842")</f>
      </nc>
    </rcc>
    <rcc rId="0" sId="1">
      <nc r="B58">
        <f>HYPERLINK("https://hsdes.intel.com/resource/14013158143","14013158143")</f>
      </nc>
    </rcc>
    <rcc rId="0" sId="1">
      <nc r="B96">
        <f>HYPERLINK("https://hsdes.intel.com/resource/14013160087","14013160087")</f>
      </nc>
    </rcc>
    <rcc rId="0" sId="1">
      <nc r="B97">
        <f>HYPERLINK("https://hsdes.intel.com/resource/14013160097","14013160097")</f>
      </nc>
    </rcc>
    <rcc rId="0" sId="1">
      <nc r="B98">
        <f>HYPERLINK("https://hsdes.intel.com/resource/14013160109","14013160109")</f>
      </nc>
    </rcc>
    <rcc rId="0" sId="1">
      <nc r="B99">
        <f>HYPERLINK("https://hsdes.intel.com/resource/14013160438","14013160438")</f>
      </nc>
    </rcc>
    <rcc rId="0" sId="1">
      <nc r="B100">
        <f>HYPERLINK("https://hsdes.intel.com/resource/14013160446","14013160446")</f>
      </nc>
    </rcc>
    <rcc rId="0" sId="1">
      <nc r="B101">
        <f>HYPERLINK("https://hsdes.intel.com/resource/14013160449","14013160449")</f>
      </nc>
    </rcc>
    <rcc rId="0" sId="1">
      <nc r="B102">
        <f>HYPERLINK("https://hsdes.intel.com/resource/14013160451","14013160451")</f>
      </nc>
    </rcc>
    <rcc rId="0" sId="1">
      <nc r="B103">
        <f>HYPERLINK("https://hsdes.intel.com/resource/14013160473","14013160473")</f>
      </nc>
    </rcc>
    <rcc rId="0" sId="1">
      <nc r="B104">
        <f>HYPERLINK("https://hsdes.intel.com/resource/14013160568","14013160568")</f>
      </nc>
    </rcc>
    <rcc rId="0" sId="1">
      <nc r="B105">
        <f>HYPERLINK("https://hsdes.intel.com/resource/14013160571","14013160571")</f>
      </nc>
    </rcc>
    <rcc rId="0" sId="1">
      <nc r="B106">
        <f>HYPERLINK("https://hsdes.intel.com/resource/14013160613","14013160613")</f>
      </nc>
    </rcc>
    <rcc rId="0" sId="1">
      <nc r="B107">
        <f>HYPERLINK("https://hsdes.intel.com/resource/14013160614","14013160614")</f>
      </nc>
    </rcc>
    <rcc rId="0" sId="1" dxf="1">
      <nc r="B108">
        <f>HYPERLINK("https://hsdes.intel.com/resource/14013160620","14013160620")</f>
      </nc>
      <ndxf>
        <font>
          <u/>
          <sz val="11"/>
          <color theme="10"/>
          <name val="Calibri"/>
          <family val="2"/>
          <scheme val="minor"/>
        </font>
      </ndxf>
    </rcc>
    <rcc rId="0" sId="1">
      <nc r="B109">
        <f>HYPERLINK("https://hsdes.intel.com/resource/14013160631","14013160631")</f>
      </nc>
    </rcc>
    <rcc rId="0" sId="1">
      <nc r="B110">
        <f>HYPERLINK("https://hsdes.intel.com/resource/14013160689","14013160689")</f>
      </nc>
    </rcc>
    <rcc rId="0" sId="1">
      <nc r="B111">
        <f>HYPERLINK("https://hsdes.intel.com/resource/14013160745","14013160745")</f>
      </nc>
    </rcc>
    <rcc rId="0" sId="1">
      <nc r="B112">
        <f>HYPERLINK("https://hsdes.intel.com/resource/14013160756","14013160756")</f>
      </nc>
    </rcc>
    <rcc rId="0" sId="1">
      <nc r="B113">
        <f>HYPERLINK("https://hsdes.intel.com/resource/14013160810","14013160810")</f>
      </nc>
    </rcc>
    <rcc rId="0" sId="1">
      <nc r="B114">
        <f>HYPERLINK("https://hsdes.intel.com/resource/14013160880","14013160880")</f>
      </nc>
    </rcc>
    <rcc rId="0" sId="1">
      <nc r="B115">
        <f>HYPERLINK("https://hsdes.intel.com/resource/14013160910","14013160910")</f>
      </nc>
    </rcc>
    <rcc rId="0" sId="1">
      <nc r="B116">
        <f>HYPERLINK("https://hsdes.intel.com/resource/14013160932","14013160932")</f>
      </nc>
    </rcc>
    <rcc rId="0" sId="1">
      <nc r="B117">
        <f>HYPERLINK("https://hsdes.intel.com/resource/14013161085","14013161085")</f>
      </nc>
    </rcc>
    <rcc rId="0" sId="1">
      <nc r="B118">
        <f>HYPERLINK("https://hsdes.intel.com/resource/14013161102","14013161102")</f>
      </nc>
    </rcc>
    <rcc rId="0" sId="1">
      <nc r="B119">
        <f>HYPERLINK("https://hsdes.intel.com/resource/14013161111","14013161111")</f>
      </nc>
    </rcc>
    <rcc rId="0" sId="1">
      <nc r="B120">
        <f>HYPERLINK("https://hsdes.intel.com/resource/14013161178","14013161178")</f>
      </nc>
    </rcc>
    <rcc rId="0" sId="1">
      <nc r="B121">
        <f>HYPERLINK("https://hsdes.intel.com/resource/14013161197","14013161197")</f>
      </nc>
    </rcc>
    <rcc rId="0" sId="1" dxf="1">
      <nc r="B122">
        <f>HYPERLINK("https://hsdes.intel.com/resource/14013161200","14013161200")</f>
      </nc>
      <ndxf>
        <font>
          <u/>
          <sz val="11"/>
          <color theme="10"/>
          <name val="Calibri"/>
          <family val="2"/>
          <scheme val="minor"/>
        </font>
      </ndxf>
    </rcc>
    <rcc rId="0" sId="1">
      <nc r="B123">
        <f>HYPERLINK("https://hsdes.intel.com/resource/14013161203","14013161203")</f>
      </nc>
    </rcc>
    <rcc rId="0" sId="1">
      <nc r="B124">
        <f>HYPERLINK("https://hsdes.intel.com/resource/14013161204","14013161204")</f>
      </nc>
    </rcc>
    <rcc rId="0" sId="1">
      <nc r="B125">
        <f>HYPERLINK("https://hsdes.intel.com/resource/14013161284","14013161284")</f>
      </nc>
    </rcc>
    <rcc rId="0" sId="1">
      <nc r="B126">
        <f>HYPERLINK("https://hsdes.intel.com/resource/14013161288","14013161288")</f>
      </nc>
    </rcc>
    <rcc rId="0" sId="1">
      <nc r="B127">
        <f>HYPERLINK("https://hsdes.intel.com/resource/14013161300","14013161300")</f>
      </nc>
    </rcc>
    <rcc rId="0" sId="1">
      <nc r="B128">
        <f>HYPERLINK("https://hsdes.intel.com/resource/14013161304","14013161304")</f>
      </nc>
    </rcc>
    <rcc rId="0" sId="1">
      <nc r="B129">
        <f>HYPERLINK("https://hsdes.intel.com/resource/14013161312","14013161312")</f>
      </nc>
    </rcc>
    <rcc rId="0" sId="1">
      <nc r="B130">
        <f>HYPERLINK("https://hsdes.intel.com/resource/14013161557","14013161557")</f>
      </nc>
    </rcc>
    <rcc rId="0" sId="1">
      <nc r="B131">
        <f>HYPERLINK("https://hsdes.intel.com/resource/14013161592","14013161592")</f>
      </nc>
    </rcc>
    <rcc rId="0" sId="1">
      <nc r="B132">
        <f>HYPERLINK("https://hsdes.intel.com/resource/14013161602","14013161602")</f>
      </nc>
    </rcc>
    <rcc rId="0" sId="1">
      <nc r="B133">
        <f>HYPERLINK("https://hsdes.intel.com/resource/14013161623","14013161623")</f>
      </nc>
    </rcc>
    <rcc rId="0" sId="1">
      <nc r="B134">
        <f>HYPERLINK("https://hsdes.intel.com/resource/14013161629","14013161629")</f>
      </nc>
    </rcc>
    <rcc rId="0" sId="1">
      <nc r="B135">
        <f>HYPERLINK("https://hsdes.intel.com/resource/14013161630","14013161630")</f>
      </nc>
    </rcc>
    <rcc rId="0" sId="1">
      <nc r="B136">
        <f>HYPERLINK("https://hsdes.intel.com/resource/14013161693","14013161693")</f>
      </nc>
    </rcc>
    <rcc rId="0" sId="1">
      <nc r="B137">
        <f>HYPERLINK("https://hsdes.intel.com/resource/14013161806","14013161806")</f>
      </nc>
    </rcc>
    <rcc rId="0" sId="1">
      <nc r="B138">
        <f>HYPERLINK("https://hsdes.intel.com/resource/14013161809","14013161809")</f>
      </nc>
    </rcc>
    <rcc rId="0" sId="1">
      <nc r="B139">
        <f>HYPERLINK("https://hsdes.intel.com/resource/14013161879","14013161879")</f>
      </nc>
    </rcc>
    <rcc rId="0" sId="1">
      <nc r="B140">
        <f>HYPERLINK("https://hsdes.intel.com/resource/14013161931","14013161931")</f>
      </nc>
    </rcc>
    <rcc rId="0" sId="1">
      <nc r="B141">
        <f>HYPERLINK("https://hsdes.intel.com/resource/14013161969","14013161969")</f>
      </nc>
    </rcc>
    <rcc rId="0" sId="1">
      <nc r="B142">
        <f>HYPERLINK("https://hsdes.intel.com/resource/14013161993","14013161993")</f>
      </nc>
    </rcc>
    <rcc rId="0" sId="1">
      <nc r="B143">
        <f>HYPERLINK("https://hsdes.intel.com/resource/14013162003","14013162003")</f>
      </nc>
    </rcc>
    <rcc rId="0" sId="1">
      <nc r="B144">
        <f>HYPERLINK("https://hsdes.intel.com/resource/14013162416","14013162416")</f>
      </nc>
    </rcc>
    <rcc rId="0" sId="1">
      <nc r="B145">
        <f>HYPERLINK("https://hsdes.intel.com/resource/14013162422","14013162422")</f>
      </nc>
    </rcc>
    <rcc rId="0" sId="1">
      <nc r="B146">
        <f>HYPERLINK("https://hsdes.intel.com/resource/14013162431","14013162431")</f>
      </nc>
    </rcc>
    <rcc rId="0" sId="1">
      <nc r="B147">
        <f>HYPERLINK("https://hsdes.intel.com/resource/14013162433","14013162433")</f>
      </nc>
    </rcc>
    <rcc rId="0" sId="1">
      <nc r="B148">
        <f>HYPERLINK("https://hsdes.intel.com/resource/14013162499","14013162499")</f>
      </nc>
    </rcc>
    <rcc rId="0" sId="1">
      <nc r="B149">
        <f>HYPERLINK("https://hsdes.intel.com/resource/14013162512","14013162512")</f>
      </nc>
    </rcc>
    <rcc rId="0" sId="1">
      <nc r="B150">
        <f>HYPERLINK("https://hsdes.intel.com/resource/14013162551","14013162551")</f>
      </nc>
    </rcc>
    <rcc rId="0" sId="1">
      <nc r="B151">
        <f>HYPERLINK("https://hsdes.intel.com/resource/14013162573","14013162573")</f>
      </nc>
    </rcc>
    <rcc rId="0" sId="1">
      <nc r="B152">
        <f>HYPERLINK("https://hsdes.intel.com/resource/14013162577","14013162577")</f>
      </nc>
    </rcc>
    <rcc rId="0" sId="1">
      <nc r="B153">
        <f>HYPERLINK("https://hsdes.intel.com/resource/14013162764","14013162764")</f>
      </nc>
    </rcc>
    <rcc rId="0" sId="1">
      <nc r="B154">
        <f>HYPERLINK("https://hsdes.intel.com/resource/14013162847","14013162847")</f>
      </nc>
    </rcc>
    <rcc rId="0" sId="1">
      <nc r="B155">
        <f>HYPERLINK("https://hsdes.intel.com/resource/14013162852","14013162852")</f>
      </nc>
    </rcc>
    <rcc rId="0" sId="1">
      <nc r="B156">
        <f>HYPERLINK("https://hsdes.intel.com/resource/14013162869","14013162869")</f>
      </nc>
    </rcc>
    <rcc rId="0" sId="1" dxf="1">
      <nc r="B157">
        <f>HYPERLINK("https://hsdes.intel.com/resource/14013163063","14013163063")</f>
      </nc>
      <ndxf>
        <font>
          <u/>
          <sz val="11"/>
          <color theme="10"/>
          <name val="Calibri"/>
          <family val="2"/>
          <scheme val="minor"/>
        </font>
      </ndxf>
    </rcc>
    <rcc rId="0" sId="1">
      <nc r="B158">
        <f>HYPERLINK("https://hsdes.intel.com/resource/14013163067","14013163067")</f>
      </nc>
    </rcc>
    <rcc rId="0" sId="1">
      <nc r="B159">
        <f>HYPERLINK("https://hsdes.intel.com/resource/14013163080","14013163080")</f>
      </nc>
    </rcc>
    <rcc rId="0" sId="1">
      <nc r="B160">
        <f>HYPERLINK("https://hsdes.intel.com/resource/14013163150","14013163150")</f>
      </nc>
    </rcc>
    <rcc rId="0" sId="1">
      <nc r="B161">
        <f>HYPERLINK("https://hsdes.intel.com/resource/14013163162","14013163162")</f>
      </nc>
    </rcc>
    <rcc rId="0" sId="1">
      <nc r="B162">
        <f>HYPERLINK("https://hsdes.intel.com/resource/14013163191","14013163191")</f>
      </nc>
    </rcc>
    <rcc rId="0" sId="1">
      <nc r="B163">
        <f>HYPERLINK("https://hsdes.intel.com/resource/14013163232","14013163232")</f>
      </nc>
    </rcc>
    <rcc rId="0" sId="1">
      <nc r="B164">
        <f>HYPERLINK("https://hsdes.intel.com/resource/14013163281","14013163281")</f>
      </nc>
    </rcc>
    <rcc rId="0" sId="1">
      <nc r="B165">
        <f>HYPERLINK("https://hsdes.intel.com/resource/14013163289","14013163289")</f>
      </nc>
    </rcc>
    <rcc rId="0" sId="1">
      <nc r="B166">
        <f>HYPERLINK("https://hsdes.intel.com/resource/14013163310","14013163310")</f>
      </nc>
    </rcc>
    <rcc rId="0" sId="1">
      <nc r="B167">
        <f>HYPERLINK("https://hsdes.intel.com/resource/14013163315","14013163315")</f>
      </nc>
    </rcc>
    <rcc rId="0" sId="1">
      <nc r="B168">
        <f>HYPERLINK("https://hsdes.intel.com/resource/14013163332","14013163332")</f>
      </nc>
    </rcc>
    <rcc rId="0" sId="1">
      <nc r="B169">
        <f>HYPERLINK("https://hsdes.intel.com/resource/14013163339","14013163339")</f>
      </nc>
    </rcc>
    <rcc rId="0" sId="1">
      <nc r="B170">
        <f>HYPERLINK("https://hsdes.intel.com/resource/14013163359","14013163359")</f>
      </nc>
    </rcc>
    <rcc rId="0" sId="1">
      <nc r="B171">
        <f>HYPERLINK("https://hsdes.intel.com/resource/14013163371","14013163371")</f>
      </nc>
    </rcc>
    <rcc rId="0" sId="1">
      <nc r="B172">
        <f>HYPERLINK("https://hsdes.intel.com/resource/14013163390","14013163390")</f>
      </nc>
    </rcc>
    <rcc rId="0" sId="1">
      <nc r="B173">
        <f>HYPERLINK("https://hsdes.intel.com/resource/14013163393","14013163393")</f>
      </nc>
    </rcc>
    <rcc rId="0" sId="1">
      <nc r="B174">
        <f>HYPERLINK("https://hsdes.intel.com/resource/14013163402","14013163402")</f>
      </nc>
    </rcc>
    <rcc rId="0" sId="1">
      <nc r="B175">
        <f>HYPERLINK("https://hsdes.intel.com/resource/14013163415","14013163415")</f>
      </nc>
    </rcc>
    <rcc rId="0" sId="1">
      <nc r="B176">
        <f>HYPERLINK("https://hsdes.intel.com/resource/14013163425","14013163425")</f>
      </nc>
    </rcc>
    <rcc rId="0" sId="1">
      <nc r="B177">
        <f>HYPERLINK("https://hsdes.intel.com/resource/14013163434","14013163434")</f>
      </nc>
    </rcc>
    <rcc rId="0" sId="1">
      <nc r="B178">
        <f>HYPERLINK("https://hsdes.intel.com/resource/14013163449","14013163449")</f>
      </nc>
    </rcc>
    <rcc rId="0" sId="1">
      <nc r="B179">
        <f>HYPERLINK("https://hsdes.intel.com/resource/14013163467","14013163467")</f>
      </nc>
    </rcc>
    <rcc rId="0" sId="1">
      <nc r="B180">
        <f>HYPERLINK("https://hsdes.intel.com/resource/14013163508","14013163508")</f>
      </nc>
    </rcc>
    <rcc rId="0" sId="1">
      <nc r="B181">
        <f>HYPERLINK("https://hsdes.intel.com/resource/14013163931","14013163931")</f>
      </nc>
    </rcc>
    <rcc rId="0" sId="1">
      <nc r="B182">
        <f>HYPERLINK("https://hsdes.intel.com/resource/14013164082","14013164082")</f>
      </nc>
    </rcc>
    <rcc rId="0" sId="1">
      <nc r="B183">
        <f>HYPERLINK("https://hsdes.intel.com/resource/14013164115","14013164115")</f>
      </nc>
    </rcc>
    <rcc rId="0" sId="1">
      <nc r="B184">
        <f>HYPERLINK("https://hsdes.intel.com/resource/14013164345","14013164345")</f>
      </nc>
    </rcc>
    <rcc rId="0" sId="1">
      <nc r="B185">
        <f>HYPERLINK("https://hsdes.intel.com/resource/14013164746","14013164746")</f>
      </nc>
    </rcc>
    <rcc rId="0" sId="1">
      <nc r="B186">
        <f>HYPERLINK("https://hsdes.intel.com/resource/14013164753","14013164753")</f>
      </nc>
    </rcc>
    <rcc rId="0" sId="1">
      <nc r="B187">
        <f>HYPERLINK("https://hsdes.intel.com/resource/14013165037","14013165037")</f>
      </nc>
    </rcc>
    <rcc rId="0" sId="1">
      <nc r="B188">
        <f>HYPERLINK("https://hsdes.intel.com/resource/14013165053","14013165053")</f>
      </nc>
    </rcc>
    <rcc rId="0" sId="1">
      <nc r="B189">
        <f>HYPERLINK("https://hsdes.intel.com/resource/14013165112","14013165112")</f>
      </nc>
    </rcc>
    <rcc rId="0" sId="1">
      <nc r="B190">
        <f>HYPERLINK("https://hsdes.intel.com/resource/14013165116","14013165116")</f>
      </nc>
    </rcc>
    <rcc rId="0" sId="1">
      <nc r="B191">
        <f>HYPERLINK("https://hsdes.intel.com/resource/14013165121","14013165121")</f>
      </nc>
    </rcc>
    <rcc rId="0" sId="1">
      <nc r="B192">
        <f>HYPERLINK("https://hsdes.intel.com/resource/14013165165","14013165165")</f>
      </nc>
    </rcc>
    <rcc rId="0" sId="1">
      <nc r="B193">
        <f>HYPERLINK("https://hsdes.intel.com/resource/14013165202","14013165202")</f>
      </nc>
    </rcc>
    <rcc rId="0" sId="1">
      <nc r="B194">
        <f>HYPERLINK("https://hsdes.intel.com/resource/14013165225","14013165225")</f>
      </nc>
    </rcc>
    <rcc rId="0" sId="1">
      <nc r="B195">
        <f>HYPERLINK("https://hsdes.intel.com/resource/14013165243","14013165243")</f>
      </nc>
    </rcc>
    <rcc rId="0" sId="1">
      <nc r="B196">
        <f>HYPERLINK("https://hsdes.intel.com/resource/14013165260","14013165260")</f>
      </nc>
    </rcc>
    <rcc rId="0" sId="1">
      <nc r="B197">
        <f>HYPERLINK("https://hsdes.intel.com/resource/14013165272","14013165272")</f>
      </nc>
    </rcc>
    <rcc rId="0" sId="1">
      <nc r="B198">
        <f>HYPERLINK("https://hsdes.intel.com/resource/14013165281","14013165281")</f>
      </nc>
    </rcc>
    <rcc rId="0" sId="1">
      <nc r="B199">
        <f>HYPERLINK("https://hsdes.intel.com/resource/14013165287","14013165287")</f>
      </nc>
    </rcc>
    <rcc rId="0" sId="1">
      <nc r="B200">
        <f>HYPERLINK("https://hsdes.intel.com/resource/14013165290","14013165290")</f>
      </nc>
    </rcc>
    <rcc rId="0" sId="1">
      <nc r="B201">
        <f>HYPERLINK("https://hsdes.intel.com/resource/14013165295","14013165295")</f>
      </nc>
    </rcc>
    <rcc rId="0" sId="1">
      <nc r="B202">
        <f>HYPERLINK("https://hsdes.intel.com/resource/14013165299","14013165299")</f>
      </nc>
    </rcc>
    <rcc rId="0" sId="1">
      <nc r="B203">
        <f>HYPERLINK("https://hsdes.intel.com/resource/14013165425","14013165425")</f>
      </nc>
    </rcc>
    <rcc rId="0" sId="1">
      <nc r="B204">
        <f>HYPERLINK("https://hsdes.intel.com/resource/14013165524","14013165524")</f>
      </nc>
    </rcc>
    <rcc rId="0" sId="1">
      <nc r="B205">
        <f>HYPERLINK("https://hsdes.intel.com/resource/14013165597","14013165597")</f>
      </nc>
    </rcc>
    <rcc rId="0" sId="1">
      <nc r="B206">
        <f>HYPERLINK("https://hsdes.intel.com/resource/14013165608","14013165608")</f>
      </nc>
    </rcc>
    <rcc rId="0" sId="1">
      <nc r="B207">
        <f>HYPERLINK("https://hsdes.intel.com/resource/14013166601","14013166601")</f>
      </nc>
    </rcc>
    <rcc rId="0" sId="1">
      <nc r="B208">
        <f>HYPERLINK("https://hsdes.intel.com/resource/14013166698","14013166698")</f>
      </nc>
    </rcc>
    <rcc rId="0" sId="1">
      <nc r="B209">
        <f>HYPERLINK("https://hsdes.intel.com/resource/14013166704","14013166704")</f>
      </nc>
    </rcc>
    <rcc rId="0" sId="1" dxf="1">
      <nc r="B210">
        <f>HYPERLINK("https://hsdes.intel.com/resource/14013166904","14013166904")</f>
      </nc>
      <ndxf>
        <font>
          <u/>
          <sz val="11"/>
          <color theme="10"/>
          <name val="Calibri"/>
          <family val="2"/>
          <scheme val="minor"/>
        </font>
      </ndxf>
    </rcc>
    <rcc rId="0" sId="1">
      <nc r="B211">
        <f>HYPERLINK("https://hsdes.intel.com/resource/14013167738","14013167738")</f>
      </nc>
    </rcc>
    <rcc rId="0" sId="1">
      <nc r="B212">
        <f>HYPERLINK("https://hsdes.intel.com/resource/14013167791","14013167791")</f>
      </nc>
    </rcc>
    <rcc rId="0" sId="1" dxf="1">
      <nc r="B213">
        <f>HYPERLINK("https://hsdes.intel.com/resource/14013167825","14013167825")</f>
      </nc>
      <ndxf>
        <font>
          <u/>
          <sz val="11"/>
          <color theme="10"/>
          <name val="Calibri"/>
          <family val="2"/>
          <scheme val="minor"/>
        </font>
      </ndxf>
    </rcc>
    <rcc rId="0" sId="1">
      <nc r="B214">
        <f>HYPERLINK("https://hsdes.intel.com/resource/14013168579","14013168579")</f>
      </nc>
    </rcc>
    <rcc rId="0" sId="1" dxf="1">
      <nc r="B215">
        <f>HYPERLINK("https://hsdes.intel.com/resource/14013169121","14013169121")</f>
      </nc>
      <ndxf>
        <font>
          <u/>
          <sz val="11"/>
          <color theme="10"/>
          <name val="Calibri"/>
          <family val="2"/>
          <scheme val="minor"/>
        </font>
      </ndxf>
    </rcc>
    <rcc rId="0" sId="1">
      <nc r="B216">
        <f>HYPERLINK("https://hsdes.intel.com/resource/14013169126","14013169126")</f>
      </nc>
    </rcc>
    <rcc rId="0" sId="1">
      <nc r="B217">
        <f>HYPERLINK("https://hsdes.intel.com/resource/14013169128","14013169128")</f>
      </nc>
    </rcc>
    <rcc rId="0" sId="1">
      <nc r="B218">
        <f>HYPERLINK("https://hsdes.intel.com/resource/14013172878","14013172878")</f>
      </nc>
    </rcc>
    <rcc rId="0" sId="1">
      <nc r="B219">
        <f>HYPERLINK("https://hsdes.intel.com/resource/14013172908","14013172908")</f>
      </nc>
    </rcc>
    <rcc rId="0" sId="1">
      <nc r="B220">
        <f>HYPERLINK("https://hsdes.intel.com/resource/14013172912","14013172912")</f>
      </nc>
    </rcc>
    <rcc rId="0" sId="1">
      <nc r="B221">
        <f>HYPERLINK("https://hsdes.intel.com/resource/14013172938","14013172938")</f>
      </nc>
    </rcc>
    <rcc rId="0" sId="1">
      <nc r="B222">
        <f>HYPERLINK("https://hsdes.intel.com/resource/14013172940","14013172940")</f>
      </nc>
    </rcc>
    <rcc rId="0" sId="1">
      <nc r="B223">
        <f>HYPERLINK("https://hsdes.intel.com/resource/14013173096","14013173096")</f>
      </nc>
    </rcc>
    <rcc rId="0" sId="1">
      <nc r="B224">
        <f>HYPERLINK("https://hsdes.intel.com/resource/14013173107","14013173107")</f>
      </nc>
    </rcc>
    <rcc rId="0" sId="1">
      <nc r="B225">
        <f>HYPERLINK("https://hsdes.intel.com/resource/14013173144","14013173144")</f>
      </nc>
    </rcc>
    <rcc rId="0" sId="1">
      <nc r="B226">
        <f>HYPERLINK("https://hsdes.intel.com/resource/14013173175","14013173175")</f>
      </nc>
    </rcc>
    <rcc rId="0" sId="1">
      <nc r="B227">
        <f>HYPERLINK("https://hsdes.intel.com/resource/14013173176","14013173176")</f>
      </nc>
    </rcc>
    <rcc rId="0" sId="1">
      <nc r="B228">
        <f>HYPERLINK("https://hsdes.intel.com/resource/14013173177","14013173177")</f>
      </nc>
    </rcc>
    <rcc rId="0" sId="1">
      <nc r="B229">
        <f>HYPERLINK("https://hsdes.intel.com/resource/14013173187","14013173187")</f>
      </nc>
    </rcc>
    <rcc rId="0" sId="1">
      <nc r="B230">
        <f>HYPERLINK("https://hsdes.intel.com/resource/14013173189","14013173189")</f>
      </nc>
    </rcc>
    <rcc rId="0" sId="1">
      <nc r="B231">
        <f>HYPERLINK("https://hsdes.intel.com/resource/14013173197","14013173197")</f>
      </nc>
    </rcc>
    <rcc rId="0" sId="1">
      <nc r="B232">
        <f>HYPERLINK("https://hsdes.intel.com/resource/14013173200","14013173200")</f>
      </nc>
    </rcc>
    <rcc rId="0" sId="1">
      <nc r="B233">
        <f>HYPERLINK("https://hsdes.intel.com/resource/14013173203","14013173203")</f>
      </nc>
    </rcc>
    <rcc rId="0" sId="1">
      <nc r="B234">
        <f>HYPERLINK("https://hsdes.intel.com/resource/14013173229","14013173229")</f>
      </nc>
    </rcc>
    <rcc rId="0" sId="1">
      <nc r="B235">
        <f>HYPERLINK("https://hsdes.intel.com/resource/14013173249","14013173249")</f>
      </nc>
    </rcc>
    <rcc rId="0" sId="1">
      <nc r="B236">
        <f>HYPERLINK("https://hsdes.intel.com/resource/14013173279","14013173279")</f>
      </nc>
    </rcc>
    <rcc rId="0" sId="1">
      <nc r="B237">
        <f>HYPERLINK("https://hsdes.intel.com/resource/14013173281","14013173281")</f>
      </nc>
    </rcc>
    <rcc rId="0" sId="1">
      <nc r="B238">
        <f>HYPERLINK("https://hsdes.intel.com/resource/14013173287","14013173287")</f>
      </nc>
    </rcc>
    <rcc rId="0" sId="1">
      <nc r="B239">
        <f>HYPERLINK("https://hsdes.intel.com/resource/14013173289","14013173289")</f>
      </nc>
    </rcc>
    <rcc rId="0" sId="1">
      <nc r="B240">
        <f>HYPERLINK("https://hsdes.intel.com/resource/14013173295","14013173295")</f>
      </nc>
    </rcc>
    <rcc rId="0" sId="1">
      <nc r="B241">
        <f>HYPERLINK("https://hsdes.intel.com/resource/14013174033","14013174033")</f>
      </nc>
    </rcc>
    <rcc rId="0" sId="1">
      <nc r="B242">
        <f>HYPERLINK("https://hsdes.intel.com/resource/14013174056","14013174056")</f>
      </nc>
    </rcc>
    <rcc rId="0" sId="1">
      <nc r="B243">
        <f>HYPERLINK("https://hsdes.intel.com/resource/14013174283","14013174283")</f>
      </nc>
    </rcc>
    <rcc rId="0" sId="1">
      <nc r="B244">
        <f>HYPERLINK("https://hsdes.intel.com/resource/14013174447","14013174447")</f>
      </nc>
    </rcc>
    <rcc rId="0" sId="1">
      <nc r="B245">
        <f>HYPERLINK("https://hsdes.intel.com/resource/14013174476","14013174476")</f>
      </nc>
    </rcc>
    <rcc rId="0" sId="1">
      <nc r="B246">
        <f>HYPERLINK("https://hsdes.intel.com/resource/14013174602","14013174602")</f>
      </nc>
    </rcc>
    <rcc rId="0" sId="1">
      <nc r="B247">
        <f>HYPERLINK("https://hsdes.intel.com/resource/14013174625","14013174625")</f>
      </nc>
    </rcc>
    <rcc rId="0" sId="1">
      <nc r="B248">
        <f>HYPERLINK("https://hsdes.intel.com/resource/14013174630","14013174630")</f>
      </nc>
    </rcc>
    <rcc rId="0" sId="1">
      <nc r="B249">
        <f>HYPERLINK("https://hsdes.intel.com/resource/14013174768","14013174768")</f>
      </nc>
    </rcc>
    <rcc rId="0" sId="1">
      <nc r="B250">
        <f>HYPERLINK("https://hsdes.intel.com/resource/14013174775","14013174775")</f>
      </nc>
    </rcc>
    <rcc rId="0" sId="1">
      <nc r="B251">
        <f>HYPERLINK("https://hsdes.intel.com/resource/14013174814","14013174814")</f>
      </nc>
    </rcc>
    <rcc rId="0" sId="1">
      <nc r="B252">
        <f>HYPERLINK("https://hsdes.intel.com/resource/14013175476","14013175476")</f>
      </nc>
    </rcc>
    <rcc rId="0" sId="1">
      <nc r="B253">
        <f>HYPERLINK("https://hsdes.intel.com/resource/14013175598","14013175598")</f>
      </nc>
    </rcc>
    <rcc rId="0" sId="1">
      <nc r="B254">
        <f>HYPERLINK("https://hsdes.intel.com/resource/14013175614","14013175614")</f>
      </nc>
    </rcc>
    <rcc rId="0" sId="1">
      <nc r="B255">
        <f>HYPERLINK("https://hsdes.intel.com/resource/14013175628","14013175628")</f>
      </nc>
    </rcc>
    <rcc rId="0" sId="1">
      <nc r="B256">
        <f>HYPERLINK("https://hsdes.intel.com/resource/14013175646","14013175646")</f>
      </nc>
    </rcc>
    <rcc rId="0" sId="1">
      <nc r="B257">
        <f>HYPERLINK("https://hsdes.intel.com/resource/14013175736","14013175736")</f>
      </nc>
    </rcc>
    <rcc rId="0" sId="1">
      <nc r="B258">
        <f>HYPERLINK("https://hsdes.intel.com/resource/14013175738","14013175738")</f>
      </nc>
    </rcc>
    <rcc rId="0" sId="1">
      <nc r="B259">
        <f>HYPERLINK("https://hsdes.intel.com/resource/14013175903","14013175903")</f>
      </nc>
    </rcc>
    <rcc rId="0" sId="1">
      <nc r="B260">
        <f>HYPERLINK("https://hsdes.intel.com/resource/14013176001","14013176001")</f>
      </nc>
    </rcc>
    <rcc rId="0" sId="1">
      <nc r="B261">
        <f>HYPERLINK("https://hsdes.intel.com/resource/14013176015","14013176015")</f>
      </nc>
    </rcc>
    <rcc rId="0" sId="1">
      <nc r="B262">
        <f>HYPERLINK("https://hsdes.intel.com/resource/14013176141","14013176141")</f>
      </nc>
    </rcc>
    <rcc rId="0" sId="1">
      <nc r="B263">
        <f>HYPERLINK("https://hsdes.intel.com/resource/14013176151","14013176151")</f>
      </nc>
    </rcc>
    <rcc rId="0" sId="1">
      <nc r="B264">
        <f>HYPERLINK("https://hsdes.intel.com/resource/14013176281","14013176281")</f>
      </nc>
    </rcc>
    <rcc rId="0" sId="1">
      <nc r="B265">
        <f>HYPERLINK("https://hsdes.intel.com/resource/14013176385","14013176385")</f>
      </nc>
    </rcc>
    <rcc rId="0" sId="1">
      <nc r="B266">
        <f>HYPERLINK("https://hsdes.intel.com/resource/14013176415","14013176415")</f>
      </nc>
    </rcc>
    <rcc rId="0" sId="1">
      <nc r="B267">
        <f>HYPERLINK("https://hsdes.intel.com/resource/14013176467","14013176467")</f>
      </nc>
    </rcc>
    <rcc rId="0" sId="1">
      <nc r="B268">
        <f>HYPERLINK("https://hsdes.intel.com/resource/14013176644","14013176644")</f>
      </nc>
    </rcc>
    <rcc rId="0" sId="1">
      <nc r="B269">
        <f>HYPERLINK("https://hsdes.intel.com/resource/14013176647","14013176647")</f>
      </nc>
    </rcc>
    <rcc rId="0" sId="1">
      <nc r="B270">
        <f>HYPERLINK("https://hsdes.intel.com/resource/14013176650","14013176650")</f>
      </nc>
    </rcc>
    <rcc rId="0" sId="1">
      <nc r="B290">
        <f>HYPERLINK("https://hsdes.intel.com/resource/14013177652","14013177652")</f>
      </nc>
    </rcc>
    <rcc rId="0" sId="1">
      <nc r="B272">
        <f>HYPERLINK("https://hsdes.intel.com/resource/14013176735","14013176735")</f>
      </nc>
    </rcc>
    <rcc rId="0" sId="1">
      <nc r="B273">
        <f>HYPERLINK("https://hsdes.intel.com/resource/14013176789","14013176789")</f>
      </nc>
    </rcc>
    <rcc rId="0" sId="1">
      <nc r="B274">
        <f>HYPERLINK("https://hsdes.intel.com/resource/14013176861","14013176861")</f>
      </nc>
    </rcc>
    <rcc rId="0" sId="1">
      <nc r="B275">
        <f>HYPERLINK("https://hsdes.intel.com/resource/14013176928","14013176928")</f>
      </nc>
    </rcc>
    <rcc rId="0" sId="1">
      <nc r="B276">
        <f>HYPERLINK("https://hsdes.intel.com/resource/14013176948","14013176948")</f>
      </nc>
    </rcc>
    <rcc rId="0" sId="1">
      <nc r="B277">
        <f>HYPERLINK("https://hsdes.intel.com/resource/14013176953","14013176953")</f>
      </nc>
    </rcc>
    <rcc rId="0" sId="1">
      <nc r="B278">
        <f>HYPERLINK("https://hsdes.intel.com/resource/14013176958","14013176958")</f>
      </nc>
    </rcc>
    <rcc rId="0" sId="1">
      <nc r="B279">
        <f>HYPERLINK("https://hsdes.intel.com/resource/14013176969","14013176969")</f>
      </nc>
    </rcc>
    <rcc rId="0" sId="1">
      <nc r="B280">
        <f>HYPERLINK("https://hsdes.intel.com/resource/14013176972","14013176972")</f>
      </nc>
    </rcc>
    <rcc rId="0" sId="1">
      <nc r="B281">
        <f>HYPERLINK("https://hsdes.intel.com/resource/14013177170","14013177170")</f>
      </nc>
    </rcc>
    <rcc rId="0" sId="1">
      <nc r="B282">
        <f>HYPERLINK("https://hsdes.intel.com/resource/14013177179","14013177179")</f>
      </nc>
    </rcc>
    <rcc rId="0" sId="1">
      <nc r="B283">
        <f>HYPERLINK("https://hsdes.intel.com/resource/14013177264","14013177264")</f>
      </nc>
    </rcc>
    <rcc rId="0" sId="1">
      <nc r="B284">
        <f>HYPERLINK("https://hsdes.intel.com/resource/14013177266","14013177266")</f>
      </nc>
    </rcc>
    <rcc rId="0" sId="1">
      <nc r="B285">
        <f>HYPERLINK("https://hsdes.intel.com/resource/14013177269","14013177269")</f>
      </nc>
    </rcc>
    <rcc rId="0" sId="1">
      <nc r="B286">
        <f>HYPERLINK("https://hsdes.intel.com/resource/14013177299","14013177299")</f>
      </nc>
    </rcc>
    <rcc rId="0" sId="1">
      <nc r="B287">
        <f>HYPERLINK("https://hsdes.intel.com/resource/14013177371","14013177371")</f>
      </nc>
    </rcc>
    <rcc rId="0" sId="1">
      <nc r="B288">
        <f>HYPERLINK("https://hsdes.intel.com/resource/14013177396","14013177396")</f>
      </nc>
    </rcc>
    <rcc rId="0" sId="1">
      <nc r="B289">
        <f>HYPERLINK("https://hsdes.intel.com/resource/14013177439","14013177439")</f>
      </nc>
    </rcc>
    <rcc rId="0" sId="1">
      <nc r="B302">
        <f>HYPERLINK("https://hsdes.intel.com/resource/14013177940","14013177940")</f>
      </nc>
    </rcc>
    <rcc rId="0" sId="1">
      <nc r="B291">
        <f>HYPERLINK("https://hsdes.intel.com/resource/14013177672","14013177672")</f>
      </nc>
    </rcc>
    <rcc rId="0" sId="1">
      <nc r="B292">
        <f>HYPERLINK("https://hsdes.intel.com/resource/14013177761","14013177761")</f>
      </nc>
    </rcc>
    <rcc rId="0" sId="1">
      <nc r="B293">
        <f>HYPERLINK("https://hsdes.intel.com/resource/14013177801","14013177801")</f>
      </nc>
    </rcc>
    <rcc rId="0" sId="1" dxf="1">
      <nc r="B294">
        <f>HYPERLINK("https://hsdes.intel.com/resource/14013177828","14013177828")</f>
      </nc>
      <ndxf>
        <font>
          <u/>
          <sz val="11"/>
          <color theme="10"/>
          <name val="Calibri"/>
          <family val="2"/>
          <scheme val="minor"/>
        </font>
      </ndxf>
    </rcc>
    <rcc rId="0" sId="1">
      <nc r="B295">
        <f>HYPERLINK("https://hsdes.intel.com/resource/14013177835","14013177835")</f>
      </nc>
    </rcc>
    <rcc rId="0" sId="1">
      <nc r="B296">
        <v>14013177851</v>
      </nc>
    </rcc>
    <rcc rId="0" sId="1">
      <nc r="B297">
        <f>HYPERLINK("https://hsdes.intel.com/resource/14013177875","14013177875")</f>
      </nc>
    </rcc>
    <rcc rId="0" sId="1">
      <nc r="B298">
        <f>HYPERLINK("https://hsdes.intel.com/resource/14013177881","14013177881")</f>
      </nc>
    </rcc>
    <rcc rId="0" sId="1">
      <nc r="B299">
        <f>HYPERLINK("https://hsdes.intel.com/resource/14013177883","14013177883")</f>
      </nc>
    </rcc>
    <rcc rId="0" sId="1">
      <nc r="B300">
        <f>HYPERLINK("https://hsdes.intel.com/resource/14013177900","14013177900")</f>
      </nc>
    </rcc>
    <rcc rId="0" sId="1">
      <nc r="B301">
        <f>HYPERLINK("https://hsdes.intel.com/resource/14013177930","14013177930")</f>
      </nc>
    </rcc>
    <rcc rId="0" sId="1">
      <nc r="B319">
        <f>HYPERLINK("https://hsdes.intel.com/resource/14013178930","14013178930")</f>
      </nc>
    </rcc>
    <rcc rId="0" sId="1">
      <nc r="B303">
        <f>HYPERLINK("https://hsdes.intel.com/resource/14013177965","14013177965")</f>
      </nc>
    </rcc>
    <rcc rId="0" sId="1">
      <nc r="B304">
        <f>HYPERLINK("https://hsdes.intel.com/resource/14013177968","14013177968")</f>
      </nc>
    </rcc>
    <rcc rId="0" sId="1">
      <nc r="B305">
        <f>HYPERLINK("https://hsdes.intel.com/resource/14013177978","14013177978")</f>
      </nc>
    </rcc>
    <rcc rId="0" sId="1">
      <nc r="B306">
        <f>HYPERLINK("https://hsdes.intel.com/resource/14013178068","14013178068")</f>
      </nc>
    </rcc>
    <rcc rId="0" sId="1">
      <nc r="B307">
        <f>HYPERLINK("https://hsdes.intel.com/resource/14013178088","14013178088")</f>
      </nc>
    </rcc>
    <rcc rId="0" sId="1">
      <nc r="B308">
        <f>HYPERLINK("https://hsdes.intel.com/resource/14013178092","14013178092")</f>
      </nc>
    </rcc>
    <rcc rId="0" sId="1">
      <nc r="B309">
        <f>HYPERLINK("https://hsdes.intel.com/resource/14013178130","14013178130")</f>
      </nc>
    </rcc>
    <rcc rId="0" sId="1">
      <nc r="B310">
        <f>HYPERLINK("https://hsdes.intel.com/resource/14013178166","14013178166")</f>
      </nc>
    </rcc>
    <rcc rId="0" sId="1">
      <nc r="B311">
        <f>HYPERLINK("https://hsdes.intel.com/resource/14013178252","14013178252")</f>
      </nc>
    </rcc>
    <rcc rId="0" sId="1">
      <nc r="B312">
        <f>HYPERLINK("https://hsdes.intel.com/resource/14013178259","14013178259")</f>
      </nc>
    </rcc>
    <rcc rId="0" sId="1">
      <nc r="B313">
        <f>HYPERLINK("https://hsdes.intel.com/resource/14013178260","14013178260")</f>
      </nc>
    </rcc>
    <rcc rId="0" sId="1">
      <nc r="B314">
        <f>HYPERLINK("https://hsdes.intel.com/resource/14013178263","14013178263")</f>
      </nc>
    </rcc>
    <rcc rId="0" sId="1">
      <nc r="B315">
        <f>HYPERLINK("https://hsdes.intel.com/resource/14013178329","14013178329")</f>
      </nc>
    </rcc>
    <rcc rId="0" sId="1">
      <nc r="B316">
        <f>HYPERLINK("https://hsdes.intel.com/resource/14013178330","14013178330")</f>
      </nc>
    </rcc>
    <rcc rId="0" sId="1">
      <nc r="B317">
        <f>HYPERLINK("https://hsdes.intel.com/resource/14013178496","14013178496")</f>
      </nc>
    </rcc>
    <rcc rId="0" sId="1">
      <nc r="B318">
        <f>HYPERLINK("https://hsdes.intel.com/resource/14013178499","14013178499")</f>
      </nc>
    </rcc>
    <rcc rId="0" sId="1">
      <nc r="B320">
        <f>HYPERLINK("https://hsdes.intel.com/resource/14013178947","14013178947")</f>
      </nc>
    </rcc>
    <rcc rId="0" sId="1">
      <nc r="B321">
        <f>HYPERLINK("https://hsdes.intel.com/resource/14013178956","14013178956")</f>
      </nc>
    </rcc>
    <rcc rId="0" sId="1">
      <nc r="B322">
        <f>HYPERLINK("https://hsdes.intel.com/resource/14013178967","14013178967")</f>
      </nc>
    </rcc>
    <rcc rId="0" sId="1">
      <nc r="B53">
        <f>HYPERLINK("https://hsdes.intel.com/resource/14013157660","14013157660")</f>
      </nc>
    </rcc>
    <rcc rId="0" sId="1">
      <nc r="B323">
        <f>HYPERLINK("https://hsdes.intel.com/resource/14013179000","14013179000")</f>
      </nc>
    </rcc>
    <rcc rId="0" sId="1">
      <nc r="B324">
        <f>HYPERLINK("https://hsdes.intel.com/resource/14013179024","14013179024")</f>
      </nc>
    </rcc>
    <rcc rId="0" sId="1">
      <nc r="B325">
        <f>HYPERLINK("https://hsdes.intel.com/resource/14013179047","14013179047")</f>
      </nc>
    </rcc>
    <rcc rId="0" sId="1">
      <nc r="B326">
        <f>HYPERLINK("https://hsdes.intel.com/resource/14013179108","14013179108")</f>
      </nc>
    </rcc>
    <rcc rId="0" sId="1">
      <nc r="B327">
        <f>HYPERLINK("https://hsdes.intel.com/resource/14013179115","14013179115")</f>
      </nc>
    </rcc>
    <rcc rId="0" sId="1">
      <nc r="B328">
        <f>HYPERLINK("https://hsdes.intel.com/resource/14013179118","14013179118")</f>
      </nc>
    </rcc>
    <rcc rId="0" sId="1">
      <nc r="B329">
        <f>HYPERLINK("https://hsdes.intel.com/resource/14013179142","14013179142")</f>
      </nc>
    </rcc>
    <rcc rId="0" sId="1">
      <nc r="B95">
        <f>HYPERLINK("https://hsdes.intel.com/resource/14013159992","14013159992")</f>
      </nc>
    </rcc>
    <rcc rId="0" sId="1">
      <nc r="B331">
        <f>HYPERLINK("https://hsdes.intel.com/resource/14013179162","14013179162")</f>
      </nc>
    </rcc>
    <rcc rId="0" sId="1">
      <nc r="B332">
        <f>HYPERLINK("https://hsdes.intel.com/resource/14013179166","14013179166")</f>
      </nc>
    </rcc>
    <rcc rId="0" sId="1">
      <nc r="B333">
        <f>HYPERLINK("https://hsdes.intel.com/resource/14013179183","14013179183")</f>
      </nc>
    </rcc>
    <rcc rId="0" sId="1">
      <nc r="B334">
        <f>HYPERLINK("https://hsdes.intel.com/resource/14013179255","14013179255")</f>
      </nc>
    </rcc>
    <rcc rId="0" sId="1">
      <nc r="B335">
        <f>HYPERLINK("https://hsdes.intel.com/resource/14013179274","14013179274")</f>
      </nc>
    </rcc>
    <rcc rId="0" sId="1">
      <nc r="B336">
        <f>HYPERLINK("https://hsdes.intel.com/resource/14013179310","14013179310")</f>
      </nc>
    </rcc>
    <rcc rId="0" sId="1">
      <nc r="B337">
        <f>HYPERLINK("https://hsdes.intel.com/resource/14013179315","14013179315")</f>
      </nc>
    </rcc>
    <rcc rId="0" sId="1">
      <nc r="B271">
        <f>HYPERLINK("https://hsdes.intel.com/resource/14013176673","14013176673")</f>
      </nc>
    </rcc>
    <rcc rId="0" sId="1">
      <nc r="B330">
        <f>HYPERLINK("https://hsdes.intel.com/resource/14013179157","14013179157")</f>
      </nc>
    </rcc>
    <rcc rId="0" sId="1">
      <nc r="B340">
        <f>HYPERLINK("https://hsdes.intel.com/resource/14013179437","14013179437")</f>
      </nc>
    </rcc>
    <rcc rId="0" sId="1">
      <nc r="B341">
        <f>HYPERLINK("https://hsdes.intel.com/resource/14013179473","14013179473")</f>
      </nc>
    </rcc>
    <rcc rId="0" sId="1">
      <nc r="B342">
        <f>HYPERLINK("https://hsdes.intel.com/resource/14013179479","14013179479")</f>
      </nc>
    </rcc>
    <rcc rId="0" sId="1">
      <nc r="B343">
        <f>HYPERLINK("https://hsdes.intel.com/resource/14013179523","14013179523")</f>
      </nc>
    </rcc>
    <rcc rId="0" sId="1">
      <nc r="B344">
        <f>HYPERLINK("https://hsdes.intel.com/resource/14013179540","14013179540")</f>
      </nc>
    </rcc>
    <rcc rId="0" sId="1">
      <nc r="B345">
        <f>HYPERLINK("https://hsdes.intel.com/resource/14013179556","14013179556")</f>
      </nc>
    </rcc>
    <rcc rId="0" sId="1">
      <nc r="B346">
        <f>HYPERLINK("https://hsdes.intel.com/resource/14013179573","14013179573")</f>
      </nc>
    </rcc>
    <rcc rId="0" sId="1">
      <nc r="B347">
        <f>HYPERLINK("https://hsdes.intel.com/resource/14013179705","14013179705")</f>
      </nc>
    </rcc>
    <rcc rId="0" sId="1">
      <nc r="B348">
        <f>HYPERLINK("https://hsdes.intel.com/resource/14013180203","14013180203")</f>
      </nc>
    </rcc>
    <rcc rId="0" sId="1">
      <nc r="B349">
        <f>HYPERLINK("https://hsdes.intel.com/resource/14013180470","14013180470")</f>
      </nc>
    </rcc>
    <rcc rId="0" sId="1">
      <nc r="B350">
        <f>HYPERLINK("https://hsdes.intel.com/resource/14013180508","14013180508")</f>
      </nc>
    </rcc>
    <rcc rId="0" sId="1">
      <nc r="B351">
        <f>HYPERLINK("https://hsdes.intel.com/resource/14013180512","14013180512")</f>
      </nc>
    </rcc>
    <rcc rId="0" sId="1">
      <nc r="B352">
        <f>HYPERLINK("https://hsdes.intel.com/resource/14013182314","14013182314")</f>
      </nc>
    </rcc>
    <rcc rId="0" sId="1">
      <nc r="B353">
        <f>HYPERLINK("https://hsdes.intel.com/resource/14013182324","14013182324")</f>
      </nc>
    </rcc>
    <rcc rId="0" sId="1">
      <nc r="B354">
        <f>HYPERLINK("https://hsdes.intel.com/resource/14013182348","14013182348")</f>
      </nc>
    </rcc>
    <rcc rId="0" sId="1">
      <nc r="B355">
        <f>HYPERLINK("https://hsdes.intel.com/resource/14013182355","14013182355")</f>
      </nc>
    </rcc>
    <rcc rId="0" sId="1">
      <nc r="B356">
        <f>HYPERLINK("https://hsdes.intel.com/resource/14013182365","14013182365")</f>
      </nc>
    </rcc>
    <rcc rId="0" sId="1">
      <nc r="B357">
        <f>HYPERLINK("https://hsdes.intel.com/resource/14013182446","14013182446")</f>
      </nc>
    </rcc>
    <rcc rId="0" sId="1">
      <nc r="B358">
        <f>HYPERLINK("https://hsdes.intel.com/resource/14013182624","14013182624")</f>
      </nc>
    </rcc>
    <rcc rId="0" sId="1">
      <nc r="B359">
        <f>HYPERLINK("https://hsdes.intel.com/resource/14013182798","14013182798")</f>
      </nc>
    </rcc>
    <rcc rId="0" sId="1">
      <nc r="B360">
        <f>HYPERLINK("https://hsdes.intel.com/resource/14013182806","14013182806")</f>
      </nc>
    </rcc>
    <rcc rId="0" sId="1">
      <nc r="B361">
        <f>HYPERLINK("https://hsdes.intel.com/resource/14013183314","14013183314")</f>
      </nc>
    </rcc>
    <rcc rId="0" sId="1">
      <nc r="B362">
        <f>HYPERLINK("https://hsdes.intel.com/resource/14013183384","14013183384")</f>
      </nc>
    </rcc>
    <rcc rId="0" sId="1">
      <nc r="B363">
        <f>HYPERLINK("https://hsdes.intel.com/resource/14013183399","14013183399")</f>
      </nc>
    </rcc>
    <rcc rId="0" sId="1">
      <nc r="B364">
        <f>HYPERLINK("https://hsdes.intel.com/resource/14013183460","14013183460")</f>
      </nc>
    </rcc>
    <rcc rId="0" sId="1">
      <nc r="B365">
        <f>HYPERLINK("https://hsdes.intel.com/resource/14013183707","14013183707")</f>
      </nc>
    </rcc>
    <rcc rId="0" sId="1">
      <nc r="B366">
        <f>HYPERLINK("https://hsdes.intel.com/resource/14013183750","14013183750")</f>
      </nc>
    </rcc>
    <rcc rId="0" sId="1">
      <nc r="B367">
        <f>HYPERLINK("https://hsdes.intel.com/resource/14013183790","14013183790")</f>
      </nc>
    </rcc>
    <rcc rId="0" sId="1">
      <nc r="B368">
        <f>HYPERLINK("https://hsdes.intel.com/resource/14013183796","14013183796")</f>
      </nc>
    </rcc>
    <rcc rId="0" sId="1">
      <nc r="B369">
        <f>HYPERLINK("https://hsdes.intel.com/resource/14013183898","14013183898")</f>
      </nc>
    </rcc>
    <rcc rId="0" sId="1">
      <nc r="B370">
        <f>HYPERLINK("https://hsdes.intel.com/resource/14013183947","14013183947")</f>
      </nc>
    </rcc>
    <rcc rId="0" sId="1">
      <nc r="B371">
        <f>HYPERLINK("https://hsdes.intel.com/resource/14013184015","14013184015")</f>
      </nc>
    </rcc>
    <rcc rId="0" sId="1">
      <nc r="B372">
        <f>HYPERLINK("https://hsdes.intel.com/resource/14013184016","14013184016")</f>
      </nc>
    </rcc>
    <rcc rId="0" sId="1">
      <nc r="B373">
        <f>HYPERLINK("https://hsdes.intel.com/resource/14013184407","14013184407")</f>
      </nc>
    </rcc>
    <rcc rId="0" sId="1">
      <nc r="B374">
        <f>HYPERLINK("https://hsdes.intel.com/resource/14013184477","14013184477")</f>
      </nc>
    </rcc>
    <rcc rId="0" sId="1">
      <nc r="B375">
        <f>HYPERLINK("https://hsdes.intel.com/resource/14013184512","14013184512")</f>
      </nc>
    </rcc>
    <rcc rId="0" sId="1">
      <nc r="B376">
        <f>HYPERLINK("https://hsdes.intel.com/resource/14013184742","14013184742")</f>
      </nc>
    </rcc>
    <rcc rId="0" sId="1">
      <nc r="B377">
        <f>HYPERLINK("https://hsdes.intel.com/resource/14013184823","14013184823")</f>
      </nc>
    </rcc>
    <rcc rId="0" sId="1">
      <nc r="B378">
        <f>HYPERLINK("https://hsdes.intel.com/resource/14013184835","14013184835")</f>
      </nc>
    </rcc>
    <rcc rId="0" sId="1">
      <nc r="B379">
        <f>HYPERLINK("https://hsdes.intel.com/resource/14013185086","14013185086")</f>
      </nc>
    </rcc>
    <rcc rId="0" sId="1">
      <nc r="B380">
        <f>HYPERLINK("https://hsdes.intel.com/resource/14013185209","14013185209")</f>
      </nc>
    </rcc>
    <rcc rId="0" sId="1">
      <nc r="B381">
        <f>HYPERLINK("https://hsdes.intel.com/resource/14013185220","14013185220")</f>
      </nc>
    </rcc>
    <rcc rId="0" sId="1">
      <nc r="B382">
        <f>HYPERLINK("https://hsdes.intel.com/resource/14013185224","14013185224")</f>
      </nc>
    </rcc>
    <rcc rId="0" sId="1">
      <nc r="B383">
        <f>HYPERLINK("https://hsdes.intel.com/resource/14013185276","14013185276")</f>
      </nc>
    </rcc>
    <rcc rId="0" sId="1">
      <nc r="B384">
        <f>HYPERLINK("https://hsdes.intel.com/resource/14013185336","14013185336")</f>
      </nc>
    </rcc>
    <rcc rId="0" sId="1">
      <nc r="B385">
        <f>HYPERLINK("https://hsdes.intel.com/resource/14013185356","14013185356")</f>
      </nc>
    </rcc>
    <rcc rId="0" sId="1">
      <nc r="B386">
        <f>HYPERLINK("https://hsdes.intel.com/resource/14013185363","14013185363")</f>
      </nc>
    </rcc>
    <rcc rId="0" sId="1">
      <nc r="B387">
        <f>HYPERLINK("https://hsdes.intel.com/resource/14013185370","14013185370")</f>
      </nc>
    </rcc>
    <rcc rId="0" sId="1">
      <nc r="B388">
        <f>HYPERLINK("https://hsdes.intel.com/resource/14013185376","14013185376")</f>
      </nc>
    </rcc>
    <rcc rId="0" sId="1">
      <nc r="B389">
        <f>HYPERLINK("https://hsdes.intel.com/resource/14013185378","14013185378")</f>
      </nc>
    </rcc>
    <rcc rId="0" sId="1">
      <nc r="B390">
        <f>HYPERLINK("https://hsdes.intel.com/resource/14013185388","14013185388")</f>
      </nc>
    </rcc>
    <rcc rId="0" sId="1">
      <nc r="B391">
        <f>HYPERLINK("https://hsdes.intel.com/resource/14013185392","14013185392")</f>
      </nc>
    </rcc>
    <rcc rId="0" sId="1">
      <nc r="B392">
        <f>HYPERLINK("https://hsdes.intel.com/resource/14013185476","14013185476")</f>
      </nc>
    </rcc>
    <rcc rId="0" sId="1">
      <nc r="B393">
        <f>HYPERLINK("https://hsdes.intel.com/resource/14013185500","14013185500")</f>
      </nc>
    </rcc>
    <rcc rId="0" sId="1">
      <nc r="B394">
        <f>HYPERLINK("https://hsdes.intel.com/resource/14013185678","14013185678")</f>
      </nc>
    </rcc>
    <rcc rId="0" sId="1">
      <nc r="B395">
        <f>HYPERLINK("https://hsdes.intel.com/resource/14013185689","14013185689")</f>
      </nc>
    </rcc>
    <rcc rId="0" sId="1">
      <nc r="B396">
        <f>HYPERLINK("https://hsdes.intel.com/resource/14013185694","14013185694")</f>
      </nc>
    </rcc>
    <rcc rId="0" sId="1">
      <nc r="B397">
        <f>HYPERLINK("https://hsdes.intel.com/resource/14013185707","14013185707")</f>
      </nc>
    </rcc>
    <rcc rId="0" sId="1">
      <nc r="B398">
        <f>HYPERLINK("https://hsdes.intel.com/resource/14013185710","14013185710")</f>
      </nc>
    </rcc>
    <rcc rId="0" sId="1">
      <nc r="B399">
        <f>HYPERLINK("https://hsdes.intel.com/resource/14013185714","14013185714")</f>
      </nc>
    </rcc>
    <rcc rId="0" sId="1">
      <nc r="B400">
        <f>HYPERLINK("https://hsdes.intel.com/resource/14013185728","14013185728")</f>
      </nc>
    </rcc>
    <rcc rId="0" sId="1">
      <nc r="B401">
        <f>HYPERLINK("https://hsdes.intel.com/resource/14013185729","14013185729")</f>
      </nc>
    </rcc>
    <rcc rId="0" sId="1">
      <nc r="B402">
        <f>HYPERLINK("https://hsdes.intel.com/resource/14013185732","14013185732")</f>
      </nc>
    </rcc>
    <rcc rId="0" sId="1">
      <nc r="B403">
        <f>HYPERLINK("https://hsdes.intel.com/resource/14013185758","14013185758")</f>
      </nc>
    </rcc>
    <rcc rId="0" sId="1">
      <nc r="B404">
        <f>HYPERLINK("https://hsdes.intel.com/resource/14013185807","14013185807")</f>
      </nc>
    </rcc>
    <rcc rId="0" sId="1">
      <nc r="B405">
        <f>HYPERLINK("https://hsdes.intel.com/resource/14013185814","14013185814")</f>
      </nc>
    </rcc>
    <rcc rId="0" sId="1">
      <nc r="B406">
        <f>HYPERLINK("https://hsdes.intel.com/resource/14013185815","14013185815")</f>
      </nc>
    </rcc>
    <rcc rId="0" sId="1">
      <nc r="B407">
        <f>HYPERLINK("https://hsdes.intel.com/resource/14013185822","14013185822")</f>
      </nc>
    </rcc>
    <rcc rId="0" sId="1">
      <nc r="B408">
        <f>HYPERLINK("https://hsdes.intel.com/resource/14013185824","14013185824")</f>
      </nc>
    </rcc>
    <rcc rId="0" sId="1">
      <nc r="B409">
        <f>HYPERLINK("https://hsdes.intel.com/resource/14013185826","14013185826")</f>
      </nc>
    </rcc>
    <rcc rId="0" sId="1">
      <nc r="B410">
        <f>HYPERLINK("https://hsdes.intel.com/resource/14013185827","14013185827")</f>
      </nc>
    </rcc>
    <rcc rId="0" sId="1">
      <nc r="B411">
        <f>HYPERLINK("https://hsdes.intel.com/resource/14013185828","14013185828")</f>
      </nc>
    </rcc>
    <rcc rId="0" sId="1">
      <nc r="B412">
        <f>HYPERLINK("https://hsdes.intel.com/resource/14013185831","14013185831")</f>
      </nc>
    </rcc>
    <rcc rId="0" sId="1">
      <nc r="B413">
        <f>HYPERLINK("https://hsdes.intel.com/resource/14013185842","14013185842")</f>
      </nc>
    </rcc>
    <rcc rId="0" sId="1">
      <nc r="B414">
        <f>HYPERLINK("https://hsdes.intel.com/resource/14013185864","14013185864")</f>
      </nc>
    </rcc>
    <rcc rId="0" sId="1">
      <nc r="B415">
        <f>HYPERLINK("https://hsdes.intel.com/resource/16012332283","16012332283")</f>
      </nc>
    </rcc>
    <rcc rId="0" sId="1">
      <nc r="B416">
        <f>HYPERLINK("https://hsdes.intel.com/resource/16012641932","16012641932")</f>
      </nc>
    </rcc>
    <rcc rId="0" sId="1">
      <nc r="B417">
        <f>HYPERLINK("https://hsdes.intel.com/resource/16012848216","16012848216")</f>
      </nc>
    </rcc>
    <rcc rId="0" sId="1">
      <nc r="B418">
        <f>HYPERLINK("https://hsdes.intel.com/resource/16013162130","16013162130")</f>
      </nc>
    </rcc>
    <rcc rId="0" sId="1">
      <nc r="B419">
        <f>HYPERLINK("https://hsdes.intel.com/resource/16013676825","16013676825")</f>
      </nc>
    </rcc>
    <rcc rId="0" sId="1">
      <nc r="B420">
        <f>HYPERLINK("https://hsdes.intel.com/resource/16013676942","16013676942")</f>
      </nc>
    </rcc>
    <rcc rId="0" sId="1">
      <nc r="B421">
        <f>HYPERLINK("https://hsdes.intel.com/resource/16013677281","16013677281")</f>
      </nc>
    </rcc>
    <rcc rId="0" sId="1">
      <nc r="B422">
        <f>HYPERLINK("https://hsdes.intel.com/resource/16013677643","16013677643")</f>
      </nc>
    </rcc>
    <rcc rId="0" sId="1">
      <nc r="B423">
        <f>HYPERLINK("https://hsdes.intel.com/resource/16013681042","16013681042")</f>
      </nc>
    </rcc>
    <rcc rId="0" sId="1">
      <nc r="B424">
        <f>HYPERLINK("https://hsdes.intel.com/resource/16013686490","16013686490")</f>
      </nc>
    </rcc>
    <rcc rId="0" sId="1">
      <nc r="B425">
        <f>HYPERLINK("https://hsdes.intel.com/resource/16013697548","16013697548")</f>
      </nc>
    </rcc>
    <rcc rId="0" sId="1">
      <nc r="B426">
        <f>HYPERLINK("https://hsdes.intel.com/resource/16013832714","16013832714")</f>
      </nc>
    </rcc>
    <rcc rId="0" sId="1">
      <nc r="B427">
        <f>HYPERLINK("https://hsdes.intel.com/resource/16013894474","16013894474")</f>
      </nc>
    </rcc>
    <rcc rId="0" sId="1">
      <nc r="B428">
        <f>HYPERLINK("https://hsdes.intel.com/resource/16013897116","16013897116")</f>
      </nc>
    </rcc>
    <rcc rId="0" sId="1">
      <nc r="B429">
        <f>HYPERLINK("https://hsdes.intel.com/resource/16014422452","16014422452")</f>
      </nc>
    </rcc>
    <rcc rId="0" sId="1">
      <nc r="B430">
        <f>HYPERLINK("https://hsdes.intel.com/resource/16015007753","16015007753")</f>
      </nc>
    </rcc>
    <rcc rId="0" sId="1">
      <nc r="B431">
        <f>HYPERLINK("https://hsdes.intel.com/resource/22011834274","22011834274")</f>
      </nc>
    </rcc>
    <rcc rId="0" sId="1">
      <nc r="B432">
        <f>HYPERLINK("https://hsdes.intel.com/resource/22011834375","22011834375")</f>
      </nc>
    </rcc>
    <rcc rId="0" sId="1">
      <nc r="B433">
        <f>HYPERLINK("https://hsdes.intel.com/resource/22011834621","22011834621")</f>
      </nc>
    </rcc>
    <rcc rId="0" sId="1">
      <nc r="B434">
        <f>HYPERLINK("https://hsdes.intel.com/resource/22011834676","22011834676")</f>
      </nc>
    </rcc>
    <rcc rId="0" sId="1">
      <nc r="B435">
        <f>HYPERLINK("https://hsdes.intel.com/resource/22011834694","22011834694")</f>
      </nc>
    </rcc>
    <rcc rId="0" sId="1">
      <nc r="B436">
        <f>HYPERLINK("https://hsdes.intel.com/resource/22011834699","22011834699")</f>
      </nc>
    </rcc>
    <rcc rId="0" sId="1">
      <nc r="B437">
        <f>HYPERLINK("https://hsdes.intel.com/resource/22011843490","22011843490")</f>
      </nc>
    </rcc>
  </rrc>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221:XFD221">
    <dxf>
      <alignment wrapText="1"/>
    </dxf>
  </rfmt>
  <rfmt sheetId="1" sqref="A221:XFD221">
    <dxf>
      <alignment wrapText="0"/>
    </dxf>
  </rfmt>
  <rcc rId="6082" sId="1">
    <oc r="C445" t="inlineStr">
      <is>
        <t>s</t>
      </is>
    </oc>
    <nc r="C445"/>
  </rcc>
  <rrc rId="6083" sId="1" ref="A445:XFD445" action="deleteRow">
    <rfmt sheetId="1" xfDxf="1" sqref="A445:XFD445" start="0" length="0"/>
  </rrc>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oc r="I285" t="inlineStr">
      <is>
        <t xml:space="preserve">Failed </t>
      </is>
    </oc>
    <nc r="I285" t="inlineStr">
      <is>
        <t>Failed</t>
      </is>
    </nc>
  </rcc>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5" sId="1">
    <oc r="I2" t="inlineStr">
      <is>
        <t>Passed</t>
      </is>
    </oc>
    <nc r="I2" t="inlineStr">
      <is>
        <t>Not_Run</t>
      </is>
    </nc>
  </rcc>
  <rcc rId="6086" sId="1">
    <oc r="I3" t="inlineStr">
      <is>
        <t>Passed</t>
      </is>
    </oc>
    <nc r="I3" t="inlineStr">
      <is>
        <t>Not_Run</t>
      </is>
    </nc>
  </rcc>
  <rcc rId="6087" sId="1">
    <oc r="I4" t="inlineStr">
      <is>
        <t>Passed</t>
      </is>
    </oc>
    <nc r="I4" t="inlineStr">
      <is>
        <t>Not_Run</t>
      </is>
    </nc>
  </rcc>
  <rcc rId="6088" sId="1">
    <oc r="I5" t="inlineStr">
      <is>
        <t>Passed</t>
      </is>
    </oc>
    <nc r="I5" t="inlineStr">
      <is>
        <t>Not_Run</t>
      </is>
    </nc>
  </rcc>
  <rcc rId="6089" sId="1">
    <oc r="I6" t="inlineStr">
      <is>
        <t>Passed</t>
      </is>
    </oc>
    <nc r="I6" t="inlineStr">
      <is>
        <t>Not_Run</t>
      </is>
    </nc>
  </rcc>
  <rcc rId="6090" sId="1">
    <oc r="I7" t="inlineStr">
      <is>
        <t>Passed</t>
      </is>
    </oc>
    <nc r="I7" t="inlineStr">
      <is>
        <t>Not_Run</t>
      </is>
    </nc>
  </rcc>
  <rcc rId="6091" sId="1">
    <oc r="I8" t="inlineStr">
      <is>
        <t>Passed</t>
      </is>
    </oc>
    <nc r="I8" t="inlineStr">
      <is>
        <t>Not_Run</t>
      </is>
    </nc>
  </rcc>
  <rcc rId="6092" sId="1">
    <oc r="I10" t="inlineStr">
      <is>
        <t>Passed</t>
      </is>
    </oc>
    <nc r="I10" t="inlineStr">
      <is>
        <t>Not_Run</t>
      </is>
    </nc>
  </rcc>
  <rcc rId="6093" sId="1">
    <oc r="I11" t="inlineStr">
      <is>
        <t>Passed</t>
      </is>
    </oc>
    <nc r="I11" t="inlineStr">
      <is>
        <t>Not_Run</t>
      </is>
    </nc>
  </rcc>
  <rcc rId="6094" sId="1">
    <oc r="I12" t="inlineStr">
      <is>
        <t>Passed</t>
      </is>
    </oc>
    <nc r="I12" t="inlineStr">
      <is>
        <t>Not_Run</t>
      </is>
    </nc>
  </rcc>
  <rcc rId="6095" sId="1">
    <oc r="I13" t="inlineStr">
      <is>
        <t>Passed</t>
      </is>
    </oc>
    <nc r="I13" t="inlineStr">
      <is>
        <t>Not_Run</t>
      </is>
    </nc>
  </rcc>
  <rcc rId="6096" sId="1">
    <oc r="I14" t="inlineStr">
      <is>
        <t>Passed</t>
      </is>
    </oc>
    <nc r="I14" t="inlineStr">
      <is>
        <t>Not_Run</t>
      </is>
    </nc>
  </rcc>
  <rcc rId="6097" sId="1">
    <oc r="I15" t="inlineStr">
      <is>
        <t>Passed</t>
      </is>
    </oc>
    <nc r="I15" t="inlineStr">
      <is>
        <t>Not_Run</t>
      </is>
    </nc>
  </rcc>
  <rcc rId="6098" sId="1">
    <oc r="I17" t="inlineStr">
      <is>
        <t>Passed</t>
      </is>
    </oc>
    <nc r="I17" t="inlineStr">
      <is>
        <t>Not_Run</t>
      </is>
    </nc>
  </rcc>
  <rcc rId="6099" sId="1">
    <oc r="I19" t="inlineStr">
      <is>
        <t>Passed</t>
      </is>
    </oc>
    <nc r="I19" t="inlineStr">
      <is>
        <t>Not_Run</t>
      </is>
    </nc>
  </rcc>
  <rcc rId="6100" sId="1">
    <oc r="I22" t="inlineStr">
      <is>
        <t>Passed</t>
      </is>
    </oc>
    <nc r="I22" t="inlineStr">
      <is>
        <t>Not_Run</t>
      </is>
    </nc>
  </rcc>
  <rcc rId="6101" sId="1">
    <oc r="I20" t="inlineStr">
      <is>
        <t>Passed</t>
      </is>
    </oc>
    <nc r="I20" t="inlineStr">
      <is>
        <t>Not_Run</t>
      </is>
    </nc>
  </rcc>
  <rcc rId="6102" sId="1">
    <oc r="I21" t="inlineStr">
      <is>
        <t>Passed</t>
      </is>
    </oc>
    <nc r="I21" t="inlineStr">
      <is>
        <t>Not_Run</t>
      </is>
    </nc>
  </rcc>
  <rcc rId="6103" sId="1">
    <oc r="I338" t="inlineStr">
      <is>
        <t>Passed</t>
      </is>
    </oc>
    <nc r="I338" t="inlineStr">
      <is>
        <t>Not_Run</t>
      </is>
    </nc>
  </rcc>
  <rcc rId="6104" sId="1">
    <oc r="I23" t="inlineStr">
      <is>
        <t>Passed</t>
      </is>
    </oc>
    <nc r="I23" t="inlineStr">
      <is>
        <t>Not_Run</t>
      </is>
    </nc>
  </rcc>
  <rcc rId="6105" sId="1">
    <oc r="I24" t="inlineStr">
      <is>
        <t>Passed</t>
      </is>
    </oc>
    <nc r="I24" t="inlineStr">
      <is>
        <t>Not_Run</t>
      </is>
    </nc>
  </rcc>
  <rcc rId="6106" sId="1">
    <oc r="I25" t="inlineStr">
      <is>
        <t>Passed</t>
      </is>
    </oc>
    <nc r="I25" t="inlineStr">
      <is>
        <t>Not_Run</t>
      </is>
    </nc>
  </rcc>
  <rcc rId="6107" sId="1">
    <oc r="I26" t="inlineStr">
      <is>
        <t>Passed</t>
      </is>
    </oc>
    <nc r="I26" t="inlineStr">
      <is>
        <t>Not_Run</t>
      </is>
    </nc>
  </rcc>
  <rcc rId="6108" sId="1">
    <oc r="I27" t="inlineStr">
      <is>
        <t>Passed</t>
      </is>
    </oc>
    <nc r="I27" t="inlineStr">
      <is>
        <t>Not_Run</t>
      </is>
    </nc>
  </rcc>
  <rcc rId="6109" sId="1">
    <oc r="I28" t="inlineStr">
      <is>
        <t>Passed</t>
      </is>
    </oc>
    <nc r="I28" t="inlineStr">
      <is>
        <t>Not_Run</t>
      </is>
    </nc>
  </rcc>
  <rcc rId="6110" sId="1">
    <oc r="I29" t="inlineStr">
      <is>
        <t>Passed</t>
      </is>
    </oc>
    <nc r="I29" t="inlineStr">
      <is>
        <t>Not_Run</t>
      </is>
    </nc>
  </rcc>
  <rcc rId="6111" sId="1">
    <oc r="I30" t="inlineStr">
      <is>
        <t>Passed</t>
      </is>
    </oc>
    <nc r="I30" t="inlineStr">
      <is>
        <t>Not_Run</t>
      </is>
    </nc>
  </rcc>
  <rcc rId="6112" sId="1">
    <oc r="I31" t="inlineStr">
      <is>
        <t>Passed</t>
      </is>
    </oc>
    <nc r="I31" t="inlineStr">
      <is>
        <t>Not_Run</t>
      </is>
    </nc>
  </rcc>
  <rcc rId="6113" sId="1">
    <oc r="I32" t="inlineStr">
      <is>
        <t>Passed</t>
      </is>
    </oc>
    <nc r="I32" t="inlineStr">
      <is>
        <t>Not_Run</t>
      </is>
    </nc>
  </rcc>
  <rcc rId="6114" sId="1">
    <oc r="I33" t="inlineStr">
      <is>
        <t>Passed</t>
      </is>
    </oc>
    <nc r="I33" t="inlineStr">
      <is>
        <t>Not_Run</t>
      </is>
    </nc>
  </rcc>
  <rcc rId="6115" sId="1">
    <oc r="I34" t="inlineStr">
      <is>
        <t>Passed</t>
      </is>
    </oc>
    <nc r="I34" t="inlineStr">
      <is>
        <t>Not_Run</t>
      </is>
    </nc>
  </rcc>
  <rcc rId="6116" sId="1">
    <oc r="I35" t="inlineStr">
      <is>
        <t>Passed</t>
      </is>
    </oc>
    <nc r="I35" t="inlineStr">
      <is>
        <t>Not_Run</t>
      </is>
    </nc>
  </rcc>
  <rcc rId="6117" sId="1">
    <oc r="I39" t="inlineStr">
      <is>
        <t>Passed</t>
      </is>
    </oc>
    <nc r="I39" t="inlineStr">
      <is>
        <t>Not_Run</t>
      </is>
    </nc>
  </rcc>
  <rcc rId="6118" sId="1">
    <oc r="I40" t="inlineStr">
      <is>
        <t>Passed</t>
      </is>
    </oc>
    <nc r="I40" t="inlineStr">
      <is>
        <t>Not_Run</t>
      </is>
    </nc>
  </rcc>
  <rcc rId="6119" sId="1">
    <oc r="I42" t="inlineStr">
      <is>
        <t>Passed</t>
      </is>
    </oc>
    <nc r="I42" t="inlineStr">
      <is>
        <t>Not_Run</t>
      </is>
    </nc>
  </rcc>
  <rcc rId="6120" sId="1">
    <oc r="I43" t="inlineStr">
      <is>
        <t>Passed</t>
      </is>
    </oc>
    <nc r="I43" t="inlineStr">
      <is>
        <t>Not_Run</t>
      </is>
    </nc>
  </rcc>
  <rcc rId="6121" sId="1">
    <oc r="I44" t="inlineStr">
      <is>
        <t>Passed</t>
      </is>
    </oc>
    <nc r="I44" t="inlineStr">
      <is>
        <t>Not_Run</t>
      </is>
    </nc>
  </rcc>
  <rcc rId="6122" sId="1">
    <oc r="I45" t="inlineStr">
      <is>
        <t>Passed</t>
      </is>
    </oc>
    <nc r="I45" t="inlineStr">
      <is>
        <t>Not_Run</t>
      </is>
    </nc>
  </rcc>
  <rcc rId="6123" sId="1">
    <oc r="I46" t="inlineStr">
      <is>
        <t>Passed</t>
      </is>
    </oc>
    <nc r="I46" t="inlineStr">
      <is>
        <t>Not_Run</t>
      </is>
    </nc>
  </rcc>
  <rcc rId="6124" sId="1">
    <oc r="I47" t="inlineStr">
      <is>
        <t>Passed</t>
      </is>
    </oc>
    <nc r="I47" t="inlineStr">
      <is>
        <t>Not_Run</t>
      </is>
    </nc>
  </rcc>
  <rcc rId="6125" sId="1">
    <oc r="I48" t="inlineStr">
      <is>
        <t>Passed</t>
      </is>
    </oc>
    <nc r="I48" t="inlineStr">
      <is>
        <t>Not_Run</t>
      </is>
    </nc>
  </rcc>
  <rcc rId="6126" sId="1">
    <oc r="I49" t="inlineStr">
      <is>
        <t>Passed</t>
      </is>
    </oc>
    <nc r="I49" t="inlineStr">
      <is>
        <t>Not_Run</t>
      </is>
    </nc>
  </rcc>
  <rcc rId="6127" sId="1">
    <oc r="I50" t="inlineStr">
      <is>
        <t>Passed</t>
      </is>
    </oc>
    <nc r="I50" t="inlineStr">
      <is>
        <t>Not_Run</t>
      </is>
    </nc>
  </rcc>
  <rcc rId="6128" sId="1">
    <oc r="I51" t="inlineStr">
      <is>
        <t>Passed</t>
      </is>
    </oc>
    <nc r="I51" t="inlineStr">
      <is>
        <t>Not_Run</t>
      </is>
    </nc>
  </rcc>
  <rcc rId="6129" sId="1">
    <oc r="I52" t="inlineStr">
      <is>
        <t>Passed</t>
      </is>
    </oc>
    <nc r="I52" t="inlineStr">
      <is>
        <t>Not_Run</t>
      </is>
    </nc>
  </rcc>
  <rcc rId="6130" sId="1">
    <oc r="I339" t="inlineStr">
      <is>
        <t>Passed</t>
      </is>
    </oc>
    <nc r="I339" t="inlineStr">
      <is>
        <t>Not_Run</t>
      </is>
    </nc>
  </rcc>
  <rcc rId="6131" sId="1">
    <oc r="I54" t="inlineStr">
      <is>
        <t>Passed</t>
      </is>
    </oc>
    <nc r="I54" t="inlineStr">
      <is>
        <t>Not_Run</t>
      </is>
    </nc>
  </rcc>
  <rcc rId="6132" sId="1">
    <oc r="I55" t="inlineStr">
      <is>
        <t>Passed</t>
      </is>
    </oc>
    <nc r="I55" t="inlineStr">
      <is>
        <t>Not_Run</t>
      </is>
    </nc>
  </rcc>
  <rcc rId="6133" sId="1">
    <oc r="I56" t="inlineStr">
      <is>
        <t>Passed</t>
      </is>
    </oc>
    <nc r="I56" t="inlineStr">
      <is>
        <t>Not_Run</t>
      </is>
    </nc>
  </rcc>
  <rcc rId="6134" sId="1">
    <oc r="I57" t="inlineStr">
      <is>
        <t>Passed</t>
      </is>
    </oc>
    <nc r="I57" t="inlineStr">
      <is>
        <t>Not_Run</t>
      </is>
    </nc>
  </rcc>
  <rcc rId="6135" sId="1">
    <oc r="I18" t="inlineStr">
      <is>
        <t>Passed</t>
      </is>
    </oc>
    <nc r="I18" t="inlineStr">
      <is>
        <t>Not_Run</t>
      </is>
    </nc>
  </rcc>
  <rcc rId="6136" sId="1">
    <oc r="I59" t="inlineStr">
      <is>
        <t>Passed</t>
      </is>
    </oc>
    <nc r="I59" t="inlineStr">
      <is>
        <t>Not_Run</t>
      </is>
    </nc>
  </rcc>
  <rcc rId="6137" sId="1">
    <oc r="I60" t="inlineStr">
      <is>
        <t>Passed</t>
      </is>
    </oc>
    <nc r="I60" t="inlineStr">
      <is>
        <t>Not_Run</t>
      </is>
    </nc>
  </rcc>
  <rcc rId="6138" sId="1">
    <oc r="I61" t="inlineStr">
      <is>
        <t>Passed</t>
      </is>
    </oc>
    <nc r="I61" t="inlineStr">
      <is>
        <t>Not_Run</t>
      </is>
    </nc>
  </rcc>
  <rcc rId="6139" sId="1">
    <oc r="I62" t="inlineStr">
      <is>
        <t>Passed</t>
      </is>
    </oc>
    <nc r="I62" t="inlineStr">
      <is>
        <t>Not_Run</t>
      </is>
    </nc>
  </rcc>
  <rcc rId="6140" sId="1">
    <oc r="I63" t="inlineStr">
      <is>
        <t>Passed</t>
      </is>
    </oc>
    <nc r="I63" t="inlineStr">
      <is>
        <t>Not_Run</t>
      </is>
    </nc>
  </rcc>
  <rcc rId="6141" sId="1">
    <oc r="I64" t="inlineStr">
      <is>
        <t>Passed</t>
      </is>
    </oc>
    <nc r="I64" t="inlineStr">
      <is>
        <t>Not_Run</t>
      </is>
    </nc>
  </rcc>
  <rcc rId="6142" sId="1">
    <oc r="I65" t="inlineStr">
      <is>
        <t>Passed</t>
      </is>
    </oc>
    <nc r="I65" t="inlineStr">
      <is>
        <t>Not_Run</t>
      </is>
    </nc>
  </rcc>
  <rcc rId="6143" sId="1">
    <oc r="I66" t="inlineStr">
      <is>
        <t>Passed</t>
      </is>
    </oc>
    <nc r="I66" t="inlineStr">
      <is>
        <t>Not_Run</t>
      </is>
    </nc>
  </rcc>
  <rcc rId="6144" sId="1">
    <oc r="I67" t="inlineStr">
      <is>
        <t>Passed</t>
      </is>
    </oc>
    <nc r="I67" t="inlineStr">
      <is>
        <t>Not_Run</t>
      </is>
    </nc>
  </rcc>
  <rcc rId="6145" sId="1">
    <oc r="I68" t="inlineStr">
      <is>
        <t>Passed</t>
      </is>
    </oc>
    <nc r="I68" t="inlineStr">
      <is>
        <t>Not_Run</t>
      </is>
    </nc>
  </rcc>
  <rcc rId="6146" sId="1">
    <oc r="I69" t="inlineStr">
      <is>
        <t>Passed</t>
      </is>
    </oc>
    <nc r="I69" t="inlineStr">
      <is>
        <t>Not_Run</t>
      </is>
    </nc>
  </rcc>
  <rcc rId="6147" sId="1">
    <oc r="I70" t="inlineStr">
      <is>
        <t>Passed</t>
      </is>
    </oc>
    <nc r="I70" t="inlineStr">
      <is>
        <t>Not_Run</t>
      </is>
    </nc>
  </rcc>
  <rcc rId="6148" sId="1">
    <oc r="I71" t="inlineStr">
      <is>
        <t>Passed</t>
      </is>
    </oc>
    <nc r="I71" t="inlineStr">
      <is>
        <t>Not_Run</t>
      </is>
    </nc>
  </rcc>
  <rcc rId="6149" sId="1">
    <oc r="I72" t="inlineStr">
      <is>
        <t>Passed</t>
      </is>
    </oc>
    <nc r="I72" t="inlineStr">
      <is>
        <t>Not_Run</t>
      </is>
    </nc>
  </rcc>
  <rcc rId="6150" sId="1">
    <oc r="I73" t="inlineStr">
      <is>
        <t>Passed</t>
      </is>
    </oc>
    <nc r="I73" t="inlineStr">
      <is>
        <t>Not_Run</t>
      </is>
    </nc>
  </rcc>
  <rcc rId="6151" sId="1">
    <oc r="I74" t="inlineStr">
      <is>
        <t>Passed</t>
      </is>
    </oc>
    <nc r="I74" t="inlineStr">
      <is>
        <t>Not_Run</t>
      </is>
    </nc>
  </rcc>
  <rcc rId="6152" sId="1">
    <oc r="I75" t="inlineStr">
      <is>
        <t>Passed</t>
      </is>
    </oc>
    <nc r="I75" t="inlineStr">
      <is>
        <t>Not_Run</t>
      </is>
    </nc>
  </rcc>
  <rcc rId="6153" sId="1">
    <oc r="I76" t="inlineStr">
      <is>
        <t>Passed</t>
      </is>
    </oc>
    <nc r="I76" t="inlineStr">
      <is>
        <t>Not_Run</t>
      </is>
    </nc>
  </rcc>
  <rcc rId="6154" sId="1">
    <oc r="I77" t="inlineStr">
      <is>
        <t>Passed</t>
      </is>
    </oc>
    <nc r="I77" t="inlineStr">
      <is>
        <t>Not_Run</t>
      </is>
    </nc>
  </rcc>
  <rcc rId="6155" sId="1">
    <oc r="I78" t="inlineStr">
      <is>
        <t>Passed</t>
      </is>
    </oc>
    <nc r="I78" t="inlineStr">
      <is>
        <t>Not_Run</t>
      </is>
    </nc>
  </rcc>
  <rcc rId="6156" sId="1">
    <oc r="I79" t="inlineStr">
      <is>
        <t>Passed</t>
      </is>
    </oc>
    <nc r="I79" t="inlineStr">
      <is>
        <t>Not_Run</t>
      </is>
    </nc>
  </rcc>
  <rcc rId="6157" sId="1">
    <oc r="I80" t="inlineStr">
      <is>
        <t>Passed</t>
      </is>
    </oc>
    <nc r="I80" t="inlineStr">
      <is>
        <t>Not_Run</t>
      </is>
    </nc>
  </rcc>
  <rcc rId="6158" sId="1">
    <oc r="I81" t="inlineStr">
      <is>
        <t>Passed</t>
      </is>
    </oc>
    <nc r="I81" t="inlineStr">
      <is>
        <t>Not_Run</t>
      </is>
    </nc>
  </rcc>
  <rcc rId="6159" sId="1">
    <oc r="I82" t="inlineStr">
      <is>
        <t>Passed</t>
      </is>
    </oc>
    <nc r="I82" t="inlineStr">
      <is>
        <t>Not_Run</t>
      </is>
    </nc>
  </rcc>
  <rcc rId="6160" sId="1">
    <oc r="I83" t="inlineStr">
      <is>
        <t>Passed</t>
      </is>
    </oc>
    <nc r="I83" t="inlineStr">
      <is>
        <t>Not_Run</t>
      </is>
    </nc>
  </rcc>
  <rcc rId="6161" sId="1">
    <oc r="I84" t="inlineStr">
      <is>
        <t>Passed</t>
      </is>
    </oc>
    <nc r="I84" t="inlineStr">
      <is>
        <t>Not_Run</t>
      </is>
    </nc>
  </rcc>
  <rcc rId="6162" sId="1">
    <oc r="I85" t="inlineStr">
      <is>
        <t>Passed</t>
      </is>
    </oc>
    <nc r="I85" t="inlineStr">
      <is>
        <t>Not_Run</t>
      </is>
    </nc>
  </rcc>
  <rcc rId="6163" sId="1">
    <oc r="I86" t="inlineStr">
      <is>
        <t>Passed</t>
      </is>
    </oc>
    <nc r="I86" t="inlineStr">
      <is>
        <t>Not_Run</t>
      </is>
    </nc>
  </rcc>
  <rcc rId="6164" sId="1">
    <oc r="I87" t="inlineStr">
      <is>
        <t>Passed</t>
      </is>
    </oc>
    <nc r="I87" t="inlineStr">
      <is>
        <t>Not_Run</t>
      </is>
    </nc>
  </rcc>
  <rcc rId="6165" sId="1">
    <oc r="I88" t="inlineStr">
      <is>
        <t>Passed</t>
      </is>
    </oc>
    <nc r="I88" t="inlineStr">
      <is>
        <t>Not_Run</t>
      </is>
    </nc>
  </rcc>
  <rcc rId="6166" sId="1">
    <oc r="I89" t="inlineStr">
      <is>
        <t>Passed</t>
      </is>
    </oc>
    <nc r="I89" t="inlineStr">
      <is>
        <t>Not_Run</t>
      </is>
    </nc>
  </rcc>
  <rcc rId="6167" sId="1">
    <oc r="I90" t="inlineStr">
      <is>
        <t>Passed</t>
      </is>
    </oc>
    <nc r="I90" t="inlineStr">
      <is>
        <t>Not_Run</t>
      </is>
    </nc>
  </rcc>
  <rcc rId="6168" sId="1">
    <oc r="I91" t="inlineStr">
      <is>
        <t>Passed</t>
      </is>
    </oc>
    <nc r="I91" t="inlineStr">
      <is>
        <t>Not_Run</t>
      </is>
    </nc>
  </rcc>
  <rcc rId="6169" sId="1">
    <oc r="I92" t="inlineStr">
      <is>
        <t>Passed</t>
      </is>
    </oc>
    <nc r="I92" t="inlineStr">
      <is>
        <t>Not_Run</t>
      </is>
    </nc>
  </rcc>
  <rcc rId="6170" sId="1">
    <oc r="I93" t="inlineStr">
      <is>
        <t>Passed</t>
      </is>
    </oc>
    <nc r="I93" t="inlineStr">
      <is>
        <t>Not_Run</t>
      </is>
    </nc>
  </rcc>
  <rcc rId="6171" sId="1">
    <oc r="I94" t="inlineStr">
      <is>
        <t>Passed</t>
      </is>
    </oc>
    <nc r="I94" t="inlineStr">
      <is>
        <t>Not_Run</t>
      </is>
    </nc>
  </rcc>
  <rcc rId="6172" sId="1">
    <oc r="I58" t="inlineStr">
      <is>
        <t>Passed</t>
      </is>
    </oc>
    <nc r="I58" t="inlineStr">
      <is>
        <t>Not_Run</t>
      </is>
    </nc>
  </rcc>
  <rcc rId="6173" sId="1">
    <oc r="I96" t="inlineStr">
      <is>
        <t>Passed</t>
      </is>
    </oc>
    <nc r="I96" t="inlineStr">
      <is>
        <t>Not_Run</t>
      </is>
    </nc>
  </rcc>
  <rcc rId="6174" sId="1">
    <oc r="I97" t="inlineStr">
      <is>
        <t>Passed</t>
      </is>
    </oc>
    <nc r="I97" t="inlineStr">
      <is>
        <t>Not_Run</t>
      </is>
    </nc>
  </rcc>
  <rcc rId="6175" sId="1">
    <oc r="I98" t="inlineStr">
      <is>
        <t>Passed</t>
      </is>
    </oc>
    <nc r="I98" t="inlineStr">
      <is>
        <t>Not_Run</t>
      </is>
    </nc>
  </rcc>
  <rcc rId="6176" sId="1">
    <oc r="I99" t="inlineStr">
      <is>
        <t>Passed</t>
      </is>
    </oc>
    <nc r="I99" t="inlineStr">
      <is>
        <t>Not_Run</t>
      </is>
    </nc>
  </rcc>
  <rcc rId="6177" sId="1">
    <oc r="I100" t="inlineStr">
      <is>
        <t>Passed</t>
      </is>
    </oc>
    <nc r="I100" t="inlineStr">
      <is>
        <t>Not_Run</t>
      </is>
    </nc>
  </rcc>
  <rcc rId="6178" sId="1">
    <oc r="I101" t="inlineStr">
      <is>
        <t>Passed</t>
      </is>
    </oc>
    <nc r="I101" t="inlineStr">
      <is>
        <t>Not_Run</t>
      </is>
    </nc>
  </rcc>
  <rcc rId="6179" sId="1">
    <oc r="I102" t="inlineStr">
      <is>
        <t>Passed</t>
      </is>
    </oc>
    <nc r="I102" t="inlineStr">
      <is>
        <t>Not_Run</t>
      </is>
    </nc>
  </rcc>
  <rcc rId="6180" sId="1">
    <oc r="I103" t="inlineStr">
      <is>
        <t>Passed</t>
      </is>
    </oc>
    <nc r="I103" t="inlineStr">
      <is>
        <t>Not_Run</t>
      </is>
    </nc>
  </rcc>
  <rcc rId="6181" sId="1">
    <oc r="I104" t="inlineStr">
      <is>
        <t>Passed</t>
      </is>
    </oc>
    <nc r="I104" t="inlineStr">
      <is>
        <t>Not_Run</t>
      </is>
    </nc>
  </rcc>
  <rcc rId="6182" sId="1">
    <oc r="I105" t="inlineStr">
      <is>
        <t>Passed</t>
      </is>
    </oc>
    <nc r="I105" t="inlineStr">
      <is>
        <t>Not_Run</t>
      </is>
    </nc>
  </rcc>
  <rcc rId="6183" sId="1">
    <oc r="I107" t="inlineStr">
      <is>
        <t>Passed</t>
      </is>
    </oc>
    <nc r="I107" t="inlineStr">
      <is>
        <t>Not_Run</t>
      </is>
    </nc>
  </rcc>
  <rcc rId="6184" sId="1">
    <oc r="I108" t="inlineStr">
      <is>
        <t>Passed</t>
      </is>
    </oc>
    <nc r="I108" t="inlineStr">
      <is>
        <t>Not_Run</t>
      </is>
    </nc>
  </rcc>
  <rcc rId="6185" sId="1">
    <oc r="I109" t="inlineStr">
      <is>
        <t>Passed</t>
      </is>
    </oc>
    <nc r="I109" t="inlineStr">
      <is>
        <t>Not_Run</t>
      </is>
    </nc>
  </rcc>
  <rcc rId="6186" sId="1">
    <oc r="I110" t="inlineStr">
      <is>
        <t>Passed</t>
      </is>
    </oc>
    <nc r="I110" t="inlineStr">
      <is>
        <t>Not_Run</t>
      </is>
    </nc>
  </rcc>
  <rcc rId="6187" sId="1">
    <oc r="I111" t="inlineStr">
      <is>
        <t>Passed</t>
      </is>
    </oc>
    <nc r="I111" t="inlineStr">
      <is>
        <t>Not_Run</t>
      </is>
    </nc>
  </rcc>
  <rcc rId="6188" sId="1">
    <oc r="I112" t="inlineStr">
      <is>
        <t>Passed</t>
      </is>
    </oc>
    <nc r="I112" t="inlineStr">
      <is>
        <t>Not_Run</t>
      </is>
    </nc>
  </rcc>
  <rcc rId="6189" sId="1">
    <oc r="I113" t="inlineStr">
      <is>
        <t>Passed</t>
      </is>
    </oc>
    <nc r="I113" t="inlineStr">
      <is>
        <t>Not_Run</t>
      </is>
    </nc>
  </rcc>
  <rcc rId="6190" sId="1">
    <oc r="I114" t="inlineStr">
      <is>
        <t>Passed</t>
      </is>
    </oc>
    <nc r="I114" t="inlineStr">
      <is>
        <t>Not_Run</t>
      </is>
    </nc>
  </rcc>
  <rcc rId="6191" sId="1">
    <oc r="I115" t="inlineStr">
      <is>
        <t>Passed</t>
      </is>
    </oc>
    <nc r="I115" t="inlineStr">
      <is>
        <t>Not_Run</t>
      </is>
    </nc>
  </rcc>
  <rcc rId="6192" sId="1">
    <oc r="I116" t="inlineStr">
      <is>
        <t>Passed</t>
      </is>
    </oc>
    <nc r="I116" t="inlineStr">
      <is>
        <t>Not_Run</t>
      </is>
    </nc>
  </rcc>
  <rcc rId="6193" sId="1">
    <oc r="I117" t="inlineStr">
      <is>
        <t>Passed</t>
      </is>
    </oc>
    <nc r="I117" t="inlineStr">
      <is>
        <t>Not_Run</t>
      </is>
    </nc>
  </rcc>
  <rcc rId="6194" sId="1">
    <oc r="I118" t="inlineStr">
      <is>
        <t>Passed</t>
      </is>
    </oc>
    <nc r="I118" t="inlineStr">
      <is>
        <t>Not_Run</t>
      </is>
    </nc>
  </rcc>
  <rcc rId="6195" sId="1">
    <oc r="I119" t="inlineStr">
      <is>
        <t>Passed</t>
      </is>
    </oc>
    <nc r="I119" t="inlineStr">
      <is>
        <t>Not_Run</t>
      </is>
    </nc>
  </rcc>
  <rcc rId="6196" sId="1">
    <oc r="I120" t="inlineStr">
      <is>
        <t>Passed</t>
      </is>
    </oc>
    <nc r="I120" t="inlineStr">
      <is>
        <t>Not_Run</t>
      </is>
    </nc>
  </rcc>
  <rcc rId="6197" sId="1">
    <oc r="I121" t="inlineStr">
      <is>
        <t>Passed</t>
      </is>
    </oc>
    <nc r="I121" t="inlineStr">
      <is>
        <t>Not_Run</t>
      </is>
    </nc>
  </rcc>
  <rcc rId="6198" sId="1">
    <oc r="I122" t="inlineStr">
      <is>
        <t>Passed</t>
      </is>
    </oc>
    <nc r="I122" t="inlineStr">
      <is>
        <t>Not_Run</t>
      </is>
    </nc>
  </rcc>
  <rcc rId="6199" sId="1">
    <oc r="I123" t="inlineStr">
      <is>
        <t>Passed</t>
      </is>
    </oc>
    <nc r="I123" t="inlineStr">
      <is>
        <t>Not_Run</t>
      </is>
    </nc>
  </rcc>
  <rcc rId="6200" sId="1">
    <oc r="I124" t="inlineStr">
      <is>
        <t>Passed</t>
      </is>
    </oc>
    <nc r="I124" t="inlineStr">
      <is>
        <t>Not_Run</t>
      </is>
    </nc>
  </rcc>
  <rcc rId="6201" sId="1">
    <oc r="I125" t="inlineStr">
      <is>
        <t>Passed</t>
      </is>
    </oc>
    <nc r="I125" t="inlineStr">
      <is>
        <t>Not_Run</t>
      </is>
    </nc>
  </rcc>
  <rcc rId="6202" sId="1">
    <oc r="I126" t="inlineStr">
      <is>
        <t>Passed</t>
      </is>
    </oc>
    <nc r="I126" t="inlineStr">
      <is>
        <t>Not_Run</t>
      </is>
    </nc>
  </rcc>
  <rcc rId="6203" sId="1">
    <oc r="I127" t="inlineStr">
      <is>
        <t>Passed</t>
      </is>
    </oc>
    <nc r="I127" t="inlineStr">
      <is>
        <t>Not_Run</t>
      </is>
    </nc>
  </rcc>
  <rcc rId="6204" sId="1">
    <oc r="I128" t="inlineStr">
      <is>
        <t>Passed</t>
      </is>
    </oc>
    <nc r="I128" t="inlineStr">
      <is>
        <t>Not_Run</t>
      </is>
    </nc>
  </rcc>
  <rcc rId="6205" sId="1">
    <oc r="I129" t="inlineStr">
      <is>
        <t>Passed</t>
      </is>
    </oc>
    <nc r="I129" t="inlineStr">
      <is>
        <t>Not_Run</t>
      </is>
    </nc>
  </rcc>
  <rcc rId="6206" sId="1">
    <oc r="I130" t="inlineStr">
      <is>
        <t>Passed</t>
      </is>
    </oc>
    <nc r="I130" t="inlineStr">
      <is>
        <t>Not_Run</t>
      </is>
    </nc>
  </rcc>
  <rcc rId="6207" sId="1">
    <oc r="I131" t="inlineStr">
      <is>
        <t>Passed</t>
      </is>
    </oc>
    <nc r="I131" t="inlineStr">
      <is>
        <t>Not_Run</t>
      </is>
    </nc>
  </rcc>
  <rcc rId="6208" sId="1">
    <oc r="I132" t="inlineStr">
      <is>
        <t>Passed</t>
      </is>
    </oc>
    <nc r="I132" t="inlineStr">
      <is>
        <t>Not_Run</t>
      </is>
    </nc>
  </rcc>
  <rcc rId="6209" sId="1">
    <oc r="I133" t="inlineStr">
      <is>
        <t>Passed</t>
      </is>
    </oc>
    <nc r="I133" t="inlineStr">
      <is>
        <t>Not_Run</t>
      </is>
    </nc>
  </rcc>
  <rcc rId="6210" sId="1">
    <oc r="I134" t="inlineStr">
      <is>
        <t>Passed</t>
      </is>
    </oc>
    <nc r="I134" t="inlineStr">
      <is>
        <t>Not_Run</t>
      </is>
    </nc>
  </rcc>
  <rcc rId="6211" sId="1">
    <oc r="I135" t="inlineStr">
      <is>
        <t>Passed</t>
      </is>
    </oc>
    <nc r="I135" t="inlineStr">
      <is>
        <t>Not_Run</t>
      </is>
    </nc>
  </rcc>
  <rcc rId="6212" sId="1">
    <oc r="I136" t="inlineStr">
      <is>
        <t>Passed</t>
      </is>
    </oc>
    <nc r="I136" t="inlineStr">
      <is>
        <t>Not_Run</t>
      </is>
    </nc>
  </rcc>
  <rcc rId="6213" sId="1">
    <oc r="I137" t="inlineStr">
      <is>
        <t>Passed</t>
      </is>
    </oc>
    <nc r="I137" t="inlineStr">
      <is>
        <t>Not_Run</t>
      </is>
    </nc>
  </rcc>
  <rcc rId="6214" sId="1">
    <oc r="I138" t="inlineStr">
      <is>
        <t>Passed</t>
      </is>
    </oc>
    <nc r="I138" t="inlineStr">
      <is>
        <t>Not_Run</t>
      </is>
    </nc>
  </rcc>
  <rcc rId="6215" sId="1">
    <oc r="I139" t="inlineStr">
      <is>
        <t>Passed</t>
      </is>
    </oc>
    <nc r="I139" t="inlineStr">
      <is>
        <t>Not_Run</t>
      </is>
    </nc>
  </rcc>
  <rcc rId="6216" sId="1">
    <oc r="I140" t="inlineStr">
      <is>
        <t>Passed</t>
      </is>
    </oc>
    <nc r="I140" t="inlineStr">
      <is>
        <t>Not_Run</t>
      </is>
    </nc>
  </rcc>
  <rcc rId="6217" sId="1">
    <oc r="I141" t="inlineStr">
      <is>
        <t>Passed</t>
      </is>
    </oc>
    <nc r="I141" t="inlineStr">
      <is>
        <t>Not_Run</t>
      </is>
    </nc>
  </rcc>
  <rcc rId="6218" sId="1">
    <oc r="I142" t="inlineStr">
      <is>
        <t>Passed</t>
      </is>
    </oc>
    <nc r="I142" t="inlineStr">
      <is>
        <t>Not_Run</t>
      </is>
    </nc>
  </rcc>
  <rcc rId="6219" sId="1">
    <oc r="I143" t="inlineStr">
      <is>
        <t>Passed</t>
      </is>
    </oc>
    <nc r="I143" t="inlineStr">
      <is>
        <t>Not_Run</t>
      </is>
    </nc>
  </rcc>
  <rcc rId="6220" sId="1">
    <oc r="I144" t="inlineStr">
      <is>
        <t>Passed</t>
      </is>
    </oc>
    <nc r="I144" t="inlineStr">
      <is>
        <t>Not_Run</t>
      </is>
    </nc>
  </rcc>
  <rcc rId="6221" sId="1">
    <oc r="I145" t="inlineStr">
      <is>
        <t>Passed</t>
      </is>
    </oc>
    <nc r="I145" t="inlineStr">
      <is>
        <t>Not_Run</t>
      </is>
    </nc>
  </rcc>
  <rcc rId="6222" sId="1">
    <oc r="I146" t="inlineStr">
      <is>
        <t>Passed</t>
      </is>
    </oc>
    <nc r="I146" t="inlineStr">
      <is>
        <t>Not_Run</t>
      </is>
    </nc>
  </rcc>
  <rcc rId="6223" sId="1">
    <oc r="I147" t="inlineStr">
      <is>
        <t>Passed</t>
      </is>
    </oc>
    <nc r="I147" t="inlineStr">
      <is>
        <t>Not_Run</t>
      </is>
    </nc>
  </rcc>
  <rcc rId="6224" sId="1">
    <oc r="I148" t="inlineStr">
      <is>
        <t>Passed</t>
      </is>
    </oc>
    <nc r="I148" t="inlineStr">
      <is>
        <t>Not_Run</t>
      </is>
    </nc>
  </rcc>
  <rcc rId="6225" sId="1">
    <oc r="I149" t="inlineStr">
      <is>
        <t>Passed</t>
      </is>
    </oc>
    <nc r="I149" t="inlineStr">
      <is>
        <t>Not_Run</t>
      </is>
    </nc>
  </rcc>
  <rcc rId="6226" sId="1">
    <oc r="I150" t="inlineStr">
      <is>
        <t>Passed</t>
      </is>
    </oc>
    <nc r="I150" t="inlineStr">
      <is>
        <t>Not_Run</t>
      </is>
    </nc>
  </rcc>
  <rcc rId="6227" sId="1">
    <oc r="I151" t="inlineStr">
      <is>
        <t>Passed</t>
      </is>
    </oc>
    <nc r="I151" t="inlineStr">
      <is>
        <t>Not_Run</t>
      </is>
    </nc>
  </rcc>
  <rcc rId="6228" sId="1">
    <oc r="I152" t="inlineStr">
      <is>
        <t>Passed</t>
      </is>
    </oc>
    <nc r="I152" t="inlineStr">
      <is>
        <t>Not_Run</t>
      </is>
    </nc>
  </rcc>
  <rcc rId="6229" sId="1">
    <oc r="I153" t="inlineStr">
      <is>
        <t>Passed</t>
      </is>
    </oc>
    <nc r="I153" t="inlineStr">
      <is>
        <t>Not_Run</t>
      </is>
    </nc>
  </rcc>
  <rcc rId="6230" sId="1">
    <oc r="I154" t="inlineStr">
      <is>
        <t>Passed</t>
      </is>
    </oc>
    <nc r="I154" t="inlineStr">
      <is>
        <t>Not_Run</t>
      </is>
    </nc>
  </rcc>
  <rcc rId="6231" sId="1">
    <oc r="I155" t="inlineStr">
      <is>
        <t>Passed</t>
      </is>
    </oc>
    <nc r="I155" t="inlineStr">
      <is>
        <t>Not_Run</t>
      </is>
    </nc>
  </rcc>
  <rcc rId="6232" sId="1">
    <oc r="I156" t="inlineStr">
      <is>
        <t>Passed</t>
      </is>
    </oc>
    <nc r="I156" t="inlineStr">
      <is>
        <t>Not_Run</t>
      </is>
    </nc>
  </rcc>
  <rcc rId="6233" sId="1">
    <oc r="I157" t="inlineStr">
      <is>
        <t>Passed</t>
      </is>
    </oc>
    <nc r="I157" t="inlineStr">
      <is>
        <t>Not_Run</t>
      </is>
    </nc>
  </rcc>
  <rcc rId="6234" sId="1">
    <oc r="I158" t="inlineStr">
      <is>
        <t>Passed</t>
      </is>
    </oc>
    <nc r="I158" t="inlineStr">
      <is>
        <t>Not_Run</t>
      </is>
    </nc>
  </rcc>
  <rcc rId="6235" sId="1">
    <oc r="I159" t="inlineStr">
      <is>
        <t>Passed</t>
      </is>
    </oc>
    <nc r="I159" t="inlineStr">
      <is>
        <t>Not_Run</t>
      </is>
    </nc>
  </rcc>
  <rcc rId="6236" sId="1" odxf="1" dxf="1">
    <oc r="I161" t="inlineStr">
      <is>
        <t>Passed</t>
      </is>
    </oc>
    <nc r="I161" t="inlineStr">
      <is>
        <t>Not_Run</t>
      </is>
    </nc>
    <odxf/>
    <ndxf/>
  </rcc>
  <rcc rId="6237" sId="1">
    <oc r="I162" t="inlineStr">
      <is>
        <t>Passed</t>
      </is>
    </oc>
    <nc r="I162" t="inlineStr">
      <is>
        <t>Not_Run</t>
      </is>
    </nc>
  </rcc>
  <rcc rId="6238" sId="1">
    <oc r="I163" t="inlineStr">
      <is>
        <t>Passed</t>
      </is>
    </oc>
    <nc r="I163" t="inlineStr">
      <is>
        <t>Not_Run</t>
      </is>
    </nc>
  </rcc>
  <rcc rId="6239" sId="1">
    <oc r="I164" t="inlineStr">
      <is>
        <t>Passed</t>
      </is>
    </oc>
    <nc r="I164" t="inlineStr">
      <is>
        <t>Not_Run</t>
      </is>
    </nc>
  </rcc>
  <rcc rId="6240" sId="1">
    <oc r="I165" t="inlineStr">
      <is>
        <t>Passed</t>
      </is>
    </oc>
    <nc r="I165" t="inlineStr">
      <is>
        <t>Not_Run</t>
      </is>
    </nc>
  </rcc>
  <rcc rId="6241" sId="1">
    <oc r="I166" t="inlineStr">
      <is>
        <t>Passed</t>
      </is>
    </oc>
    <nc r="I166" t="inlineStr">
      <is>
        <t>Not_Run</t>
      </is>
    </nc>
  </rcc>
  <rcc rId="6242" sId="1">
    <oc r="I167" t="inlineStr">
      <is>
        <t>Passed</t>
      </is>
    </oc>
    <nc r="I167" t="inlineStr">
      <is>
        <t>Not_Run</t>
      </is>
    </nc>
  </rcc>
  <rcc rId="6243" sId="1">
    <oc r="I168" t="inlineStr">
      <is>
        <t>Passed</t>
      </is>
    </oc>
    <nc r="I168" t="inlineStr">
      <is>
        <t>Not_Run</t>
      </is>
    </nc>
  </rcc>
  <rcc rId="6244" sId="1">
    <oc r="I169" t="inlineStr">
      <is>
        <t>Passed</t>
      </is>
    </oc>
    <nc r="I169" t="inlineStr">
      <is>
        <t>Not_Run</t>
      </is>
    </nc>
  </rcc>
  <rcc rId="6245" sId="1">
    <oc r="I170" t="inlineStr">
      <is>
        <t>Passed</t>
      </is>
    </oc>
    <nc r="I170" t="inlineStr">
      <is>
        <t>Not_Run</t>
      </is>
    </nc>
  </rcc>
  <rcc rId="6246" sId="1">
    <oc r="I171" t="inlineStr">
      <is>
        <t>Passed</t>
      </is>
    </oc>
    <nc r="I171" t="inlineStr">
      <is>
        <t>Not_Run</t>
      </is>
    </nc>
  </rcc>
  <rcc rId="6247" sId="1">
    <oc r="I172" t="inlineStr">
      <is>
        <t>Passed</t>
      </is>
    </oc>
    <nc r="I172" t="inlineStr">
      <is>
        <t>Not_Run</t>
      </is>
    </nc>
  </rcc>
  <rcc rId="6248" sId="1">
    <oc r="I173" t="inlineStr">
      <is>
        <t>Passed</t>
      </is>
    </oc>
    <nc r="I173" t="inlineStr">
      <is>
        <t>Not_Run</t>
      </is>
    </nc>
  </rcc>
  <rcc rId="6249" sId="1">
    <oc r="I174" t="inlineStr">
      <is>
        <t>Passed</t>
      </is>
    </oc>
    <nc r="I174" t="inlineStr">
      <is>
        <t>Not_Run</t>
      </is>
    </nc>
  </rcc>
  <rcc rId="6250" sId="1">
    <oc r="I175" t="inlineStr">
      <is>
        <t>Passed</t>
      </is>
    </oc>
    <nc r="I175" t="inlineStr">
      <is>
        <t>Not_Run</t>
      </is>
    </nc>
  </rcc>
  <rcc rId="6251" sId="1">
    <oc r="I176" t="inlineStr">
      <is>
        <t>Passed</t>
      </is>
    </oc>
    <nc r="I176" t="inlineStr">
      <is>
        <t>Not_Run</t>
      </is>
    </nc>
  </rcc>
  <rcc rId="6252" sId="1">
    <oc r="I177" t="inlineStr">
      <is>
        <t>Passed</t>
      </is>
    </oc>
    <nc r="I177" t="inlineStr">
      <is>
        <t>Not_Run</t>
      </is>
    </nc>
  </rcc>
  <rcc rId="6253" sId="1">
    <oc r="I178" t="inlineStr">
      <is>
        <t>Passed</t>
      </is>
    </oc>
    <nc r="I178" t="inlineStr">
      <is>
        <t>Not_Run</t>
      </is>
    </nc>
  </rcc>
  <rcc rId="6254" sId="1">
    <oc r="I179" t="inlineStr">
      <is>
        <t>Passed</t>
      </is>
    </oc>
    <nc r="I179" t="inlineStr">
      <is>
        <t>Not_Run</t>
      </is>
    </nc>
  </rcc>
  <rcc rId="6255" sId="1">
    <oc r="I181" t="inlineStr">
      <is>
        <t>Passed</t>
      </is>
    </oc>
    <nc r="I181" t="inlineStr">
      <is>
        <t>Not_Run</t>
      </is>
    </nc>
  </rcc>
  <rcc rId="6256" sId="1">
    <oc r="I182" t="inlineStr">
      <is>
        <t>Passed</t>
      </is>
    </oc>
    <nc r="I182" t="inlineStr">
      <is>
        <t>Not_Run</t>
      </is>
    </nc>
  </rcc>
  <rcc rId="6257" sId="1">
    <oc r="I183" t="inlineStr">
      <is>
        <t>Passed</t>
      </is>
    </oc>
    <nc r="I183" t="inlineStr">
      <is>
        <t>Not_Run</t>
      </is>
    </nc>
  </rcc>
  <rcc rId="6258" sId="1">
    <oc r="I184" t="inlineStr">
      <is>
        <t>Passed</t>
      </is>
    </oc>
    <nc r="I184" t="inlineStr">
      <is>
        <t>Not_Run</t>
      </is>
    </nc>
  </rcc>
  <rcc rId="6259" sId="1">
    <oc r="I185" t="inlineStr">
      <is>
        <t>Passed</t>
      </is>
    </oc>
    <nc r="I185" t="inlineStr">
      <is>
        <t>Not_Run</t>
      </is>
    </nc>
  </rcc>
  <rcc rId="6260" sId="1">
    <oc r="I186" t="inlineStr">
      <is>
        <t>Passed</t>
      </is>
    </oc>
    <nc r="I186" t="inlineStr">
      <is>
        <t>Not_Run</t>
      </is>
    </nc>
  </rcc>
  <rcc rId="6261" sId="1">
    <oc r="I187" t="inlineStr">
      <is>
        <t>Passed</t>
      </is>
    </oc>
    <nc r="I187" t="inlineStr">
      <is>
        <t>Not_Run</t>
      </is>
    </nc>
  </rcc>
  <rcc rId="6262" sId="1">
    <oc r="I188" t="inlineStr">
      <is>
        <t>Passed</t>
      </is>
    </oc>
    <nc r="I188" t="inlineStr">
      <is>
        <t>Not_Run</t>
      </is>
    </nc>
  </rcc>
  <rcc rId="6263" sId="1">
    <oc r="I189" t="inlineStr">
      <is>
        <t>Passed</t>
      </is>
    </oc>
    <nc r="I189" t="inlineStr">
      <is>
        <t>Not_Run</t>
      </is>
    </nc>
  </rcc>
  <rcc rId="6264" sId="1">
    <oc r="I190" t="inlineStr">
      <is>
        <t>Passed</t>
      </is>
    </oc>
    <nc r="I190" t="inlineStr">
      <is>
        <t>Not_Run</t>
      </is>
    </nc>
  </rcc>
  <rcc rId="6265" sId="1">
    <oc r="I191" t="inlineStr">
      <is>
        <t>Passed</t>
      </is>
    </oc>
    <nc r="I191" t="inlineStr">
      <is>
        <t>Not_Run</t>
      </is>
    </nc>
  </rcc>
  <rcc rId="6266" sId="1">
    <oc r="I192" t="inlineStr">
      <is>
        <t>Passed</t>
      </is>
    </oc>
    <nc r="I192" t="inlineStr">
      <is>
        <t>Not_Run</t>
      </is>
    </nc>
  </rcc>
  <rcc rId="6267" sId="1">
    <oc r="I193" t="inlineStr">
      <is>
        <t>Passed</t>
      </is>
    </oc>
    <nc r="I193" t="inlineStr">
      <is>
        <t>Not_Run</t>
      </is>
    </nc>
  </rcc>
  <rcc rId="6268" sId="1">
    <oc r="I194" t="inlineStr">
      <is>
        <t>Passed</t>
      </is>
    </oc>
    <nc r="I194" t="inlineStr">
      <is>
        <t>Not_Run</t>
      </is>
    </nc>
  </rcc>
  <rcc rId="6269" sId="1">
    <oc r="I195" t="inlineStr">
      <is>
        <t>Passed</t>
      </is>
    </oc>
    <nc r="I195" t="inlineStr">
      <is>
        <t>Not_Run</t>
      </is>
    </nc>
  </rcc>
  <rcc rId="6270" sId="1">
    <oc r="I196" t="inlineStr">
      <is>
        <t>Passed</t>
      </is>
    </oc>
    <nc r="I196" t="inlineStr">
      <is>
        <t>Not_Run</t>
      </is>
    </nc>
  </rcc>
  <rcc rId="6271" sId="1">
    <oc r="I197" t="inlineStr">
      <is>
        <t>Passed</t>
      </is>
    </oc>
    <nc r="I197" t="inlineStr">
      <is>
        <t>Not_Run</t>
      </is>
    </nc>
  </rcc>
  <rcc rId="6272" sId="1">
    <oc r="I198" t="inlineStr">
      <is>
        <t>Passed</t>
      </is>
    </oc>
    <nc r="I198" t="inlineStr">
      <is>
        <t>Not_Run</t>
      </is>
    </nc>
  </rcc>
  <rcc rId="6273" sId="1">
    <oc r="I199" t="inlineStr">
      <is>
        <t>Passed</t>
      </is>
    </oc>
    <nc r="I199" t="inlineStr">
      <is>
        <t>Not_Run</t>
      </is>
    </nc>
  </rcc>
  <rcc rId="6274" sId="1">
    <oc r="I200" t="inlineStr">
      <is>
        <t>Passed</t>
      </is>
    </oc>
    <nc r="I200" t="inlineStr">
      <is>
        <t>Not_Run</t>
      </is>
    </nc>
  </rcc>
  <rcc rId="6275" sId="1">
    <oc r="I201" t="inlineStr">
      <is>
        <t>Passed</t>
      </is>
    </oc>
    <nc r="I201" t="inlineStr">
      <is>
        <t>Not_Run</t>
      </is>
    </nc>
  </rcc>
  <rcc rId="6276" sId="1">
    <oc r="I202" t="inlineStr">
      <is>
        <t>Passed</t>
      </is>
    </oc>
    <nc r="I202" t="inlineStr">
      <is>
        <t>Not_Run</t>
      </is>
    </nc>
  </rcc>
  <rcc rId="6277" sId="1">
    <oc r="I203" t="inlineStr">
      <is>
        <t>Passed</t>
      </is>
    </oc>
    <nc r="I203" t="inlineStr">
      <is>
        <t>Not_Run</t>
      </is>
    </nc>
  </rcc>
  <rcc rId="6278" sId="1">
    <oc r="I204" t="inlineStr">
      <is>
        <t>Passed</t>
      </is>
    </oc>
    <nc r="I204" t="inlineStr">
      <is>
        <t>Not_Run</t>
      </is>
    </nc>
  </rcc>
  <rcc rId="6279" sId="1">
    <oc r="I205" t="inlineStr">
      <is>
        <t>Passed</t>
      </is>
    </oc>
    <nc r="I205" t="inlineStr">
      <is>
        <t>Not_Run</t>
      </is>
    </nc>
  </rcc>
  <rcc rId="6280" sId="1">
    <oc r="I206" t="inlineStr">
      <is>
        <t>Passed</t>
      </is>
    </oc>
    <nc r="I206" t="inlineStr">
      <is>
        <t>Not_Run</t>
      </is>
    </nc>
  </rcc>
  <rcc rId="6281" sId="1">
    <oc r="I207" t="inlineStr">
      <is>
        <t>Passed</t>
      </is>
    </oc>
    <nc r="I207" t="inlineStr">
      <is>
        <t>Not_Run</t>
      </is>
    </nc>
  </rcc>
  <rcc rId="6282" sId="1">
    <oc r="I208" t="inlineStr">
      <is>
        <t>Passed</t>
      </is>
    </oc>
    <nc r="I208" t="inlineStr">
      <is>
        <t>Not_Run</t>
      </is>
    </nc>
  </rcc>
  <rcc rId="6283" sId="1">
    <oc r="I209" t="inlineStr">
      <is>
        <t>Passed</t>
      </is>
    </oc>
    <nc r="I209" t="inlineStr">
      <is>
        <t>Not_Run</t>
      </is>
    </nc>
  </rcc>
  <rcc rId="6284" sId="1">
    <oc r="I211" t="inlineStr">
      <is>
        <t>Passed</t>
      </is>
    </oc>
    <nc r="I211" t="inlineStr">
      <is>
        <t>Not_Run</t>
      </is>
    </nc>
  </rcc>
  <rcc rId="6285" sId="1">
    <oc r="I213" t="inlineStr">
      <is>
        <t>Passed</t>
      </is>
    </oc>
    <nc r="I213" t="inlineStr">
      <is>
        <t>Not_Run</t>
      </is>
    </nc>
  </rcc>
  <rcc rId="6286" sId="1">
    <oc r="I214" t="inlineStr">
      <is>
        <t>Passed</t>
      </is>
    </oc>
    <nc r="I214" t="inlineStr">
      <is>
        <t>Not_Run</t>
      </is>
    </nc>
  </rcc>
  <rcc rId="6287" sId="1">
    <oc r="I215" t="inlineStr">
      <is>
        <t>Passed</t>
      </is>
    </oc>
    <nc r="I215" t="inlineStr">
      <is>
        <t>Not_Run</t>
      </is>
    </nc>
  </rcc>
  <rcc rId="6288" sId="1">
    <oc r="I216" t="inlineStr">
      <is>
        <t>Passed</t>
      </is>
    </oc>
    <nc r="I216" t="inlineStr">
      <is>
        <t>Not_Run</t>
      </is>
    </nc>
  </rcc>
  <rcc rId="6289" sId="1">
    <oc r="I217" t="inlineStr">
      <is>
        <t>Passed</t>
      </is>
    </oc>
    <nc r="I217" t="inlineStr">
      <is>
        <t>Not_Run</t>
      </is>
    </nc>
  </rcc>
  <rcc rId="6290" sId="1">
    <oc r="I218" t="inlineStr">
      <is>
        <t>Passed</t>
      </is>
    </oc>
    <nc r="I218" t="inlineStr">
      <is>
        <t>Not_Run</t>
      </is>
    </nc>
  </rcc>
  <rcc rId="6291" sId="1">
    <oc r="I219" t="inlineStr">
      <is>
        <t>Passed</t>
      </is>
    </oc>
    <nc r="I219" t="inlineStr">
      <is>
        <t>Not_Run</t>
      </is>
    </nc>
  </rcc>
  <rcc rId="6292" sId="1">
    <oc r="I220" t="inlineStr">
      <is>
        <t>Passed</t>
      </is>
    </oc>
    <nc r="I220" t="inlineStr">
      <is>
        <t>Not_Run</t>
      </is>
    </nc>
  </rcc>
  <rcc rId="6293" sId="1" odxf="1">
    <oc r="I221" t="inlineStr">
      <is>
        <t>Passed</t>
      </is>
    </oc>
    <nc r="I221" t="inlineStr">
      <is>
        <t>Not_Run</t>
      </is>
    </nc>
    <odxf/>
  </rcc>
  <rcc rId="6294" sId="1">
    <oc r="I222" t="inlineStr">
      <is>
        <t>Passed</t>
      </is>
    </oc>
    <nc r="I222" t="inlineStr">
      <is>
        <t>Not_Run</t>
      </is>
    </nc>
  </rcc>
  <rcc rId="6295" sId="1">
    <oc r="I223" t="inlineStr">
      <is>
        <t>Passed</t>
      </is>
    </oc>
    <nc r="I223" t="inlineStr">
      <is>
        <t>Not_Run</t>
      </is>
    </nc>
  </rcc>
  <rcc rId="6296" sId="1">
    <oc r="I224" t="inlineStr">
      <is>
        <t>Passed</t>
      </is>
    </oc>
    <nc r="I224" t="inlineStr">
      <is>
        <t>Not_Run</t>
      </is>
    </nc>
  </rcc>
  <rcc rId="6297" sId="1">
    <oc r="I225" t="inlineStr">
      <is>
        <t>Passed</t>
      </is>
    </oc>
    <nc r="I225" t="inlineStr">
      <is>
        <t>Not_Run</t>
      </is>
    </nc>
  </rcc>
  <rcc rId="6298" sId="1">
    <oc r="I226" t="inlineStr">
      <is>
        <t>Passed</t>
      </is>
    </oc>
    <nc r="I226" t="inlineStr">
      <is>
        <t>Not_Run</t>
      </is>
    </nc>
  </rcc>
  <rcc rId="6299" sId="1">
    <oc r="I227" t="inlineStr">
      <is>
        <t>Passed</t>
      </is>
    </oc>
    <nc r="I227" t="inlineStr">
      <is>
        <t>Not_Run</t>
      </is>
    </nc>
  </rcc>
  <rcc rId="6300" sId="1">
    <oc r="I228" t="inlineStr">
      <is>
        <t>Passed</t>
      </is>
    </oc>
    <nc r="I228" t="inlineStr">
      <is>
        <t>Not_Run</t>
      </is>
    </nc>
  </rcc>
  <rcc rId="6301" sId="1">
    <oc r="I229" t="inlineStr">
      <is>
        <t>Passed</t>
      </is>
    </oc>
    <nc r="I229" t="inlineStr">
      <is>
        <t>Not_Run</t>
      </is>
    </nc>
  </rcc>
  <rcc rId="6302" sId="1">
    <oc r="I230" t="inlineStr">
      <is>
        <t>Passed</t>
      </is>
    </oc>
    <nc r="I230" t="inlineStr">
      <is>
        <t>Not_Run</t>
      </is>
    </nc>
  </rcc>
  <rcc rId="6303" sId="1">
    <oc r="I231" t="inlineStr">
      <is>
        <t>Passed</t>
      </is>
    </oc>
    <nc r="I231" t="inlineStr">
      <is>
        <t>Not_Run</t>
      </is>
    </nc>
  </rcc>
  <rcc rId="6304" sId="1">
    <oc r="I232" t="inlineStr">
      <is>
        <t>Passed</t>
      </is>
    </oc>
    <nc r="I232" t="inlineStr">
      <is>
        <t>Not_Run</t>
      </is>
    </nc>
  </rcc>
  <rcc rId="6305" sId="1">
    <oc r="I233" t="inlineStr">
      <is>
        <t>Passed</t>
      </is>
    </oc>
    <nc r="I233" t="inlineStr">
      <is>
        <t>Not_Run</t>
      </is>
    </nc>
  </rcc>
  <rcc rId="6306" sId="1">
    <oc r="I234" t="inlineStr">
      <is>
        <t>Passed</t>
      </is>
    </oc>
    <nc r="I234" t="inlineStr">
      <is>
        <t>Not_Run</t>
      </is>
    </nc>
  </rcc>
  <rcc rId="6307" sId="1">
    <oc r="I235" t="inlineStr">
      <is>
        <t>Passed</t>
      </is>
    </oc>
    <nc r="I235" t="inlineStr">
      <is>
        <t>Not_Run</t>
      </is>
    </nc>
  </rcc>
  <rcc rId="6308" sId="1">
    <oc r="I236" t="inlineStr">
      <is>
        <t>Passed</t>
      </is>
    </oc>
    <nc r="I236" t="inlineStr">
      <is>
        <t>Not_Run</t>
      </is>
    </nc>
  </rcc>
  <rcc rId="6309" sId="1">
    <oc r="I237" t="inlineStr">
      <is>
        <t>Passed</t>
      </is>
    </oc>
    <nc r="I237" t="inlineStr">
      <is>
        <t>Not_Run</t>
      </is>
    </nc>
  </rcc>
  <rcc rId="6310" sId="1">
    <oc r="I238" t="inlineStr">
      <is>
        <t>Passed</t>
      </is>
    </oc>
    <nc r="I238" t="inlineStr">
      <is>
        <t>Not_Run</t>
      </is>
    </nc>
  </rcc>
  <rcc rId="6311" sId="1">
    <oc r="I239" t="inlineStr">
      <is>
        <t>Passed</t>
      </is>
    </oc>
    <nc r="I239" t="inlineStr">
      <is>
        <t>Not_Run</t>
      </is>
    </nc>
  </rcc>
  <rcc rId="6312" sId="1">
    <oc r="I240" t="inlineStr">
      <is>
        <t>Passed</t>
      </is>
    </oc>
    <nc r="I240" t="inlineStr">
      <is>
        <t>Not_Run</t>
      </is>
    </nc>
  </rcc>
  <rcc rId="6313" sId="1">
    <oc r="I241" t="inlineStr">
      <is>
        <t>Passed</t>
      </is>
    </oc>
    <nc r="I241" t="inlineStr">
      <is>
        <t>Not_Run</t>
      </is>
    </nc>
  </rcc>
  <rcc rId="6314" sId="1">
    <oc r="I242" t="inlineStr">
      <is>
        <t>Passed</t>
      </is>
    </oc>
    <nc r="I242" t="inlineStr">
      <is>
        <t>Not_Run</t>
      </is>
    </nc>
  </rcc>
  <rcc rId="6315" sId="1">
    <oc r="I243" t="inlineStr">
      <is>
        <t>Passed</t>
      </is>
    </oc>
    <nc r="I243" t="inlineStr">
      <is>
        <t>Not_Run</t>
      </is>
    </nc>
  </rcc>
  <rcc rId="6316" sId="1">
    <oc r="I244" t="inlineStr">
      <is>
        <t>Passed</t>
      </is>
    </oc>
    <nc r="I244" t="inlineStr">
      <is>
        <t>Not_Run</t>
      </is>
    </nc>
  </rcc>
  <rcc rId="6317" sId="1">
    <oc r="I245" t="inlineStr">
      <is>
        <t>Passed</t>
      </is>
    </oc>
    <nc r="I245" t="inlineStr">
      <is>
        <t>Not_Run</t>
      </is>
    </nc>
  </rcc>
  <rcc rId="6318" sId="1">
    <oc r="I246" t="inlineStr">
      <is>
        <t>Passed</t>
      </is>
    </oc>
    <nc r="I246" t="inlineStr">
      <is>
        <t>Not_Run</t>
      </is>
    </nc>
  </rcc>
  <rcc rId="6319" sId="1">
    <oc r="I247" t="inlineStr">
      <is>
        <t>Passed</t>
      </is>
    </oc>
    <nc r="I247" t="inlineStr">
      <is>
        <t>Not_Run</t>
      </is>
    </nc>
  </rcc>
  <rcc rId="6320" sId="1">
    <oc r="I248" t="inlineStr">
      <is>
        <t>Passed</t>
      </is>
    </oc>
    <nc r="I248" t="inlineStr">
      <is>
        <t>Not_Run</t>
      </is>
    </nc>
  </rcc>
  <rcc rId="6321" sId="1">
    <oc r="I249" t="inlineStr">
      <is>
        <t>Passed</t>
      </is>
    </oc>
    <nc r="I249" t="inlineStr">
      <is>
        <t>Not_Run</t>
      </is>
    </nc>
  </rcc>
  <rcc rId="6322" sId="1">
    <oc r="I250" t="inlineStr">
      <is>
        <t>Passed</t>
      </is>
    </oc>
    <nc r="I250" t="inlineStr">
      <is>
        <t>Not_Run</t>
      </is>
    </nc>
  </rcc>
  <rcc rId="6323" sId="1">
    <oc r="I251" t="inlineStr">
      <is>
        <t>Passed</t>
      </is>
    </oc>
    <nc r="I251" t="inlineStr">
      <is>
        <t>Not_Run</t>
      </is>
    </nc>
  </rcc>
  <rcc rId="6324" sId="1">
    <oc r="I252" t="inlineStr">
      <is>
        <t>Passed</t>
      </is>
    </oc>
    <nc r="I252" t="inlineStr">
      <is>
        <t>Not_Run</t>
      </is>
    </nc>
  </rcc>
  <rcc rId="6325" sId="1">
    <oc r="I253" t="inlineStr">
      <is>
        <t>Passed</t>
      </is>
    </oc>
    <nc r="I253" t="inlineStr">
      <is>
        <t>Not_Run</t>
      </is>
    </nc>
  </rcc>
  <rcc rId="6326" sId="1">
    <oc r="I254" t="inlineStr">
      <is>
        <t>Passed</t>
      </is>
    </oc>
    <nc r="I254" t="inlineStr">
      <is>
        <t>Not_Run</t>
      </is>
    </nc>
  </rcc>
  <rcc rId="6327" sId="1">
    <oc r="I255" t="inlineStr">
      <is>
        <t>Passed</t>
      </is>
    </oc>
    <nc r="I255" t="inlineStr">
      <is>
        <t>Not_Run</t>
      </is>
    </nc>
  </rcc>
  <rcc rId="6328" sId="1">
    <oc r="I256" t="inlineStr">
      <is>
        <t>Passed</t>
      </is>
    </oc>
    <nc r="I256" t="inlineStr">
      <is>
        <t>Not_Run</t>
      </is>
    </nc>
  </rcc>
  <rcc rId="6329" sId="1">
    <oc r="I257" t="inlineStr">
      <is>
        <t>Passed</t>
      </is>
    </oc>
    <nc r="I257" t="inlineStr">
      <is>
        <t>Not_Run</t>
      </is>
    </nc>
  </rcc>
  <rcc rId="6330" sId="1">
    <oc r="I258" t="inlineStr">
      <is>
        <t>Passed</t>
      </is>
    </oc>
    <nc r="I258" t="inlineStr">
      <is>
        <t>Not_Run</t>
      </is>
    </nc>
  </rcc>
  <rcc rId="6331" sId="1">
    <oc r="I259" t="inlineStr">
      <is>
        <t>Passed</t>
      </is>
    </oc>
    <nc r="I259" t="inlineStr">
      <is>
        <t>Not_Run</t>
      </is>
    </nc>
  </rcc>
  <rcc rId="6332" sId="1">
    <oc r="I260" t="inlineStr">
      <is>
        <t>Passed</t>
      </is>
    </oc>
    <nc r="I260" t="inlineStr">
      <is>
        <t>Not_Run</t>
      </is>
    </nc>
  </rcc>
  <rcc rId="6333" sId="1">
    <oc r="I261" t="inlineStr">
      <is>
        <t>Passed</t>
      </is>
    </oc>
    <nc r="I261" t="inlineStr">
      <is>
        <t>Not_Run</t>
      </is>
    </nc>
  </rcc>
  <rcc rId="6334" sId="1">
    <oc r="I262" t="inlineStr">
      <is>
        <t>Passed</t>
      </is>
    </oc>
    <nc r="I262" t="inlineStr">
      <is>
        <t>Not_Run</t>
      </is>
    </nc>
  </rcc>
  <rcc rId="6335" sId="1">
    <oc r="I263" t="inlineStr">
      <is>
        <t>Passed</t>
      </is>
    </oc>
    <nc r="I263" t="inlineStr">
      <is>
        <t>Not_Run</t>
      </is>
    </nc>
  </rcc>
  <rcc rId="6336" sId="1">
    <oc r="I264" t="inlineStr">
      <is>
        <t>Passed</t>
      </is>
    </oc>
    <nc r="I264" t="inlineStr">
      <is>
        <t>Not_Run</t>
      </is>
    </nc>
  </rcc>
  <rcc rId="6337" sId="1">
    <oc r="I265" t="inlineStr">
      <is>
        <t>Passed</t>
      </is>
    </oc>
    <nc r="I265" t="inlineStr">
      <is>
        <t>Not_Run</t>
      </is>
    </nc>
  </rcc>
  <rcc rId="6338" sId="1">
    <oc r="I266" t="inlineStr">
      <is>
        <t>Passed</t>
      </is>
    </oc>
    <nc r="I266" t="inlineStr">
      <is>
        <t>Not_Run</t>
      </is>
    </nc>
  </rcc>
  <rcc rId="6339" sId="1">
    <oc r="I267" t="inlineStr">
      <is>
        <t>Passed</t>
      </is>
    </oc>
    <nc r="I267" t="inlineStr">
      <is>
        <t>Not_Run</t>
      </is>
    </nc>
  </rcc>
  <rcc rId="6340" sId="1">
    <oc r="I268" t="inlineStr">
      <is>
        <t>Passed</t>
      </is>
    </oc>
    <nc r="I268" t="inlineStr">
      <is>
        <t>Not_Run</t>
      </is>
    </nc>
  </rcc>
  <rcc rId="6341" sId="1">
    <oc r="I270" t="inlineStr">
      <is>
        <t>Passed</t>
      </is>
    </oc>
    <nc r="I270" t="inlineStr">
      <is>
        <t>Not_Run</t>
      </is>
    </nc>
  </rcc>
  <rcc rId="6342" sId="1">
    <oc r="I290" t="inlineStr">
      <is>
        <t>Passed</t>
      </is>
    </oc>
    <nc r="I290" t="inlineStr">
      <is>
        <t>Not_Run</t>
      </is>
    </nc>
  </rcc>
  <rcc rId="6343" sId="1">
    <oc r="I272" t="inlineStr">
      <is>
        <t>Passed</t>
      </is>
    </oc>
    <nc r="I272" t="inlineStr">
      <is>
        <t>Not_Run</t>
      </is>
    </nc>
  </rcc>
  <rcc rId="6344" sId="1">
    <oc r="I273" t="inlineStr">
      <is>
        <t>Passed</t>
      </is>
    </oc>
    <nc r="I273" t="inlineStr">
      <is>
        <t>Not_Run</t>
      </is>
    </nc>
  </rcc>
  <rcc rId="6345" sId="1">
    <oc r="I274" t="inlineStr">
      <is>
        <t>Passed</t>
      </is>
    </oc>
    <nc r="I274" t="inlineStr">
      <is>
        <t>Not_Run</t>
      </is>
    </nc>
  </rcc>
  <rcc rId="6346" sId="1">
    <oc r="I275" t="inlineStr">
      <is>
        <t>Passed</t>
      </is>
    </oc>
    <nc r="I275" t="inlineStr">
      <is>
        <t>Not_Run</t>
      </is>
    </nc>
  </rcc>
  <rcc rId="6347" sId="1">
    <oc r="I276" t="inlineStr">
      <is>
        <t>Passed</t>
      </is>
    </oc>
    <nc r="I276" t="inlineStr">
      <is>
        <t>Not_Run</t>
      </is>
    </nc>
  </rcc>
  <rcc rId="6348" sId="1">
    <oc r="I277" t="inlineStr">
      <is>
        <t>Passed</t>
      </is>
    </oc>
    <nc r="I277" t="inlineStr">
      <is>
        <t>Not_Run</t>
      </is>
    </nc>
  </rcc>
  <rcc rId="6349" sId="1">
    <oc r="I278" t="inlineStr">
      <is>
        <t>Passed</t>
      </is>
    </oc>
    <nc r="I278" t="inlineStr">
      <is>
        <t>Not_Run</t>
      </is>
    </nc>
  </rcc>
  <rcc rId="6350" sId="1">
    <oc r="I279" t="inlineStr">
      <is>
        <t>Passed</t>
      </is>
    </oc>
    <nc r="I279" t="inlineStr">
      <is>
        <t>Not_Run</t>
      </is>
    </nc>
  </rcc>
  <rcc rId="6351" sId="1">
    <oc r="I280" t="inlineStr">
      <is>
        <t>Passed</t>
      </is>
    </oc>
    <nc r="I280" t="inlineStr">
      <is>
        <t>Not_Run</t>
      </is>
    </nc>
  </rcc>
  <rcc rId="6352" sId="1">
    <oc r="I281" t="inlineStr">
      <is>
        <t>Passed</t>
      </is>
    </oc>
    <nc r="I281" t="inlineStr">
      <is>
        <t>Not_Run</t>
      </is>
    </nc>
  </rcc>
  <rcc rId="6353" sId="1">
    <oc r="I282" t="inlineStr">
      <is>
        <t>Passed</t>
      </is>
    </oc>
    <nc r="I282" t="inlineStr">
      <is>
        <t>Not_Run</t>
      </is>
    </nc>
  </rcc>
  <rcc rId="6354" sId="1">
    <oc r="I283" t="inlineStr">
      <is>
        <t>Passed</t>
      </is>
    </oc>
    <nc r="I283" t="inlineStr">
      <is>
        <t>Not_Run</t>
      </is>
    </nc>
  </rcc>
  <rcc rId="6355" sId="1">
    <oc r="I284" t="inlineStr">
      <is>
        <t>Passed</t>
      </is>
    </oc>
    <nc r="I284" t="inlineStr">
      <is>
        <t>Not_Run</t>
      </is>
    </nc>
  </rcc>
  <rcc rId="6356" sId="1">
    <oc r="I285" t="inlineStr">
      <is>
        <t>Failed</t>
      </is>
    </oc>
    <nc r="I285" t="inlineStr">
      <is>
        <t>Not_Run</t>
      </is>
    </nc>
  </rcc>
  <rcc rId="6357" sId="1">
    <oc r="I286" t="inlineStr">
      <is>
        <t>Passed</t>
      </is>
    </oc>
    <nc r="I286" t="inlineStr">
      <is>
        <t>Not_Run</t>
      </is>
    </nc>
  </rcc>
  <rcc rId="6358" sId="1">
    <oc r="I287" t="inlineStr">
      <is>
        <t>Passed</t>
      </is>
    </oc>
    <nc r="I287" t="inlineStr">
      <is>
        <t>Not_Run</t>
      </is>
    </nc>
  </rcc>
  <rcc rId="6359" sId="1">
    <oc r="I288" t="inlineStr">
      <is>
        <t>Passed</t>
      </is>
    </oc>
    <nc r="I288" t="inlineStr">
      <is>
        <t>Not_Run</t>
      </is>
    </nc>
  </rcc>
  <rcc rId="6360" sId="1">
    <oc r="I289" t="inlineStr">
      <is>
        <t>Passed</t>
      </is>
    </oc>
    <nc r="I289" t="inlineStr">
      <is>
        <t>Not_Run</t>
      </is>
    </nc>
  </rcc>
  <rcc rId="6361" sId="1">
    <oc r="I302" t="inlineStr">
      <is>
        <t>Passed</t>
      </is>
    </oc>
    <nc r="I302" t="inlineStr">
      <is>
        <t>Not_Run</t>
      </is>
    </nc>
  </rcc>
  <rcc rId="6362" sId="1">
    <oc r="I291" t="inlineStr">
      <is>
        <t>Passed</t>
      </is>
    </oc>
    <nc r="I291" t="inlineStr">
      <is>
        <t>Not_Run</t>
      </is>
    </nc>
  </rcc>
  <rcc rId="6363" sId="1">
    <oc r="I292" t="inlineStr">
      <is>
        <t>Passed</t>
      </is>
    </oc>
    <nc r="I292" t="inlineStr">
      <is>
        <t>Not_Run</t>
      </is>
    </nc>
  </rcc>
  <rcc rId="6364" sId="1">
    <oc r="I293" t="inlineStr">
      <is>
        <t>Passed</t>
      </is>
    </oc>
    <nc r="I293" t="inlineStr">
      <is>
        <t>Not_Run</t>
      </is>
    </nc>
  </rcc>
  <rcc rId="6365" sId="1">
    <oc r="I294" t="inlineStr">
      <is>
        <t>Passed</t>
      </is>
    </oc>
    <nc r="I294" t="inlineStr">
      <is>
        <t>Not_Run</t>
      </is>
    </nc>
  </rcc>
  <rcc rId="6366" sId="1">
    <oc r="I295" t="inlineStr">
      <is>
        <t>Passed</t>
      </is>
    </oc>
    <nc r="I295" t="inlineStr">
      <is>
        <t>Not_Run</t>
      </is>
    </nc>
  </rcc>
  <rcc rId="6367" sId="1">
    <oc r="I296" t="inlineStr">
      <is>
        <t>Passed</t>
      </is>
    </oc>
    <nc r="I296" t="inlineStr">
      <is>
        <t>Not_Run</t>
      </is>
    </nc>
  </rcc>
  <rcc rId="6368" sId="1">
    <oc r="I297" t="inlineStr">
      <is>
        <t>Passed</t>
      </is>
    </oc>
    <nc r="I297" t="inlineStr">
      <is>
        <t>Not_Run</t>
      </is>
    </nc>
  </rcc>
  <rcc rId="6369" sId="1">
    <oc r="I298" t="inlineStr">
      <is>
        <t>Passed</t>
      </is>
    </oc>
    <nc r="I298" t="inlineStr">
      <is>
        <t>Not_Run</t>
      </is>
    </nc>
  </rcc>
  <rcc rId="6370" sId="1">
    <oc r="I299" t="inlineStr">
      <is>
        <t>Passed</t>
      </is>
    </oc>
    <nc r="I299" t="inlineStr">
      <is>
        <t>Not_Run</t>
      </is>
    </nc>
  </rcc>
  <rcc rId="6371" sId="1">
    <oc r="I300" t="inlineStr">
      <is>
        <t>Passed</t>
      </is>
    </oc>
    <nc r="I300" t="inlineStr">
      <is>
        <t>Not_Run</t>
      </is>
    </nc>
  </rcc>
  <rcc rId="6372" sId="1">
    <oc r="I301" t="inlineStr">
      <is>
        <t>Passed</t>
      </is>
    </oc>
    <nc r="I301" t="inlineStr">
      <is>
        <t>Not_Run</t>
      </is>
    </nc>
  </rcc>
  <rcc rId="6373" sId="1">
    <oc r="I319" t="inlineStr">
      <is>
        <t>Passed</t>
      </is>
    </oc>
    <nc r="I319" t="inlineStr">
      <is>
        <t>Not_Run</t>
      </is>
    </nc>
  </rcc>
  <rcc rId="6374" sId="1">
    <oc r="I303" t="inlineStr">
      <is>
        <t>Passed</t>
      </is>
    </oc>
    <nc r="I303" t="inlineStr">
      <is>
        <t>Not_Run</t>
      </is>
    </nc>
  </rcc>
  <rcc rId="6375" sId="1">
    <oc r="I304" t="inlineStr">
      <is>
        <t>Passed</t>
      </is>
    </oc>
    <nc r="I304" t="inlineStr">
      <is>
        <t>Not_Run</t>
      </is>
    </nc>
  </rcc>
  <rcc rId="6376" sId="1">
    <oc r="I305" t="inlineStr">
      <is>
        <t>Passed</t>
      </is>
    </oc>
    <nc r="I305" t="inlineStr">
      <is>
        <t>Not_Run</t>
      </is>
    </nc>
  </rcc>
  <rcc rId="6377" sId="1">
    <oc r="I306" t="inlineStr">
      <is>
        <t>Passed</t>
      </is>
    </oc>
    <nc r="I306" t="inlineStr">
      <is>
        <t>Not_Run</t>
      </is>
    </nc>
  </rcc>
  <rcc rId="6378" sId="1">
    <oc r="I307" t="inlineStr">
      <is>
        <t>Passed</t>
      </is>
    </oc>
    <nc r="I307" t="inlineStr">
      <is>
        <t>Not_Run</t>
      </is>
    </nc>
  </rcc>
  <rcc rId="6379" sId="1">
    <oc r="I308" t="inlineStr">
      <is>
        <t>Passed</t>
      </is>
    </oc>
    <nc r="I308" t="inlineStr">
      <is>
        <t>Not_Run</t>
      </is>
    </nc>
  </rcc>
  <rcc rId="6380" sId="1">
    <oc r="I310" t="inlineStr">
      <is>
        <t>Passed</t>
      </is>
    </oc>
    <nc r="I310" t="inlineStr">
      <is>
        <t>Not_Run</t>
      </is>
    </nc>
  </rcc>
  <rcc rId="6381" sId="1">
    <oc r="I311" t="inlineStr">
      <is>
        <t>Passed</t>
      </is>
    </oc>
    <nc r="I311" t="inlineStr">
      <is>
        <t>Not_Run</t>
      </is>
    </nc>
  </rcc>
  <rcc rId="6382" sId="1">
    <oc r="I312" t="inlineStr">
      <is>
        <t>Passed</t>
      </is>
    </oc>
    <nc r="I312" t="inlineStr">
      <is>
        <t>Not_Run</t>
      </is>
    </nc>
  </rcc>
  <rcc rId="6383" sId="1">
    <oc r="I313" t="inlineStr">
      <is>
        <t>Passed</t>
      </is>
    </oc>
    <nc r="I313" t="inlineStr">
      <is>
        <t>Not_Run</t>
      </is>
    </nc>
  </rcc>
  <rcc rId="6384" sId="1">
    <oc r="I314" t="inlineStr">
      <is>
        <t>Passed</t>
      </is>
    </oc>
    <nc r="I314" t="inlineStr">
      <is>
        <t>Not_Run</t>
      </is>
    </nc>
  </rcc>
  <rcc rId="6385" sId="1">
    <oc r="I315" t="inlineStr">
      <is>
        <t>Passed</t>
      </is>
    </oc>
    <nc r="I315" t="inlineStr">
      <is>
        <t>Not_Run</t>
      </is>
    </nc>
  </rcc>
  <rcc rId="6386" sId="1">
    <oc r="I316" t="inlineStr">
      <is>
        <t>Passed</t>
      </is>
    </oc>
    <nc r="I316" t="inlineStr">
      <is>
        <t>Not_Run</t>
      </is>
    </nc>
  </rcc>
  <rcc rId="6387" sId="1">
    <oc r="I317" t="inlineStr">
      <is>
        <t>Passed</t>
      </is>
    </oc>
    <nc r="I317" t="inlineStr">
      <is>
        <t>Not_Run</t>
      </is>
    </nc>
  </rcc>
  <rcc rId="6388" sId="1">
    <oc r="I318" t="inlineStr">
      <is>
        <t>Passed</t>
      </is>
    </oc>
    <nc r="I318" t="inlineStr">
      <is>
        <t>Not_Run</t>
      </is>
    </nc>
  </rcc>
  <rcc rId="6389" sId="1">
    <oc r="I320" t="inlineStr">
      <is>
        <t>Passed</t>
      </is>
    </oc>
    <nc r="I320" t="inlineStr">
      <is>
        <t>Not_Run</t>
      </is>
    </nc>
  </rcc>
  <rcc rId="6390" sId="1">
    <oc r="I321" t="inlineStr">
      <is>
        <t>Passed</t>
      </is>
    </oc>
    <nc r="I321" t="inlineStr">
      <is>
        <t>Not_Run</t>
      </is>
    </nc>
  </rcc>
  <rcc rId="6391" sId="1">
    <oc r="I322" t="inlineStr">
      <is>
        <t>Passed</t>
      </is>
    </oc>
    <nc r="I322" t="inlineStr">
      <is>
        <t>Not_Run</t>
      </is>
    </nc>
  </rcc>
  <rcc rId="6392" sId="1">
    <oc r="I53" t="inlineStr">
      <is>
        <t>Passed</t>
      </is>
    </oc>
    <nc r="I53" t="inlineStr">
      <is>
        <t>Not_Run</t>
      </is>
    </nc>
  </rcc>
  <rcc rId="6393" sId="1">
    <oc r="I323" t="inlineStr">
      <is>
        <t>Passed</t>
      </is>
    </oc>
    <nc r="I323" t="inlineStr">
      <is>
        <t>Not_Run</t>
      </is>
    </nc>
  </rcc>
  <rcc rId="6394" sId="1">
    <oc r="I324" t="inlineStr">
      <is>
        <t>Passed</t>
      </is>
    </oc>
    <nc r="I324" t="inlineStr">
      <is>
        <t>Not_Run</t>
      </is>
    </nc>
  </rcc>
  <rcc rId="6395" sId="1">
    <oc r="I325" t="inlineStr">
      <is>
        <t>Passed</t>
      </is>
    </oc>
    <nc r="I325" t="inlineStr">
      <is>
        <t>Not_Run</t>
      </is>
    </nc>
  </rcc>
  <rcc rId="6396" sId="1">
    <oc r="I326" t="inlineStr">
      <is>
        <t>Passed</t>
      </is>
    </oc>
    <nc r="I326" t="inlineStr">
      <is>
        <t>Not_Run</t>
      </is>
    </nc>
  </rcc>
  <rcc rId="6397" sId="1">
    <oc r="I327" t="inlineStr">
      <is>
        <t>Passed</t>
      </is>
    </oc>
    <nc r="I327" t="inlineStr">
      <is>
        <t>Not_Run</t>
      </is>
    </nc>
  </rcc>
  <rcc rId="6398" sId="1">
    <oc r="I328" t="inlineStr">
      <is>
        <t>Passed</t>
      </is>
    </oc>
    <nc r="I328" t="inlineStr">
      <is>
        <t>Not_Run</t>
      </is>
    </nc>
  </rcc>
  <rcc rId="6399" sId="1">
    <oc r="I329" t="inlineStr">
      <is>
        <t>Passed</t>
      </is>
    </oc>
    <nc r="I329" t="inlineStr">
      <is>
        <t>Not_Run</t>
      </is>
    </nc>
  </rcc>
  <rcc rId="6400" sId="1">
    <oc r="I95" t="inlineStr">
      <is>
        <t>Passed</t>
      </is>
    </oc>
    <nc r="I95" t="inlineStr">
      <is>
        <t>Not_Run</t>
      </is>
    </nc>
  </rcc>
  <rcc rId="6401" sId="1">
    <oc r="I331" t="inlineStr">
      <is>
        <t>Passed</t>
      </is>
    </oc>
    <nc r="I331" t="inlineStr">
      <is>
        <t>Not_Run</t>
      </is>
    </nc>
  </rcc>
  <rcc rId="6402" sId="1">
    <oc r="I332" t="inlineStr">
      <is>
        <t>Passed</t>
      </is>
    </oc>
    <nc r="I332" t="inlineStr">
      <is>
        <t>Not_Run</t>
      </is>
    </nc>
  </rcc>
  <rcc rId="6403" sId="1">
    <oc r="I333" t="inlineStr">
      <is>
        <t>Passed</t>
      </is>
    </oc>
    <nc r="I333" t="inlineStr">
      <is>
        <t>Not_Run</t>
      </is>
    </nc>
  </rcc>
  <rcc rId="6404" sId="1">
    <oc r="I334" t="inlineStr">
      <is>
        <t>Passed</t>
      </is>
    </oc>
    <nc r="I334" t="inlineStr">
      <is>
        <t>Not_Run</t>
      </is>
    </nc>
  </rcc>
  <rcc rId="6405" sId="1">
    <oc r="I335" t="inlineStr">
      <is>
        <t>Passed</t>
      </is>
    </oc>
    <nc r="I335" t="inlineStr">
      <is>
        <t>Not_Run</t>
      </is>
    </nc>
  </rcc>
  <rcc rId="6406" sId="1">
    <oc r="I336" t="inlineStr">
      <is>
        <t>Passed</t>
      </is>
    </oc>
    <nc r="I336" t="inlineStr">
      <is>
        <t>Not_Run</t>
      </is>
    </nc>
  </rcc>
  <rcc rId="6407" sId="1">
    <oc r="I337" t="inlineStr">
      <is>
        <t>Passed</t>
      </is>
    </oc>
    <nc r="I337" t="inlineStr">
      <is>
        <t>Not_Run</t>
      </is>
    </nc>
  </rcc>
  <rcc rId="6408" sId="1">
    <oc r="I271" t="inlineStr">
      <is>
        <t>Passed</t>
      </is>
    </oc>
    <nc r="I271" t="inlineStr">
      <is>
        <t>Not_Run</t>
      </is>
    </nc>
  </rcc>
  <rcc rId="6409" sId="1">
    <oc r="I330" t="inlineStr">
      <is>
        <t>Passed</t>
      </is>
    </oc>
    <nc r="I330" t="inlineStr">
      <is>
        <t>Not_Run</t>
      </is>
    </nc>
  </rcc>
  <rcc rId="6410" sId="1">
    <oc r="I340" t="inlineStr">
      <is>
        <t>Passed</t>
      </is>
    </oc>
    <nc r="I340" t="inlineStr">
      <is>
        <t>Not_Run</t>
      </is>
    </nc>
  </rcc>
  <rcc rId="6411" sId="1">
    <oc r="I341" t="inlineStr">
      <is>
        <t>Passed</t>
      </is>
    </oc>
    <nc r="I341" t="inlineStr">
      <is>
        <t>Not_Run</t>
      </is>
    </nc>
  </rcc>
  <rcc rId="6412" sId="1">
    <oc r="I343" t="inlineStr">
      <is>
        <t>Passed</t>
      </is>
    </oc>
    <nc r="I343" t="inlineStr">
      <is>
        <t>Not_Run</t>
      </is>
    </nc>
  </rcc>
  <rcc rId="6413" sId="1">
    <oc r="I344" t="inlineStr">
      <is>
        <t>Passed</t>
      </is>
    </oc>
    <nc r="I344" t="inlineStr">
      <is>
        <t>Not_Run</t>
      </is>
    </nc>
  </rcc>
  <rcc rId="6414" sId="1">
    <oc r="I345" t="inlineStr">
      <is>
        <t>Passed</t>
      </is>
    </oc>
    <nc r="I345" t="inlineStr">
      <is>
        <t>Not_Run</t>
      </is>
    </nc>
  </rcc>
  <rcc rId="6415" sId="1">
    <oc r="I346" t="inlineStr">
      <is>
        <t>Passed</t>
      </is>
    </oc>
    <nc r="I346" t="inlineStr">
      <is>
        <t>Not_Run</t>
      </is>
    </nc>
  </rcc>
  <rcc rId="6416" sId="1">
    <oc r="I347" t="inlineStr">
      <is>
        <t>Passed</t>
      </is>
    </oc>
    <nc r="I347" t="inlineStr">
      <is>
        <t>Not_Run</t>
      </is>
    </nc>
  </rcc>
  <rcc rId="6417" sId="1">
    <oc r="I348" t="inlineStr">
      <is>
        <t>Passed</t>
      </is>
    </oc>
    <nc r="I348" t="inlineStr">
      <is>
        <t>Not_Run</t>
      </is>
    </nc>
  </rcc>
  <rcc rId="6418" sId="1">
    <oc r="I349" t="inlineStr">
      <is>
        <t>Passed</t>
      </is>
    </oc>
    <nc r="I349" t="inlineStr">
      <is>
        <t>Not_Run</t>
      </is>
    </nc>
  </rcc>
  <rcc rId="6419" sId="1">
    <oc r="I350" t="inlineStr">
      <is>
        <t>Passed</t>
      </is>
    </oc>
    <nc r="I350" t="inlineStr">
      <is>
        <t>Not_Run</t>
      </is>
    </nc>
  </rcc>
  <rcc rId="6420" sId="1">
    <oc r="I351" t="inlineStr">
      <is>
        <t>Passed</t>
      </is>
    </oc>
    <nc r="I351" t="inlineStr">
      <is>
        <t>Not_Run</t>
      </is>
    </nc>
  </rcc>
  <rcc rId="6421" sId="1">
    <oc r="I352" t="inlineStr">
      <is>
        <t>Passed</t>
      </is>
    </oc>
    <nc r="I352" t="inlineStr">
      <is>
        <t>Not_Run</t>
      </is>
    </nc>
  </rcc>
  <rcc rId="6422" sId="1">
    <oc r="I353" t="inlineStr">
      <is>
        <t>Passed</t>
      </is>
    </oc>
    <nc r="I353" t="inlineStr">
      <is>
        <t>Not_Run</t>
      </is>
    </nc>
  </rcc>
  <rcc rId="6423" sId="1">
    <oc r="I354" t="inlineStr">
      <is>
        <t>Passed</t>
      </is>
    </oc>
    <nc r="I354" t="inlineStr">
      <is>
        <t>Not_Run</t>
      </is>
    </nc>
  </rcc>
  <rcc rId="6424" sId="1">
    <oc r="I355" t="inlineStr">
      <is>
        <t>Passed</t>
      </is>
    </oc>
    <nc r="I355" t="inlineStr">
      <is>
        <t>Not_Run</t>
      </is>
    </nc>
  </rcc>
  <rcc rId="6425" sId="1">
    <oc r="I356" t="inlineStr">
      <is>
        <t>Passed</t>
      </is>
    </oc>
    <nc r="I356" t="inlineStr">
      <is>
        <t>Not_Run</t>
      </is>
    </nc>
  </rcc>
  <rcc rId="6426" sId="1">
    <oc r="I357" t="inlineStr">
      <is>
        <t>Passed</t>
      </is>
    </oc>
    <nc r="I357" t="inlineStr">
      <is>
        <t>Not_Run</t>
      </is>
    </nc>
  </rcc>
  <rcc rId="6427" sId="1">
    <oc r="I358" t="inlineStr">
      <is>
        <t>Passed</t>
      </is>
    </oc>
    <nc r="I358" t="inlineStr">
      <is>
        <t>Not_Run</t>
      </is>
    </nc>
  </rcc>
  <rcc rId="6428" sId="1">
    <oc r="I359" t="inlineStr">
      <is>
        <t>Passed</t>
      </is>
    </oc>
    <nc r="I359" t="inlineStr">
      <is>
        <t>Not_Run</t>
      </is>
    </nc>
  </rcc>
  <rcc rId="6429" sId="1">
    <oc r="I360" t="inlineStr">
      <is>
        <t>Passed</t>
      </is>
    </oc>
    <nc r="I360" t="inlineStr">
      <is>
        <t>Not_Run</t>
      </is>
    </nc>
  </rcc>
  <rcc rId="6430" sId="1">
    <oc r="I361" t="inlineStr">
      <is>
        <t>Passed</t>
      </is>
    </oc>
    <nc r="I361" t="inlineStr">
      <is>
        <t>Not_Run</t>
      </is>
    </nc>
  </rcc>
  <rcc rId="6431" sId="1">
    <oc r="I362" t="inlineStr">
      <is>
        <t>Passed</t>
      </is>
    </oc>
    <nc r="I362" t="inlineStr">
      <is>
        <t>Not_Run</t>
      </is>
    </nc>
  </rcc>
  <rcc rId="6432" sId="1">
    <oc r="I363" t="inlineStr">
      <is>
        <t>Passed</t>
      </is>
    </oc>
    <nc r="I363" t="inlineStr">
      <is>
        <t>Not_Run</t>
      </is>
    </nc>
  </rcc>
  <rcc rId="6433" sId="1">
    <oc r="I364" t="inlineStr">
      <is>
        <t>Passed</t>
      </is>
    </oc>
    <nc r="I364" t="inlineStr">
      <is>
        <t>Not_Run</t>
      </is>
    </nc>
  </rcc>
  <rcc rId="6434" sId="1">
    <oc r="I365" t="inlineStr">
      <is>
        <t>Passed</t>
      </is>
    </oc>
    <nc r="I365" t="inlineStr">
      <is>
        <t>Not_Run</t>
      </is>
    </nc>
  </rcc>
  <rcc rId="6435" sId="1">
    <oc r="I366" t="inlineStr">
      <is>
        <t>Passed</t>
      </is>
    </oc>
    <nc r="I366" t="inlineStr">
      <is>
        <t>Not_Run</t>
      </is>
    </nc>
  </rcc>
  <rcc rId="6436" sId="1">
    <oc r="I367" t="inlineStr">
      <is>
        <t>Passed</t>
      </is>
    </oc>
    <nc r="I367" t="inlineStr">
      <is>
        <t>Not_Run</t>
      </is>
    </nc>
  </rcc>
  <rcc rId="6437" sId="1">
    <oc r="I368" t="inlineStr">
      <is>
        <t>Passed</t>
      </is>
    </oc>
    <nc r="I368" t="inlineStr">
      <is>
        <t>Not_Run</t>
      </is>
    </nc>
  </rcc>
  <rcc rId="6438" sId="1">
    <oc r="I369" t="inlineStr">
      <is>
        <t>Passed</t>
      </is>
    </oc>
    <nc r="I369" t="inlineStr">
      <is>
        <t>Not_Run</t>
      </is>
    </nc>
  </rcc>
  <rcc rId="6439" sId="1">
    <oc r="I370" t="inlineStr">
      <is>
        <t>Passed</t>
      </is>
    </oc>
    <nc r="I370" t="inlineStr">
      <is>
        <t>Not_Run</t>
      </is>
    </nc>
  </rcc>
  <rcc rId="6440" sId="1">
    <oc r="I371" t="inlineStr">
      <is>
        <t>Passed</t>
      </is>
    </oc>
    <nc r="I371" t="inlineStr">
      <is>
        <t>Not_Run</t>
      </is>
    </nc>
  </rcc>
  <rcc rId="6441" sId="1">
    <oc r="I372" t="inlineStr">
      <is>
        <t>Passed</t>
      </is>
    </oc>
    <nc r="I372" t="inlineStr">
      <is>
        <t>Not_Run</t>
      </is>
    </nc>
  </rcc>
  <rcc rId="6442" sId="1">
    <oc r="I373" t="inlineStr">
      <is>
        <t>Passed</t>
      </is>
    </oc>
    <nc r="I373" t="inlineStr">
      <is>
        <t>Not_Run</t>
      </is>
    </nc>
  </rcc>
  <rcc rId="6443" sId="1">
    <oc r="I374" t="inlineStr">
      <is>
        <t>Passed</t>
      </is>
    </oc>
    <nc r="I374" t="inlineStr">
      <is>
        <t>Not_Run</t>
      </is>
    </nc>
  </rcc>
  <rcc rId="6444" sId="1">
    <oc r="I375" t="inlineStr">
      <is>
        <t>Passed</t>
      </is>
    </oc>
    <nc r="I375" t="inlineStr">
      <is>
        <t>Not_Run</t>
      </is>
    </nc>
  </rcc>
  <rcc rId="6445" sId="1">
    <oc r="I376" t="inlineStr">
      <is>
        <t>Passed</t>
      </is>
    </oc>
    <nc r="I376" t="inlineStr">
      <is>
        <t>Not_Run</t>
      </is>
    </nc>
  </rcc>
  <rcc rId="6446" sId="1">
    <oc r="I377" t="inlineStr">
      <is>
        <t>Passed</t>
      </is>
    </oc>
    <nc r="I377" t="inlineStr">
      <is>
        <t>Not_Run</t>
      </is>
    </nc>
  </rcc>
  <rcc rId="6447" sId="1">
    <oc r="I378" t="inlineStr">
      <is>
        <t>Passed</t>
      </is>
    </oc>
    <nc r="I378" t="inlineStr">
      <is>
        <t>Not_Run</t>
      </is>
    </nc>
  </rcc>
  <rcc rId="6448" sId="1">
    <oc r="I379" t="inlineStr">
      <is>
        <t>Passed</t>
      </is>
    </oc>
    <nc r="I379" t="inlineStr">
      <is>
        <t>Not_Run</t>
      </is>
    </nc>
  </rcc>
  <rcc rId="6449" sId="1">
    <oc r="I380" t="inlineStr">
      <is>
        <t>Passed</t>
      </is>
    </oc>
    <nc r="I380" t="inlineStr">
      <is>
        <t>Not_Run</t>
      </is>
    </nc>
  </rcc>
  <rcc rId="6450" sId="1">
    <oc r="I381" t="inlineStr">
      <is>
        <t>Passed</t>
      </is>
    </oc>
    <nc r="I381" t="inlineStr">
      <is>
        <t>Not_Run</t>
      </is>
    </nc>
  </rcc>
  <rcc rId="6451" sId="1">
    <oc r="I382" t="inlineStr">
      <is>
        <t>Passed</t>
      </is>
    </oc>
    <nc r="I382" t="inlineStr">
      <is>
        <t>Not_Run</t>
      </is>
    </nc>
  </rcc>
  <rcc rId="6452" sId="1">
    <oc r="I383" t="inlineStr">
      <is>
        <t>Passed</t>
      </is>
    </oc>
    <nc r="I383" t="inlineStr">
      <is>
        <t>Not_Run</t>
      </is>
    </nc>
  </rcc>
  <rcc rId="6453" sId="1">
    <oc r="I384" t="inlineStr">
      <is>
        <t>Passed</t>
      </is>
    </oc>
    <nc r="I384" t="inlineStr">
      <is>
        <t>Not_Run</t>
      </is>
    </nc>
  </rcc>
  <rcc rId="6454" sId="1">
    <oc r="I385" t="inlineStr">
      <is>
        <t>Passed</t>
      </is>
    </oc>
    <nc r="I385" t="inlineStr">
      <is>
        <t>Not_Run</t>
      </is>
    </nc>
  </rcc>
  <rcc rId="6455" sId="1">
    <oc r="I386" t="inlineStr">
      <is>
        <t>Passed</t>
      </is>
    </oc>
    <nc r="I386" t="inlineStr">
      <is>
        <t>Not_Run</t>
      </is>
    </nc>
  </rcc>
  <rcc rId="6456" sId="1">
    <oc r="I387" t="inlineStr">
      <is>
        <t>Passed</t>
      </is>
    </oc>
    <nc r="I387" t="inlineStr">
      <is>
        <t>Not_Run</t>
      </is>
    </nc>
  </rcc>
  <rcc rId="6457" sId="1">
    <oc r="I388" t="inlineStr">
      <is>
        <t>Passed</t>
      </is>
    </oc>
    <nc r="I388" t="inlineStr">
      <is>
        <t>Not_Run</t>
      </is>
    </nc>
  </rcc>
  <rcc rId="6458" sId="1">
    <oc r="I389" t="inlineStr">
      <is>
        <t>Passed</t>
      </is>
    </oc>
    <nc r="I389" t="inlineStr">
      <is>
        <t>Not_Run</t>
      </is>
    </nc>
  </rcc>
  <rcc rId="6459" sId="1">
    <oc r="I390" t="inlineStr">
      <is>
        <t>Passed</t>
      </is>
    </oc>
    <nc r="I390" t="inlineStr">
      <is>
        <t>Not_Run</t>
      </is>
    </nc>
  </rcc>
  <rcc rId="6460" sId="1">
    <oc r="I391" t="inlineStr">
      <is>
        <t>Passed</t>
      </is>
    </oc>
    <nc r="I391" t="inlineStr">
      <is>
        <t>Not_Run</t>
      </is>
    </nc>
  </rcc>
  <rcc rId="6461" sId="1">
    <oc r="I392" t="inlineStr">
      <is>
        <t>Passed</t>
      </is>
    </oc>
    <nc r="I392" t="inlineStr">
      <is>
        <t>Not_Run</t>
      </is>
    </nc>
  </rcc>
  <rcc rId="6462" sId="1">
    <oc r="I393" t="inlineStr">
      <is>
        <t>Passed</t>
      </is>
    </oc>
    <nc r="I393" t="inlineStr">
      <is>
        <t>Not_Run</t>
      </is>
    </nc>
  </rcc>
  <rcc rId="6463" sId="1">
    <oc r="I394" t="inlineStr">
      <is>
        <t>Passed</t>
      </is>
    </oc>
    <nc r="I394" t="inlineStr">
      <is>
        <t>Not_Run</t>
      </is>
    </nc>
  </rcc>
  <rcc rId="6464" sId="1">
    <oc r="I395" t="inlineStr">
      <is>
        <t>Passed</t>
      </is>
    </oc>
    <nc r="I395" t="inlineStr">
      <is>
        <t>Not_Run</t>
      </is>
    </nc>
  </rcc>
  <rcc rId="6465" sId="1">
    <oc r="I396" t="inlineStr">
      <is>
        <t>Passed</t>
      </is>
    </oc>
    <nc r="I396" t="inlineStr">
      <is>
        <t>Not_Run</t>
      </is>
    </nc>
  </rcc>
  <rcc rId="6466" sId="1">
    <oc r="I397" t="inlineStr">
      <is>
        <t>Passed</t>
      </is>
    </oc>
    <nc r="I397" t="inlineStr">
      <is>
        <t>Not_Run</t>
      </is>
    </nc>
  </rcc>
  <rcc rId="6467" sId="1">
    <oc r="I398" t="inlineStr">
      <is>
        <t>Passed</t>
      </is>
    </oc>
    <nc r="I398" t="inlineStr">
      <is>
        <t>Not_Run</t>
      </is>
    </nc>
  </rcc>
  <rcc rId="6468" sId="1">
    <oc r="I399" t="inlineStr">
      <is>
        <t>Passed</t>
      </is>
    </oc>
    <nc r="I399" t="inlineStr">
      <is>
        <t>Not_Run</t>
      </is>
    </nc>
  </rcc>
  <rcc rId="6469" sId="1">
    <oc r="I400" t="inlineStr">
      <is>
        <t>Passed</t>
      </is>
    </oc>
    <nc r="I400" t="inlineStr">
      <is>
        <t>Not_Run</t>
      </is>
    </nc>
  </rcc>
  <rcc rId="6470" sId="1">
    <oc r="I401" t="inlineStr">
      <is>
        <t>Passed</t>
      </is>
    </oc>
    <nc r="I401" t="inlineStr">
      <is>
        <t>Not_Run</t>
      </is>
    </nc>
  </rcc>
  <rcc rId="6471" sId="1">
    <oc r="I402" t="inlineStr">
      <is>
        <t>Passed</t>
      </is>
    </oc>
    <nc r="I402" t="inlineStr">
      <is>
        <t>Not_Run</t>
      </is>
    </nc>
  </rcc>
  <rcc rId="6472" sId="1">
    <oc r="I403" t="inlineStr">
      <is>
        <t>Passed</t>
      </is>
    </oc>
    <nc r="I403" t="inlineStr">
      <is>
        <t>Not_Run</t>
      </is>
    </nc>
  </rcc>
  <rcc rId="6473" sId="1">
    <oc r="I404" t="inlineStr">
      <is>
        <t>Passed</t>
      </is>
    </oc>
    <nc r="I404" t="inlineStr">
      <is>
        <t>Not_Run</t>
      </is>
    </nc>
  </rcc>
  <rcc rId="6474" sId="1">
    <oc r="I405" t="inlineStr">
      <is>
        <t>Passed</t>
      </is>
    </oc>
    <nc r="I405" t="inlineStr">
      <is>
        <t>Not_Run</t>
      </is>
    </nc>
  </rcc>
  <rcc rId="6475" sId="1">
    <oc r="I406" t="inlineStr">
      <is>
        <t>Passed</t>
      </is>
    </oc>
    <nc r="I406" t="inlineStr">
      <is>
        <t>Not_Run</t>
      </is>
    </nc>
  </rcc>
  <rcc rId="6476" sId="1">
    <oc r="I407" t="inlineStr">
      <is>
        <t>Passed</t>
      </is>
    </oc>
    <nc r="I407" t="inlineStr">
      <is>
        <t>Not_Run</t>
      </is>
    </nc>
  </rcc>
  <rcc rId="6477" sId="1">
    <oc r="I408" t="inlineStr">
      <is>
        <t>Passed</t>
      </is>
    </oc>
    <nc r="I408" t="inlineStr">
      <is>
        <t>Not_Run</t>
      </is>
    </nc>
  </rcc>
  <rcc rId="6478" sId="1">
    <oc r="I409" t="inlineStr">
      <is>
        <t>Passed</t>
      </is>
    </oc>
    <nc r="I409" t="inlineStr">
      <is>
        <t>Not_Run</t>
      </is>
    </nc>
  </rcc>
  <rcc rId="6479" sId="1">
    <oc r="I410" t="inlineStr">
      <is>
        <t>Passed</t>
      </is>
    </oc>
    <nc r="I410" t="inlineStr">
      <is>
        <t>Not_Run</t>
      </is>
    </nc>
  </rcc>
  <rcc rId="6480" sId="1">
    <oc r="I411" t="inlineStr">
      <is>
        <t>Passed</t>
      </is>
    </oc>
    <nc r="I411" t="inlineStr">
      <is>
        <t>Not_Run</t>
      </is>
    </nc>
  </rcc>
  <rcc rId="6481" sId="1">
    <oc r="I412" t="inlineStr">
      <is>
        <t>Passed</t>
      </is>
    </oc>
    <nc r="I412" t="inlineStr">
      <is>
        <t>Not_Run</t>
      </is>
    </nc>
  </rcc>
  <rcc rId="6482" sId="1">
    <oc r="I413" t="inlineStr">
      <is>
        <t>Passed</t>
      </is>
    </oc>
    <nc r="I413" t="inlineStr">
      <is>
        <t>Not_Run</t>
      </is>
    </nc>
  </rcc>
  <rcc rId="6483" sId="1">
    <oc r="I415" t="inlineStr">
      <is>
        <t>Passed</t>
      </is>
    </oc>
    <nc r="I415" t="inlineStr">
      <is>
        <t>Not_Run</t>
      </is>
    </nc>
  </rcc>
  <rcc rId="6484" sId="1">
    <oc r="I416" t="inlineStr">
      <is>
        <t>Passed</t>
      </is>
    </oc>
    <nc r="I416" t="inlineStr">
      <is>
        <t>Not_Run</t>
      </is>
    </nc>
  </rcc>
  <rcc rId="6485" sId="1">
    <oc r="I417" t="inlineStr">
      <is>
        <t>Passed</t>
      </is>
    </oc>
    <nc r="I417" t="inlineStr">
      <is>
        <t>Not_Run</t>
      </is>
    </nc>
  </rcc>
  <rcc rId="6486" sId="1">
    <oc r="I418" t="inlineStr">
      <is>
        <t>Passed</t>
      </is>
    </oc>
    <nc r="I418" t="inlineStr">
      <is>
        <t>Not_Run</t>
      </is>
    </nc>
  </rcc>
  <rcc rId="6487" sId="1">
    <oc r="I419" t="inlineStr">
      <is>
        <t>Passed</t>
      </is>
    </oc>
    <nc r="I419" t="inlineStr">
      <is>
        <t>Not_Run</t>
      </is>
    </nc>
  </rcc>
  <rcc rId="6488" sId="1">
    <oc r="I420" t="inlineStr">
      <is>
        <t>Passed</t>
      </is>
    </oc>
    <nc r="I420" t="inlineStr">
      <is>
        <t>Not_Run</t>
      </is>
    </nc>
  </rcc>
  <rcc rId="6489" sId="1">
    <oc r="I421" t="inlineStr">
      <is>
        <t>Passed</t>
      </is>
    </oc>
    <nc r="I421" t="inlineStr">
      <is>
        <t>Not_Run</t>
      </is>
    </nc>
  </rcc>
  <rcc rId="6490" sId="1">
    <oc r="I422" t="inlineStr">
      <is>
        <t>Passed</t>
      </is>
    </oc>
    <nc r="I422" t="inlineStr">
      <is>
        <t>Not_Run</t>
      </is>
    </nc>
  </rcc>
  <rcc rId="6491" sId="1">
    <oc r="I423" t="inlineStr">
      <is>
        <t>Passed</t>
      </is>
    </oc>
    <nc r="I423" t="inlineStr">
      <is>
        <t>Not_Run</t>
      </is>
    </nc>
  </rcc>
  <rcc rId="6492" sId="1">
    <oc r="I424" t="inlineStr">
      <is>
        <t>Passed</t>
      </is>
    </oc>
    <nc r="I424" t="inlineStr">
      <is>
        <t>Not_Run</t>
      </is>
    </nc>
  </rcc>
  <rcc rId="6493" sId="1">
    <oc r="I425" t="inlineStr">
      <is>
        <t>Passed</t>
      </is>
    </oc>
    <nc r="I425" t="inlineStr">
      <is>
        <t>Not_Run</t>
      </is>
    </nc>
  </rcc>
  <rcc rId="6494" sId="1">
    <oc r="I426" t="inlineStr">
      <is>
        <t>Passed</t>
      </is>
    </oc>
    <nc r="I426" t="inlineStr">
      <is>
        <t>Not_Run</t>
      </is>
    </nc>
  </rcc>
  <rcc rId="6495" sId="1">
    <oc r="I427" t="inlineStr">
      <is>
        <t>Passed</t>
      </is>
    </oc>
    <nc r="I427" t="inlineStr">
      <is>
        <t>Not_Run</t>
      </is>
    </nc>
  </rcc>
  <rcc rId="6496" sId="1">
    <oc r="I428" t="inlineStr">
      <is>
        <t>Passed</t>
      </is>
    </oc>
    <nc r="I428" t="inlineStr">
      <is>
        <t>Not_Run</t>
      </is>
    </nc>
  </rcc>
  <rcc rId="6497" sId="1">
    <oc r="I429" t="inlineStr">
      <is>
        <t>Passed</t>
      </is>
    </oc>
    <nc r="I429" t="inlineStr">
      <is>
        <t>Not_Run</t>
      </is>
    </nc>
  </rcc>
  <rcc rId="6498" sId="1">
    <oc r="I430" t="inlineStr">
      <is>
        <t>Passed</t>
      </is>
    </oc>
    <nc r="I430" t="inlineStr">
      <is>
        <t>Not_Run</t>
      </is>
    </nc>
  </rcc>
  <rcc rId="6499" sId="1">
    <oc r="I431" t="inlineStr">
      <is>
        <t>Passed</t>
      </is>
    </oc>
    <nc r="I431" t="inlineStr">
      <is>
        <t>Not_Run</t>
      </is>
    </nc>
  </rcc>
  <rcc rId="6500" sId="1">
    <oc r="I432" t="inlineStr">
      <is>
        <t>Passed</t>
      </is>
    </oc>
    <nc r="I432" t="inlineStr">
      <is>
        <t>Not_Run</t>
      </is>
    </nc>
  </rcc>
  <rcc rId="6501" sId="1">
    <oc r="I433" t="inlineStr">
      <is>
        <t>Passed</t>
      </is>
    </oc>
    <nc r="I433" t="inlineStr">
      <is>
        <t>Not_Run</t>
      </is>
    </nc>
  </rcc>
  <rcc rId="6502" sId="1">
    <oc r="I434" t="inlineStr">
      <is>
        <t>Passed</t>
      </is>
    </oc>
    <nc r="I434" t="inlineStr">
      <is>
        <t>Not_Run</t>
      </is>
    </nc>
  </rcc>
  <rcc rId="6503" sId="1">
    <oc r="I435" t="inlineStr">
      <is>
        <t>Passed</t>
      </is>
    </oc>
    <nc r="I435" t="inlineStr">
      <is>
        <t>Not_Run</t>
      </is>
    </nc>
  </rcc>
  <rcc rId="6504" sId="1">
    <oc r="I436" t="inlineStr">
      <is>
        <t>Passed</t>
      </is>
    </oc>
    <nc r="I436" t="inlineStr">
      <is>
        <t>Not_Run</t>
      </is>
    </nc>
  </rcc>
  <rcc rId="6505" sId="1">
    <oc r="I437" t="inlineStr">
      <is>
        <t>Passed</t>
      </is>
    </oc>
    <nc r="I437" t="inlineStr">
      <is>
        <t>Not_Run</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8" sId="1">
    <oc r="J2" t="inlineStr">
      <is>
        <t>Vijay</t>
      </is>
    </oc>
    <nc r="J2" t="inlineStr">
      <is>
        <t>Yamini</t>
      </is>
    </nc>
  </rcc>
  <rcc rId="6509" sId="1" odxf="1">
    <oc r="J4" t="inlineStr">
      <is>
        <t>Vijay</t>
      </is>
    </oc>
    <nc r="J4" t="inlineStr">
      <is>
        <t>Yamini</t>
      </is>
    </nc>
    <odxf/>
  </rcc>
  <rcc rId="6510" sId="1" odxf="1">
    <oc r="J6" t="inlineStr">
      <is>
        <t>Vijay</t>
      </is>
    </oc>
    <nc r="J6" t="inlineStr">
      <is>
        <t>Yamini</t>
      </is>
    </nc>
    <odxf/>
  </rcc>
  <rcc rId="6511" sId="1" odxf="1">
    <oc r="J70" t="inlineStr">
      <is>
        <t>Vijay</t>
      </is>
    </oc>
    <nc r="J70" t="inlineStr">
      <is>
        <t>Yamini</t>
      </is>
    </nc>
    <odxf/>
  </rcc>
  <rcc rId="6512" sId="1" odxf="1">
    <oc r="J74" t="inlineStr">
      <is>
        <t>Vijay</t>
      </is>
    </oc>
    <nc r="J74" t="inlineStr">
      <is>
        <t>Yamini</t>
      </is>
    </nc>
    <odxf/>
  </rcc>
  <rcc rId="6513" sId="1" odxf="1">
    <oc r="J141" t="inlineStr">
      <is>
        <t>Vijay</t>
      </is>
    </oc>
    <nc r="J141" t="inlineStr">
      <is>
        <t>Yamini</t>
      </is>
    </nc>
    <odxf/>
  </rcc>
  <rcc rId="6514" sId="1" odxf="1">
    <oc r="J142" t="inlineStr">
      <is>
        <t>Vijay</t>
      </is>
    </oc>
    <nc r="J142" t="inlineStr">
      <is>
        <t>Yamini</t>
      </is>
    </nc>
    <odxf/>
  </rcc>
  <rcc rId="6515" sId="1" odxf="1">
    <oc r="J143" t="inlineStr">
      <is>
        <t>Vijay</t>
      </is>
    </oc>
    <nc r="J143" t="inlineStr">
      <is>
        <t>Yamini</t>
      </is>
    </nc>
    <odxf/>
  </rcc>
  <rcc rId="6516" sId="1" odxf="1">
    <oc r="J155" t="inlineStr">
      <is>
        <t>Vijay</t>
      </is>
    </oc>
    <nc r="J155" t="inlineStr">
      <is>
        <t>Yamini</t>
      </is>
    </nc>
    <odxf/>
  </rcc>
  <rcc rId="6517" sId="1" odxf="1">
    <oc r="J215" t="inlineStr">
      <is>
        <t>Vijay</t>
      </is>
    </oc>
    <nc r="J215" t="inlineStr">
      <is>
        <t>Yamini</t>
      </is>
    </nc>
    <odxf/>
  </rcc>
  <rcc rId="6518" sId="1" odxf="1">
    <oc r="J243" t="inlineStr">
      <is>
        <t>Vijay</t>
      </is>
    </oc>
    <nc r="J243" t="inlineStr">
      <is>
        <t>Yamini</t>
      </is>
    </nc>
    <odxf/>
  </rcc>
  <rcc rId="6519" sId="1" odxf="1">
    <oc r="J244" t="inlineStr">
      <is>
        <t>Vijay</t>
      </is>
    </oc>
    <nc r="J244" t="inlineStr">
      <is>
        <t>Yamini</t>
      </is>
    </nc>
    <odxf/>
  </rcc>
  <rcc rId="6520" sId="1" odxf="1">
    <oc r="J245" t="inlineStr">
      <is>
        <t>Vijay</t>
      </is>
    </oc>
    <nc r="J245" t="inlineStr">
      <is>
        <t>Yamini</t>
      </is>
    </nc>
    <odxf/>
  </rcc>
  <rcc rId="6521" sId="1" odxf="1">
    <oc r="J247" t="inlineStr">
      <is>
        <t>Vijay</t>
      </is>
    </oc>
    <nc r="J247" t="inlineStr">
      <is>
        <t>Yamini</t>
      </is>
    </nc>
    <odxf/>
  </rcc>
  <rcc rId="6522" sId="1" odxf="1">
    <oc r="J248" t="inlineStr">
      <is>
        <t>Vijay</t>
      </is>
    </oc>
    <nc r="J248" t="inlineStr">
      <is>
        <t>Yamini</t>
      </is>
    </nc>
    <odxf/>
  </rcc>
  <rcc rId="6523" sId="1" odxf="1">
    <oc r="J251" t="inlineStr">
      <is>
        <t>Vijay</t>
      </is>
    </oc>
    <nc r="J251" t="inlineStr">
      <is>
        <t>Yamini</t>
      </is>
    </nc>
    <odxf/>
  </rcc>
  <rcc rId="6524" sId="1" odxf="1">
    <oc r="J252" t="inlineStr">
      <is>
        <t>Vijay</t>
      </is>
    </oc>
    <nc r="J252" t="inlineStr">
      <is>
        <t>Yamini</t>
      </is>
    </nc>
    <odxf/>
  </rcc>
  <rcc rId="6525" sId="1" odxf="1">
    <oc r="J267" t="inlineStr">
      <is>
        <t>Vijay</t>
      </is>
    </oc>
    <nc r="J267" t="inlineStr">
      <is>
        <t>Yamini</t>
      </is>
    </nc>
    <odxf/>
  </rcc>
  <rcc rId="6526" sId="1" odxf="1">
    <oc r="J279" t="inlineStr">
      <is>
        <t>Vijay</t>
      </is>
    </oc>
    <nc r="J279" t="inlineStr">
      <is>
        <t>Yamini</t>
      </is>
    </nc>
    <odxf/>
  </rcc>
  <rcc rId="6527" sId="1" odxf="1">
    <oc r="J280" t="inlineStr">
      <is>
        <t>Vijay</t>
      </is>
    </oc>
    <nc r="J280" t="inlineStr">
      <is>
        <t>Yamini</t>
      </is>
    </nc>
    <odxf/>
  </rcc>
  <rcc rId="6528" sId="1" odxf="1">
    <oc r="J315" t="inlineStr">
      <is>
        <t>Vijay</t>
      </is>
    </oc>
    <nc r="J315" t="inlineStr">
      <is>
        <t>Yamini</t>
      </is>
    </nc>
    <odxf/>
  </rcc>
  <rcc rId="6529" sId="1" odxf="1">
    <oc r="J323" t="inlineStr">
      <is>
        <t>Vijay</t>
      </is>
    </oc>
    <nc r="J323" t="inlineStr">
      <is>
        <t>Yamini</t>
      </is>
    </nc>
    <odxf/>
  </rcc>
  <rcc rId="6530" sId="1" odxf="1">
    <oc r="J349" t="inlineStr">
      <is>
        <t>Vijay</t>
      </is>
    </oc>
    <nc r="J349" t="inlineStr">
      <is>
        <t>Yamini</t>
      </is>
    </nc>
    <odxf/>
  </rcc>
  <rcc rId="6531" sId="1" odxf="1">
    <oc r="J371" t="inlineStr">
      <is>
        <t>Vijay</t>
      </is>
    </oc>
    <nc r="J371" t="inlineStr">
      <is>
        <t>Yamini</t>
      </is>
    </nc>
    <odxf/>
  </rcc>
  <rcc rId="6532" sId="1" odxf="1">
    <oc r="J382" t="inlineStr">
      <is>
        <t>Vijay</t>
      </is>
    </oc>
    <nc r="J382" t="inlineStr">
      <is>
        <t>Yamini</t>
      </is>
    </nc>
    <odxf/>
  </rcc>
  <rcc rId="6533" sId="1" odxf="1">
    <oc r="J386" t="inlineStr">
      <is>
        <t>Vijay</t>
      </is>
    </oc>
    <nc r="J386" t="inlineStr">
      <is>
        <t>Yamini</t>
      </is>
    </nc>
    <odxf/>
  </rcc>
  <rcc rId="6534" sId="1" odxf="1">
    <oc r="J387" t="inlineStr">
      <is>
        <t>Vijay</t>
      </is>
    </oc>
    <nc r="J387" t="inlineStr">
      <is>
        <t>Yamini</t>
      </is>
    </nc>
    <odxf/>
  </rcc>
  <rcc rId="6535" sId="1" odxf="1">
    <oc r="J388" t="inlineStr">
      <is>
        <t>Vijay</t>
      </is>
    </oc>
    <nc r="J388" t="inlineStr">
      <is>
        <t>Yamini</t>
      </is>
    </nc>
    <odxf/>
  </rcc>
  <rcc rId="6536" sId="1" odxf="1">
    <oc r="J389" t="inlineStr">
      <is>
        <t>Vijay</t>
      </is>
    </oc>
    <nc r="J389" t="inlineStr">
      <is>
        <t>Yamini</t>
      </is>
    </nc>
    <odxf/>
  </rcc>
  <rcc rId="6537" sId="1" odxf="1">
    <oc r="J390" t="inlineStr">
      <is>
        <t>Vijay</t>
      </is>
    </oc>
    <nc r="J390" t="inlineStr">
      <is>
        <t>Yamini</t>
      </is>
    </nc>
    <odxf/>
  </rcc>
  <rcc rId="6538" sId="1" odxf="1">
    <oc r="J393" t="inlineStr">
      <is>
        <t>Vijay</t>
      </is>
    </oc>
    <nc r="J393" t="inlineStr">
      <is>
        <t>Yamini</t>
      </is>
    </nc>
    <odxf/>
  </rcc>
  <rcc rId="6539" sId="1" odxf="1">
    <oc r="J408" t="inlineStr">
      <is>
        <t>Vijay</t>
      </is>
    </oc>
    <nc r="J408" t="inlineStr">
      <is>
        <t>Yamini</t>
      </is>
    </nc>
    <odxf/>
  </rcc>
  <rcc rId="6540" sId="1" odxf="1">
    <oc r="J411" t="inlineStr">
      <is>
        <t>Vijay</t>
      </is>
    </oc>
    <nc r="J411" t="inlineStr">
      <is>
        <t>Yamini</t>
      </is>
    </nc>
    <odxf/>
  </rcc>
  <rcc rId="6541" sId="1" odxf="1">
    <oc r="J421" t="inlineStr">
      <is>
        <t>Vijay</t>
      </is>
    </oc>
    <nc r="J421" t="inlineStr">
      <is>
        <t>Yamini</t>
      </is>
    </nc>
    <odxf/>
  </rcc>
  <rcc rId="6542" sId="1" odxf="1">
    <oc r="J430" t="inlineStr">
      <is>
        <t>Vijay</t>
      </is>
    </oc>
    <nc r="J430" t="inlineStr">
      <is>
        <t>Yamini</t>
      </is>
    </nc>
    <odxf/>
  </rcc>
  <rcc rId="6543" sId="1" odxf="1">
    <oc r="J433" t="inlineStr">
      <is>
        <t>Vijay</t>
      </is>
    </oc>
    <nc r="J433" t="inlineStr">
      <is>
        <t>Yamini</t>
      </is>
    </nc>
    <odxf/>
  </rcc>
  <rcc rId="6544" sId="1" odxf="1">
    <oc r="J435" t="inlineStr">
      <is>
        <t>Vijay</t>
      </is>
    </oc>
    <nc r="J435" t="inlineStr">
      <is>
        <t>Yamini</t>
      </is>
    </nc>
    <odxf/>
  </rcc>
  <rcc rId="6545" sId="1" odxf="1">
    <oc r="J436" t="inlineStr">
      <is>
        <t>Vijay</t>
      </is>
    </oc>
    <nc r="J436" t="inlineStr">
      <is>
        <t>Yamini</t>
      </is>
    </nc>
    <odxf/>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Test_Data!$A$1:$U$437</formula>
    <oldFormula>Test_Data!$A$1:$U$437</oldFormula>
  </rdn>
  <rcv guid="{1452CE3A-0E5D-4E5C-9B15-F3517FBAE90D}" action="add"/>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0" sId="1">
    <oc r="I24" t="inlineStr">
      <is>
        <t>Not_Run</t>
      </is>
    </oc>
    <nc r="I24" t="inlineStr">
      <is>
        <t>Passed</t>
      </is>
    </nc>
  </rcc>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1" sId="1">
    <oc r="I287" t="inlineStr">
      <is>
        <t>Not_Run</t>
      </is>
    </oc>
    <nc r="I287" t="inlineStr">
      <is>
        <t>Passed</t>
      </is>
    </nc>
  </rcc>
  <rcc rId="6552" sId="1">
    <oc r="I364" t="inlineStr">
      <is>
        <t>Not_Run</t>
      </is>
    </oc>
    <nc r="I364" t="inlineStr">
      <is>
        <t>Passed</t>
      </is>
    </nc>
  </rcc>
  <rcc rId="6553" sId="1">
    <oc r="I384" t="inlineStr">
      <is>
        <t>Not_Run</t>
      </is>
    </oc>
    <nc r="I384" t="inlineStr">
      <is>
        <t>Passed</t>
      </is>
    </nc>
  </rcc>
  <rcc rId="6554" sId="1">
    <oc r="I407" t="inlineStr">
      <is>
        <t>Not_Run</t>
      </is>
    </oc>
    <nc r="I407" t="inlineStr">
      <is>
        <t>Passed</t>
      </is>
    </nc>
  </rcc>
  <rcc rId="6555" sId="1">
    <oc r="I415" t="inlineStr">
      <is>
        <t>Not_Run</t>
      </is>
    </oc>
    <nc r="I415" t="inlineStr">
      <is>
        <t>Passed</t>
      </is>
    </nc>
  </rcc>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6" sId="1">
    <oc r="I35" t="inlineStr">
      <is>
        <t>Not_Run</t>
      </is>
    </oc>
    <nc r="I35" t="inlineStr">
      <is>
        <t>Passed</t>
      </is>
    </nc>
  </rcc>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7" sId="1">
    <oc r="I33" t="inlineStr">
      <is>
        <t>Not_Run</t>
      </is>
    </oc>
    <nc r="I33"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3" sId="1">
    <oc r="E210" t="inlineStr">
      <is>
        <t>Not_Run</t>
      </is>
    </oc>
    <nc r="E210" t="inlineStr">
      <is>
        <t>NA</t>
      </is>
    </nc>
  </rcc>
  <rcc rId="644" sId="1">
    <nc r="F210" t="inlineStr">
      <is>
        <t>Bifurcation card not available</t>
      </is>
    </nc>
  </rcc>
  <rfmt sheetId="1" sqref="F210">
    <dxf>
      <alignment wrapText="1"/>
    </dxf>
  </rfmt>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8" sId="1">
    <oc r="I66" t="inlineStr">
      <is>
        <t>Not_Run</t>
      </is>
    </oc>
    <nc r="I66" t="inlineStr">
      <is>
        <t>Passed</t>
      </is>
    </nc>
  </rcc>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9" sId="1">
    <oc r="I69" t="inlineStr">
      <is>
        <t>Not_Run</t>
      </is>
    </oc>
    <nc r="I69" t="inlineStr">
      <is>
        <t>Passed</t>
      </is>
    </nc>
  </rcc>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0" sId="1">
    <oc r="I129" t="inlineStr">
      <is>
        <t>Not_Run</t>
      </is>
    </oc>
    <nc r="I129" t="inlineStr">
      <is>
        <t>Passed</t>
      </is>
    </nc>
  </rcc>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1" sId="1">
    <oc r="I132" t="inlineStr">
      <is>
        <t>Not_Run</t>
      </is>
    </oc>
    <nc r="I132" t="inlineStr">
      <is>
        <t>Passed</t>
      </is>
    </nc>
  </rcc>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2" sId="1">
    <oc r="I157" t="inlineStr">
      <is>
        <t>Not_Run</t>
      </is>
    </oc>
    <nc r="I157" t="inlineStr">
      <is>
        <t>Passed</t>
      </is>
    </nc>
  </rcc>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3" sId="1">
    <oc r="I202" t="inlineStr">
      <is>
        <t>Not_Run</t>
      </is>
    </oc>
    <nc r="I202" t="inlineStr">
      <is>
        <t>Passed</t>
      </is>
    </nc>
  </rcc>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4" sId="1">
    <oc r="I305" t="inlineStr">
      <is>
        <t>Not_Run</t>
      </is>
    </oc>
    <nc r="I305" t="inlineStr">
      <is>
        <t>Passed</t>
      </is>
    </nc>
  </rcc>
  <rcc rId="6565" sId="1">
    <oc r="I313" t="inlineStr">
      <is>
        <t>Not_Run</t>
      </is>
    </oc>
    <nc r="I313" t="inlineStr">
      <is>
        <t>Passed</t>
      </is>
    </nc>
  </rcc>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6" sId="1">
    <oc r="I47" t="inlineStr">
      <is>
        <t>Not_Run</t>
      </is>
    </oc>
    <nc r="I47" t="inlineStr">
      <is>
        <t>Passed</t>
      </is>
    </nc>
  </rcc>
  <rcc rId="6567" sId="1">
    <oc r="I48" t="inlineStr">
      <is>
        <t>Not_Run</t>
      </is>
    </oc>
    <nc r="I48" t="inlineStr">
      <is>
        <t>Passed</t>
      </is>
    </nc>
  </rcc>
  <rcc rId="6568" sId="1">
    <oc r="I49" t="inlineStr">
      <is>
        <t>Not_Run</t>
      </is>
    </oc>
    <nc r="I49" t="inlineStr">
      <is>
        <t>Passed</t>
      </is>
    </nc>
  </rcc>
  <rcc rId="6569" sId="1">
    <oc r="I51" t="inlineStr">
      <is>
        <t>Not_Run</t>
      </is>
    </oc>
    <nc r="I51" t="inlineStr">
      <is>
        <t>Passed</t>
      </is>
    </nc>
  </rcc>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0" sId="1">
    <oc r="I72" t="inlineStr">
      <is>
        <t>Not_Run</t>
      </is>
    </oc>
    <nc r="I72" t="inlineStr">
      <is>
        <t>Passed</t>
      </is>
    </nc>
  </rcc>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1" sId="1">
    <oc r="I93" t="inlineStr">
      <is>
        <t>Not_Run</t>
      </is>
    </oc>
    <nc r="I93" t="inlineStr">
      <is>
        <t>Passed</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 sId="1">
    <oc r="E235" t="inlineStr">
      <is>
        <t>Not_Run</t>
      </is>
    </oc>
    <nc r="E235" t="inlineStr">
      <is>
        <t>Passed</t>
      </is>
    </nc>
  </rcc>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2" sId="1">
    <oc r="I112" t="inlineStr">
      <is>
        <t>Not_Run</t>
      </is>
    </oc>
    <nc r="I112" t="inlineStr">
      <is>
        <t>Passed</t>
      </is>
    </nc>
  </rcc>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3" sId="1">
    <oc r="I213" t="inlineStr">
      <is>
        <t>Not_Run</t>
      </is>
    </oc>
    <nc r="I213" t="inlineStr">
      <is>
        <t>Passed</t>
      </is>
    </nc>
  </rcc>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4" sId="1">
    <oc r="I380" t="inlineStr">
      <is>
        <t>Not_Run</t>
      </is>
    </oc>
    <nc r="I380" t="inlineStr">
      <is>
        <t>Passed</t>
      </is>
    </nc>
  </rcc>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5" sId="1">
    <oc r="I383" t="inlineStr">
      <is>
        <t>Not_Run</t>
      </is>
    </oc>
    <nc r="I383" t="inlineStr">
      <is>
        <t>Passed</t>
      </is>
    </nc>
  </rcc>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2" customView="1" name="Z_452D2189_7E35_490B_86C3_E1649E7A9343_.wvu.FilterData" hidden="1" oldHidden="1">
    <formula>Test_Config!$A$1</formula>
  </rdn>
  <rdn rId="0" localSheetId="1" customView="1" name="Z_452D2189_7E35_490B_86C3_E1649E7A9343_.wvu.FilterData" hidden="1" oldHidden="1">
    <formula>Test_Data!$A$1:$U$437</formula>
  </rdn>
  <rcv guid="{452D2189-7E35-490B-86C3-E1649E7A9343}" action="add"/>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8" sId="1">
    <oc r="I189" t="inlineStr">
      <is>
        <t>Not_Run</t>
      </is>
    </oc>
    <nc r="I189" t="inlineStr">
      <is>
        <t>Passed</t>
      </is>
    </nc>
  </rcc>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9" sId="1">
    <oc r="I190" t="inlineStr">
      <is>
        <t>Not_Run</t>
      </is>
    </oc>
    <nc r="I190" t="inlineStr">
      <is>
        <t>Passed</t>
      </is>
    </nc>
  </rcc>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0" sId="1">
    <oc r="I193" t="inlineStr">
      <is>
        <t>Not_Run</t>
      </is>
    </oc>
    <nc r="I193" t="inlineStr">
      <is>
        <t>Passed</t>
      </is>
    </nc>
  </rc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1" sId="1">
    <oc r="I195" t="inlineStr">
      <is>
        <t>Not_Run</t>
      </is>
    </oc>
    <nc r="I195" t="inlineStr">
      <is>
        <t>Passed</t>
      </is>
    </nc>
  </rcc>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2" sId="1">
    <oc r="I196" t="inlineStr">
      <is>
        <t>Not_Run</t>
      </is>
    </oc>
    <nc r="I196" t="inlineStr">
      <is>
        <t>Passed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6" sId="1">
    <oc r="E269" t="inlineStr">
      <is>
        <t>Not_Run</t>
      </is>
    </oc>
    <nc r="E269" t="inlineStr">
      <is>
        <t>Failed</t>
      </is>
    </nc>
  </rcc>
  <rcc rId="647" sId="1" odxf="1" dxf="1">
    <nc r="F269" t="inlineStr">
      <is>
        <t>https://hsdes.intel.com/appstore/article/#/16015761958</t>
      </is>
    </nc>
    <odxf>
      <font>
        <b val="0"/>
        <sz val="11"/>
        <color theme="1"/>
        <name val="Calibri"/>
        <family val="2"/>
        <scheme val="minor"/>
      </font>
    </odxf>
    <ndxf>
      <font>
        <b/>
        <sz val="11"/>
        <color theme="1"/>
        <name val="Calibri"/>
        <family val="2"/>
        <scheme val="minor"/>
      </font>
    </ndxf>
  </rcc>
</revisions>
</file>

<file path=xl/revisions/revisionLog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3" sId="1">
    <oc r="I197" t="inlineStr">
      <is>
        <t>Not_Run</t>
      </is>
    </oc>
    <nc r="I197" t="inlineStr">
      <is>
        <t>Passed</t>
      </is>
    </nc>
  </rcc>
</revisions>
</file>

<file path=xl/revisions/revisionLog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4" sId="1">
    <oc r="I198" t="inlineStr">
      <is>
        <t>Not_Run</t>
      </is>
    </oc>
    <nc r="I198" t="inlineStr">
      <is>
        <t>Passed</t>
      </is>
    </nc>
  </rcc>
</revisions>
</file>

<file path=xl/revisions/revisionLog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5" sId="1">
    <oc r="I199" t="inlineStr">
      <is>
        <t>Not_Run</t>
      </is>
    </oc>
    <nc r="I199" t="inlineStr">
      <is>
        <t>Passed</t>
      </is>
    </nc>
  </rcc>
</revisions>
</file>

<file path=xl/revisions/revisionLog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6" sId="1">
    <oc r="I200" t="inlineStr">
      <is>
        <t>Not_Run</t>
      </is>
    </oc>
    <nc r="I200" t="inlineStr">
      <is>
        <t>Passed</t>
      </is>
    </nc>
  </rcc>
</revisions>
</file>

<file path=xl/revisions/revisionLog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7" sId="1">
    <oc r="I194" t="inlineStr">
      <is>
        <t>Not_Run</t>
      </is>
    </oc>
    <nc r="I194" t="inlineStr">
      <is>
        <t>Passed</t>
      </is>
    </nc>
  </rcc>
</revisions>
</file>

<file path=xl/revisions/revisionLog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8" sId="1">
    <oc r="I205" t="inlineStr">
      <is>
        <t>Not_Run</t>
      </is>
    </oc>
    <nc r="I205" t="inlineStr">
      <is>
        <t>Passed</t>
      </is>
    </nc>
  </rcc>
</revisions>
</file>

<file path=xl/revisions/revisionLog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9" sId="1">
    <oc r="I3" t="inlineStr">
      <is>
        <t>Not_Run</t>
      </is>
    </oc>
    <nc r="I3" t="inlineStr">
      <is>
        <t>Passed</t>
      </is>
    </nc>
  </rcc>
  <rcc rId="6590" sId="1">
    <oc r="I12" t="inlineStr">
      <is>
        <t>Not_Run</t>
      </is>
    </oc>
    <nc r="I12" t="inlineStr">
      <is>
        <t>Passed</t>
      </is>
    </nc>
  </rcc>
  <rcc rId="6591" sId="1">
    <oc r="I21" t="inlineStr">
      <is>
        <t>Not_Run</t>
      </is>
    </oc>
    <nc r="I21" t="inlineStr">
      <is>
        <t>Passed</t>
      </is>
    </nc>
  </rcc>
  <rcc rId="6592" sId="1">
    <oc r="I31" t="inlineStr">
      <is>
        <t>Not_Run</t>
      </is>
    </oc>
    <nc r="I31" t="inlineStr">
      <is>
        <t>Passed</t>
      </is>
    </nc>
  </rcc>
  <rcc rId="6593" sId="1">
    <oc r="I60" t="inlineStr">
      <is>
        <t>Not_Run</t>
      </is>
    </oc>
    <nc r="I60" t="inlineStr">
      <is>
        <t>Passed</t>
      </is>
    </nc>
  </rcc>
  <rcc rId="6594" sId="1">
    <oc r="I80" t="inlineStr">
      <is>
        <t>Not_Run</t>
      </is>
    </oc>
    <nc r="I80" t="inlineStr">
      <is>
        <t>Passed</t>
      </is>
    </nc>
  </rcc>
  <rcc rId="6595" sId="1">
    <oc r="I58" t="inlineStr">
      <is>
        <t>Not_Run</t>
      </is>
    </oc>
    <nc r="I58" t="inlineStr">
      <is>
        <t>Passed</t>
      </is>
    </nc>
  </rcc>
  <rcc rId="6596" sId="1">
    <oc r="I118" t="inlineStr">
      <is>
        <t>Not_Run</t>
      </is>
    </oc>
    <nc r="I118" t="inlineStr">
      <is>
        <t>Passed</t>
      </is>
    </nc>
  </rcc>
  <rcc rId="6597" sId="1">
    <oc r="I126" t="inlineStr">
      <is>
        <t>Not_Run</t>
      </is>
    </oc>
    <nc r="I126" t="inlineStr">
      <is>
        <t>Passed</t>
      </is>
    </nc>
  </rcc>
  <rcc rId="6598" sId="1">
    <oc r="I125" t="inlineStr">
      <is>
        <t>Not_Run</t>
      </is>
    </oc>
    <nc r="I125" t="inlineStr">
      <is>
        <t>Passed</t>
      </is>
    </nc>
  </rcc>
  <rcc rId="6599" sId="1">
    <oc r="I403" t="inlineStr">
      <is>
        <t>Not_Run</t>
      </is>
    </oc>
    <nc r="I403" t="inlineStr">
      <is>
        <t>Passed</t>
      </is>
    </nc>
  </rcc>
  <rcc rId="6600" sId="1">
    <oc r="I115" t="inlineStr">
      <is>
        <t>Not_Run</t>
      </is>
    </oc>
    <nc r="I115" t="inlineStr">
      <is>
        <t>Passed</t>
      </is>
    </nc>
  </rcc>
  <rcc rId="6601" sId="1">
    <oc r="I392" t="inlineStr">
      <is>
        <t>Not_Run</t>
      </is>
    </oc>
    <nc r="I392" t="inlineStr">
      <is>
        <t>Passed</t>
      </is>
    </nc>
  </rcc>
  <rcc rId="6602" sId="1">
    <oc r="I373" t="inlineStr">
      <is>
        <t>Not_Run</t>
      </is>
    </oc>
    <nc r="I373" t="inlineStr">
      <is>
        <t>Passed</t>
      </is>
    </nc>
  </rcc>
  <rcc rId="6603" sId="1">
    <oc r="I203" t="inlineStr">
      <is>
        <t>Not_Run</t>
      </is>
    </oc>
    <nc r="I203" t="inlineStr">
      <is>
        <t>Passed</t>
      </is>
    </nc>
  </rcc>
  <rcc rId="6604" sId="1">
    <oc r="I226" t="inlineStr">
      <is>
        <t>Not_Run</t>
      </is>
    </oc>
    <nc r="I226" t="inlineStr">
      <is>
        <t>Passed</t>
      </is>
    </nc>
  </rcc>
  <rcc rId="6605" sId="1">
    <oc r="I249" t="inlineStr">
      <is>
        <t>Not_Run</t>
      </is>
    </oc>
    <nc r="I249" t="inlineStr">
      <is>
        <t>Passed</t>
      </is>
    </nc>
  </rcc>
  <rcc rId="6606" sId="1">
    <oc r="I250" t="inlineStr">
      <is>
        <t>Not_Run</t>
      </is>
    </oc>
    <nc r="I250" t="inlineStr">
      <is>
        <t>Passed</t>
      </is>
    </nc>
  </rcc>
  <rcc rId="6607" sId="1">
    <oc r="I290" t="inlineStr">
      <is>
        <t>Not_Run</t>
      </is>
    </oc>
    <nc r="I290" t="inlineStr">
      <is>
        <t>Passed</t>
      </is>
    </nc>
  </rcc>
  <rcc rId="6608" sId="1">
    <oc r="I356" t="inlineStr">
      <is>
        <t>Not_Run</t>
      </is>
    </oc>
    <nc r="I356" t="inlineStr">
      <is>
        <t>Passed</t>
      </is>
    </nc>
  </rcc>
  <rcc rId="6609" sId="1">
    <oc r="I352" t="inlineStr">
      <is>
        <t>Not_Run</t>
      </is>
    </oc>
    <nc r="I352" t="inlineStr">
      <is>
        <t>Passed</t>
      </is>
    </nc>
  </rcc>
  <rcc rId="6610" sId="1">
    <oc r="I302" t="inlineStr">
      <is>
        <t>Not_Run</t>
      </is>
    </oc>
    <nc r="I302" t="inlineStr">
      <is>
        <t>Passed</t>
      </is>
    </nc>
  </rcc>
  <rcc rId="6611" sId="1">
    <oc r="I303" t="inlineStr">
      <is>
        <t>Not_Run</t>
      </is>
    </oc>
    <nc r="I303" t="inlineStr">
      <is>
        <t>Passed</t>
      </is>
    </nc>
  </rcc>
</revisions>
</file>

<file path=xl/revisions/revisionLog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12" sId="1">
    <oc r="I76" t="inlineStr">
      <is>
        <t>Not_Run</t>
      </is>
    </oc>
    <nc r="I76" t="inlineStr">
      <is>
        <t>Passed</t>
      </is>
    </nc>
  </rcc>
</revisions>
</file>

<file path=xl/revisions/revisionLog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13" sId="1">
    <oc r="I431" t="inlineStr">
      <is>
        <t>Not_Run</t>
      </is>
    </oc>
    <nc r="I431" t="inlineStr">
      <is>
        <t>Passed</t>
      </is>
    </nc>
  </rcc>
  <rcc rId="6614" sId="1">
    <oc r="I432" t="inlineStr">
      <is>
        <t>Not_Run</t>
      </is>
    </oc>
    <nc r="I432" t="inlineStr">
      <is>
        <t>Passed</t>
      </is>
    </nc>
  </rcc>
  <rcc rId="6615" sId="1">
    <oc r="I434" t="inlineStr">
      <is>
        <t>Not_Run</t>
      </is>
    </oc>
    <nc r="I434" t="inlineStr">
      <is>
        <t>Passed</t>
      </is>
    </nc>
  </rcc>
</revisions>
</file>

<file path=xl/revisions/revisionLog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16" sId="1">
    <oc r="I353" t="inlineStr">
      <is>
        <t>Not_Run</t>
      </is>
    </oc>
    <nc r="I353"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8" sId="1">
    <oc r="I104" t="inlineStr">
      <is>
        <t>Not_Run</t>
      </is>
    </oc>
    <nc r="I104"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1">
    <oc r="E270" t="inlineStr">
      <is>
        <t>Not_Run</t>
      </is>
    </oc>
    <nc r="E270" t="inlineStr">
      <is>
        <t>Passed</t>
      </is>
    </nc>
  </rcc>
</revisions>
</file>

<file path=xl/revisions/revisionLog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17" sId="1">
    <oc r="I326" t="inlineStr">
      <is>
        <t>Not_Run</t>
      </is>
    </oc>
    <nc r="I326" t="inlineStr">
      <is>
        <t>Passed</t>
      </is>
    </nc>
  </rcc>
</revisions>
</file>

<file path=xl/revisions/revisionLog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18" sId="1">
    <oc r="I220" t="inlineStr">
      <is>
        <t>Not_Run</t>
      </is>
    </oc>
    <nc r="I220" t="inlineStr">
      <is>
        <t>Passed</t>
      </is>
    </nc>
  </rcc>
</revisions>
</file>

<file path=xl/revisions/revisionLog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19" sId="1">
    <oc r="I221" t="inlineStr">
      <is>
        <t>Not_Run</t>
      </is>
    </oc>
    <nc r="I221" t="inlineStr">
      <is>
        <t>Passed</t>
      </is>
    </nc>
  </rcc>
</revisions>
</file>

<file path=xl/revisions/revisionLog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0" sId="1">
    <oc r="I222" t="inlineStr">
      <is>
        <t>Not_Run</t>
      </is>
    </oc>
    <nc r="I222" t="inlineStr">
      <is>
        <t>Passed</t>
      </is>
    </nc>
  </rcc>
</revisions>
</file>

<file path=xl/revisions/revisionLog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1" sId="1">
    <oc r="I151" t="inlineStr">
      <is>
        <t>Not_Run</t>
      </is>
    </oc>
    <nc r="I151" t="inlineStr">
      <is>
        <t>Passed</t>
      </is>
    </nc>
  </rcc>
</revisions>
</file>

<file path=xl/revisions/revisionLog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2" sId="1">
    <oc r="I88" t="inlineStr">
      <is>
        <t>Not_Run</t>
      </is>
    </oc>
    <nc r="I88" t="inlineStr">
      <is>
        <t>Passed</t>
      </is>
    </nc>
  </rcc>
</revisions>
</file>

<file path=xl/revisions/revisionLog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3" sId="1">
    <oc r="I62" t="inlineStr">
      <is>
        <t>Not_Run</t>
      </is>
    </oc>
    <nc r="I62" t="inlineStr">
      <is>
        <t>Passed</t>
      </is>
    </nc>
  </rcc>
</revisions>
</file>

<file path=xl/revisions/revisionLog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4" sId="1">
    <oc r="I376" t="inlineStr">
      <is>
        <t>Not_Run</t>
      </is>
    </oc>
    <nc r="I376" t="inlineStr">
      <is>
        <t>Passed</t>
      </is>
    </nc>
  </rcc>
</revisions>
</file>

<file path=xl/revisions/revisionLog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5" sId="1">
    <oc r="I168" t="inlineStr">
      <is>
        <t>Not_Run</t>
      </is>
    </oc>
    <nc r="I168" t="inlineStr">
      <is>
        <t>Passed</t>
      </is>
    </nc>
  </rcc>
</revisions>
</file>

<file path=xl/revisions/revisionLog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6" sId="1">
    <oc r="I423" t="inlineStr">
      <is>
        <t>Not_Run</t>
      </is>
    </oc>
    <nc r="I423" t="inlineStr">
      <is>
        <t>Passed</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9" sId="1">
    <oc r="E293" t="inlineStr">
      <is>
        <t>Not_Run</t>
      </is>
    </oc>
    <nc r="E293" t="inlineStr">
      <is>
        <t>Passed</t>
      </is>
    </nc>
  </rcc>
</revisions>
</file>

<file path=xl/revisions/revisionLog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7" sId="1">
    <oc r="M423" t="inlineStr">
      <is>
        <t>Low</t>
      </is>
    </oc>
    <nc r="M423" t="inlineStr">
      <is>
        <t>Medium</t>
      </is>
    </nc>
  </rcc>
</revisions>
</file>

<file path=xl/revisions/revisionLog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8" sId="1">
    <oc r="I436" t="inlineStr">
      <is>
        <t>Not_Run</t>
      </is>
    </oc>
    <nc r="I436" t="inlineStr">
      <is>
        <t>Passed</t>
      </is>
    </nc>
  </rcc>
  <rcc rId="6629" sId="1">
    <oc r="I435" t="inlineStr">
      <is>
        <t>Not_Run</t>
      </is>
    </oc>
    <nc r="I435" t="inlineStr">
      <is>
        <t>Passed</t>
      </is>
    </nc>
  </rcc>
  <rcc rId="6630" sId="1">
    <oc r="I430" t="inlineStr">
      <is>
        <t>Not_Run</t>
      </is>
    </oc>
    <nc r="I430" t="inlineStr">
      <is>
        <t>Passed</t>
      </is>
    </nc>
  </rcc>
  <rcc rId="6631" sId="1">
    <oc r="I349" t="inlineStr">
      <is>
        <t>Not_Run</t>
      </is>
    </oc>
    <nc r="I349" t="inlineStr">
      <is>
        <t>Passed</t>
      </is>
    </nc>
  </rcc>
  <rcc rId="6632" sId="1">
    <oc r="I4" t="inlineStr">
      <is>
        <t>Not_Run</t>
      </is>
    </oc>
    <nc r="I4" t="inlineStr">
      <is>
        <t>Passed</t>
      </is>
    </nc>
  </rcc>
  <rcc rId="6633" sId="1">
    <oc r="I388" t="inlineStr">
      <is>
        <t>Not_Run</t>
      </is>
    </oc>
    <nc r="I388" t="inlineStr">
      <is>
        <t>Passed</t>
      </is>
    </nc>
  </rcc>
  <rcc rId="6634" sId="1">
    <oc r="I386" t="inlineStr">
      <is>
        <t>Not_Run</t>
      </is>
    </oc>
    <nc r="I386" t="inlineStr">
      <is>
        <t>Passed</t>
      </is>
    </nc>
  </rcc>
  <rcc rId="6635" sId="1" odxf="1" dxf="1">
    <oc r="A411">
      <f>HYPERLINK("https://hsdes.intel.com/resource/14013185828","14013185828")</f>
    </oc>
    <nc r="A411">
      <f>HYPERLINK("https://hsdes.intel.com/resource/14013185828","14013185828")</f>
    </nc>
    <odxf>
      <font>
        <u val="none"/>
        <sz val="11"/>
        <color theme="1"/>
        <name val="Calibri"/>
        <family val="2"/>
        <scheme val="minor"/>
      </font>
    </odxf>
    <ndxf>
      <font>
        <u/>
        <sz val="11"/>
        <color theme="10"/>
        <name val="Calibri"/>
        <family val="2"/>
        <scheme val="minor"/>
      </font>
    </ndxf>
  </rcc>
  <rcc rId="6636" sId="1">
    <oc r="I411" t="inlineStr">
      <is>
        <t>Not_Run</t>
      </is>
    </oc>
    <nc r="I411" t="inlineStr">
      <is>
        <t>Passed</t>
      </is>
    </nc>
  </rcc>
  <rcc rId="6637" sId="1">
    <oc r="I382" t="inlineStr">
      <is>
        <t>Not_Run</t>
      </is>
    </oc>
    <nc r="I382" t="inlineStr">
      <is>
        <t>Passed</t>
      </is>
    </nc>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Test_Data!$A$1:$U$437</formula>
    <oldFormula>Test_Data!$A$1:$U$437</oldFormula>
  </rdn>
  <rcv guid="{452D2189-7E35-490B-86C3-E1649E7A9343}" action="add"/>
</revisions>
</file>

<file path=xl/revisions/revisionLog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0" sId="1">
    <oc r="I243" t="inlineStr">
      <is>
        <t>Not_Run</t>
      </is>
    </oc>
    <nc r="I243" t="inlineStr">
      <is>
        <t>Passed</t>
      </is>
    </nc>
  </rcc>
  <rcc rId="6641" sId="1">
    <oc r="I387" t="inlineStr">
      <is>
        <t>Not_Run</t>
      </is>
    </oc>
    <nc r="I387" t="inlineStr">
      <is>
        <t>Passed</t>
      </is>
    </nc>
  </rcc>
  <rcc rId="6642" sId="1">
    <oc r="I389" t="inlineStr">
      <is>
        <t>Not_Run</t>
      </is>
    </oc>
    <nc r="I389" t="inlineStr">
      <is>
        <t>Passed</t>
      </is>
    </nc>
  </rcc>
</revisions>
</file>

<file path=xl/revisions/revisionLog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3" sId="1">
    <oc r="I371" t="inlineStr">
      <is>
        <t>Not_Run</t>
      </is>
    </oc>
    <nc r="I371" t="inlineStr">
      <is>
        <t>Passed</t>
      </is>
    </nc>
  </rcc>
  <rcc rId="6644" sId="1">
    <oc r="I390" t="inlineStr">
      <is>
        <t>Not_Run</t>
      </is>
    </oc>
    <nc r="I390" t="inlineStr">
      <is>
        <t>Passed</t>
      </is>
    </nc>
  </rcc>
</revisions>
</file>

<file path=xl/revisions/revisionLog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5" sId="1">
    <oc r="I408" t="inlineStr">
      <is>
        <t>Not_Run</t>
      </is>
    </oc>
    <nc r="I408" t="inlineStr">
      <is>
        <t>Passed</t>
      </is>
    </nc>
  </rcc>
  <rcc rId="6646" sId="1">
    <oc r="I6" t="inlineStr">
      <is>
        <t>Not_Run</t>
      </is>
    </oc>
    <nc r="I6" t="inlineStr">
      <is>
        <t>Passed</t>
      </is>
    </nc>
  </rcc>
</revisions>
</file>

<file path=xl/revisions/revisionLog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7" sId="1">
    <oc r="I108" t="inlineStr">
      <is>
        <t>Not_Run</t>
      </is>
    </oc>
    <nc r="I108" t="inlineStr">
      <is>
        <t>Passed</t>
      </is>
    </nc>
  </rcc>
  <rcc rId="6648" sId="1">
    <oc r="I121" t="inlineStr">
      <is>
        <t>Not_Run</t>
      </is>
    </oc>
    <nc r="I121" t="inlineStr">
      <is>
        <t>Passed</t>
      </is>
    </nc>
  </rcc>
  <rcc rId="6649" sId="1">
    <oc r="I123" t="inlineStr">
      <is>
        <t>Not_Run</t>
      </is>
    </oc>
    <nc r="I123" t="inlineStr">
      <is>
        <t>Passed</t>
      </is>
    </nc>
  </rcc>
  <rcc rId="6650" sId="1">
    <oc r="J349" t="inlineStr">
      <is>
        <t>Yamini</t>
      </is>
    </oc>
    <nc r="J349" t="inlineStr">
      <is>
        <t>Arya</t>
      </is>
    </nc>
  </rcc>
  <rcc rId="6651" sId="1">
    <oc r="J4" t="inlineStr">
      <is>
        <t>Yamini</t>
      </is>
    </oc>
    <nc r="J4" t="inlineStr">
      <is>
        <t>Arya</t>
      </is>
    </nc>
  </rcc>
  <rcc rId="6652" sId="1">
    <oc r="J6" t="inlineStr">
      <is>
        <t>Yamini</t>
      </is>
    </oc>
    <nc r="J6" t="inlineStr">
      <is>
        <t>Arya</t>
      </is>
    </nc>
  </rcc>
  <rcc rId="6653" sId="1">
    <oc r="I15" t="inlineStr">
      <is>
        <t>Not_Run</t>
      </is>
    </oc>
    <nc r="I15" t="inlineStr">
      <is>
        <t>passed</t>
      </is>
    </nc>
  </rcc>
  <rcc rId="6654" sId="1">
    <oc r="I17" t="inlineStr">
      <is>
        <t>Not_Run</t>
      </is>
    </oc>
    <nc r="I17" t="inlineStr">
      <is>
        <t>passed</t>
      </is>
    </nc>
  </rcc>
  <rcc rId="6655" sId="1">
    <oc r="J17" t="inlineStr">
      <is>
        <t>Manasa</t>
      </is>
    </oc>
    <nc r="J17" t="inlineStr">
      <is>
        <t>Arya</t>
      </is>
    </nc>
  </rcc>
  <rcc rId="6656" sId="1">
    <oc r="J15" t="inlineStr">
      <is>
        <t>Manasa</t>
      </is>
    </oc>
    <nc r="J15" t="inlineStr">
      <is>
        <t>Arya</t>
      </is>
    </nc>
  </rcc>
  <rcc rId="6657" sId="1">
    <oc r="I63" t="inlineStr">
      <is>
        <t>Not_Run</t>
      </is>
    </oc>
    <nc r="I63" t="inlineStr">
      <is>
        <t>passed</t>
      </is>
    </nc>
  </rcc>
  <rcc rId="6658" sId="1">
    <oc r="I71" t="inlineStr">
      <is>
        <t>Not_Run</t>
      </is>
    </oc>
    <nc r="I71" t="inlineStr">
      <is>
        <t>passed</t>
      </is>
    </nc>
  </rcc>
  <rcc rId="6659" sId="1">
    <oc r="J71" t="inlineStr">
      <is>
        <t>Manasa</t>
      </is>
    </oc>
    <nc r="J71" t="inlineStr">
      <is>
        <t>Arya</t>
      </is>
    </nc>
  </rcc>
  <rcc rId="6660" sId="1">
    <oc r="I84" t="inlineStr">
      <is>
        <t>Not_Run</t>
      </is>
    </oc>
    <nc r="I84" t="inlineStr">
      <is>
        <t>passed</t>
      </is>
    </nc>
  </rcc>
  <rcc rId="6661" sId="1">
    <oc r="J84" t="inlineStr">
      <is>
        <t>Manasa</t>
      </is>
    </oc>
    <nc r="J84" t="inlineStr">
      <is>
        <t>Arya</t>
      </is>
    </nc>
  </rcc>
  <rcc rId="6662" sId="1">
    <oc r="I86" t="inlineStr">
      <is>
        <t>Not_Run</t>
      </is>
    </oc>
    <nc r="I86" t="inlineStr">
      <is>
        <t>passed</t>
      </is>
    </nc>
  </rcc>
  <rcc rId="6663" sId="1">
    <oc r="J86" t="inlineStr">
      <is>
        <t>Manasa</t>
      </is>
    </oc>
    <nc r="J86" t="inlineStr">
      <is>
        <t>Arya</t>
      </is>
    </nc>
  </rcc>
  <rcc rId="6664" sId="1">
    <oc r="I94" t="inlineStr">
      <is>
        <t>Not_Run</t>
      </is>
    </oc>
    <nc r="I94" t="inlineStr">
      <is>
        <t>passed</t>
      </is>
    </nc>
  </rcc>
  <rcc rId="6665" sId="1">
    <oc r="J94" t="inlineStr">
      <is>
        <t>Manasa</t>
      </is>
    </oc>
    <nc r="J94" t="inlineStr">
      <is>
        <t>Arya</t>
      </is>
    </nc>
  </rcc>
  <rcc rId="6666" sId="1">
    <oc r="I107" t="inlineStr">
      <is>
        <t>Not_Run</t>
      </is>
    </oc>
    <nc r="I107" t="inlineStr">
      <is>
        <t>passed</t>
      </is>
    </nc>
  </rcc>
  <rcc rId="6667" sId="1">
    <oc r="J107" t="inlineStr">
      <is>
        <t>Manasa</t>
      </is>
    </oc>
    <nc r="J107" t="inlineStr">
      <is>
        <t>Arya</t>
      </is>
    </nc>
  </rcc>
  <rcc rId="6668" sId="1">
    <oc r="I219" t="inlineStr">
      <is>
        <t>Not_Run</t>
      </is>
    </oc>
    <nc r="I219" t="inlineStr">
      <is>
        <t>Passed</t>
      </is>
    </nc>
  </rcc>
  <rcc rId="6669" sId="1">
    <oc r="J219" t="inlineStr">
      <is>
        <t>Manasa</t>
      </is>
    </oc>
    <nc r="J219" t="inlineStr">
      <is>
        <t>Arya</t>
      </is>
    </nc>
  </rcc>
  <rcc rId="6670" sId="1">
    <oc r="I42" t="inlineStr">
      <is>
        <t>Not_Run</t>
      </is>
    </oc>
    <nc r="I42" t="inlineStr">
      <is>
        <t>passed</t>
      </is>
    </nc>
  </rcc>
  <rcc rId="6671" sId="1">
    <oc r="J42" t="inlineStr">
      <is>
        <t>Manasa</t>
      </is>
    </oc>
    <nc r="J42" t="inlineStr">
      <is>
        <t>Arya</t>
      </is>
    </nc>
  </rcc>
  <rcc rId="6672" sId="1">
    <oc r="I230" t="inlineStr">
      <is>
        <t>Not_Run</t>
      </is>
    </oc>
    <nc r="I230" t="inlineStr">
      <is>
        <t>Passed</t>
      </is>
    </nc>
  </rcc>
  <rcc rId="6673" sId="1">
    <oc r="J230" t="inlineStr">
      <is>
        <t>Manasa</t>
      </is>
    </oc>
    <nc r="J230" t="inlineStr">
      <is>
        <t>Arya</t>
      </is>
    </nc>
  </rcc>
  <rcc rId="6674" sId="1">
    <oc r="I234" t="inlineStr">
      <is>
        <t>Not_Run</t>
      </is>
    </oc>
    <nc r="I234" t="inlineStr">
      <is>
        <t>Passed</t>
      </is>
    </nc>
  </rcc>
  <rcc rId="6675" sId="1">
    <oc r="J234" t="inlineStr">
      <is>
        <t>Manasa</t>
      </is>
    </oc>
    <nc r="J234" t="inlineStr">
      <is>
        <t>Arya</t>
      </is>
    </nc>
  </rcc>
  <rcc rId="6676" sId="1">
    <oc r="J243" t="inlineStr">
      <is>
        <t>Yamini</t>
      </is>
    </oc>
    <nc r="J243" t="inlineStr">
      <is>
        <t>Arya</t>
      </is>
    </nc>
  </rcc>
  <rcc rId="6677" sId="1">
    <oc r="I260" t="inlineStr">
      <is>
        <t>Not_Run</t>
      </is>
    </oc>
    <nc r="I260" t="inlineStr">
      <is>
        <t>Passed</t>
      </is>
    </nc>
  </rcc>
  <rcc rId="6678" sId="1">
    <oc r="J260" t="inlineStr">
      <is>
        <t>Manasa</t>
      </is>
    </oc>
    <nc r="J260" t="inlineStr">
      <is>
        <t>Arya</t>
      </is>
    </nc>
  </rcc>
  <rcc rId="6679" sId="1">
    <oc r="I310" t="inlineStr">
      <is>
        <t>Not_Run</t>
      </is>
    </oc>
    <nc r="I310" t="inlineStr">
      <is>
        <t>Passed</t>
      </is>
    </nc>
  </rcc>
  <rcc rId="6680" sId="1">
    <oc r="I312" t="inlineStr">
      <is>
        <t>Not_Run</t>
      </is>
    </oc>
    <nc r="I312" t="inlineStr">
      <is>
        <t>Passed</t>
      </is>
    </nc>
  </rcc>
  <rcc rId="6681" sId="1">
    <oc r="I314" t="inlineStr">
      <is>
        <t>Not_Run</t>
      </is>
    </oc>
    <nc r="I314" t="inlineStr">
      <is>
        <t>Passed</t>
      </is>
    </nc>
  </rcc>
  <rcc rId="6682" sId="1">
    <oc r="I354" t="inlineStr">
      <is>
        <t>Not_Run</t>
      </is>
    </oc>
    <nc r="I354" t="inlineStr">
      <is>
        <t>Passed</t>
      </is>
    </nc>
  </rcc>
  <rcc rId="6683" sId="1">
    <oc r="I355" t="inlineStr">
      <is>
        <t>Not_Run</t>
      </is>
    </oc>
    <nc r="I355" t="inlineStr">
      <is>
        <t>Passed</t>
      </is>
    </nc>
  </rcc>
  <rcc rId="6684" sId="1">
    <oc r="I374" t="inlineStr">
      <is>
        <t>Not_Run</t>
      </is>
    </oc>
    <nc r="I374" t="inlineStr">
      <is>
        <t>passed</t>
      </is>
    </nc>
  </rcc>
  <rcc rId="6685" sId="1">
    <oc r="I375" t="inlineStr">
      <is>
        <t>Not_Run</t>
      </is>
    </oc>
    <nc r="I375" t="inlineStr">
      <is>
        <t>passed</t>
      </is>
    </nc>
  </rcc>
  <rcc rId="6686" sId="1">
    <oc r="I381" t="inlineStr">
      <is>
        <t>Not_Run</t>
      </is>
    </oc>
    <nc r="I381" t="inlineStr">
      <is>
        <t>passed</t>
      </is>
    </nc>
  </rcc>
  <rcc rId="6687" sId="1">
    <oc r="J381" t="inlineStr">
      <is>
        <t>Manasa</t>
      </is>
    </oc>
    <nc r="J381" t="inlineStr">
      <is>
        <t>Arya</t>
      </is>
    </nc>
  </rcc>
  <rcc rId="6688" sId="1">
    <oc r="J382" t="inlineStr">
      <is>
        <t>Yamini</t>
      </is>
    </oc>
    <nc r="J382" t="inlineStr">
      <is>
        <t>Arya</t>
      </is>
    </nc>
  </rcc>
  <rcc rId="6689" sId="1">
    <oc r="J386" t="inlineStr">
      <is>
        <t>Yamini</t>
      </is>
    </oc>
    <nc r="J386" t="inlineStr">
      <is>
        <t>Arya</t>
      </is>
    </nc>
  </rcc>
  <rcc rId="6690" sId="1">
    <oc r="J387" t="inlineStr">
      <is>
        <t>Yamini</t>
      </is>
    </oc>
    <nc r="J387" t="inlineStr">
      <is>
        <t>Arya</t>
      </is>
    </nc>
  </rcc>
  <rcc rId="6691" sId="1">
    <oc r="J388" t="inlineStr">
      <is>
        <t>Yamini</t>
      </is>
    </oc>
    <nc r="J388" t="inlineStr">
      <is>
        <t>Arya</t>
      </is>
    </nc>
  </rcc>
  <rcc rId="6692" sId="1">
    <oc r="J389" t="inlineStr">
      <is>
        <t>Yamini</t>
      </is>
    </oc>
    <nc r="J389" t="inlineStr">
      <is>
        <t>Arya</t>
      </is>
    </nc>
  </rcc>
  <rcc rId="6693" sId="1">
    <oc r="I396" t="inlineStr">
      <is>
        <t>Not_Run</t>
      </is>
    </oc>
    <nc r="I396" t="inlineStr">
      <is>
        <t>passed</t>
      </is>
    </nc>
  </rcc>
  <rcc rId="6694" sId="1">
    <oc r="J396" t="inlineStr">
      <is>
        <t>Manasa</t>
      </is>
    </oc>
    <nc r="J396" t="inlineStr">
      <is>
        <t>Arya</t>
      </is>
    </nc>
  </rcc>
  <rcc rId="6695" sId="1">
    <oc r="I404" t="inlineStr">
      <is>
        <t>Not_Run</t>
      </is>
    </oc>
    <nc r="I404" t="inlineStr">
      <is>
        <t>passed</t>
      </is>
    </nc>
  </rcc>
  <rcc rId="6696" sId="1">
    <oc r="I426" t="inlineStr">
      <is>
        <t>Not_Run</t>
      </is>
    </oc>
    <nc r="I426" t="inlineStr">
      <is>
        <t>passed</t>
      </is>
    </nc>
  </rcc>
  <rcc rId="6697" sId="1">
    <oc r="J435" t="inlineStr">
      <is>
        <t>Yamini</t>
      </is>
    </oc>
    <nc r="J435" t="inlineStr">
      <is>
        <t>Arya</t>
      </is>
    </nc>
  </rcc>
  <rcc rId="6698" sId="1">
    <oc r="J436" t="inlineStr">
      <is>
        <t>Yamini</t>
      </is>
    </oc>
    <nc r="J436" t="inlineStr">
      <is>
        <t>Arya</t>
      </is>
    </nc>
  </rcc>
  <rcc rId="6699" sId="1">
    <oc r="I347" t="inlineStr">
      <is>
        <t>Not_Run</t>
      </is>
    </oc>
    <nc r="I347" t="inlineStr">
      <is>
        <t>Passed</t>
      </is>
    </nc>
  </rcc>
  <rcc rId="6700" sId="1">
    <oc r="J347" t="inlineStr">
      <is>
        <t>Manasa</t>
      </is>
    </oc>
    <nc r="J347" t="inlineStr">
      <is>
        <t>Arya</t>
      </is>
    </nc>
  </rcc>
  <rcc rId="6701" sId="1">
    <oc r="I363" t="inlineStr">
      <is>
        <t>Not_Run</t>
      </is>
    </oc>
    <nc r="I363" t="inlineStr">
      <is>
        <t>Passed</t>
      </is>
    </nc>
  </rcc>
  <rcc rId="6702" sId="1">
    <oc r="J363" t="inlineStr">
      <is>
        <t>Manasa</t>
      </is>
    </oc>
    <nc r="J363" t="inlineStr">
      <is>
        <t>Arya</t>
      </is>
    </nc>
  </rcc>
</revisions>
</file>

<file path=xl/revisions/revisionLog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03" sId="1">
    <oc r="I243" t="inlineStr">
      <is>
        <t>Passed</t>
      </is>
    </oc>
    <nc r="I243" t="inlineStr">
      <is>
        <t>Not_Run</t>
      </is>
    </nc>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Test_Data!$A$1:$U$437</formula>
    <oldFormula>Test_Data!$A$1:$U$437</oldFormula>
  </rdn>
  <rcv guid="{452D2189-7E35-490B-86C3-E1649E7A9343}" action="add"/>
</revisions>
</file>

<file path=xl/revisions/revisionLog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06" sId="1" odxf="1" dxf="1">
    <oc r="A251">
      <f>HYPERLINK("https://hsdes.intel.com/resource/14013174814","14013174814")</f>
    </oc>
    <nc r="A251">
      <f>HYPERLINK("https://hsdes.intel.com/resource/14013174814","14013174814")</f>
    </nc>
    <odxf>
      <font>
        <u val="none"/>
        <sz val="11"/>
        <color theme="1"/>
        <name val="Calibri"/>
        <family val="2"/>
        <scheme val="minor"/>
      </font>
    </odxf>
    <ndxf>
      <font>
        <u/>
        <sz val="11"/>
        <color theme="10"/>
        <name val="Calibri"/>
        <family val="2"/>
        <scheme val="minor"/>
      </font>
    </ndxf>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Test_Data!$A$1:$S$437</formula>
    <oldFormula>Test_Data!$A$1:$U$437</oldFormula>
  </rdn>
  <rcv guid="{452D2189-7E35-490B-86C3-E1649E7A9343}" action="add"/>
</revisions>
</file>

<file path=xl/revisions/revisionLog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09" sId="1">
    <oc r="I73" t="inlineStr">
      <is>
        <t>Not_Run</t>
      </is>
    </oc>
    <nc r="I73" t="inlineStr">
      <is>
        <t>Passed</t>
      </is>
    </nc>
  </rcc>
</revisions>
</file>

<file path=xl/revisions/revisionLog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0" sId="1">
    <oc r="I154" t="inlineStr">
      <is>
        <t>Not_Run</t>
      </is>
    </oc>
    <nc r="I154"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 sId="1">
    <oc r="E335" t="inlineStr">
      <is>
        <t>Not_Run</t>
      </is>
    </oc>
    <nc r="E335" t="inlineStr">
      <is>
        <t>Passed</t>
      </is>
    </nc>
  </rcc>
  <rcc rId="651" sId="1">
    <oc r="E13" t="inlineStr">
      <is>
        <t>Not_Run</t>
      </is>
    </oc>
    <nc r="E13" t="inlineStr">
      <is>
        <t>Passed</t>
      </is>
    </nc>
  </rcc>
</revisions>
</file>

<file path=xl/revisions/revisionLog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1" sId="1">
    <oc r="I120" t="inlineStr">
      <is>
        <t>Not_Run</t>
      </is>
    </oc>
    <nc r="I120" t="inlineStr">
      <is>
        <t>Passed</t>
      </is>
    </nc>
  </rcc>
</revisions>
</file>

<file path=xl/revisions/revisionLog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2" sId="1">
    <oc r="I163" t="inlineStr">
      <is>
        <t>Not_Run</t>
      </is>
    </oc>
    <nc r="I163" t="inlineStr">
      <is>
        <t>Passed</t>
      </is>
    </nc>
  </rcc>
</revisions>
</file>

<file path=xl/revisions/revisionLog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3" sId="1">
    <oc r="I164" t="inlineStr">
      <is>
        <t>Not_Run</t>
      </is>
    </oc>
    <nc r="I164" t="inlineStr">
      <is>
        <t>Passed</t>
      </is>
    </nc>
  </rcc>
</revisions>
</file>

<file path=xl/revisions/revisionLog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6" sId="1">
    <oc r="I162" t="inlineStr">
      <is>
        <t>Not_Run</t>
      </is>
    </oc>
    <nc r="I162" t="inlineStr">
      <is>
        <t>Passed</t>
      </is>
    </nc>
  </rcc>
</revisions>
</file>

<file path=xl/revisions/revisionLog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7" sId="1">
    <oc r="I78" t="inlineStr">
      <is>
        <t>Not_Run</t>
      </is>
    </oc>
    <nc r="I78" t="inlineStr">
      <is>
        <t>Passed</t>
      </is>
    </nc>
  </rcc>
</revisions>
</file>

<file path=xl/revisions/revisionLog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8" sId="1">
    <oc r="I215" t="inlineStr">
      <is>
        <t>Not_Run</t>
      </is>
    </oc>
    <nc r="I215" t="inlineStr">
      <is>
        <t>Passed</t>
      </is>
    </nc>
  </rcc>
  <rcc rId="6719" sId="1">
    <oc r="I252" t="inlineStr">
      <is>
        <t>Not_Run</t>
      </is>
    </oc>
    <nc r="I252" t="inlineStr">
      <is>
        <t>Passed</t>
      </is>
    </nc>
  </rcc>
  <rcc rId="6720" sId="1">
    <oc r="I248" t="inlineStr">
      <is>
        <t>Not_Run</t>
      </is>
    </oc>
    <nc r="I248" t="inlineStr">
      <is>
        <t>Passed</t>
      </is>
    </nc>
  </rcc>
  <rfmt sheetId="1" xfDxf="1" sqref="L248" start="0" length="0"/>
  <rcc rId="6721" sId="1">
    <oc r="I247" t="inlineStr">
      <is>
        <t>Not_Run</t>
      </is>
    </oc>
    <nc r="I247" t="inlineStr">
      <is>
        <t>Passed</t>
      </is>
    </nc>
  </rcc>
  <rcc rId="6722" sId="1">
    <oc r="I251" t="inlineStr">
      <is>
        <t>Not_Run</t>
      </is>
    </oc>
    <nc r="I251" t="inlineStr">
      <is>
        <t>Passed</t>
      </is>
    </nc>
  </rcc>
</revisions>
</file>

<file path=xl/revisions/revisionLog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3" sId="1">
    <oc r="I251" t="inlineStr">
      <is>
        <t>Passed</t>
      </is>
    </oc>
    <nc r="I251" t="inlineStr">
      <is>
        <t>Not_Run</t>
      </is>
    </nc>
  </rcc>
</revisions>
</file>

<file path=xl/revisions/revisionLog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4" sId="1">
    <oc r="I167" t="inlineStr">
      <is>
        <t>Not_Run</t>
      </is>
    </oc>
    <nc r="I167" t="inlineStr">
      <is>
        <t>Passed</t>
      </is>
    </nc>
  </rcc>
</revisions>
</file>

<file path=xl/revisions/revisionLog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5" sId="1">
    <oc r="I169" t="inlineStr">
      <is>
        <t>Not_Run</t>
      </is>
    </oc>
    <nc r="I169" t="inlineStr">
      <is>
        <t>Passed</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2" sId="1">
    <oc r="E25" t="inlineStr">
      <is>
        <t>Not_Run</t>
      </is>
    </oc>
    <nc r="E25" t="inlineStr">
      <is>
        <t>Passed</t>
      </is>
    </nc>
  </rcc>
</revisions>
</file>

<file path=xl/revisions/revisionLog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6" sId="1">
    <oc r="I170" t="inlineStr">
      <is>
        <t>Not_Run</t>
      </is>
    </oc>
    <nc r="I170" t="inlineStr">
      <is>
        <t>Passed</t>
      </is>
    </nc>
  </rcc>
</revisions>
</file>

<file path=xl/revisions/revisionLog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7" sId="1">
    <oc r="I424" t="inlineStr">
      <is>
        <t>Not_Run</t>
      </is>
    </oc>
    <nc r="I424" t="inlineStr">
      <is>
        <t>Passed</t>
      </is>
    </nc>
  </rcc>
</revisions>
</file>

<file path=xl/revisions/revisionLog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8" sId="1">
    <oc r="I425" t="inlineStr">
      <is>
        <t>Not_Run</t>
      </is>
    </oc>
    <nc r="I425" t="inlineStr">
      <is>
        <t>Passed</t>
      </is>
    </nc>
  </rcc>
</revisions>
</file>

<file path=xl/revisions/revisionLog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9" sId="1">
    <oc r="I171" t="inlineStr">
      <is>
        <t>Not_Run</t>
      </is>
    </oc>
    <nc r="I171" t="inlineStr">
      <is>
        <t>Passed</t>
      </is>
    </nc>
  </rcc>
</revisions>
</file>

<file path=xl/revisions/revisionLog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Test_Data!$A$1:$U$437</formula>
    <oldFormula>Test_Data!$A$1:$U$437</oldFormula>
  </rdn>
  <rcv guid="{1452CE3A-0E5D-4E5C-9B15-F3517FBAE90D}" action="add"/>
</revisions>
</file>

<file path=xl/revisions/revisionLog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32" sId="1">
    <oc r="I172" t="inlineStr">
      <is>
        <t>Not_Run</t>
      </is>
    </oc>
    <nc r="I172" t="inlineStr">
      <is>
        <t>Passed</t>
      </is>
    </nc>
  </rcc>
</revisions>
</file>

<file path=xl/revisions/revisionLog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33" sId="1">
    <oc r="I173" t="inlineStr">
      <is>
        <t>Not_Run</t>
      </is>
    </oc>
    <nc r="I173" t="inlineStr">
      <is>
        <t>Passed</t>
      </is>
    </nc>
  </rcc>
</revisions>
</file>

<file path=xl/revisions/revisionLog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34" sId="1">
    <oc r="I174" t="inlineStr">
      <is>
        <t>Not_Run</t>
      </is>
    </oc>
    <nc r="I174" t="inlineStr">
      <is>
        <t>Passed</t>
      </is>
    </nc>
  </rcc>
</revisions>
</file>

<file path=xl/revisions/revisionLog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35" sId="1">
    <oc r="I280" t="inlineStr">
      <is>
        <t>Not_Run</t>
      </is>
    </oc>
    <nc r="I280" t="inlineStr">
      <is>
        <t>Passed</t>
      </is>
    </nc>
  </rcc>
</revisions>
</file>

<file path=xl/revisions/revisionLog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36" sId="1">
    <oc r="I395" t="inlineStr">
      <is>
        <t>Not_Run</t>
      </is>
    </oc>
    <nc r="I395" t="inlineStr">
      <is>
        <t>Passed</t>
      </is>
    </nc>
  </rcc>
  <rcc rId="6737" sId="1">
    <oc r="I341" t="inlineStr">
      <is>
        <t>Not_Run</t>
      </is>
    </oc>
    <nc r="I341" t="inlineStr">
      <is>
        <t>Passed</t>
      </is>
    </nc>
  </rcc>
  <rcc rId="6738" sId="1">
    <oc r="I340" t="inlineStr">
      <is>
        <t>Not_Run</t>
      </is>
    </oc>
    <nc r="I340" t="inlineStr">
      <is>
        <t>Passed</t>
      </is>
    </nc>
  </rcc>
  <rcc rId="6739" sId="1">
    <oc r="I186" t="inlineStr">
      <is>
        <t>Not_Run</t>
      </is>
    </oc>
    <nc r="I186" t="inlineStr">
      <is>
        <t>Passed</t>
      </is>
    </nc>
  </rcc>
  <rcc rId="6740" sId="1">
    <oc r="I185" t="inlineStr">
      <is>
        <t>Not_Run</t>
      </is>
    </oc>
    <nc r="I185" t="inlineStr">
      <is>
        <t>Passed</t>
      </is>
    </nc>
  </rcc>
  <rcc rId="6741" sId="1">
    <oc r="I147" t="inlineStr">
      <is>
        <t>Not_Run</t>
      </is>
    </oc>
    <nc r="I147" t="inlineStr">
      <is>
        <t>Passed</t>
      </is>
    </nc>
  </rcc>
  <rcc rId="6742" sId="1">
    <oc r="I145" t="inlineStr">
      <is>
        <t>Not_Run</t>
      </is>
    </oc>
    <nc r="I145" t="inlineStr">
      <is>
        <t>Passed</t>
      </is>
    </nc>
  </rcc>
  <rcc rId="6743" sId="1">
    <oc r="I144" t="inlineStr">
      <is>
        <t>Not_Run</t>
      </is>
    </oc>
    <nc r="I144" t="inlineStr">
      <is>
        <t>Passed</t>
      </is>
    </nc>
  </rcc>
  <rcc rId="6744" sId="1">
    <oc r="I138" t="inlineStr">
      <is>
        <t>Not_Run</t>
      </is>
    </oc>
    <nc r="I138" t="inlineStr">
      <is>
        <t>Passed</t>
      </is>
    </nc>
  </rcc>
  <rcc rId="6745" sId="1">
    <oc r="I136" t="inlineStr">
      <is>
        <t>Not_Run</t>
      </is>
    </oc>
    <nc r="I136" t="inlineStr">
      <is>
        <t>Passed</t>
      </is>
    </nc>
  </rcc>
  <rcc rId="6746" sId="1">
    <oc r="I124" t="inlineStr">
      <is>
        <t>Not_Run</t>
      </is>
    </oc>
    <nc r="I124" t="inlineStr">
      <is>
        <t>Passed</t>
      </is>
    </nc>
  </rcc>
  <rcc rId="6747" sId="1">
    <oc r="I122" t="inlineStr">
      <is>
        <t>Not_Run</t>
      </is>
    </oc>
    <nc r="I122" t="inlineStr">
      <is>
        <t>Passed</t>
      </is>
    </nc>
  </rcc>
  <rcc rId="6748" sId="1">
    <oc r="I83" t="inlineStr">
      <is>
        <t>Not_Run</t>
      </is>
    </oc>
    <nc r="I83" t="inlineStr">
      <is>
        <t>Passed</t>
      </is>
    </nc>
  </rcc>
  <rcc rId="6749" sId="1">
    <oc r="I61" t="inlineStr">
      <is>
        <t>Not_Run</t>
      </is>
    </oc>
    <nc r="I61" t="inlineStr">
      <is>
        <t>Passed</t>
      </is>
    </nc>
  </rcc>
  <rcc rId="6750" sId="1">
    <oc r="I109" t="inlineStr">
      <is>
        <t>Not_Run</t>
      </is>
    </oc>
    <nc r="I109" t="inlineStr">
      <is>
        <t>Passed</t>
      </is>
    </nc>
  </rcc>
  <rcc rId="6751" sId="1">
    <oc r="I55" t="inlineStr">
      <is>
        <t>Not_Run</t>
      </is>
    </oc>
    <nc r="I55"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
    <oc r="E30" t="inlineStr">
      <is>
        <t>Not_Run</t>
      </is>
    </oc>
    <nc r="E30" t="inlineStr">
      <is>
        <t>Passed</t>
      </is>
    </nc>
  </rcc>
  <rcc rId="654" sId="1">
    <oc r="E33" t="inlineStr">
      <is>
        <t>Not_Run</t>
      </is>
    </oc>
    <nc r="E33" t="inlineStr">
      <is>
        <t>Passed</t>
      </is>
    </nc>
  </rcc>
  <rcv guid="{1452CE3A-0E5D-4E5C-9B15-F3517FBAE90D}" action="delete"/>
  <rdn rId="0" localSheetId="1" customView="1" name="Z_1452CE3A_0E5D_4E5C_9B15_F3517FBAE90D_.wvu.FilterData" hidden="1" oldHidden="1">
    <formula>'FIVC_BIOS_ADL-S_5SGC2_Cons_Ext.'!$A$1:$N$437</formula>
    <oldFormula>'FIVC_BIOS_ADL-S_5SGC2_Cons_Ext.'!$A$1:$N$437</oldFormula>
  </rdn>
  <rcv guid="{1452CE3A-0E5D-4E5C-9B15-F3517FBAE90D}" action="add"/>
</revisions>
</file>

<file path=xl/revisions/revisionLog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2" sId="1">
    <oc r="I244" t="inlineStr">
      <is>
        <t>Not_Run</t>
      </is>
    </oc>
    <nc r="I244" t="inlineStr">
      <is>
        <t>Passed</t>
      </is>
    </nc>
  </rcc>
  <rcc rId="6753" sId="1">
    <oc r="I245" t="inlineStr">
      <is>
        <t>Not_Run</t>
      </is>
    </oc>
    <nc r="I245" t="inlineStr">
      <is>
        <t>Passed</t>
      </is>
    </nc>
  </rcc>
</revisions>
</file>

<file path=xl/revisions/revisionLog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4" sId="1">
    <oc r="I176" t="inlineStr">
      <is>
        <t>Not_Run</t>
      </is>
    </oc>
    <nc r="I176" t="inlineStr">
      <is>
        <t>Passed</t>
      </is>
    </nc>
  </rcc>
</revisions>
</file>

<file path=xl/revisions/revisionLog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5" sId="1">
    <oc r="I419" t="inlineStr">
      <is>
        <t>Not_Run</t>
      </is>
    </oc>
    <nc r="I419" t="inlineStr">
      <is>
        <t>Passed</t>
      </is>
    </nc>
  </rcc>
</revisions>
</file>

<file path=xl/revisions/revisionLog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6" sId="1">
    <oc r="I418" t="inlineStr">
      <is>
        <t>Not_Run</t>
      </is>
    </oc>
    <nc r="I418" t="inlineStr">
      <is>
        <t>Passed</t>
      </is>
    </nc>
  </rcc>
</revisions>
</file>

<file path=xl/revisions/revisionLog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7" sId="1">
    <oc r="I175" t="inlineStr">
      <is>
        <t>Not_Run</t>
      </is>
    </oc>
    <nc r="I175" t="inlineStr">
      <is>
        <t>Passed</t>
      </is>
    </nc>
  </rcc>
</revisions>
</file>

<file path=xl/revisions/revisionLog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8" sId="1">
    <oc r="I422" t="inlineStr">
      <is>
        <t>Not_Run</t>
      </is>
    </oc>
    <nc r="I422" t="inlineStr">
      <is>
        <t>Passed</t>
      </is>
    </nc>
  </rcc>
</revisions>
</file>

<file path=xl/revisions/revisionLog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9" sId="1">
    <oc r="I420" t="inlineStr">
      <is>
        <t>Not_Run</t>
      </is>
    </oc>
    <nc r="I420" t="inlineStr">
      <is>
        <t>Passed</t>
      </is>
    </nc>
  </rcc>
</revisions>
</file>

<file path=xl/revisions/revisionLog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60" sId="1">
    <oc r="I277" t="inlineStr">
      <is>
        <t>Not_Run</t>
      </is>
    </oc>
    <nc r="I277" t="inlineStr">
      <is>
        <t>Passed</t>
      </is>
    </nc>
  </rcc>
</revisions>
</file>

<file path=xl/revisions/revisionLog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61" sId="1">
    <oc r="I416" t="inlineStr">
      <is>
        <t>Not_Run</t>
      </is>
    </oc>
    <nc r="I416" t="inlineStr">
      <is>
        <t>Passed</t>
      </is>
    </nc>
  </rcc>
</revisions>
</file>

<file path=xl/revisions/revisionLog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62" sId="1">
    <oc r="I134" t="inlineStr">
      <is>
        <t>Not_Run</t>
      </is>
    </oc>
    <nc r="I134" t="inlineStr">
      <is>
        <t>passed</t>
      </is>
    </nc>
  </rcc>
  <rcc rId="6763" sId="1">
    <oc r="I333" t="inlineStr">
      <is>
        <t>Not_Run</t>
      </is>
    </oc>
    <nc r="I333" t="inlineStr">
      <is>
        <t>Passed</t>
      </is>
    </nc>
  </rcc>
  <rcc rId="6764" sId="1">
    <oc r="I331" t="inlineStr">
      <is>
        <t>Not_Run</t>
      </is>
    </oc>
    <nc r="I331" t="inlineStr">
      <is>
        <t>Passed</t>
      </is>
    </nc>
  </rcc>
  <rcc rId="6765" sId="1">
    <oc r="I329" t="inlineStr">
      <is>
        <t>Not_Run</t>
      </is>
    </oc>
    <nc r="I329" t="inlineStr">
      <is>
        <t>Passed</t>
      </is>
    </nc>
  </rcc>
  <rcc rId="6766" sId="1">
    <oc r="I304" t="inlineStr">
      <is>
        <t>Not_Run</t>
      </is>
    </oc>
    <nc r="I304" t="inlineStr">
      <is>
        <t>Passed</t>
      </is>
    </nc>
  </rcc>
  <rcc rId="6767" sId="1" odxf="1" dxf="1">
    <oc r="A304">
      <f>HYPERLINK("https://hsdes.intel.com/resource/14013177968","14013177968")</f>
    </oc>
    <nc r="A304">
      <f>HYPERLINK("https://hsdes.intel.com/resource/14013177968","14013177968")</f>
    </nc>
    <odxf>
      <font>
        <u val="none"/>
        <sz val="11"/>
        <color theme="1"/>
        <name val="Calibri"/>
        <family val="2"/>
        <scheme val="minor"/>
      </font>
    </odxf>
    <ndxf>
      <font>
        <u/>
        <sz val="11"/>
        <color theme="10"/>
        <name val="Calibri"/>
        <family val="2"/>
        <scheme val="minor"/>
      </font>
    </ndxf>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
    <oc r="E71" t="inlineStr">
      <is>
        <t>Not_Run</t>
      </is>
    </oc>
    <nc r="E71" t="inlineStr">
      <is>
        <t>Passed</t>
      </is>
    </nc>
  </rcc>
</revisions>
</file>

<file path=xl/revisions/revisionLog6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68" sId="1">
    <oc r="I130" t="inlineStr">
      <is>
        <t>Not_Run</t>
      </is>
    </oc>
    <nc r="I130" t="inlineStr">
      <is>
        <t>Passed</t>
      </is>
    </nc>
  </rcc>
</revisions>
</file>

<file path=xl/revisions/revisionLog6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69" sId="1">
    <oc r="I104" t="inlineStr">
      <is>
        <t>Not_Run</t>
      </is>
    </oc>
    <nc r="I104" t="inlineStr">
      <is>
        <t>Passed</t>
      </is>
    </nc>
  </rcc>
  <rcc rId="6770" sId="1">
    <oc r="I105" t="inlineStr">
      <is>
        <t>Not_Run</t>
      </is>
    </oc>
    <nc r="I105" t="inlineStr">
      <is>
        <t>Passed</t>
      </is>
    </nc>
  </rcc>
</revisions>
</file>

<file path=xl/revisions/revisionLog6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71" sId="1">
    <oc r="I8" t="inlineStr">
      <is>
        <t>Not_Run</t>
      </is>
    </oc>
    <nc r="I8" t="inlineStr">
      <is>
        <t>Passed</t>
      </is>
    </nc>
  </rcc>
</revisions>
</file>

<file path=xl/revisions/revisionLog6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72" sId="1">
    <oc r="I315" t="inlineStr">
      <is>
        <t>Not_Run</t>
      </is>
    </oc>
    <nc r="I315" t="inlineStr">
      <is>
        <t>Passed</t>
      </is>
    </nc>
  </rcc>
</revisions>
</file>

<file path=xl/revisions/revisionLog6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73" sId="1">
    <oc r="I297" t="inlineStr">
      <is>
        <t>Not_Run</t>
      </is>
    </oc>
    <nc r="I297" t="inlineStr">
      <is>
        <t>Passed</t>
      </is>
    </nc>
  </rcc>
</revisions>
</file>

<file path=xl/revisions/revisionLog6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74" sId="1">
    <oc r="I57" t="inlineStr">
      <is>
        <t>Not_Run</t>
      </is>
    </oc>
    <nc r="I57" t="inlineStr">
      <is>
        <t>Passed</t>
      </is>
    </nc>
  </rcc>
  <rcc rId="6775" sId="1">
    <oc r="I67" t="inlineStr">
      <is>
        <t>Not_Run</t>
      </is>
    </oc>
    <nc r="I67" t="inlineStr">
      <is>
        <t>passed</t>
      </is>
    </nc>
  </rcc>
  <rcc rId="6776" sId="1">
    <oc r="I91" t="inlineStr">
      <is>
        <t>Not_Run</t>
      </is>
    </oc>
    <nc r="I91" t="inlineStr">
      <is>
        <t>passed</t>
      </is>
    </nc>
  </rcc>
  <rcc rId="6777" sId="1">
    <oc r="I92" t="inlineStr">
      <is>
        <t>Not_Run</t>
      </is>
    </oc>
    <nc r="I92" t="inlineStr">
      <is>
        <t>passed</t>
      </is>
    </nc>
  </rcc>
</revisions>
</file>

<file path=xl/revisions/revisionLog6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78" sId="1">
    <oc r="I365" t="inlineStr">
      <is>
        <t>Not_Run</t>
      </is>
    </oc>
    <nc r="I365" t="inlineStr">
      <is>
        <t>Passed</t>
      </is>
    </nc>
  </rcc>
</revisions>
</file>

<file path=xl/revisions/revisionLog6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79" sId="1">
    <oc r="I362" t="inlineStr">
      <is>
        <t>Not_Run</t>
      </is>
    </oc>
    <nc r="I362" t="inlineStr">
      <is>
        <t>Passed</t>
      </is>
    </nc>
  </rcc>
</revisions>
</file>

<file path=xl/revisions/revisionLog6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80" sId="1">
    <oc r="I399" t="inlineStr">
      <is>
        <t>Not_Run</t>
      </is>
    </oc>
    <nc r="I399" t="inlineStr">
      <is>
        <t>Passed</t>
      </is>
    </nc>
  </rcc>
  <rcc rId="6781" sId="1">
    <oc r="J399" t="inlineStr">
      <is>
        <t>Manasa</t>
      </is>
    </oc>
    <nc r="J399" t="inlineStr">
      <is>
        <t>Arya.</t>
      </is>
    </nc>
  </rcc>
  <rcc rId="6782" sId="1">
    <oc r="I358" t="inlineStr">
      <is>
        <t>Not_Run</t>
      </is>
    </oc>
    <nc r="I358" t="inlineStr">
      <is>
        <t>Passed</t>
      </is>
    </nc>
  </rcc>
  <rcc rId="6783" sId="1">
    <oc r="J358" t="inlineStr">
      <is>
        <t>Manasa</t>
      </is>
    </oc>
    <nc r="J358" t="inlineStr">
      <is>
        <t>Arya.</t>
      </is>
    </nc>
  </rcc>
  <rcc rId="6784" sId="1">
    <oc r="J271" t="inlineStr">
      <is>
        <t>Manasa</t>
      </is>
    </oc>
    <nc r="J271" t="inlineStr">
      <is>
        <t>Manasa.</t>
      </is>
    </nc>
  </rcc>
  <rcc rId="6785" sId="1">
    <oc r="I335" t="inlineStr">
      <is>
        <t>Not_Run</t>
      </is>
    </oc>
    <nc r="I335" t="inlineStr">
      <is>
        <t>Passed</t>
      </is>
    </nc>
  </rcc>
  <rcc rId="6786" sId="1">
    <oc r="J335" t="inlineStr">
      <is>
        <t>Manasa</t>
      </is>
    </oc>
    <nc r="J335" t="inlineStr">
      <is>
        <t>Arya.</t>
      </is>
    </nc>
  </rcc>
  <rcc rId="6787" sId="1">
    <oc r="J322" t="inlineStr">
      <is>
        <t>Manasa</t>
      </is>
    </oc>
    <nc r="J322" t="inlineStr">
      <is>
        <t>Manasa.</t>
      </is>
    </nc>
  </rcc>
  <rcc rId="6788" sId="1">
    <oc r="J321" t="inlineStr">
      <is>
        <t>Manasa</t>
      </is>
    </oc>
    <nc r="J321" t="inlineStr">
      <is>
        <t>Manasa.</t>
      </is>
    </nc>
  </rcc>
  <rcc rId="6789" sId="1">
    <oc r="J320" t="inlineStr">
      <is>
        <t>Manasa</t>
      </is>
    </oc>
    <nc r="J320" t="inlineStr">
      <is>
        <t>Manasa.</t>
      </is>
    </nc>
  </rcc>
  <rcc rId="6790" sId="1">
    <oc r="J319" t="inlineStr">
      <is>
        <t>Manasa</t>
      </is>
    </oc>
    <nc r="J319" t="inlineStr">
      <is>
        <t>Manasa.</t>
      </is>
    </nc>
  </rcc>
  <rcc rId="6791" sId="1">
    <oc r="J18" t="inlineStr">
      <is>
        <t>Manasa</t>
      </is>
    </oc>
    <nc r="J18" t="inlineStr">
      <is>
        <t>Manasa.</t>
      </is>
    </nc>
  </rcc>
  <rcc rId="6792" sId="1">
    <oc r="J19" t="inlineStr">
      <is>
        <t>Manasa</t>
      </is>
    </oc>
    <nc r="J19" t="inlineStr">
      <is>
        <t>Manasa.</t>
      </is>
    </nc>
  </rcc>
  <rcc rId="6793" sId="1">
    <oc r="I13" t="inlineStr">
      <is>
        <t>Not_Run</t>
      </is>
    </oc>
    <nc r="I13" t="inlineStr">
      <is>
        <t>Passed</t>
      </is>
    </nc>
  </rcc>
  <rcc rId="6794" sId="1">
    <oc r="J13" t="inlineStr">
      <is>
        <t>Manasa</t>
      </is>
    </oc>
    <nc r="J13" t="inlineStr">
      <is>
        <t>Arya.</t>
      </is>
    </nc>
  </rcc>
  <rcc rId="6795" sId="1">
    <oc r="I316" t="inlineStr">
      <is>
        <t>Not_Run</t>
      </is>
    </oc>
    <nc r="I316" t="inlineStr">
      <is>
        <t>Passed</t>
      </is>
    </nc>
  </rcc>
  <rcc rId="6796" sId="1">
    <oc r="J316" t="inlineStr">
      <is>
        <t>Manasa</t>
      </is>
    </oc>
    <nc r="J316" t="inlineStr">
      <is>
        <t>Arya.</t>
      </is>
    </nc>
  </rcc>
  <rcc rId="6797" sId="1">
    <oc r="J412" t="inlineStr">
      <is>
        <t>Manasa</t>
      </is>
    </oc>
    <nc r="J412" t="inlineStr">
      <is>
        <t>Manasa.</t>
      </is>
    </nc>
  </rcc>
  <rcc rId="6798" sId="1">
    <oc r="I324" t="inlineStr">
      <is>
        <t>Not_Run</t>
      </is>
    </oc>
    <nc r="I324" t="inlineStr">
      <is>
        <t>Passed</t>
      </is>
    </nc>
  </rcc>
  <rcc rId="6799" sId="1">
    <oc r="J324" t="inlineStr">
      <is>
        <t>Arya</t>
      </is>
    </oc>
    <nc r="J324" t="inlineStr">
      <is>
        <t>Arya.</t>
      </is>
    </nc>
  </rcc>
  <rcc rId="6800" sId="1">
    <oc r="I325" t="inlineStr">
      <is>
        <t>Not_Run</t>
      </is>
    </oc>
    <nc r="I325" t="inlineStr">
      <is>
        <t>Passed</t>
      </is>
    </nc>
  </rcc>
  <rcc rId="6801" sId="1">
    <oc r="J325" t="inlineStr">
      <is>
        <t>Arya</t>
      </is>
    </oc>
    <nc r="J325" t="inlineStr">
      <is>
        <t>Arya.</t>
      </is>
    </nc>
  </rcc>
  <rcc rId="6802" sId="1">
    <oc r="I343" t="inlineStr">
      <is>
        <t>Not_Run</t>
      </is>
    </oc>
    <nc r="I343" t="inlineStr">
      <is>
        <t>Passed</t>
      </is>
    </nc>
  </rcc>
  <rcc rId="6803" sId="1">
    <oc r="I345" t="inlineStr">
      <is>
        <t>Not_Run</t>
      </is>
    </oc>
    <nc r="I345" t="inlineStr">
      <is>
        <t>Passed</t>
      </is>
    </nc>
  </rcc>
  <rcc rId="6804" sId="1">
    <oc r="J343" t="inlineStr">
      <is>
        <t>Arya</t>
      </is>
    </oc>
    <nc r="J343" t="inlineStr">
      <is>
        <t>Arya.</t>
      </is>
    </nc>
  </rcc>
  <rcc rId="6805" sId="1">
    <oc r="J345" t="inlineStr">
      <is>
        <t>Arya</t>
      </is>
    </oc>
    <nc r="J345" t="inlineStr">
      <is>
        <t>Arya.</t>
      </is>
    </nc>
  </rcc>
</revisions>
</file>

<file path=xl/revisions/revisionLog6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06" sId="1">
    <oc r="I391" t="inlineStr">
      <is>
        <t>Not_Run</t>
      </is>
    </oc>
    <nc r="I391" t="inlineStr">
      <is>
        <t>Passed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 sId="1">
    <oc r="E35" t="inlineStr">
      <is>
        <t>Not_Run</t>
      </is>
    </oc>
    <nc r="E35" t="inlineStr">
      <is>
        <t>Passed</t>
      </is>
    </nc>
  </rcc>
</revisions>
</file>

<file path=xl/revisions/revisionLog6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07" sId="1">
    <oc r="I22" t="inlineStr">
      <is>
        <t>Not_Run</t>
      </is>
    </oc>
    <nc r="I22" t="inlineStr">
      <is>
        <t>Passed</t>
      </is>
    </nc>
  </rcc>
  <rcc rId="6808" sId="1">
    <oc r="J22" t="inlineStr">
      <is>
        <t>Manasa</t>
      </is>
    </oc>
    <nc r="J22" t="inlineStr">
      <is>
        <t>Arya.</t>
      </is>
    </nc>
  </rcc>
</revisions>
</file>

<file path=xl/revisions/revisionLog6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09" sId="1">
    <oc r="I77" t="inlineStr">
      <is>
        <t>Not_Run</t>
      </is>
    </oc>
    <nc r="I77" t="inlineStr">
      <is>
        <t>Passed</t>
      </is>
    </nc>
  </rcc>
  <rcc rId="6810" sId="1">
    <oc r="L77" t="inlineStr">
      <is>
        <t>D3 hot 97.58 observed</t>
      </is>
    </oc>
    <nc r="L77" t="inlineStr">
      <is>
        <t>D3 hot 98.88 observed</t>
      </is>
    </nc>
  </rc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Test_Data!$A$1:$U$437</formula>
    <oldFormula>Test_Data!$A$1:$U$437</oldFormula>
  </rdn>
  <rcv guid="{1452CE3A-0E5D-4E5C-9B15-F3517FBAE90D}" action="add"/>
</revisions>
</file>

<file path=xl/revisions/revisionLog6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13" sId="1">
    <oc r="I301" t="inlineStr">
      <is>
        <t>Not_Run</t>
      </is>
    </oc>
    <nc r="I301" t="inlineStr">
      <is>
        <t>Passed</t>
      </is>
    </nc>
  </rcc>
  <rcc rId="6814" sId="1">
    <oc r="I223" t="inlineStr">
      <is>
        <t>Not_Run</t>
      </is>
    </oc>
    <nc r="I223" t="inlineStr">
      <is>
        <t>Passed</t>
      </is>
    </nc>
  </rcc>
  <rcc rId="6815" sId="1">
    <oc r="I257" t="inlineStr">
      <is>
        <t>Not_Run</t>
      </is>
    </oc>
    <nc r="I257" t="inlineStr">
      <is>
        <t>Passed</t>
      </is>
    </nc>
  </rcc>
  <rcc rId="6816" sId="1">
    <oc r="I285" t="inlineStr">
      <is>
        <t>Not_Run</t>
      </is>
    </oc>
    <nc r="I285" t="inlineStr">
      <is>
        <t>Failed</t>
      </is>
    </nc>
  </rcc>
  <rcc rId="6817" sId="1">
    <oc r="J285" t="inlineStr">
      <is>
        <t>Shwetha</t>
      </is>
    </oc>
    <nc r="J285" t="inlineStr">
      <is>
        <t>Reshma</t>
      </is>
    </nc>
  </rcc>
</revisions>
</file>

<file path=xl/revisions/revisionLog6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18" sId="1">
    <oc r="I79" t="inlineStr">
      <is>
        <t>Not_Run</t>
      </is>
    </oc>
    <nc r="I79" t="inlineStr">
      <is>
        <t>Passed</t>
      </is>
    </nc>
  </rcc>
</revisions>
</file>

<file path=xl/revisions/revisionLog6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19" sId="1">
    <oc r="I318" t="inlineStr">
      <is>
        <t>Not_Run</t>
      </is>
    </oc>
    <nc r="I318" t="inlineStr">
      <is>
        <t>Passed</t>
      </is>
    </nc>
  </rcc>
</revisions>
</file>

<file path=xl/revisions/revisionLog6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20" sId="1">
    <oc r="I348" t="inlineStr">
      <is>
        <t>Not_Run</t>
      </is>
    </oc>
    <nc r="I348" t="inlineStr">
      <is>
        <t>Passed</t>
      </is>
    </nc>
  </rcc>
</revisions>
</file>

<file path=xl/revisions/revisionLog6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21" sId="1">
    <oc r="I53" t="inlineStr">
      <is>
        <t>Not_Run</t>
      </is>
    </oc>
    <nc r="I53" t="inlineStr">
      <is>
        <t>Passed</t>
      </is>
    </nc>
  </rcc>
  <rcc rId="6822" sId="1">
    <oc r="I293" t="inlineStr">
      <is>
        <t>Not_Run</t>
      </is>
    </oc>
    <nc r="I293" t="inlineStr">
      <is>
        <t>Passed</t>
      </is>
    </nc>
  </rcc>
  <rcc rId="6823" sId="1">
    <oc r="I101" t="inlineStr">
      <is>
        <t>Not_Run</t>
      </is>
    </oc>
    <nc r="I101" t="inlineStr">
      <is>
        <t>Passed</t>
      </is>
    </nc>
  </rcc>
  <rcc rId="6824" sId="1">
    <oc r="J101" t="inlineStr">
      <is>
        <t>Manasa</t>
      </is>
    </oc>
    <nc r="J101" t="inlineStr">
      <is>
        <t>Shwetha</t>
      </is>
    </nc>
  </rcc>
</revisions>
</file>

<file path=xl/revisions/revisionLog6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25" sId="1">
    <oc r="I23" t="inlineStr">
      <is>
        <t>Not_Run</t>
      </is>
    </oc>
    <nc r="I23" t="inlineStr">
      <is>
        <t>Passed</t>
      </is>
    </nc>
  </rcc>
  <rcc rId="6826" sId="1">
    <oc r="J23" t="inlineStr">
      <is>
        <t>Reshma</t>
      </is>
    </oc>
    <nc r="J23" t="inlineStr">
      <is>
        <t>Shwetha</t>
      </is>
    </nc>
  </rcc>
  <rcc rId="6827" sId="1">
    <oc r="I25" t="inlineStr">
      <is>
        <t>Not_Run</t>
      </is>
    </oc>
    <nc r="I25" t="inlineStr">
      <is>
        <t>Passed</t>
      </is>
    </nc>
  </rcc>
  <rcc rId="6828" sId="1">
    <oc r="J25" t="inlineStr">
      <is>
        <t>Reshma</t>
      </is>
    </oc>
    <nc r="J25" t="inlineStr">
      <is>
        <t>Shwetha</t>
      </is>
    </nc>
  </rc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Test_Data!$A$1:$U$437</formula>
    <oldFormula>Test_Data!$A$1:$U$437</oldFormula>
  </rdn>
  <rcv guid="{1452CE3A-0E5D-4E5C-9B15-F3517FBAE90D}" action="add"/>
</revisions>
</file>

<file path=xl/revisions/revisionLog6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31" sId="1" odxf="1" dxf="1">
    <oc r="A44">
      <f>HYPERLINK("https://hsdes.intel.com/resource/14013157594","14013157594")</f>
    </oc>
    <nc r="A44">
      <f>HYPERLINK("https://hsdes.intel.com/resource/14013157594","14013157594")</f>
    </nc>
    <odxf>
      <font>
        <u val="none"/>
        <sz val="11"/>
        <color theme="1"/>
        <name val="Calibri"/>
        <family val="2"/>
        <scheme val="minor"/>
      </font>
    </odxf>
    <ndxf>
      <font>
        <u/>
        <sz val="11"/>
        <color theme="10"/>
        <name val="Calibri"/>
        <family val="2"/>
        <scheme val="minor"/>
      </font>
    </ndxf>
  </rcc>
  <rcc rId="6832" sId="1">
    <oc r="I44" t="inlineStr">
      <is>
        <t>Not_Run</t>
      </is>
    </oc>
    <nc r="I44" t="inlineStr">
      <is>
        <t>Passed</t>
      </is>
    </nc>
  </rcc>
  <rcc rId="6833" sId="1">
    <oc r="J44" t="inlineStr">
      <is>
        <t>Manasa</t>
      </is>
    </oc>
    <nc r="J44" t="inlineStr">
      <is>
        <t>Arya.</t>
      </is>
    </nc>
  </rcc>
  <rcc rId="6834" sId="1">
    <oc r="I45" t="inlineStr">
      <is>
        <t>Not_Run</t>
      </is>
    </oc>
    <nc r="I45" t="inlineStr">
      <is>
        <t>Passed</t>
      </is>
    </nc>
  </rcc>
  <rcc rId="6835" sId="1">
    <oc r="J45" t="inlineStr">
      <is>
        <t>Manasa</t>
      </is>
    </oc>
    <nc r="J45" t="inlineStr">
      <is>
        <t>Arya.</t>
      </is>
    </nc>
  </rcc>
</revisions>
</file>

<file path=xl/revisions/revisionLog6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36" sId="1">
    <oc r="I158" t="inlineStr">
      <is>
        <t>Not_Run</t>
      </is>
    </oc>
    <nc r="I158" t="inlineStr">
      <is>
        <t>Passed</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 sId="1">
    <oc r="E79" t="inlineStr">
      <is>
        <t>Not_Run</t>
      </is>
    </oc>
    <nc r="E79" t="inlineStr">
      <is>
        <t>Passed</t>
      </is>
    </nc>
  </rcc>
</revisions>
</file>

<file path=xl/revisions/revisionLog6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37" sId="1">
    <oc r="I46" t="inlineStr">
      <is>
        <t>Not_Run</t>
      </is>
    </oc>
    <nc r="I46" t="inlineStr">
      <is>
        <t>Passed</t>
      </is>
    </nc>
  </rcc>
  <rcc rId="6838" sId="1">
    <oc r="J46" t="inlineStr">
      <is>
        <t>Manasa</t>
      </is>
    </oc>
    <nc r="J46" t="inlineStr">
      <is>
        <t>Arya.</t>
      </is>
    </nc>
  </rcc>
  <rcc rId="6839" sId="1">
    <oc r="I50" t="inlineStr">
      <is>
        <t>Not_Run</t>
      </is>
    </oc>
    <nc r="I50" t="inlineStr">
      <is>
        <t>Passed</t>
      </is>
    </nc>
  </rcc>
  <rcc rId="6840" sId="1">
    <oc r="J50" t="inlineStr">
      <is>
        <t>Manasa</t>
      </is>
    </oc>
    <nc r="J50" t="inlineStr">
      <is>
        <t>Arya.</t>
      </is>
    </nc>
  </rcc>
</revisions>
</file>

<file path=xl/revisions/revisionLog6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41" sId="1">
    <oc r="I52" t="inlineStr">
      <is>
        <t>Not_Run</t>
      </is>
    </oc>
    <nc r="I52" t="inlineStr">
      <is>
        <t>Passed</t>
      </is>
    </nc>
  </rcc>
  <rcc rId="6842" sId="1">
    <oc r="J52" t="inlineStr">
      <is>
        <t>Manasa</t>
      </is>
    </oc>
    <nc r="J52" t="inlineStr">
      <is>
        <t>Arya.</t>
      </is>
    </nc>
  </rcc>
</revisions>
</file>

<file path=xl/revisions/revisionLog6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43" sId="1">
    <oc r="I393" t="inlineStr">
      <is>
        <t>Not_Run</t>
      </is>
    </oc>
    <nc r="I393" t="inlineStr">
      <is>
        <t>Passed</t>
      </is>
    </nc>
  </rcc>
</revisions>
</file>

<file path=xl/revisions/revisionLog6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6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46" sId="1">
    <oc r="I74" t="inlineStr">
      <is>
        <t>Not_Run</t>
      </is>
    </oc>
    <nc r="I74" t="inlineStr">
      <is>
        <t>Passed</t>
      </is>
    </nc>
  </rcc>
</revisions>
</file>

<file path=xl/revisions/revisionLog6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Test_Data!$A$1:$U$437</formula>
    <oldFormula>Test_Data!$A$1:$U$437</oldFormula>
  </rdn>
  <rcv guid="{1452CE3A-0E5D-4E5C-9B15-F3517FBAE90D}" action="add"/>
</revisions>
</file>

<file path=xl/revisions/revisionLog6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49" sId="1">
    <oc r="I429" t="inlineStr">
      <is>
        <t>Not_Run</t>
      </is>
    </oc>
    <nc r="I429" t="inlineStr">
      <is>
        <t>Passed</t>
      </is>
    </nc>
  </rcc>
</revisions>
</file>

<file path=xl/revisions/revisionLog6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50" sId="1" odxf="1" dxf="1">
    <oc r="A298">
      <f>HYPERLINK("https://hsdes.intel.com/resource/14013177881","14013177881")</f>
    </oc>
    <nc r="A298">
      <f>HYPERLINK("https://hsdes.intel.com/resource/14013177881","14013177881")</f>
    </nc>
    <odxf>
      <font>
        <u val="none"/>
        <sz val="11"/>
        <color theme="1"/>
        <name val="Calibri"/>
        <family val="2"/>
        <scheme val="minor"/>
      </font>
    </odxf>
    <ndxf>
      <font>
        <u/>
        <sz val="11"/>
        <color theme="10"/>
        <name val="Calibri"/>
        <family val="2"/>
        <scheme val="minor"/>
      </font>
    </ndxf>
  </rc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Test_Data!$A$1:$U$437</formula>
    <oldFormula>Test_Data!$A$1:$U$437</oldFormula>
  </rdn>
  <rcv guid="{59388434-B977-4D04-820B-C0079DE38CFF}" action="add"/>
</revisions>
</file>

<file path=xl/revisions/revisionLog6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53" sId="1">
    <oc r="I429" t="inlineStr">
      <is>
        <t>Passed</t>
      </is>
    </oc>
    <nc r="I429" t="inlineStr">
      <is>
        <t>Not_Run</t>
      </is>
    </nc>
  </rcc>
  <rcc rId="6854" sId="1">
    <oc r="I427" t="inlineStr">
      <is>
        <t>Not_Run</t>
      </is>
    </oc>
    <nc r="I427" t="inlineStr">
      <is>
        <t>Passed</t>
      </is>
    </nc>
  </rcc>
  <rcc rId="6855" sId="1">
    <oc r="I428" t="inlineStr">
      <is>
        <t>Not_Run</t>
      </is>
    </oc>
    <nc r="I428" t="inlineStr">
      <is>
        <t>Passed</t>
      </is>
    </nc>
  </rcc>
</revisions>
</file>

<file path=xl/revisions/revisionLog6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56" sId="1">
    <nc r="L19" t="inlineStr">
      <is>
        <t>Intel</t>
      </is>
    </nc>
  </rcc>
  <rcc rId="6857" sId="1" odxf="1">
    <nc r="L18" t="inlineStr">
      <is>
        <t>Intel</t>
      </is>
    </nc>
    <odxf/>
  </rcc>
  <rcc rId="6858" sId="1" odxf="1">
    <nc r="L319" t="inlineStr">
      <is>
        <t>Intel</t>
      </is>
    </nc>
    <odxf/>
  </rcc>
  <rcc rId="6859" sId="1" odxf="1">
    <nc r="L320" t="inlineStr">
      <is>
        <t>Intel</t>
      </is>
    </nc>
    <odxf/>
  </rcc>
  <rcc rId="6860" sId="1" odxf="1">
    <nc r="L321" t="inlineStr">
      <is>
        <t>Intel</t>
      </is>
    </nc>
    <odxf/>
  </rcc>
  <rcc rId="6861" sId="1" odxf="1">
    <nc r="L322" t="inlineStr">
      <is>
        <t>Intel</t>
      </is>
    </nc>
    <odxf/>
  </rcc>
  <rcc rId="6862" sId="1" odxf="1">
    <nc r="L271" t="inlineStr">
      <is>
        <t>Intel</t>
      </is>
    </nc>
    <odxf/>
  </rcc>
  <rcc rId="6863" sId="1" odxf="1">
    <nc r="L412" t="inlineStr">
      <is>
        <t>Intel</t>
      </is>
    </nc>
    <odxf/>
  </rc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Test_Data!$A$1:$U$437</formula>
    <oldFormula>Test_Data!$A$1:$U$437</oldFormula>
  </rdn>
  <rcv guid="{59388434-B977-4D04-820B-C0079DE38CFF}"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9" sId="1">
    <oc r="E66" t="inlineStr">
      <is>
        <t>Not_Run</t>
      </is>
    </oc>
    <nc r="E66" t="inlineStr">
      <is>
        <t>Passed</t>
      </is>
    </nc>
  </rcc>
</revisions>
</file>

<file path=xl/revisions/revisionLog6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66" sId="1">
    <oc r="I311" t="inlineStr">
      <is>
        <t>Not_Run</t>
      </is>
    </oc>
    <nc r="I311" t="inlineStr">
      <is>
        <t>Passed</t>
      </is>
    </nc>
  </rcc>
</revisions>
</file>

<file path=xl/revisions/revisionLog6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67" sId="1">
    <oc r="I70" t="inlineStr">
      <is>
        <t>Not_Run</t>
      </is>
    </oc>
    <nc r="I70" t="inlineStr">
      <is>
        <t>Passed</t>
      </is>
    </nc>
  </rcc>
</revisions>
</file>

<file path=xl/revisions/revisionLog6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68" sId="1" odxf="1">
    <oc r="J338" t="inlineStr">
      <is>
        <t>Manasa</t>
      </is>
    </oc>
    <nc r="J338" t="inlineStr">
      <is>
        <t>Arya</t>
      </is>
    </nc>
    <odxf/>
  </rcc>
  <rcc rId="6869" sId="1" odxf="1">
    <oc r="J30" t="inlineStr">
      <is>
        <t>Manasa</t>
      </is>
    </oc>
    <nc r="J30" t="inlineStr">
      <is>
        <t>Arya</t>
      </is>
    </nc>
    <odxf/>
  </rcc>
  <rcc rId="6870" sId="1" odxf="1">
    <oc r="J39" t="inlineStr">
      <is>
        <t>Manasa</t>
      </is>
    </oc>
    <nc r="J39" t="inlineStr">
      <is>
        <t>Arya</t>
      </is>
    </nc>
    <odxf/>
  </rcc>
  <rcc rId="6871" sId="1">
    <oc r="J339" t="inlineStr">
      <is>
        <t>Manasa</t>
      </is>
    </oc>
    <nc r="J339" t="inlineStr">
      <is>
        <t>Arya</t>
      </is>
    </nc>
  </rcc>
  <rcc rId="6872" sId="1">
    <oc r="J116" t="inlineStr">
      <is>
        <t>Manasa</t>
      </is>
    </oc>
    <nc r="J116" t="inlineStr">
      <is>
        <t>Arya</t>
      </is>
    </nc>
  </rcc>
  <rcc rId="6873" sId="1" odxf="1">
    <oc r="J153" t="inlineStr">
      <is>
        <t>Manasa</t>
      </is>
    </oc>
    <nc r="J153" t="inlineStr">
      <is>
        <t>Arya</t>
      </is>
    </nc>
    <odxf/>
  </rcc>
  <rcc rId="6874" sId="1" odxf="1">
    <oc r="J188" t="inlineStr">
      <is>
        <t>Manasa</t>
      </is>
    </oc>
    <nc r="J188" t="inlineStr">
      <is>
        <t>Arya</t>
      </is>
    </nc>
    <odxf/>
  </rcc>
  <rcc rId="6875" sId="1">
    <oc r="J206" t="inlineStr">
      <is>
        <t>Manasa</t>
      </is>
    </oc>
    <nc r="J206" t="inlineStr">
      <is>
        <t>Arya</t>
      </is>
    </nc>
  </rcc>
  <rcc rId="6876" sId="1" odxf="1">
    <oc r="J207" t="inlineStr">
      <is>
        <t>Manasa</t>
      </is>
    </oc>
    <nc r="J207" t="inlineStr">
      <is>
        <t>Arya</t>
      </is>
    </nc>
    <odxf/>
  </rcc>
  <rcc rId="6877" sId="1" odxf="1">
    <oc r="J224" t="inlineStr">
      <is>
        <t>Manasa</t>
      </is>
    </oc>
    <nc r="J224" t="inlineStr">
      <is>
        <t>Arya</t>
      </is>
    </nc>
    <odxf/>
  </rcc>
  <rcc rId="6878" sId="1">
    <oc r="J236" t="inlineStr">
      <is>
        <t>Manasa</t>
      </is>
    </oc>
    <nc r="J236" t="inlineStr">
      <is>
        <t>Arya</t>
      </is>
    </nc>
  </rcc>
  <rcc rId="6879" sId="1">
    <oc r="J241" t="inlineStr">
      <is>
        <t>Manasa</t>
      </is>
    </oc>
    <nc r="J241" t="inlineStr">
      <is>
        <t>Arya</t>
      </is>
    </nc>
  </rcc>
  <rcc rId="6880" sId="1">
    <oc r="J95" t="inlineStr">
      <is>
        <t>Manasa</t>
      </is>
    </oc>
    <nc r="J95" t="inlineStr">
      <is>
        <t>Arya</t>
      </is>
    </nc>
  </rcc>
  <rcc rId="6881" sId="1">
    <oc r="J417" t="inlineStr">
      <is>
        <t>Manasa</t>
      </is>
    </oc>
    <nc r="J417" t="inlineStr">
      <is>
        <t>Arya</t>
      </is>
    </nc>
  </rcc>
  <rcc rId="6882" sId="1">
    <oc r="J330" t="inlineStr">
      <is>
        <t>Manasa</t>
      </is>
    </oc>
    <nc r="J330" t="inlineStr">
      <is>
        <t>Reshma</t>
      </is>
    </nc>
  </rcc>
  <rcc rId="6883" sId="1">
    <oc r="J243" t="inlineStr">
      <is>
        <t>Arya</t>
      </is>
    </oc>
    <nc r="J243" t="inlineStr">
      <is>
        <t>Reshma</t>
      </is>
    </nc>
  </rcc>
  <rcc rId="6884" sId="1">
    <oc r="J246" t="inlineStr">
      <is>
        <t>Manasa</t>
      </is>
    </oc>
    <nc r="J246" t="inlineStr">
      <is>
        <t>Manasa.</t>
      </is>
    </nc>
  </rcc>
  <rcc rId="6885" sId="1">
    <oc r="J255" t="inlineStr">
      <is>
        <t>Manasa</t>
      </is>
    </oc>
    <nc r="J255" t="inlineStr">
      <is>
        <t>Reshma</t>
      </is>
    </nc>
  </rcc>
  <rcc rId="6886" sId="1">
    <oc r="J96" t="inlineStr">
      <is>
        <t>Manasa</t>
      </is>
    </oc>
    <nc r="J96" t="inlineStr">
      <is>
        <t>Reshma</t>
      </is>
    </nc>
  </rcc>
  <rcc rId="6887" sId="1">
    <oc r="J28" t="inlineStr">
      <is>
        <t>Manasa</t>
      </is>
    </oc>
    <nc r="J28" t="inlineStr">
      <is>
        <t>Reshma</t>
      </is>
    </nc>
  </rcc>
  <rcc rId="6888" sId="1">
    <oc r="J20" t="inlineStr">
      <is>
        <t>Manasa</t>
      </is>
    </oc>
    <nc r="J20" t="inlineStr">
      <is>
        <t>Reshma</t>
      </is>
    </nc>
  </rcc>
  <rcc rId="6889" sId="1">
    <oc r="J397" t="inlineStr">
      <is>
        <t>Shwetha</t>
      </is>
    </oc>
    <nc r="J397" t="inlineStr">
      <is>
        <t>Reshma</t>
      </is>
    </nc>
  </rcc>
  <rcc rId="6890" sId="1">
    <oc r="I299" t="inlineStr">
      <is>
        <t>Not_Run</t>
      </is>
    </oc>
    <nc r="I299" t="inlineStr">
      <is>
        <t>Passed</t>
      </is>
    </nc>
  </rcc>
  <rcc rId="6891" sId="1">
    <oc r="J299" t="inlineStr">
      <is>
        <t>Shwetha</t>
      </is>
    </oc>
    <nc r="J299" t="inlineStr">
      <is>
        <t>Arya</t>
      </is>
    </nc>
  </rcc>
  <rcc rId="6892" sId="1">
    <oc r="J291" t="inlineStr">
      <is>
        <t>Shwetha</t>
      </is>
    </oc>
    <nc r="J291" t="inlineStr">
      <is>
        <t>Arya</t>
      </is>
    </nc>
  </rcc>
  <rcc rId="6893" sId="1">
    <oc r="I291" t="inlineStr">
      <is>
        <t>Not_Run</t>
      </is>
    </oc>
    <nc r="I291" t="inlineStr">
      <is>
        <t>Passed</t>
      </is>
    </nc>
  </rcc>
  <rcc rId="6894" sId="1">
    <oc r="I178" t="inlineStr">
      <is>
        <t>Not_Run</t>
      </is>
    </oc>
    <nc r="I178" t="inlineStr">
      <is>
        <t>Passed</t>
      </is>
    </nc>
  </rcc>
  <rcc rId="6895" sId="1">
    <oc r="J178" t="inlineStr">
      <is>
        <t>Shwetha</t>
      </is>
    </oc>
    <nc r="J178" t="inlineStr">
      <is>
        <t>Arya</t>
      </is>
    </nc>
  </rcc>
  <rcc rId="6896" sId="1">
    <oc r="I75" t="inlineStr">
      <is>
        <t>Not_Run</t>
      </is>
    </oc>
    <nc r="I75" t="inlineStr">
      <is>
        <t>Passed</t>
      </is>
    </nc>
  </rcc>
  <rcc rId="6897" sId="1">
    <oc r="J75" t="inlineStr">
      <is>
        <t>Shwetha</t>
      </is>
    </oc>
    <nc r="J75" t="inlineStr">
      <is>
        <t>Arya</t>
      </is>
    </nc>
  </rcc>
  <rcc rId="6898" sId="1">
    <oc r="I165" t="inlineStr">
      <is>
        <t>Not_Run</t>
      </is>
    </oc>
    <nc r="I165" t="inlineStr">
      <is>
        <t>Passed</t>
      </is>
    </nc>
  </rcc>
  <rcc rId="6899" sId="1">
    <oc r="J165" t="inlineStr">
      <is>
        <t>Shwetha</t>
      </is>
    </oc>
    <nc r="J165" t="inlineStr">
      <is>
        <t>Arya</t>
      </is>
    </nc>
  </rcc>
  <rcc rId="6900" sId="1">
    <oc r="I183" t="inlineStr">
      <is>
        <t>Not_Run</t>
      </is>
    </oc>
    <nc r="I183" t="inlineStr">
      <is>
        <t>passed</t>
      </is>
    </nc>
  </rcc>
  <rcc rId="6901" sId="1">
    <oc r="J183" t="inlineStr">
      <is>
        <t>Shwetha</t>
      </is>
    </oc>
    <nc r="J183" t="inlineStr">
      <is>
        <t>Arya</t>
      </is>
    </nc>
  </rcc>
  <rcc rId="6902" sId="1">
    <oc r="I265" t="inlineStr">
      <is>
        <t>Not_Run</t>
      </is>
    </oc>
    <nc r="I265" t="inlineStr">
      <is>
        <t>Passed</t>
      </is>
    </nc>
  </rcc>
  <rcc rId="6903" sId="1">
    <oc r="J265" t="inlineStr">
      <is>
        <t>Shwetha</t>
      </is>
    </oc>
    <nc r="J265" t="inlineStr">
      <is>
        <t>Arya</t>
      </is>
    </nc>
  </rcc>
  <rcc rId="6904" sId="1">
    <oc r="I298" t="inlineStr">
      <is>
        <t>Not_Run</t>
      </is>
    </oc>
    <nc r="I298" t="inlineStr">
      <is>
        <t>Passed</t>
      </is>
    </nc>
  </rcc>
  <rcc rId="6905" sId="1">
    <oc r="J298" t="inlineStr">
      <is>
        <t>Shwetha</t>
      </is>
    </oc>
    <nc r="J298" t="inlineStr">
      <is>
        <t>Arya</t>
      </is>
    </nc>
  </rcc>
  <rcc rId="6906" sId="1">
    <oc r="I306" t="inlineStr">
      <is>
        <t>Not_Run</t>
      </is>
    </oc>
    <nc r="I306" t="inlineStr">
      <is>
        <t>Passed</t>
      </is>
    </nc>
  </rcc>
  <rcc rId="6907" sId="1">
    <oc r="J306" t="inlineStr">
      <is>
        <t>Shwetha</t>
      </is>
    </oc>
    <nc r="J306" t="inlineStr">
      <is>
        <t>Arya</t>
      </is>
    </nc>
  </rcc>
  <rcc rId="6908" sId="1">
    <oc r="I191" t="inlineStr">
      <is>
        <t>Not_Run</t>
      </is>
    </oc>
    <nc r="I191" t="inlineStr">
      <is>
        <t>Passed</t>
      </is>
    </nc>
  </rcc>
  <rcc rId="6909" sId="1">
    <oc r="J191" t="inlineStr">
      <is>
        <t>Shwetha</t>
      </is>
    </oc>
    <nc r="J191" t="inlineStr">
      <is>
        <t>Arya</t>
      </is>
    </nc>
  </rcc>
  <rcc rId="6910" sId="1">
    <oc r="I87" t="inlineStr">
      <is>
        <t>Not_Run</t>
      </is>
    </oc>
    <nc r="I87" t="inlineStr">
      <is>
        <t>passed</t>
      </is>
    </nc>
  </rcc>
  <rcc rId="6911" sId="1">
    <oc r="J87" t="inlineStr">
      <is>
        <t>Shwetha</t>
      </is>
    </oc>
    <nc r="J87" t="inlineStr">
      <is>
        <t>Arya</t>
      </is>
    </nc>
  </rcc>
  <rcc rId="6912" sId="1">
    <oc r="I113" t="inlineStr">
      <is>
        <t>Not_Run</t>
      </is>
    </oc>
    <nc r="I113" t="inlineStr">
      <is>
        <t>passed</t>
      </is>
    </nc>
  </rcc>
  <rcc rId="6913" sId="1">
    <oc r="J113" t="inlineStr">
      <is>
        <t>Shwetha</t>
      </is>
    </oc>
    <nc r="J113" t="inlineStr">
      <is>
        <t>Arya</t>
      </is>
    </nc>
  </rcc>
  <rcc rId="6914" sId="1">
    <oc r="J307" t="inlineStr">
      <is>
        <t>Shwetha</t>
      </is>
    </oc>
    <nc r="J307" t="inlineStr">
      <is>
        <t>Reshma</t>
      </is>
    </nc>
  </rcc>
  <rcc rId="6915" sId="1">
    <oc r="J308" t="inlineStr">
      <is>
        <t>Shwetha</t>
      </is>
    </oc>
    <nc r="J308" t="inlineStr">
      <is>
        <t>Reshma</t>
      </is>
    </nc>
  </rcc>
  <rcc rId="6916" sId="1">
    <oc r="J235" t="inlineStr">
      <is>
        <t>Manasa</t>
      </is>
    </oc>
    <nc r="J235" t="inlineStr">
      <is>
        <t>Yamini</t>
      </is>
    </nc>
  </rcc>
  <rcc rId="6917" sId="1">
    <oc r="J217" t="inlineStr">
      <is>
        <t>Manasa</t>
      </is>
    </oc>
    <nc r="J217" t="inlineStr">
      <is>
        <t>Yamini</t>
      </is>
    </nc>
  </rcc>
  <rcc rId="6918" sId="1">
    <oc r="J2" t="inlineStr">
      <is>
        <t>Yamini</t>
      </is>
    </oc>
    <nc r="J2" t="inlineStr">
      <is>
        <t>Arya</t>
      </is>
    </nc>
  </rcc>
  <rcc rId="6919" sId="1">
    <oc r="J141" t="inlineStr">
      <is>
        <t>Yamini</t>
      </is>
    </oc>
    <nc r="J141" t="inlineStr">
      <is>
        <t>Arya</t>
      </is>
    </nc>
  </rcc>
  <rcc rId="6920" sId="1">
    <oc r="J142" t="inlineStr">
      <is>
        <t>Yamini</t>
      </is>
    </oc>
    <nc r="J142" t="inlineStr">
      <is>
        <t>Arya</t>
      </is>
    </nc>
  </rcc>
  <rcc rId="6921" sId="1">
    <oc r="J143" t="inlineStr">
      <is>
        <t>Yamini</t>
      </is>
    </oc>
    <nc r="J143" t="inlineStr">
      <is>
        <t>Arya</t>
      </is>
    </nc>
  </rcc>
  <rcc rId="6922" sId="1">
    <oc r="J43" t="inlineStr">
      <is>
        <t>Manasa</t>
      </is>
    </oc>
    <nc r="J43" t="inlineStr">
      <is>
        <t>Yamini</t>
      </is>
    </nc>
  </rcc>
  <rcc rId="6923" sId="1">
    <oc r="J292" t="inlineStr">
      <is>
        <t>Manasa</t>
      </is>
    </oc>
    <nc r="J292" t="inlineStr">
      <is>
        <t>Yamini</t>
      </is>
    </nc>
  </rcc>
  <rcc rId="6924" sId="1">
    <oc r="J211" t="inlineStr">
      <is>
        <t>Manasa</t>
      </is>
    </oc>
    <nc r="J211" t="inlineStr">
      <is>
        <t>Yamini</t>
      </is>
    </nc>
  </rcc>
  <rcc rId="6925" sId="1">
    <oc r="J209" t="inlineStr">
      <is>
        <t>Manasa</t>
      </is>
    </oc>
    <nc r="J209" t="inlineStr">
      <is>
        <t>Yamini</t>
      </is>
    </nc>
  </rcc>
  <rcc rId="6926" sId="1">
    <oc r="J208" t="inlineStr">
      <is>
        <t>Manasa</t>
      </is>
    </oc>
    <nc r="J208" t="inlineStr">
      <is>
        <t>Yamini</t>
      </is>
    </nc>
  </rcc>
  <rcc rId="6927" sId="1">
    <oc r="J159" t="inlineStr">
      <is>
        <t>Manasa</t>
      </is>
    </oc>
    <nc r="J159" t="inlineStr">
      <is>
        <t>Yamini</t>
      </is>
    </nc>
  </rcc>
  <rcc rId="6928" sId="1">
    <oc r="J270" t="inlineStr">
      <is>
        <t>Shwetha</t>
      </is>
    </oc>
    <nc r="J270" t="inlineStr">
      <is>
        <t>Yamini</t>
      </is>
    </nc>
  </rcc>
  <rcc rId="6929" sId="1">
    <oc r="J27" t="inlineStr">
      <is>
        <t>Shwetha</t>
      </is>
    </oc>
    <nc r="J27" t="inlineStr">
      <is>
        <t>Yamini</t>
      </is>
    </nc>
  </rcc>
</revisions>
</file>

<file path=xl/revisions/revisionLog6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0" sId="1">
    <oc r="J27" t="inlineStr">
      <is>
        <t>Yamini</t>
      </is>
    </oc>
    <nc r="J27" t="inlineStr">
      <is>
        <t>Arya</t>
      </is>
    </nc>
  </rcc>
</revisions>
</file>

<file path=xl/revisions/revisionLog6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1" sId="1">
    <oc r="J421" t="inlineStr">
      <is>
        <t>Yamini</t>
      </is>
    </oc>
    <nc r="J421" t="inlineStr">
      <is>
        <t>Arya</t>
      </is>
    </nc>
  </rcc>
</revisions>
</file>

<file path=xl/revisions/revisionLog6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2" sId="1">
    <oc r="J251" t="inlineStr">
      <is>
        <t>Yamini</t>
      </is>
    </oc>
    <nc r="J251" t="inlineStr">
      <is>
        <t>Arya</t>
      </is>
    </nc>
  </rcc>
</revisions>
</file>

<file path=xl/revisions/revisionLog6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3" sId="1">
    <oc r="I20" t="inlineStr">
      <is>
        <t>Not_Run</t>
      </is>
    </oc>
    <nc r="I20" t="inlineStr">
      <is>
        <t>Passed</t>
      </is>
    </nc>
  </rcc>
</revisions>
</file>

<file path=xl/revisions/revisionLog6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4" sId="1">
    <oc r="I140" t="inlineStr">
      <is>
        <t>Not_Run</t>
      </is>
    </oc>
    <nc r="I140" t="inlineStr">
      <is>
        <t>passed</t>
      </is>
    </nc>
  </rcc>
</revisions>
</file>

<file path=xl/revisions/revisionLog6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5" sId="1">
    <oc r="I181" t="inlineStr">
      <is>
        <t>Not_Run</t>
      </is>
    </oc>
    <nc r="I181" t="inlineStr">
      <is>
        <t>Passed</t>
      </is>
    </nc>
  </rcc>
</revisions>
</file>

<file path=xl/revisions/revisionLog6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6" sId="1">
    <oc r="J421" t="inlineStr">
      <is>
        <t>Arya</t>
      </is>
    </oc>
    <nc r="J421" t="inlineStr">
      <is>
        <t>Sohel</t>
      </is>
    </nc>
  </rcc>
  <rcc rId="6937" sId="1">
    <oc r="J251" t="inlineStr">
      <is>
        <t>Arya</t>
      </is>
    </oc>
    <nc r="J251" t="inlineStr">
      <is>
        <t>Sohel</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0" sId="1">
    <oc r="E101" t="inlineStr">
      <is>
        <t>Not_Run</t>
      </is>
    </oc>
    <nc r="E101" t="inlineStr">
      <is>
        <t>Passed</t>
      </is>
    </nc>
  </rcc>
</revisions>
</file>

<file path=xl/revisions/revisionLog6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Test_Data!$A$1:$S$437</formula>
    <oldFormula>Test_Data!$A$1:$S$437</oldFormula>
  </rdn>
  <rcv guid="{452D2189-7E35-490B-86C3-E1649E7A9343}" action="add"/>
</revisions>
</file>

<file path=xl/revisions/revisionLog6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42" sId="1">
    <oc r="J241" t="inlineStr">
      <is>
        <t>Arya</t>
      </is>
    </oc>
    <nc r="J241" t="inlineStr">
      <is>
        <t>Sohel</t>
      </is>
    </nc>
  </rcc>
  <rcc rId="6943" sId="1">
    <oc r="J207" t="inlineStr">
      <is>
        <t>Arya</t>
      </is>
    </oc>
    <nc r="J207" t="inlineStr">
      <is>
        <t>Sohel</t>
      </is>
    </nc>
  </rcc>
  <rcc rId="6944" sId="1">
    <oc r="J188" t="inlineStr">
      <is>
        <t>Arya</t>
      </is>
    </oc>
    <nc r="J188" t="inlineStr">
      <is>
        <t>Sohel</t>
      </is>
    </nc>
  </rcc>
  <rcc rId="6945" sId="1">
    <oc r="J433" t="inlineStr">
      <is>
        <t>Yamini</t>
      </is>
    </oc>
    <nc r="J433" t="inlineStr">
      <is>
        <t>Sohel</t>
      </is>
    </nc>
  </rcc>
  <rcc rId="6946" sId="1">
    <oc r="J155" t="inlineStr">
      <is>
        <t>Yamini</t>
      </is>
    </oc>
    <nc r="J155" t="inlineStr">
      <is>
        <t>Sohel</t>
      </is>
    </nc>
  </rcc>
  <rcc rId="6947" sId="1">
    <oc r="J211" t="inlineStr">
      <is>
        <t>Yamini</t>
      </is>
    </oc>
    <nc r="J211" t="inlineStr">
      <is>
        <t>Jeffy</t>
      </is>
    </nc>
  </rcc>
  <rcc rId="6948" sId="1">
    <oc r="J217" t="inlineStr">
      <is>
        <t>Yamini</t>
      </is>
    </oc>
    <nc r="J217" t="inlineStr">
      <is>
        <t>Jeffy</t>
      </is>
    </nc>
  </rcc>
  <rcc rId="6949" sId="1">
    <oc r="J240" t="inlineStr">
      <is>
        <t>Shwetha</t>
      </is>
    </oc>
    <nc r="J240" t="inlineStr">
      <is>
        <t>Jeffy</t>
      </is>
    </nc>
  </rcc>
  <rcc rId="6950" sId="1">
    <oc r="J286" t="inlineStr">
      <is>
        <t>Shwetha</t>
      </is>
    </oc>
    <nc r="J286" t="inlineStr">
      <is>
        <t>Jeffy</t>
      </is>
    </nc>
  </rcc>
  <rcc rId="6951" sId="1">
    <oc r="J300" t="inlineStr">
      <is>
        <t>Shwetha</t>
      </is>
    </oc>
    <nc r="J300" t="inlineStr">
      <is>
        <t>Jeffy</t>
      </is>
    </nc>
  </rcc>
  <rcc rId="6952" sId="1">
    <oc r="J238" t="inlineStr">
      <is>
        <t>Reshma</t>
      </is>
    </oc>
    <nc r="J238" t="inlineStr">
      <is>
        <t>Jeffy</t>
      </is>
    </nc>
  </rcc>
</revisions>
</file>

<file path=xl/revisions/revisionLog6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3" sId="1">
    <nc r="C440" t="inlineStr">
      <is>
        <t>s</t>
      </is>
    </nc>
  </rcc>
</revisions>
</file>

<file path=xl/revisions/revisionLog6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4" sId="1">
    <oc r="I28" t="inlineStr">
      <is>
        <t>Not_Run</t>
      </is>
    </oc>
    <nc r="I28" t="inlineStr">
      <is>
        <t>Passed</t>
      </is>
    </nc>
  </rcc>
</revisions>
</file>

<file path=xl/revisions/revisionLog6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5" sId="1">
    <oc r="I96" t="inlineStr">
      <is>
        <t>Not_Run</t>
      </is>
    </oc>
    <nc r="I96" t="inlineStr">
      <is>
        <t>Passed</t>
      </is>
    </nc>
  </rcc>
</revisions>
</file>

<file path=xl/revisions/revisionLog6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6" sId="1">
    <oc r="I243" t="inlineStr">
      <is>
        <t>Not_Run</t>
      </is>
    </oc>
    <nc r="I243" t="inlineStr">
      <is>
        <t>Passed</t>
      </is>
    </nc>
  </rcc>
</revisions>
</file>

<file path=xl/revisions/revisionLog6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7" sId="1">
    <oc r="I307" t="inlineStr">
      <is>
        <t>Not_Run</t>
      </is>
    </oc>
    <nc r="I307" t="inlineStr">
      <is>
        <t>Passed</t>
      </is>
    </nc>
  </rcc>
</revisions>
</file>

<file path=xl/revisions/revisionLog6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8" sId="1">
    <oc r="I209" t="inlineStr">
      <is>
        <t>Not_Run</t>
      </is>
    </oc>
    <nc r="I209" t="inlineStr">
      <is>
        <t>Passed</t>
      </is>
    </nc>
  </rcc>
  <rcc rId="6959" sId="1">
    <oc r="I43" t="inlineStr">
      <is>
        <t>Not_Run</t>
      </is>
    </oc>
    <nc r="I43" t="inlineStr">
      <is>
        <t>Passed</t>
      </is>
    </nc>
  </rcc>
  <rcc rId="6960" sId="1">
    <oc r="I270" t="inlineStr">
      <is>
        <t>Not_Run</t>
      </is>
    </oc>
    <nc r="I270" t="inlineStr">
      <is>
        <t>Passed</t>
      </is>
    </nc>
  </rcc>
</revisions>
</file>

<file path=xl/revisions/revisionLog6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61" sId="1">
    <oc r="J95" t="inlineStr">
      <is>
        <t>Arya</t>
      </is>
    </oc>
    <nc r="J95" t="inlineStr">
      <is>
        <t>Manasa.</t>
      </is>
    </nc>
  </rcc>
</revisions>
</file>

<file path=xl/revisions/revisionLog6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62" sId="1">
    <oc r="I208" t="inlineStr">
      <is>
        <t>Not_Run</t>
      </is>
    </oc>
    <nc r="I208"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9" sId="1">
    <oc r="I105" t="inlineStr">
      <is>
        <t>Not_Run</t>
      </is>
    </oc>
    <nc r="I105"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1" sId="1">
    <oc r="E129" t="inlineStr">
      <is>
        <t>Not_Run</t>
      </is>
    </oc>
    <nc r="E129" t="inlineStr">
      <is>
        <t>Passed</t>
      </is>
    </nc>
  </rcc>
</revisions>
</file>

<file path=xl/revisions/revisionLog7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63" sId="1">
    <oc r="I308" t="inlineStr">
      <is>
        <t>Not_Run</t>
      </is>
    </oc>
    <nc r="I308" t="inlineStr">
      <is>
        <t>Passed</t>
      </is>
    </nc>
  </rcc>
</revisions>
</file>

<file path=xl/revisions/revisionLog7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64" sId="1">
    <nc r="L207" t="inlineStr">
      <is>
        <t>Pass</t>
      </is>
    </nc>
  </rcc>
  <rdn rId="0" localSheetId="2" customView="1" name="Z_3D9D14C4_B3B1_4B1B_8FEF_F95ADB3B4C7C_.wvu.FilterData" hidden="1" oldHidden="1">
    <formula>Test_Config!$A$1</formula>
  </rdn>
  <rdn rId="0" localSheetId="1" customView="1" name="Z_3D9D14C4_B3B1_4B1B_8FEF_F95ADB3B4C7C_.wvu.FilterData" hidden="1" oldHidden="1">
    <formula>Test_Data!$A$1:$U$437</formula>
  </rdn>
  <rcv guid="{3D9D14C4-B3B1-4B1B-8FEF-F95ADB3B4C7C}" action="add"/>
</revisions>
</file>

<file path=xl/revisions/revisionLog7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67" sId="1">
    <oc r="I235" t="inlineStr">
      <is>
        <t>Not_Run</t>
      </is>
    </oc>
    <nc r="I235" t="inlineStr">
      <is>
        <t>Passed</t>
      </is>
    </nc>
  </rcc>
  <rcc rId="6968" sId="1">
    <nc r="L267" t="inlineStr">
      <is>
        <t>Verified with PCI-X4 slot</t>
      </is>
    </nc>
  </rcc>
  <rcc rId="6969" sId="1">
    <oc r="I267" t="inlineStr">
      <is>
        <t>Not_Run</t>
      </is>
    </oc>
    <nc r="I267" t="inlineStr">
      <is>
        <t>Passed</t>
      </is>
    </nc>
  </rcc>
</revisions>
</file>

<file path=xl/revisions/revisionLog7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70" sId="1">
    <oc r="I397" t="inlineStr">
      <is>
        <t>Not_Run</t>
      </is>
    </oc>
    <nc r="I397" t="inlineStr">
      <is>
        <t>Passed</t>
      </is>
    </nc>
  </rcc>
</revisions>
</file>

<file path=xl/revisions/revisionLog7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71" sId="1">
    <oc r="I255" t="inlineStr">
      <is>
        <t>Not_Run</t>
      </is>
    </oc>
    <nc r="I255" t="inlineStr">
      <is>
        <t>Passed</t>
      </is>
    </nc>
  </rcc>
</revisions>
</file>

<file path=xl/revisions/revisionLog7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72" sId="1">
    <oc r="C440" t="inlineStr">
      <is>
        <t>s</t>
      </is>
    </oc>
    <nc r="C440"/>
  </rcc>
</revisions>
</file>

<file path=xl/revisions/revisionLog7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73" sId="1">
    <oc r="I344" t="inlineStr">
      <is>
        <t>Not_Run</t>
      </is>
    </oc>
    <nc r="I344" t="inlineStr">
      <is>
        <t>Passed</t>
      </is>
    </nc>
  </rcc>
  <rcc rId="6974" sId="1">
    <oc r="I346" t="inlineStr">
      <is>
        <t>Not_Run</t>
      </is>
    </oc>
    <nc r="I346" t="inlineStr">
      <is>
        <t>Passed</t>
      </is>
    </nc>
  </rcc>
</revisions>
</file>

<file path=xl/revisions/revisionLog7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75" sId="1">
    <oc r="I279" t="inlineStr">
      <is>
        <t>Not_Run</t>
      </is>
    </oc>
    <nc r="I279" t="inlineStr">
      <is>
        <t>Passed</t>
      </is>
    </nc>
  </rcc>
</revisions>
</file>

<file path=xl/revisions/revisionLog7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76" sId="1">
    <oc r="I150" t="inlineStr">
      <is>
        <t>Not_Run</t>
      </is>
    </oc>
    <nc r="I150" t="inlineStr">
      <is>
        <t>Passed</t>
      </is>
    </nc>
  </rcc>
</revisions>
</file>

<file path=xl/revisions/revisionLog7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77" sId="1">
    <oc r="I139" t="inlineStr">
      <is>
        <t>Not_Run</t>
      </is>
    </oc>
    <nc r="I139" t="inlineStr">
      <is>
        <t>passed</t>
      </is>
    </nc>
  </rcc>
  <rcc rId="6978" sId="1">
    <oc r="I137" t="inlineStr">
      <is>
        <t>Not_Run</t>
      </is>
    </oc>
    <nc r="I137" t="inlineStr">
      <is>
        <t>passed</t>
      </is>
    </nc>
  </rcc>
  <rcc rId="6979" sId="1">
    <oc r="I283" t="inlineStr">
      <is>
        <t>Not_Run</t>
      </is>
    </oc>
    <nc r="I283" t="inlineStr">
      <is>
        <t>Passed</t>
      </is>
    </nc>
  </rcc>
  <rcc rId="6980" sId="1">
    <oc r="I284" t="inlineStr">
      <is>
        <t>Not_Run</t>
      </is>
    </oc>
    <nc r="I284" t="inlineStr">
      <is>
        <t>Passed</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 sId="1">
    <oc r="E206" t="inlineStr">
      <is>
        <t>Not_Run</t>
      </is>
    </oc>
    <nc r="E206" t="inlineStr">
      <is>
        <t>Passed</t>
      </is>
    </nc>
  </rcc>
</revisions>
</file>

<file path=xl/revisions/revisionLog7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81" sId="1">
    <oc r="I417" t="inlineStr">
      <is>
        <t>Not_Run</t>
      </is>
    </oc>
    <nc r="I417" t="inlineStr">
      <is>
        <t>Passed</t>
      </is>
    </nc>
  </rcc>
  <rcc rId="6982" sId="1">
    <oc r="J417" t="inlineStr">
      <is>
        <t>Arya</t>
      </is>
    </oc>
    <nc r="J417"/>
  </rcc>
  <rcc rId="6983" sId="1">
    <oc r="I224" t="inlineStr">
      <is>
        <t>Not_Run</t>
      </is>
    </oc>
    <nc r="I224" t="inlineStr">
      <is>
        <t>Passed</t>
      </is>
    </nc>
  </rcc>
  <rcc rId="6984" sId="1">
    <oc r="I161" t="inlineStr">
      <is>
        <t>Not_Run</t>
      </is>
    </oc>
    <nc r="I161" t="inlineStr">
      <is>
        <t>Passed</t>
      </is>
    </nc>
  </rcc>
  <rcc rId="6985" sId="1">
    <oc r="I204" t="inlineStr">
      <is>
        <t>Not_Run</t>
      </is>
    </oc>
    <nc r="I204" t="inlineStr">
      <is>
        <t>Passed</t>
      </is>
    </nc>
  </rcc>
  <rcc rId="6986" sId="1">
    <oc r="I338" t="inlineStr">
      <is>
        <t>Not_Run</t>
      </is>
    </oc>
    <nc r="I338" t="inlineStr">
      <is>
        <t>Passed</t>
      </is>
    </nc>
  </rcc>
</revisions>
</file>

<file path=xl/revisions/revisionLog7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87" sId="1">
    <oc r="I95" t="inlineStr">
      <is>
        <t>Not_Run</t>
      </is>
    </oc>
    <nc r="I95" t="inlineStr">
      <is>
        <t>Passed</t>
      </is>
    </nc>
  </rcc>
  <rcc rId="6988" sId="1">
    <oc r="I412" t="inlineStr">
      <is>
        <t>Not_Run</t>
      </is>
    </oc>
    <nc r="I412" t="inlineStr">
      <is>
        <t>Passed</t>
      </is>
    </nc>
  </rcc>
  <rcc rId="6989" sId="1">
    <oc r="I19" t="inlineStr">
      <is>
        <t>Not_Run</t>
      </is>
    </oc>
    <nc r="I19" t="inlineStr">
      <is>
        <t>Passed</t>
      </is>
    </nc>
  </rcc>
  <rcc rId="6990" sId="1">
    <oc r="I18" t="inlineStr">
      <is>
        <t>Not_Run</t>
      </is>
    </oc>
    <nc r="I18" t="inlineStr">
      <is>
        <t>Passed</t>
      </is>
    </nc>
  </rcc>
  <rcc rId="6991" sId="1">
    <oc r="I246" t="inlineStr">
      <is>
        <t>Not_Run</t>
      </is>
    </oc>
    <nc r="I246" t="inlineStr">
      <is>
        <t>Passed</t>
      </is>
    </nc>
  </rcc>
  <rcc rId="6992" sId="1">
    <oc r="I319" t="inlineStr">
      <is>
        <t>Not_Run</t>
      </is>
    </oc>
    <nc r="I319" t="inlineStr">
      <is>
        <t>Passed</t>
      </is>
    </nc>
  </rcc>
  <rcc rId="6993" sId="1">
    <oc r="I322" t="inlineStr">
      <is>
        <t>Not_Run</t>
      </is>
    </oc>
    <nc r="I322" t="inlineStr">
      <is>
        <t>Passed</t>
      </is>
    </nc>
  </rcc>
  <rcc rId="6994" sId="1">
    <oc r="I321" t="inlineStr">
      <is>
        <t>Not_Run</t>
      </is>
    </oc>
    <nc r="I321" t="inlineStr">
      <is>
        <t>Passed</t>
      </is>
    </nc>
  </rcc>
  <rcc rId="6995" sId="1">
    <oc r="I320" t="inlineStr">
      <is>
        <t>Not_Run</t>
      </is>
    </oc>
    <nc r="I320" t="inlineStr">
      <is>
        <t>Passed</t>
      </is>
    </nc>
  </rcc>
  <rcc rId="6996" sId="1">
    <oc r="I271" t="inlineStr">
      <is>
        <t>Not_Run</t>
      </is>
    </oc>
    <nc r="I271" t="inlineStr">
      <is>
        <t>Passed</t>
      </is>
    </nc>
  </rcc>
</revisions>
</file>

<file path=xl/revisions/revisionLog7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97" sId="1">
    <oc r="I153" t="inlineStr">
      <is>
        <t>Not_Run</t>
      </is>
    </oc>
    <nc r="I153" t="inlineStr">
      <is>
        <t>Passed</t>
      </is>
    </nc>
  </rcc>
  <rcc rId="6998" sId="1">
    <oc r="I339" t="inlineStr">
      <is>
        <t>Not_Run</t>
      </is>
    </oc>
    <nc r="I339" t="inlineStr">
      <is>
        <t>Passed</t>
      </is>
    </nc>
  </rcc>
  <rcc rId="6999" sId="1">
    <oc r="I30" t="inlineStr">
      <is>
        <t>Not_Run</t>
      </is>
    </oc>
    <nc r="I30" t="inlineStr">
      <is>
        <t>Passed</t>
      </is>
    </nc>
  </rcc>
  <rcc rId="7000" sId="1">
    <oc r="I10" t="inlineStr">
      <is>
        <t>Not_Run</t>
      </is>
    </oc>
    <nc r="I10" t="inlineStr">
      <is>
        <t>Passed</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7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03" sId="1">
    <oc r="I207" t="inlineStr">
      <is>
        <t>Not_Run</t>
      </is>
    </oc>
    <nc r="I207" t="inlineStr">
      <is>
        <t>Passed</t>
      </is>
    </nc>
  </rcc>
  <rcc rId="7004" sId="1">
    <oc r="L207" t="inlineStr">
      <is>
        <t>Pass</t>
      </is>
    </oc>
    <nc r="L207"/>
  </rcc>
  <rcc rId="7005" sId="1">
    <oc r="I241" t="inlineStr">
      <is>
        <t>Not_Run</t>
      </is>
    </oc>
    <nc r="I241" t="inlineStr">
      <is>
        <t>Passed</t>
      </is>
    </nc>
  </rcc>
  <rcc rId="7006" sId="1">
    <oc r="I251" t="inlineStr">
      <is>
        <t>Not_Run</t>
      </is>
    </oc>
    <nc r="I251" t="inlineStr">
      <is>
        <t>Passed</t>
      </is>
    </nc>
  </rcc>
  <rcc rId="7007" sId="1">
    <oc r="I155" t="inlineStr">
      <is>
        <t>Not_Run</t>
      </is>
    </oc>
    <nc r="I155" t="inlineStr">
      <is>
        <t>Passed</t>
      </is>
    </nc>
  </rcc>
  <rcc rId="7008" sId="1">
    <oc r="I433" t="inlineStr">
      <is>
        <t>Not_Run</t>
      </is>
    </oc>
    <nc r="I433" t="inlineStr">
      <is>
        <t>Passed</t>
      </is>
    </nc>
  </rcc>
  <rcc rId="7009" sId="1">
    <oc r="I421" t="inlineStr">
      <is>
        <t>Not_Run</t>
      </is>
    </oc>
    <nc r="I421" t="inlineStr">
      <is>
        <t>Passed</t>
      </is>
    </nc>
  </rcc>
</revisions>
</file>

<file path=xl/revisions/revisionLog7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10" sId="1">
    <oc r="I116" t="inlineStr">
      <is>
        <t>Not_Run</t>
      </is>
    </oc>
    <nc r="I116" t="inlineStr">
      <is>
        <t>Passed</t>
      </is>
    </nc>
  </rcc>
  <rcc rId="7011" sId="1">
    <oc r="I27" t="inlineStr">
      <is>
        <t>Not_Run</t>
      </is>
    </oc>
    <nc r="I27" t="inlineStr">
      <is>
        <t>Passed</t>
      </is>
    </nc>
  </rcc>
</revisions>
</file>

<file path=xl/revisions/revisionLog7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12" sId="1">
    <oc r="I330" t="inlineStr">
      <is>
        <t>Not_Run</t>
      </is>
    </oc>
    <nc r="I330" t="inlineStr">
      <is>
        <t>Passed</t>
      </is>
    </nc>
  </rcc>
</revisions>
</file>

<file path=xl/revisions/revisionLog7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13" sId="1">
    <oc r="I188" t="inlineStr">
      <is>
        <t>Not_Run</t>
      </is>
    </oc>
    <nc r="I188" t="inlineStr">
      <is>
        <t>Passed</t>
      </is>
    </nc>
  </rcc>
</revisions>
</file>

<file path=xl/revisions/revisionLog7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14" sId="1">
    <oc r="I429" t="inlineStr">
      <is>
        <t>Not_Run</t>
      </is>
    </oc>
    <nc r="I429" t="inlineStr">
      <is>
        <t>Passed</t>
      </is>
    </nc>
  </rcc>
  <rcc rId="7015" sId="1">
    <oc r="I89" t="inlineStr">
      <is>
        <t>Not_Run</t>
      </is>
    </oc>
    <nc r="I89" t="inlineStr">
      <is>
        <t>Passed</t>
      </is>
    </nc>
  </rcc>
  <rcc rId="7016" sId="1" odxf="1" dxf="1">
    <oc r="A429">
      <f>HYPERLINK("https://hsdes.intel.com/resource/16014422452","16014422452")</f>
    </oc>
    <nc r="A429">
      <f>HYPERLINK("https://hsdes.intel.com/resource/16014422452","16014422452")</f>
    </nc>
    <odxf>
      <font>
        <u val="none"/>
        <sz val="11"/>
        <color theme="1"/>
        <name val="Calibri"/>
        <family val="2"/>
        <scheme val="minor"/>
      </font>
    </odxf>
    <ndxf>
      <font>
        <u/>
        <sz val="11"/>
        <color theme="10"/>
        <name val="Calibri"/>
        <family val="2"/>
        <scheme val="minor"/>
      </font>
    </ndxf>
  </rcc>
</revisions>
</file>

<file path=xl/revisions/revisionLog7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17" sId="1">
    <oc r="I127" t="inlineStr">
      <is>
        <t>Not_Run</t>
      </is>
    </oc>
    <nc r="I127" t="inlineStr">
      <is>
        <t>Passed</t>
      </is>
    </nc>
  </rcc>
  <rcc rId="7018" sId="1">
    <oc r="I128" t="inlineStr">
      <is>
        <t>Not_Run</t>
      </is>
    </oc>
    <nc r="I128" t="inlineStr">
      <is>
        <t>Passed</t>
      </is>
    </nc>
  </rcc>
</revisions>
</file>

<file path=xl/revisions/revisionLog7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19" sId="1">
    <oc r="I159" t="inlineStr">
      <is>
        <t>Not_Run</t>
      </is>
    </oc>
    <nc r="I159" t="inlineStr">
      <is>
        <t>Passed</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3" sId="1">
    <oc r="E132" t="inlineStr">
      <is>
        <t>Not_Run</t>
      </is>
    </oc>
    <nc r="E132" t="inlineStr">
      <is>
        <t>Passed</t>
      </is>
    </nc>
  </rcc>
</revisions>
</file>

<file path=xl/revisions/revisionLog7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0" sId="1">
    <oc r="I39" t="inlineStr">
      <is>
        <t>Not_Run</t>
      </is>
    </oc>
    <nc r="I39" t="inlineStr">
      <is>
        <t>Passed</t>
      </is>
    </nc>
  </rcc>
  <rcc rId="7021" sId="1">
    <nc r="C448" t="inlineStr">
      <is>
        <t>p</t>
      </is>
    </nc>
  </rcc>
  <rcc rId="7022" sId="1">
    <oc r="I206" t="inlineStr">
      <is>
        <t>Not_Run</t>
      </is>
    </oc>
    <nc r="I206" t="inlineStr">
      <is>
        <t>Passed</t>
      </is>
    </nc>
  </rcc>
  <rcc rId="7023" sId="1">
    <oc r="J206" t="inlineStr">
      <is>
        <t>Arya</t>
      </is>
    </oc>
    <nc r="J206"/>
  </rcc>
</revisions>
</file>

<file path=xl/revisions/revisionLog7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4" sId="1">
    <oc r="I166" t="inlineStr">
      <is>
        <t>Not_Run</t>
      </is>
    </oc>
    <nc r="I166" t="inlineStr">
      <is>
        <t>Passed</t>
      </is>
    </nc>
  </rcc>
</revisions>
</file>

<file path=xl/revisions/revisionLog7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5" sId="1">
    <oc r="C448" t="inlineStr">
      <is>
        <t>p</t>
      </is>
    </oc>
    <nc r="C448"/>
  </rcc>
</revisions>
</file>

<file path=xl/revisions/revisionLog7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6" sId="1">
    <oc r="I236" t="inlineStr">
      <is>
        <t>Not_Run</t>
      </is>
    </oc>
    <nc r="I236" t="inlineStr">
      <is>
        <t>Passed</t>
      </is>
    </nc>
  </rcc>
  <rcc rId="7027" sId="1">
    <oc r="J236" t="inlineStr">
      <is>
        <t>Arya</t>
      </is>
    </oc>
    <nc r="J236"/>
  </rcc>
</revisions>
</file>

<file path=xl/revisions/revisionLog7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8" sId="1">
    <oc r="I294" t="inlineStr">
      <is>
        <t>Not_Run</t>
      </is>
    </oc>
    <nc r="I294" t="inlineStr">
      <is>
        <t>Passed</t>
      </is>
    </nc>
  </rcc>
  <rcc rId="7029" sId="1">
    <oc r="I295" t="inlineStr">
      <is>
        <t>Not_Run</t>
      </is>
    </oc>
    <nc r="I295" t="inlineStr">
      <is>
        <t>Passed</t>
      </is>
    </nc>
  </rcc>
  <rcc rId="7030" sId="1">
    <oc r="I317" t="inlineStr">
      <is>
        <t>Not_Run</t>
      </is>
    </oc>
    <nc r="I317" t="inlineStr">
      <is>
        <t>Passed</t>
      </is>
    </nc>
  </rcc>
  <rcc rId="7031" sId="1">
    <oc r="I334" t="inlineStr">
      <is>
        <t>Not_Run</t>
      </is>
    </oc>
    <nc r="I334" t="inlineStr">
      <is>
        <t>Passed</t>
      </is>
    </nc>
  </rc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Test_Data!$A$1:$U$437</formula>
    <oldFormula>Test_Data!$A$1:$U$437</oldFormula>
  </rdn>
  <rcv guid="{59388434-B977-4D04-820B-C0079DE38CFF}" action="add"/>
</revisions>
</file>

<file path=xl/revisions/revisionLog7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34" sId="1">
    <oc r="I2" t="inlineStr">
      <is>
        <t>Not_Run</t>
      </is>
    </oc>
    <nc r="I2" t="inlineStr">
      <is>
        <t>Passed</t>
      </is>
    </nc>
  </rcc>
  <rcc rId="7035" sId="1">
    <oc r="I143" t="inlineStr">
      <is>
        <t>Not_Run</t>
      </is>
    </oc>
    <nc r="I143" t="inlineStr">
      <is>
        <t>Passed</t>
      </is>
    </nc>
  </rcc>
</revisions>
</file>

<file path=xl/revisions/revisionLog7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36" sId="1">
    <oc r="I141" t="inlineStr">
      <is>
        <t>Not_Run</t>
      </is>
    </oc>
    <nc r="I141" t="inlineStr">
      <is>
        <t>passed</t>
      </is>
    </nc>
  </rcc>
  <rcc rId="7037" sId="1">
    <oc r="I142" t="inlineStr">
      <is>
        <t>Not_Run</t>
      </is>
    </oc>
    <nc r="I142" t="inlineStr">
      <is>
        <t>passed</t>
      </is>
    </nc>
  </rcc>
</revisions>
</file>

<file path=xl/revisions/revisionLog7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38" sId="1">
    <oc r="I201" t="inlineStr">
      <is>
        <t>Not_Run</t>
      </is>
    </oc>
    <nc r="I201" t="inlineStr">
      <is>
        <t>Passed</t>
      </is>
    </nc>
  </rcc>
</revisions>
</file>

<file path=xl/revisions/revisionLog7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2" customView="1" name="Z_7384116A_A108_4663_A454_627080C9D65D_.wvu.FilterData" hidden="1" oldHidden="1">
    <formula>Test_Config!$A$1</formula>
  </rdn>
  <rdn rId="0" localSheetId="1" customView="1" name="Z_7384116A_A108_4663_A454_627080C9D65D_.wvu.FilterData" hidden="1" oldHidden="1">
    <formula>Test_Data!$A$1:$U$437</formula>
  </rdn>
  <rcv guid="{7384116A-A108-4663-A454-627080C9D65D}" action="add"/>
</revisions>
</file>

<file path=xl/revisions/revisionLog7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41" sId="1">
    <oc r="I300" t="inlineStr">
      <is>
        <t>Not_Run</t>
      </is>
    </oc>
    <nc r="I300" t="inlineStr">
      <is>
        <t>Passed</t>
      </is>
    </nc>
  </rcc>
  <rcc rId="7042" sId="1">
    <oc r="I286" t="inlineStr">
      <is>
        <t>Not_Run</t>
      </is>
    </oc>
    <nc r="I286" t="inlineStr">
      <is>
        <t>Passed</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 sId="1" xfDxf="1" dxf="1">
    <nc r="F16" t="inlineStr">
      <is>
        <t>Type-c headset not available</t>
      </is>
    </nc>
  </rcc>
  <rcc rId="665" sId="1">
    <oc r="E16" t="inlineStr">
      <is>
        <t>Not_Run</t>
      </is>
    </oc>
    <nc r="E16" t="inlineStr">
      <is>
        <t>NA</t>
      </is>
    </nc>
  </rcc>
  <rcc rId="666" sId="1">
    <oc r="E309" t="inlineStr">
      <is>
        <t>Not_Run</t>
      </is>
    </oc>
    <nc r="E309" t="inlineStr">
      <is>
        <t>NA</t>
      </is>
    </nc>
  </rcc>
  <rcc rId="667" sId="1" xfDxf="1" dxf="1">
    <nc r="F309" t="inlineStr">
      <is>
        <t>c-TDP Supported qdf not avilable</t>
      </is>
    </nc>
  </rcc>
  <rcc rId="668" sId="1">
    <oc r="E3" t="inlineStr">
      <is>
        <t>Not_Run</t>
      </is>
    </oc>
    <nc r="E3" t="inlineStr">
      <is>
        <t>Passed</t>
      </is>
    </nc>
  </rcc>
  <rcc rId="669" sId="1">
    <oc r="E8" t="inlineStr">
      <is>
        <t>Not_Run</t>
      </is>
    </oc>
    <nc r="E8" t="inlineStr">
      <is>
        <t>Passed</t>
      </is>
    </nc>
  </rcc>
  <rcc rId="670" sId="1">
    <oc r="E22" t="inlineStr">
      <is>
        <t>Not_Run</t>
      </is>
    </oc>
    <nc r="E22" t="inlineStr">
      <is>
        <t>Passed</t>
      </is>
    </nc>
  </rcc>
  <rcc rId="671" sId="1">
    <oc r="E27" t="inlineStr">
      <is>
        <t>Not_Run</t>
      </is>
    </oc>
    <nc r="E27" t="inlineStr">
      <is>
        <t>Passed</t>
      </is>
    </nc>
  </rcc>
  <rcc rId="672" sId="1">
    <oc r="E20" t="inlineStr">
      <is>
        <t>Not_Run</t>
      </is>
    </oc>
    <nc r="E20" t="inlineStr">
      <is>
        <t>Passed</t>
      </is>
    </nc>
  </rcc>
  <rcc rId="673" sId="1">
    <oc r="E21" t="inlineStr">
      <is>
        <t>Not_Run</t>
      </is>
    </oc>
    <nc r="E21" t="inlineStr">
      <is>
        <t>Passed</t>
      </is>
    </nc>
  </rcc>
  <rcc rId="674" sId="1">
    <oc r="E57" t="inlineStr">
      <is>
        <t>Not_Run</t>
      </is>
    </oc>
    <nc r="E57" t="inlineStr">
      <is>
        <t>Passed</t>
      </is>
    </nc>
  </rcc>
  <rcc rId="675" sId="1">
    <oc r="E63" t="inlineStr">
      <is>
        <t>Not_Run</t>
      </is>
    </oc>
    <nc r="E63" t="inlineStr">
      <is>
        <t>Passed</t>
      </is>
    </nc>
  </rcc>
  <rcc rId="676" sId="1">
    <oc r="E67" t="inlineStr">
      <is>
        <t>Not_Run</t>
      </is>
    </oc>
    <nc r="E67" t="inlineStr">
      <is>
        <t>Passed</t>
      </is>
    </nc>
  </rcc>
  <rcc rId="677" sId="1">
    <oc r="E73" t="inlineStr">
      <is>
        <t>Not_Run</t>
      </is>
    </oc>
    <nc r="E73" t="inlineStr">
      <is>
        <t>Passed</t>
      </is>
    </nc>
  </rcc>
  <rcc rId="678" sId="1">
    <oc r="E76" t="inlineStr">
      <is>
        <t>Not_Run</t>
      </is>
    </oc>
    <nc r="E76" t="inlineStr">
      <is>
        <t>Passed</t>
      </is>
    </nc>
  </rcc>
  <rcc rId="679" sId="1">
    <oc r="E75" t="inlineStr">
      <is>
        <t>Not_Run</t>
      </is>
    </oc>
    <nc r="E75" t="inlineStr">
      <is>
        <t>Passed</t>
      </is>
    </nc>
  </rcc>
</revisions>
</file>

<file path=xl/revisions/revisionLog7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43" sId="1">
    <oc r="I211" t="inlineStr">
      <is>
        <t>Not_Run</t>
      </is>
    </oc>
    <nc r="I211" t="inlineStr">
      <is>
        <t>Passed</t>
      </is>
    </nc>
  </rcc>
  <rcc rId="7044" sId="1">
    <oc r="I217" t="inlineStr">
      <is>
        <t>Not_Run</t>
      </is>
    </oc>
    <nc r="I217" t="inlineStr">
      <is>
        <t>Passed</t>
      </is>
    </nc>
  </rcc>
  <rcc rId="7045" sId="1">
    <oc r="I238" t="inlineStr">
      <is>
        <t>Not_Run</t>
      </is>
    </oc>
    <nc r="I238" t="inlineStr">
      <is>
        <t>Passed</t>
      </is>
    </nc>
  </rcc>
  <rcc rId="7046" sId="1">
    <oc r="I240" t="inlineStr">
      <is>
        <t>Not_Run</t>
      </is>
    </oc>
    <nc r="I240" t="inlineStr">
      <is>
        <t>Passed</t>
      </is>
    </nc>
  </rcc>
</revisions>
</file>

<file path=xl/revisions/revisionLog7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47" sId="1">
    <oc r="I296" t="inlineStr">
      <is>
        <t>Not_Run</t>
      </is>
    </oc>
    <nc r="I296" t="inlineStr">
      <is>
        <t>Passed</t>
      </is>
    </nc>
  </rcc>
</revisions>
</file>

<file path=xl/revisions/revisionLog7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48" sId="1">
    <oc r="I292" t="inlineStr">
      <is>
        <t>Not_Run</t>
      </is>
    </oc>
    <nc r="I292" t="inlineStr">
      <is>
        <t>Passed</t>
      </is>
    </nc>
  </rcc>
  <rcc rId="7049" sId="1">
    <oc r="I323" t="inlineStr">
      <is>
        <t>Not_Run</t>
      </is>
    </oc>
    <nc r="I323" t="inlineStr">
      <is>
        <t>Passed</t>
      </is>
    </nc>
  </rcc>
</revisions>
</file>

<file path=xl/revisions/revisionLog7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50" sId="1">
    <oc r="I332" t="inlineStr">
      <is>
        <t>Not_Run</t>
      </is>
    </oc>
    <nc r="I332" t="inlineStr">
      <is>
        <t>Passed</t>
      </is>
    </nc>
  </rcc>
  <rcc rId="7051" sId="1">
    <oc r="I366" t="inlineStr">
      <is>
        <t>Not_Run</t>
      </is>
    </oc>
    <nc r="I366" t="inlineStr">
      <is>
        <t>Passed</t>
      </is>
    </nc>
  </rcc>
  <rcc rId="7052" sId="1">
    <oc r="I385" t="inlineStr">
      <is>
        <t>Not_Run</t>
      </is>
    </oc>
    <nc r="I385" t="inlineStr">
      <is>
        <t>Passed</t>
      </is>
    </nc>
  </rcc>
  <rcc rId="7053" sId="1">
    <oc r="J332" t="inlineStr">
      <is>
        <t>Shwetha</t>
      </is>
    </oc>
    <nc r="J332" t="inlineStr">
      <is>
        <t>Arya</t>
      </is>
    </nc>
  </rcc>
  <rcc rId="7054" sId="1">
    <oc r="J366" t="inlineStr">
      <is>
        <t>Shwetha</t>
      </is>
    </oc>
    <nc r="J366" t="inlineStr">
      <is>
        <t>Arya</t>
      </is>
    </nc>
  </rcc>
  <rcc rId="7055" sId="1">
    <oc r="J385" t="inlineStr">
      <is>
        <t>Shwetha</t>
      </is>
    </oc>
    <nc r="J385" t="inlineStr">
      <is>
        <t>Arya</t>
      </is>
    </nc>
  </rcc>
</revisions>
</file>

<file path=xl/revisions/revisionLog7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56" sId="1">
    <oc r="I81" t="inlineStr">
      <is>
        <t>Not_Run</t>
      </is>
    </oc>
    <nc r="I81" t="inlineStr">
      <is>
        <t>Passed</t>
      </is>
    </nc>
  </rcc>
  <rcc rId="7057" sId="1">
    <oc r="I82" t="inlineStr">
      <is>
        <t>Not_Run</t>
      </is>
    </oc>
    <nc r="I82" t="inlineStr">
      <is>
        <t>Passed</t>
      </is>
    </nc>
  </rcc>
  <rcc rId="7058" sId="1">
    <oc r="I90" t="inlineStr">
      <is>
        <t>Not_Run</t>
      </is>
    </oc>
    <nc r="I90" t="inlineStr">
      <is>
        <t>Passed</t>
      </is>
    </nc>
  </rcc>
  <rcc rId="7059" sId="1">
    <oc r="I177" t="inlineStr">
      <is>
        <t>Not_Run</t>
      </is>
    </oc>
    <nc r="I177" t="inlineStr">
      <is>
        <t>Passed</t>
      </is>
    </nc>
  </rc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Test_Data!$A$1:$U$437</formula>
    <oldFormula>Test_Data!$A$1:$U$437</oldFormula>
  </rdn>
  <rcv guid="{1452CE3A-0E5D-4E5C-9B15-F3517FBAE90D}" action="add"/>
</revisions>
</file>

<file path=xl/revisions/revisionLog7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62" sId="1">
    <oc r="I114" t="inlineStr">
      <is>
        <t>Not_Run</t>
      </is>
    </oc>
    <nc r="I114" t="inlineStr">
      <is>
        <t>Passed</t>
      </is>
    </nc>
  </rcc>
</revisions>
</file>

<file path=xl/revisions/revisionLog7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384116A-A108-4663-A454-627080C9D65D}" action="delete"/>
  <rdn rId="0" localSheetId="2" customView="1" name="Z_7384116A_A108_4663_A454_627080C9D65D_.wvu.FilterData" hidden="1" oldHidden="1">
    <formula>Test_Config!$A$1</formula>
    <oldFormula>Test_Config!$A$1</oldFormula>
  </rdn>
  <rdn rId="0" localSheetId="1" customView="1" name="Z_7384116A_A108_4663_A454_627080C9D65D_.wvu.FilterData" hidden="1" oldHidden="1">
    <formula>Test_Data!$A$1:$U$437</formula>
    <oldFormula>Test_Data!$A$1:$U$437</oldFormula>
  </rdn>
  <rcv guid="{7384116A-A108-4663-A454-627080C9D65D}" action="add"/>
</revisions>
</file>

<file path=xl/revisions/revisionLog7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384116A-A108-4663-A454-627080C9D65D}" action="delete"/>
  <rdn rId="0" localSheetId="2" customView="1" name="Z_7384116A_A108_4663_A454_627080C9D65D_.wvu.FilterData" hidden="1" oldHidden="1">
    <formula>Test_Config!$A$1</formula>
    <oldFormula>Test_Config!$A$1</oldFormula>
  </rdn>
  <rdn rId="0" localSheetId="1" customView="1" name="Z_7384116A_A108_4663_A454_627080C9D65D_.wvu.FilterData" hidden="1" oldHidden="1">
    <formula>Test_Data!$A$1:$S$437</formula>
    <oldFormula>Test_Data!$A$1:$U$437</oldFormula>
  </rdn>
  <rcv guid="{7384116A-A108-4663-A454-627080C9D65D}" action="add"/>
</revisions>
</file>

<file path=xl/revisions/revisionLog7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67" sId="1">
    <oc r="I2" t="inlineStr">
      <is>
        <t>Passed</t>
      </is>
    </oc>
    <nc r="I2" t="inlineStr">
      <is>
        <t>Not_Run</t>
      </is>
    </nc>
  </rcc>
  <rcc rId="7068" sId="1">
    <oc r="I3" t="inlineStr">
      <is>
        <t>Passed</t>
      </is>
    </oc>
    <nc r="I3" t="inlineStr">
      <is>
        <t>Not_Run</t>
      </is>
    </nc>
  </rcc>
  <rcc rId="7069" sId="1">
    <oc r="I4" t="inlineStr">
      <is>
        <t>Passed</t>
      </is>
    </oc>
    <nc r="I4" t="inlineStr">
      <is>
        <t>Not_Run</t>
      </is>
    </nc>
  </rcc>
  <rcc rId="7070" sId="1">
    <oc r="I6" t="inlineStr">
      <is>
        <t>Passed</t>
      </is>
    </oc>
    <nc r="I6" t="inlineStr">
      <is>
        <t>Not_Run</t>
      </is>
    </nc>
  </rcc>
  <rcc rId="7071" sId="1">
    <oc r="I8" t="inlineStr">
      <is>
        <t>Passed</t>
      </is>
    </oc>
    <nc r="I8" t="inlineStr">
      <is>
        <t>Not_Run</t>
      </is>
    </nc>
  </rcc>
  <rcc rId="7072" sId="1">
    <oc r="I10" t="inlineStr">
      <is>
        <t>Passed</t>
      </is>
    </oc>
    <nc r="I10" t="inlineStr">
      <is>
        <t>Not_Run</t>
      </is>
    </nc>
  </rcc>
  <rcc rId="7073" sId="1">
    <oc r="I12" t="inlineStr">
      <is>
        <t>Passed</t>
      </is>
    </oc>
    <nc r="I12" t="inlineStr">
      <is>
        <t>Not_Run</t>
      </is>
    </nc>
  </rcc>
  <rcc rId="7074" sId="1">
    <oc r="I13" t="inlineStr">
      <is>
        <t>Passed</t>
      </is>
    </oc>
    <nc r="I13" t="inlineStr">
      <is>
        <t>Not_Run</t>
      </is>
    </nc>
  </rcc>
  <rcc rId="7075" sId="1">
    <oc r="I15" t="inlineStr">
      <is>
        <t>passed</t>
      </is>
    </oc>
    <nc r="I15" t="inlineStr">
      <is>
        <t>Not_Run</t>
      </is>
    </nc>
  </rcc>
  <rcc rId="7076" sId="1">
    <oc r="I17" t="inlineStr">
      <is>
        <t>passed</t>
      </is>
    </oc>
    <nc r="I17" t="inlineStr">
      <is>
        <t>Not_Run</t>
      </is>
    </nc>
  </rcc>
  <rcc rId="7077" sId="1">
    <oc r="I19" t="inlineStr">
      <is>
        <t>Passed</t>
      </is>
    </oc>
    <nc r="I19" t="inlineStr">
      <is>
        <t>Not_Run</t>
      </is>
    </nc>
  </rcc>
  <rcc rId="7078" sId="1">
    <oc r="I22" t="inlineStr">
      <is>
        <t>Passed</t>
      </is>
    </oc>
    <nc r="I22" t="inlineStr">
      <is>
        <t>Not_Run</t>
      </is>
    </nc>
  </rcc>
  <rcc rId="7079" sId="1">
    <oc r="I20" t="inlineStr">
      <is>
        <t>Passed</t>
      </is>
    </oc>
    <nc r="I20" t="inlineStr">
      <is>
        <t>Not_Run</t>
      </is>
    </nc>
  </rcc>
  <rcc rId="7080" sId="1">
    <oc r="I21" t="inlineStr">
      <is>
        <t>Passed</t>
      </is>
    </oc>
    <nc r="I21" t="inlineStr">
      <is>
        <t>Not_Run</t>
      </is>
    </nc>
  </rcc>
  <rcc rId="7081" sId="1">
    <oc r="I338" t="inlineStr">
      <is>
        <t>Passed</t>
      </is>
    </oc>
    <nc r="I338" t="inlineStr">
      <is>
        <t>Not_Run</t>
      </is>
    </nc>
  </rcc>
  <rcc rId="7082" sId="1">
    <oc r="I23" t="inlineStr">
      <is>
        <t>Passed</t>
      </is>
    </oc>
    <nc r="I23" t="inlineStr">
      <is>
        <t>Not_Run</t>
      </is>
    </nc>
  </rcc>
  <rcc rId="7083" sId="1">
    <oc r="I24" t="inlineStr">
      <is>
        <t>Passed</t>
      </is>
    </oc>
    <nc r="I24" t="inlineStr">
      <is>
        <t>Not_Run</t>
      </is>
    </nc>
  </rcc>
  <rcc rId="7084" sId="1">
    <oc r="I25" t="inlineStr">
      <is>
        <t>Passed</t>
      </is>
    </oc>
    <nc r="I25" t="inlineStr">
      <is>
        <t>Not_Run</t>
      </is>
    </nc>
  </rcc>
  <rcc rId="7085" sId="1">
    <oc r="I27" t="inlineStr">
      <is>
        <t>Passed</t>
      </is>
    </oc>
    <nc r="I27" t="inlineStr">
      <is>
        <t>Not_Run</t>
      </is>
    </nc>
  </rcc>
  <rcc rId="7086" sId="1">
    <oc r="I28" t="inlineStr">
      <is>
        <t>Passed</t>
      </is>
    </oc>
    <nc r="I28" t="inlineStr">
      <is>
        <t>Not_Run</t>
      </is>
    </nc>
  </rcc>
  <rcc rId="7087" sId="1">
    <oc r="I30" t="inlineStr">
      <is>
        <t>Passed</t>
      </is>
    </oc>
    <nc r="I30" t="inlineStr">
      <is>
        <t>Not_Run</t>
      </is>
    </nc>
  </rcc>
  <rcc rId="7088" sId="1">
    <oc r="I31" t="inlineStr">
      <is>
        <t>Passed</t>
      </is>
    </oc>
    <nc r="I31" t="inlineStr">
      <is>
        <t>Not_Run</t>
      </is>
    </nc>
  </rcc>
  <rcc rId="7089" sId="1">
    <oc r="I33" t="inlineStr">
      <is>
        <t>Passed</t>
      </is>
    </oc>
    <nc r="I33" t="inlineStr">
      <is>
        <t>Not_Run</t>
      </is>
    </nc>
  </rcc>
  <rcc rId="7090" sId="1">
    <oc r="I35" t="inlineStr">
      <is>
        <t>Passed</t>
      </is>
    </oc>
    <nc r="I35" t="inlineStr">
      <is>
        <t>Not_Run</t>
      </is>
    </nc>
  </rcc>
  <rcc rId="7091" sId="1">
    <oc r="I39" t="inlineStr">
      <is>
        <t>Passed</t>
      </is>
    </oc>
    <nc r="I39" t="inlineStr">
      <is>
        <t>Not_Run</t>
      </is>
    </nc>
  </rcc>
  <rcc rId="7092" sId="1">
    <oc r="I42" t="inlineStr">
      <is>
        <t>passed</t>
      </is>
    </oc>
    <nc r="I42" t="inlineStr">
      <is>
        <t>Not_Run</t>
      </is>
    </nc>
  </rcc>
  <rcc rId="7093" sId="1">
    <oc r="I43" t="inlineStr">
      <is>
        <t>Passed</t>
      </is>
    </oc>
    <nc r="I43" t="inlineStr">
      <is>
        <t>Not_Run</t>
      </is>
    </nc>
  </rcc>
  <rcc rId="7094" sId="1">
    <oc r="I44" t="inlineStr">
      <is>
        <t>Passed</t>
      </is>
    </oc>
    <nc r="I44" t="inlineStr">
      <is>
        <t>Not_Run</t>
      </is>
    </nc>
  </rcc>
  <rcc rId="7095" sId="1">
    <oc r="I45" t="inlineStr">
      <is>
        <t>Passed</t>
      </is>
    </oc>
    <nc r="I45" t="inlineStr">
      <is>
        <t>Not_Run</t>
      </is>
    </nc>
  </rcc>
  <rcc rId="7096" sId="1">
    <oc r="I46" t="inlineStr">
      <is>
        <t>Passed</t>
      </is>
    </oc>
    <nc r="I46" t="inlineStr">
      <is>
        <t>Not_Run</t>
      </is>
    </nc>
  </rcc>
  <rcc rId="7097" sId="1">
    <oc r="I47" t="inlineStr">
      <is>
        <t>Passed</t>
      </is>
    </oc>
    <nc r="I47" t="inlineStr">
      <is>
        <t>Not_Run</t>
      </is>
    </nc>
  </rcc>
  <rcc rId="7098" sId="1">
    <oc r="I48" t="inlineStr">
      <is>
        <t>Passed</t>
      </is>
    </oc>
    <nc r="I48" t="inlineStr">
      <is>
        <t>Not_Run</t>
      </is>
    </nc>
  </rcc>
  <rcc rId="7099" sId="1">
    <oc r="I49" t="inlineStr">
      <is>
        <t>Passed</t>
      </is>
    </oc>
    <nc r="I49" t="inlineStr">
      <is>
        <t>Not_Run</t>
      </is>
    </nc>
  </rcc>
  <rcc rId="7100" sId="1">
    <oc r="I50" t="inlineStr">
      <is>
        <t>Passed</t>
      </is>
    </oc>
    <nc r="I50" t="inlineStr">
      <is>
        <t>Not_Run</t>
      </is>
    </nc>
  </rcc>
  <rcc rId="7101" sId="1">
    <oc r="I51" t="inlineStr">
      <is>
        <t>Passed</t>
      </is>
    </oc>
    <nc r="I51" t="inlineStr">
      <is>
        <t>Not_Run</t>
      </is>
    </nc>
  </rcc>
  <rcc rId="7102" sId="1">
    <oc r="I52" t="inlineStr">
      <is>
        <t>Passed</t>
      </is>
    </oc>
    <nc r="I52" t="inlineStr">
      <is>
        <t>Not_Run</t>
      </is>
    </nc>
  </rcc>
  <rcc rId="7103" sId="1">
    <oc r="I339" t="inlineStr">
      <is>
        <t>Passed</t>
      </is>
    </oc>
    <nc r="I339" t="inlineStr">
      <is>
        <t>Not_Run</t>
      </is>
    </nc>
  </rcc>
  <rcc rId="7104" sId="1">
    <oc r="I55" t="inlineStr">
      <is>
        <t>Passed</t>
      </is>
    </oc>
    <nc r="I55" t="inlineStr">
      <is>
        <t>Not_Run</t>
      </is>
    </nc>
  </rcc>
  <rcc rId="7105" sId="1">
    <oc r="I57" t="inlineStr">
      <is>
        <t>Passed</t>
      </is>
    </oc>
    <nc r="I57" t="inlineStr">
      <is>
        <t>Not_Run</t>
      </is>
    </nc>
  </rcc>
  <rcc rId="7106" sId="1">
    <oc r="I18" t="inlineStr">
      <is>
        <t>Passed</t>
      </is>
    </oc>
    <nc r="I18" t="inlineStr">
      <is>
        <t>Not_Run</t>
      </is>
    </nc>
  </rcc>
  <rcc rId="7107" sId="1">
    <oc r="I60" t="inlineStr">
      <is>
        <t>Passed</t>
      </is>
    </oc>
    <nc r="I60" t="inlineStr">
      <is>
        <t>Not_Run</t>
      </is>
    </nc>
  </rcc>
  <rcc rId="7108" sId="1">
    <oc r="I61" t="inlineStr">
      <is>
        <t>Passed</t>
      </is>
    </oc>
    <nc r="I61" t="inlineStr">
      <is>
        <t>Not_Run</t>
      </is>
    </nc>
  </rcc>
  <rcc rId="7109" sId="1">
    <oc r="I62" t="inlineStr">
      <is>
        <t>Passed</t>
      </is>
    </oc>
    <nc r="I62" t="inlineStr">
      <is>
        <t>Not_Run</t>
      </is>
    </nc>
  </rcc>
  <rcc rId="7110" sId="1">
    <oc r="I63" t="inlineStr">
      <is>
        <t>passed</t>
      </is>
    </oc>
    <nc r="I63" t="inlineStr">
      <is>
        <t>Not_Run</t>
      </is>
    </nc>
  </rcc>
  <rcc rId="7111" sId="1">
    <oc r="I66" t="inlineStr">
      <is>
        <t>Passed</t>
      </is>
    </oc>
    <nc r="I66" t="inlineStr">
      <is>
        <t>Not_Run</t>
      </is>
    </nc>
  </rcc>
  <rcc rId="7112" sId="1">
    <oc r="I67" t="inlineStr">
      <is>
        <t>passed</t>
      </is>
    </oc>
    <nc r="I67" t="inlineStr">
      <is>
        <t>Not_Run</t>
      </is>
    </nc>
  </rcc>
  <rcc rId="7113" sId="1">
    <oc r="I69" t="inlineStr">
      <is>
        <t>Passed</t>
      </is>
    </oc>
    <nc r="I69" t="inlineStr">
      <is>
        <t>Not_Run</t>
      </is>
    </nc>
  </rcc>
  <rcc rId="7114" sId="1">
    <oc r="I70" t="inlineStr">
      <is>
        <t>Passed</t>
      </is>
    </oc>
    <nc r="I70" t="inlineStr">
      <is>
        <t>Not_Run</t>
      </is>
    </nc>
  </rcc>
  <rcc rId="7115" sId="1">
    <oc r="I71" t="inlineStr">
      <is>
        <t>passed</t>
      </is>
    </oc>
    <nc r="I71" t="inlineStr">
      <is>
        <t>Not_Run</t>
      </is>
    </nc>
  </rcc>
  <rcc rId="7116" sId="1">
    <oc r="I72" t="inlineStr">
      <is>
        <t>Passed</t>
      </is>
    </oc>
    <nc r="I72" t="inlineStr">
      <is>
        <t>Not_Run</t>
      </is>
    </nc>
  </rcc>
  <rcc rId="7117" sId="1">
    <oc r="I73" t="inlineStr">
      <is>
        <t>Passed</t>
      </is>
    </oc>
    <nc r="I73" t="inlineStr">
      <is>
        <t>Not_Run</t>
      </is>
    </nc>
  </rcc>
  <rcc rId="7118" sId="1">
    <oc r="I74" t="inlineStr">
      <is>
        <t>Passed</t>
      </is>
    </oc>
    <nc r="I74" t="inlineStr">
      <is>
        <t>Not_Run</t>
      </is>
    </nc>
  </rcc>
  <rcc rId="7119" sId="1">
    <oc r="I75" t="inlineStr">
      <is>
        <t>Passed</t>
      </is>
    </oc>
    <nc r="I75" t="inlineStr">
      <is>
        <t>Not_Run</t>
      </is>
    </nc>
  </rcc>
  <rcc rId="7120" sId="1">
    <oc r="I76" t="inlineStr">
      <is>
        <t>Passed</t>
      </is>
    </oc>
    <nc r="I76" t="inlineStr">
      <is>
        <t>Not_Run</t>
      </is>
    </nc>
  </rcc>
  <rcc rId="7121" sId="1">
    <oc r="I77" t="inlineStr">
      <is>
        <t>Passed</t>
      </is>
    </oc>
    <nc r="I77" t="inlineStr">
      <is>
        <t>Not_Run</t>
      </is>
    </nc>
  </rcc>
  <rcc rId="7122" sId="1">
    <oc r="I78" t="inlineStr">
      <is>
        <t>Passed</t>
      </is>
    </oc>
    <nc r="I78" t="inlineStr">
      <is>
        <t>Not_Run</t>
      </is>
    </nc>
  </rcc>
  <rcc rId="7123" sId="1">
    <oc r="I79" t="inlineStr">
      <is>
        <t>Passed</t>
      </is>
    </oc>
    <nc r="I79" t="inlineStr">
      <is>
        <t>Not_Run</t>
      </is>
    </nc>
  </rcc>
  <rcc rId="7124" sId="1">
    <oc r="I80" t="inlineStr">
      <is>
        <t>Passed</t>
      </is>
    </oc>
    <nc r="I80" t="inlineStr">
      <is>
        <t>Not_Run</t>
      </is>
    </nc>
  </rcc>
  <rcc rId="7125" sId="1">
    <oc r="I81" t="inlineStr">
      <is>
        <t>Passed</t>
      </is>
    </oc>
    <nc r="I81" t="inlineStr">
      <is>
        <t>Not_Run</t>
      </is>
    </nc>
  </rcc>
  <rcc rId="7126" sId="1">
    <oc r="I82" t="inlineStr">
      <is>
        <t>Passed</t>
      </is>
    </oc>
    <nc r="I82" t="inlineStr">
      <is>
        <t>Not_Run</t>
      </is>
    </nc>
  </rcc>
  <rcc rId="7127" sId="1">
    <oc r="I83" t="inlineStr">
      <is>
        <t>Passed</t>
      </is>
    </oc>
    <nc r="I83" t="inlineStr">
      <is>
        <t>Not_Run</t>
      </is>
    </nc>
  </rcc>
  <rcc rId="7128" sId="1">
    <oc r="I84" t="inlineStr">
      <is>
        <t>passed</t>
      </is>
    </oc>
    <nc r="I84" t="inlineStr">
      <is>
        <t>Not_Run</t>
      </is>
    </nc>
  </rcc>
  <rcc rId="7129" sId="1">
    <oc r="I86" t="inlineStr">
      <is>
        <t>passed</t>
      </is>
    </oc>
    <nc r="I86" t="inlineStr">
      <is>
        <t>Not_Run</t>
      </is>
    </nc>
  </rcc>
  <rcc rId="7130" sId="1">
    <oc r="I87" t="inlineStr">
      <is>
        <t>passed</t>
      </is>
    </oc>
    <nc r="I87" t="inlineStr">
      <is>
        <t>Not_Run</t>
      </is>
    </nc>
  </rcc>
  <rcc rId="7131" sId="1">
    <oc r="I88" t="inlineStr">
      <is>
        <t>Passed</t>
      </is>
    </oc>
    <nc r="I88" t="inlineStr">
      <is>
        <t>Not_Run</t>
      </is>
    </nc>
  </rcc>
  <rcc rId="7132" sId="1">
    <oc r="I89" t="inlineStr">
      <is>
        <t>Passed</t>
      </is>
    </oc>
    <nc r="I89" t="inlineStr">
      <is>
        <t>Not_Run</t>
      </is>
    </nc>
  </rcc>
  <rcc rId="7133" sId="1">
    <oc r="I90" t="inlineStr">
      <is>
        <t>Passed</t>
      </is>
    </oc>
    <nc r="I90" t="inlineStr">
      <is>
        <t>Not_Run</t>
      </is>
    </nc>
  </rcc>
  <rcc rId="7134" sId="1">
    <oc r="I91" t="inlineStr">
      <is>
        <t>passed</t>
      </is>
    </oc>
    <nc r="I91" t="inlineStr">
      <is>
        <t>Not_Run</t>
      </is>
    </nc>
  </rcc>
  <rcc rId="7135" sId="1">
    <oc r="I92" t="inlineStr">
      <is>
        <t>passed</t>
      </is>
    </oc>
    <nc r="I92" t="inlineStr">
      <is>
        <t>Not_Run</t>
      </is>
    </nc>
  </rcc>
  <rcc rId="7136" sId="1">
    <oc r="I93" t="inlineStr">
      <is>
        <t>Passed</t>
      </is>
    </oc>
    <nc r="I93" t="inlineStr">
      <is>
        <t>Not_Run</t>
      </is>
    </nc>
  </rcc>
  <rcc rId="7137" sId="1">
    <oc r="I94" t="inlineStr">
      <is>
        <t>passed</t>
      </is>
    </oc>
    <nc r="I94" t="inlineStr">
      <is>
        <t>Not_Run</t>
      </is>
    </nc>
  </rcc>
  <rcc rId="7138" sId="1">
    <oc r="I58" t="inlineStr">
      <is>
        <t>Passed</t>
      </is>
    </oc>
    <nc r="I58" t="inlineStr">
      <is>
        <t>Not_Run</t>
      </is>
    </nc>
  </rcc>
  <rcc rId="7139" sId="1">
    <oc r="I96" t="inlineStr">
      <is>
        <t>Passed</t>
      </is>
    </oc>
    <nc r="I96" t="inlineStr">
      <is>
        <t>Not_Run</t>
      </is>
    </nc>
  </rcc>
  <rcc rId="7140" sId="1">
    <oc r="I101" t="inlineStr">
      <is>
        <t>Passed</t>
      </is>
    </oc>
    <nc r="I101" t="inlineStr">
      <is>
        <t>Not_Run</t>
      </is>
    </nc>
  </rcc>
  <rcc rId="7141" sId="1">
    <oc r="I104" t="inlineStr">
      <is>
        <t>Passed</t>
      </is>
    </oc>
    <nc r="I104" t="inlineStr">
      <is>
        <t>Not_Run</t>
      </is>
    </nc>
  </rcc>
  <rcc rId="7142" sId="1">
    <oc r="I105" t="inlineStr">
      <is>
        <t>Passed</t>
      </is>
    </oc>
    <nc r="I105" t="inlineStr">
      <is>
        <t>Not_Run</t>
      </is>
    </nc>
  </rcc>
  <rcc rId="7143" sId="1">
    <oc r="I107" t="inlineStr">
      <is>
        <t>passed</t>
      </is>
    </oc>
    <nc r="I107" t="inlineStr">
      <is>
        <t>Not_Run</t>
      </is>
    </nc>
  </rcc>
  <rcc rId="7144" sId="1">
    <oc r="I108" t="inlineStr">
      <is>
        <t>Passed</t>
      </is>
    </oc>
    <nc r="I108" t="inlineStr">
      <is>
        <t>Not_Run</t>
      </is>
    </nc>
  </rcc>
  <rcc rId="7145" sId="1">
    <oc r="I109" t="inlineStr">
      <is>
        <t>Passed</t>
      </is>
    </oc>
    <nc r="I109" t="inlineStr">
      <is>
        <t>Not_Run</t>
      </is>
    </nc>
  </rcc>
  <rcc rId="7146" sId="1">
    <oc r="I112" t="inlineStr">
      <is>
        <t>Passed</t>
      </is>
    </oc>
    <nc r="I112" t="inlineStr">
      <is>
        <t>Not_Run</t>
      </is>
    </nc>
  </rcc>
  <rcc rId="7147" sId="1">
    <oc r="I113" t="inlineStr">
      <is>
        <t>passed</t>
      </is>
    </oc>
    <nc r="I113" t="inlineStr">
      <is>
        <t>Not_Run</t>
      </is>
    </nc>
  </rcc>
  <rcc rId="7148" sId="1">
    <oc r="I114" t="inlineStr">
      <is>
        <t>Passed</t>
      </is>
    </oc>
    <nc r="I114" t="inlineStr">
      <is>
        <t>Not_Run</t>
      </is>
    </nc>
  </rcc>
  <rcc rId="7149" sId="1">
    <oc r="I115" t="inlineStr">
      <is>
        <t>Passed</t>
      </is>
    </oc>
    <nc r="I115" t="inlineStr">
      <is>
        <t>Not_Run</t>
      </is>
    </nc>
  </rcc>
  <rcc rId="7150" sId="1">
    <oc r="I116" t="inlineStr">
      <is>
        <t>Passed</t>
      </is>
    </oc>
    <nc r="I116" t="inlineStr">
      <is>
        <t>Not_Run</t>
      </is>
    </nc>
  </rcc>
  <rcc rId="7151" sId="1">
    <oc r="I118" t="inlineStr">
      <is>
        <t>Passed</t>
      </is>
    </oc>
    <nc r="I118" t="inlineStr">
      <is>
        <t>Not_Run</t>
      </is>
    </nc>
  </rcc>
  <rcc rId="7152" sId="1">
    <oc r="I120" t="inlineStr">
      <is>
        <t>Passed</t>
      </is>
    </oc>
    <nc r="I120" t="inlineStr">
      <is>
        <t>Not_Run</t>
      </is>
    </nc>
  </rcc>
  <rcc rId="7153" sId="1">
    <oc r="I121" t="inlineStr">
      <is>
        <t>Passed</t>
      </is>
    </oc>
    <nc r="I121" t="inlineStr">
      <is>
        <t>Not_Run</t>
      </is>
    </nc>
  </rcc>
  <rcc rId="7154" sId="1">
    <oc r="I122" t="inlineStr">
      <is>
        <t>Passed</t>
      </is>
    </oc>
    <nc r="I122" t="inlineStr">
      <is>
        <t>Not_Run</t>
      </is>
    </nc>
  </rcc>
  <rcc rId="7155" sId="1">
    <oc r="I123" t="inlineStr">
      <is>
        <t>Passed</t>
      </is>
    </oc>
    <nc r="I123" t="inlineStr">
      <is>
        <t>Not_Run</t>
      </is>
    </nc>
  </rcc>
  <rcc rId="7156" sId="1">
    <oc r="I124" t="inlineStr">
      <is>
        <t>Passed</t>
      </is>
    </oc>
    <nc r="I124" t="inlineStr">
      <is>
        <t>Not_Run</t>
      </is>
    </nc>
  </rcc>
  <rcc rId="7157" sId="1">
    <oc r="I125" t="inlineStr">
      <is>
        <t>Passed</t>
      </is>
    </oc>
    <nc r="I125" t="inlineStr">
      <is>
        <t>Not_Run</t>
      </is>
    </nc>
  </rcc>
  <rcc rId="7158" sId="1">
    <oc r="I126" t="inlineStr">
      <is>
        <t>Passed</t>
      </is>
    </oc>
    <nc r="I126" t="inlineStr">
      <is>
        <t>Not_Run</t>
      </is>
    </nc>
  </rcc>
  <rcc rId="7159" sId="1">
    <oc r="I127" t="inlineStr">
      <is>
        <t>Passed</t>
      </is>
    </oc>
    <nc r="I127" t="inlineStr">
      <is>
        <t>Not_Run</t>
      </is>
    </nc>
  </rcc>
  <rcc rId="7160" sId="1">
    <oc r="I128" t="inlineStr">
      <is>
        <t>Passed</t>
      </is>
    </oc>
    <nc r="I128" t="inlineStr">
      <is>
        <t>Not_Run</t>
      </is>
    </nc>
  </rcc>
  <rcc rId="7161" sId="1">
    <oc r="I129" t="inlineStr">
      <is>
        <t>Passed</t>
      </is>
    </oc>
    <nc r="I129" t="inlineStr">
      <is>
        <t>Not_Run</t>
      </is>
    </nc>
  </rcc>
  <rcc rId="7162" sId="1">
    <oc r="I130" t="inlineStr">
      <is>
        <t>Passed</t>
      </is>
    </oc>
    <nc r="I130" t="inlineStr">
      <is>
        <t>Not_Run</t>
      </is>
    </nc>
  </rcc>
  <rcc rId="7163" sId="1">
    <oc r="I132" t="inlineStr">
      <is>
        <t>Passed</t>
      </is>
    </oc>
    <nc r="I132" t="inlineStr">
      <is>
        <t>Not_Run</t>
      </is>
    </nc>
  </rcc>
  <rcc rId="7164" sId="1">
    <oc r="I134" t="inlineStr">
      <is>
        <t>passed</t>
      </is>
    </oc>
    <nc r="I134" t="inlineStr">
      <is>
        <t>Not_Run</t>
      </is>
    </nc>
  </rcc>
  <rcc rId="7165" sId="1">
    <oc r="I136" t="inlineStr">
      <is>
        <t>Passed</t>
      </is>
    </oc>
    <nc r="I136" t="inlineStr">
      <is>
        <t>Not_Run</t>
      </is>
    </nc>
  </rcc>
  <rcc rId="7166" sId="1">
    <oc r="I137" t="inlineStr">
      <is>
        <t>passed</t>
      </is>
    </oc>
    <nc r="I137" t="inlineStr">
      <is>
        <t>Not_Run</t>
      </is>
    </nc>
  </rcc>
  <rcc rId="7167" sId="1">
    <oc r="I138" t="inlineStr">
      <is>
        <t>Passed</t>
      </is>
    </oc>
    <nc r="I138" t="inlineStr">
      <is>
        <t>Not_Run</t>
      </is>
    </nc>
  </rcc>
  <rcc rId="7168" sId="1">
    <oc r="I139" t="inlineStr">
      <is>
        <t>passed</t>
      </is>
    </oc>
    <nc r="I139" t="inlineStr">
      <is>
        <t>Not_Run</t>
      </is>
    </nc>
  </rcc>
  <rcc rId="7169" sId="1">
    <oc r="I140" t="inlineStr">
      <is>
        <t>passed</t>
      </is>
    </oc>
    <nc r="I140" t="inlineStr">
      <is>
        <t>Not_Run</t>
      </is>
    </nc>
  </rcc>
  <rcc rId="7170" sId="1">
    <oc r="I141" t="inlineStr">
      <is>
        <t>passed</t>
      </is>
    </oc>
    <nc r="I141" t="inlineStr">
      <is>
        <t>Not_Run</t>
      </is>
    </nc>
  </rcc>
  <rcc rId="7171" sId="1">
    <oc r="I142" t="inlineStr">
      <is>
        <t>passed</t>
      </is>
    </oc>
    <nc r="I142" t="inlineStr">
      <is>
        <t>Not_Run</t>
      </is>
    </nc>
  </rcc>
  <rcc rId="7172" sId="1">
    <oc r="I143" t="inlineStr">
      <is>
        <t>Passed</t>
      </is>
    </oc>
    <nc r="I143" t="inlineStr">
      <is>
        <t>Not_Run</t>
      </is>
    </nc>
  </rcc>
  <rcc rId="7173" sId="1">
    <oc r="I144" t="inlineStr">
      <is>
        <t>Passed</t>
      </is>
    </oc>
    <nc r="I144" t="inlineStr">
      <is>
        <t>Not_Run</t>
      </is>
    </nc>
  </rcc>
  <rcc rId="7174" sId="1">
    <oc r="I145" t="inlineStr">
      <is>
        <t>Passed</t>
      </is>
    </oc>
    <nc r="I145" t="inlineStr">
      <is>
        <t>Not_Run</t>
      </is>
    </nc>
  </rcc>
  <rcc rId="7175" sId="1">
    <oc r="I147" t="inlineStr">
      <is>
        <t>Passed</t>
      </is>
    </oc>
    <nc r="I147" t="inlineStr">
      <is>
        <t>Not_Run</t>
      </is>
    </nc>
  </rcc>
  <rcc rId="7176" sId="1">
    <oc r="I150" t="inlineStr">
      <is>
        <t>Passed</t>
      </is>
    </oc>
    <nc r="I150" t="inlineStr">
      <is>
        <t>Not_Run</t>
      </is>
    </nc>
  </rcc>
  <rcc rId="7177" sId="1">
    <oc r="I151" t="inlineStr">
      <is>
        <t>Passed</t>
      </is>
    </oc>
    <nc r="I151" t="inlineStr">
      <is>
        <t>Not_Run</t>
      </is>
    </nc>
  </rcc>
  <rcc rId="7178" sId="1">
    <oc r="I153" t="inlineStr">
      <is>
        <t>Passed</t>
      </is>
    </oc>
    <nc r="I153" t="inlineStr">
      <is>
        <t>Not_Run</t>
      </is>
    </nc>
  </rcc>
  <rcc rId="7179" sId="1">
    <oc r="I154" t="inlineStr">
      <is>
        <t>Passed</t>
      </is>
    </oc>
    <nc r="I154" t="inlineStr">
      <is>
        <t>Not_Run</t>
      </is>
    </nc>
  </rcc>
  <rcc rId="7180" sId="1">
    <oc r="I155" t="inlineStr">
      <is>
        <t>Passed</t>
      </is>
    </oc>
    <nc r="I155" t="inlineStr">
      <is>
        <t>Not_Run</t>
      </is>
    </nc>
  </rcc>
  <rcc rId="7181" sId="1">
    <oc r="I157" t="inlineStr">
      <is>
        <t>Passed</t>
      </is>
    </oc>
    <nc r="I157" t="inlineStr">
      <is>
        <t>Not_Run</t>
      </is>
    </nc>
  </rcc>
  <rcc rId="7182" sId="1">
    <oc r="I158" t="inlineStr">
      <is>
        <t>Passed</t>
      </is>
    </oc>
    <nc r="I158" t="inlineStr">
      <is>
        <t>Not_Run</t>
      </is>
    </nc>
  </rcc>
  <rcc rId="7183" sId="1">
    <oc r="I159" t="inlineStr">
      <is>
        <t>Passed</t>
      </is>
    </oc>
    <nc r="I159" t="inlineStr">
      <is>
        <t>Not_Run</t>
      </is>
    </nc>
  </rcc>
  <rcc rId="7184" sId="1">
    <oc r="I161" t="inlineStr">
      <is>
        <t>Passed</t>
      </is>
    </oc>
    <nc r="I161" t="inlineStr">
      <is>
        <t>Not_Run</t>
      </is>
    </nc>
  </rcc>
  <rcc rId="7185" sId="1">
    <oc r="I162" t="inlineStr">
      <is>
        <t>Passed</t>
      </is>
    </oc>
    <nc r="I162" t="inlineStr">
      <is>
        <t>Not_Run</t>
      </is>
    </nc>
  </rcc>
  <rcc rId="7186" sId="1">
    <oc r="I163" t="inlineStr">
      <is>
        <t>Passed</t>
      </is>
    </oc>
    <nc r="I163" t="inlineStr">
      <is>
        <t>Not_Run</t>
      </is>
    </nc>
  </rcc>
  <rcc rId="7187" sId="1">
    <oc r="I164" t="inlineStr">
      <is>
        <t>Passed</t>
      </is>
    </oc>
    <nc r="I164" t="inlineStr">
      <is>
        <t>Not_Run</t>
      </is>
    </nc>
  </rcc>
  <rcc rId="7188" sId="1">
    <oc r="I165" t="inlineStr">
      <is>
        <t>Passed</t>
      </is>
    </oc>
    <nc r="I165" t="inlineStr">
      <is>
        <t>Not_Run</t>
      </is>
    </nc>
  </rcc>
  <rcc rId="7189" sId="1">
    <oc r="I166" t="inlineStr">
      <is>
        <t>Passed</t>
      </is>
    </oc>
    <nc r="I166" t="inlineStr">
      <is>
        <t>Not_Run</t>
      </is>
    </nc>
  </rcc>
  <rcc rId="7190" sId="1">
    <oc r="I167" t="inlineStr">
      <is>
        <t>Passed</t>
      </is>
    </oc>
    <nc r="I167" t="inlineStr">
      <is>
        <t>Not_Run</t>
      </is>
    </nc>
  </rcc>
  <rcc rId="7191" sId="1">
    <oc r="I168" t="inlineStr">
      <is>
        <t>Passed</t>
      </is>
    </oc>
    <nc r="I168" t="inlineStr">
      <is>
        <t>Not_Run</t>
      </is>
    </nc>
  </rcc>
  <rcc rId="7192" sId="1">
    <oc r="I169" t="inlineStr">
      <is>
        <t>Passed</t>
      </is>
    </oc>
    <nc r="I169" t="inlineStr">
      <is>
        <t>Not_Run</t>
      </is>
    </nc>
  </rcc>
  <rcc rId="7193" sId="1">
    <oc r="I170" t="inlineStr">
      <is>
        <t>Passed</t>
      </is>
    </oc>
    <nc r="I170" t="inlineStr">
      <is>
        <t>Not_Run</t>
      </is>
    </nc>
  </rcc>
  <rcc rId="7194" sId="1">
    <oc r="I171" t="inlineStr">
      <is>
        <t>Passed</t>
      </is>
    </oc>
    <nc r="I171" t="inlineStr">
      <is>
        <t>Not_Run</t>
      </is>
    </nc>
  </rcc>
  <rcc rId="7195" sId="1">
    <oc r="I172" t="inlineStr">
      <is>
        <t>Passed</t>
      </is>
    </oc>
    <nc r="I172" t="inlineStr">
      <is>
        <t>Not_Run</t>
      </is>
    </nc>
  </rcc>
  <rcc rId="7196" sId="1">
    <oc r="I173" t="inlineStr">
      <is>
        <t>Passed</t>
      </is>
    </oc>
    <nc r="I173" t="inlineStr">
      <is>
        <t>Not_Run</t>
      </is>
    </nc>
  </rcc>
  <rcc rId="7197" sId="1">
    <oc r="I174" t="inlineStr">
      <is>
        <t>Passed</t>
      </is>
    </oc>
    <nc r="I174" t="inlineStr">
      <is>
        <t>Not_Run</t>
      </is>
    </nc>
  </rcc>
  <rcc rId="7198" sId="1">
    <oc r="I175" t="inlineStr">
      <is>
        <t>Passed</t>
      </is>
    </oc>
    <nc r="I175" t="inlineStr">
      <is>
        <t>Not_Run</t>
      </is>
    </nc>
  </rcc>
  <rcc rId="7199" sId="1">
    <oc r="I176" t="inlineStr">
      <is>
        <t>Passed</t>
      </is>
    </oc>
    <nc r="I176" t="inlineStr">
      <is>
        <t>Not_Run</t>
      </is>
    </nc>
  </rcc>
  <rcc rId="7200" sId="1">
    <oc r="I177" t="inlineStr">
      <is>
        <t>Passed</t>
      </is>
    </oc>
    <nc r="I177" t="inlineStr">
      <is>
        <t>Not_Run</t>
      </is>
    </nc>
  </rcc>
  <rcc rId="7201" sId="1">
    <oc r="I178" t="inlineStr">
      <is>
        <t>Passed</t>
      </is>
    </oc>
    <nc r="I178" t="inlineStr">
      <is>
        <t>Not_Run</t>
      </is>
    </nc>
  </rcc>
  <rcc rId="7202" sId="1">
    <oc r="I181" t="inlineStr">
      <is>
        <t>Passed</t>
      </is>
    </oc>
    <nc r="I181" t="inlineStr">
      <is>
        <t>Not_Run</t>
      </is>
    </nc>
  </rcc>
  <rcc rId="7203" sId="1">
    <oc r="I183" t="inlineStr">
      <is>
        <t>passed</t>
      </is>
    </oc>
    <nc r="I183" t="inlineStr">
      <is>
        <t>Not_Run</t>
      </is>
    </nc>
  </rcc>
  <rcc rId="7204" sId="1">
    <oc r="I185" t="inlineStr">
      <is>
        <t>Passed</t>
      </is>
    </oc>
    <nc r="I185" t="inlineStr">
      <is>
        <t>Not_Run</t>
      </is>
    </nc>
  </rcc>
  <rcc rId="7205" sId="1">
    <oc r="I186" t="inlineStr">
      <is>
        <t>Passed</t>
      </is>
    </oc>
    <nc r="I186" t="inlineStr">
      <is>
        <t>Not_Run</t>
      </is>
    </nc>
  </rcc>
  <rcc rId="7206" sId="1">
    <oc r="I188" t="inlineStr">
      <is>
        <t>Passed</t>
      </is>
    </oc>
    <nc r="I188" t="inlineStr">
      <is>
        <t>Not_Run</t>
      </is>
    </nc>
  </rcc>
  <rcc rId="7207" sId="1">
    <oc r="I189" t="inlineStr">
      <is>
        <t>Passed</t>
      </is>
    </oc>
    <nc r="I189" t="inlineStr">
      <is>
        <t>Not_Run</t>
      </is>
    </nc>
  </rcc>
  <rcc rId="7208" sId="1">
    <oc r="I190" t="inlineStr">
      <is>
        <t>Passed</t>
      </is>
    </oc>
    <nc r="I190" t="inlineStr">
      <is>
        <t>Not_Run</t>
      </is>
    </nc>
  </rcc>
  <rcc rId="7209" sId="1">
    <oc r="I191" t="inlineStr">
      <is>
        <t>Passed</t>
      </is>
    </oc>
    <nc r="I191" t="inlineStr">
      <is>
        <t>Not_Run</t>
      </is>
    </nc>
  </rcc>
  <rcc rId="7210" sId="1">
    <oc r="I193" t="inlineStr">
      <is>
        <t>Passed</t>
      </is>
    </oc>
    <nc r="I193" t="inlineStr">
      <is>
        <t>Not_Run</t>
      </is>
    </nc>
  </rcc>
  <rcc rId="7211" sId="1">
    <oc r="I194" t="inlineStr">
      <is>
        <t>Passed</t>
      </is>
    </oc>
    <nc r="I194" t="inlineStr">
      <is>
        <t>Not_Run</t>
      </is>
    </nc>
  </rcc>
  <rcc rId="7212" sId="1">
    <oc r="I195" t="inlineStr">
      <is>
        <t>Passed</t>
      </is>
    </oc>
    <nc r="I195" t="inlineStr">
      <is>
        <t>Not_Run</t>
      </is>
    </nc>
  </rcc>
  <rcc rId="7213" sId="1">
    <oc r="I196" t="inlineStr">
      <is>
        <t>Passed</t>
      </is>
    </oc>
    <nc r="I196" t="inlineStr">
      <is>
        <t>Not_Run</t>
      </is>
    </nc>
  </rcc>
  <rcc rId="7214" sId="1">
    <oc r="I197" t="inlineStr">
      <is>
        <t>Passed</t>
      </is>
    </oc>
    <nc r="I197" t="inlineStr">
      <is>
        <t>Not_Run</t>
      </is>
    </nc>
  </rcc>
  <rcc rId="7215" sId="1">
    <oc r="I198" t="inlineStr">
      <is>
        <t>Passed</t>
      </is>
    </oc>
    <nc r="I198" t="inlineStr">
      <is>
        <t>Not_Run</t>
      </is>
    </nc>
  </rcc>
  <rcc rId="7216" sId="1">
    <oc r="I199" t="inlineStr">
      <is>
        <t>Passed</t>
      </is>
    </oc>
    <nc r="I199" t="inlineStr">
      <is>
        <t>Not_Run</t>
      </is>
    </nc>
  </rcc>
  <rcc rId="7217" sId="1">
    <oc r="I200" t="inlineStr">
      <is>
        <t>Passed</t>
      </is>
    </oc>
    <nc r="I200" t="inlineStr">
      <is>
        <t>Not_Run</t>
      </is>
    </nc>
  </rcc>
  <rcc rId="7218" sId="1">
    <oc r="I201" t="inlineStr">
      <is>
        <t>Passed</t>
      </is>
    </oc>
    <nc r="I201" t="inlineStr">
      <is>
        <t>Not_Run</t>
      </is>
    </nc>
  </rcc>
  <rcc rId="7219" sId="1">
    <oc r="I202" t="inlineStr">
      <is>
        <t>Passed</t>
      </is>
    </oc>
    <nc r="I202" t="inlineStr">
      <is>
        <t>Not_Run</t>
      </is>
    </nc>
  </rcc>
  <rcc rId="7220" sId="1">
    <oc r="I203" t="inlineStr">
      <is>
        <t>Passed</t>
      </is>
    </oc>
    <nc r="I203" t="inlineStr">
      <is>
        <t>Not_Run</t>
      </is>
    </nc>
  </rcc>
  <rcc rId="7221" sId="1">
    <oc r="I204" t="inlineStr">
      <is>
        <t>Passed</t>
      </is>
    </oc>
    <nc r="I204" t="inlineStr">
      <is>
        <t>Not_Run</t>
      </is>
    </nc>
  </rcc>
  <rcc rId="7222" sId="1">
    <oc r="I205" t="inlineStr">
      <is>
        <t>Passed</t>
      </is>
    </oc>
    <nc r="I205" t="inlineStr">
      <is>
        <t>Not_Run</t>
      </is>
    </nc>
  </rcc>
  <rcc rId="7223" sId="1">
    <oc r="I206" t="inlineStr">
      <is>
        <t>Passed</t>
      </is>
    </oc>
    <nc r="I206" t="inlineStr">
      <is>
        <t>Not_Run</t>
      </is>
    </nc>
  </rcc>
  <rcc rId="7224" sId="1">
    <oc r="I207" t="inlineStr">
      <is>
        <t>Passed</t>
      </is>
    </oc>
    <nc r="I207" t="inlineStr">
      <is>
        <t>Not_Run</t>
      </is>
    </nc>
  </rcc>
  <rcc rId="7225" sId="1">
    <oc r="I208" t="inlineStr">
      <is>
        <t>Passed</t>
      </is>
    </oc>
    <nc r="I208" t="inlineStr">
      <is>
        <t>Not_Run</t>
      </is>
    </nc>
  </rcc>
  <rcc rId="7226" sId="1">
    <oc r="I209" t="inlineStr">
      <is>
        <t>Passed</t>
      </is>
    </oc>
    <nc r="I209" t="inlineStr">
      <is>
        <t>Not_Run</t>
      </is>
    </nc>
  </rcc>
  <rcc rId="7227" sId="1">
    <oc r="I211" t="inlineStr">
      <is>
        <t>Passed</t>
      </is>
    </oc>
    <nc r="I211" t="inlineStr">
      <is>
        <t>Not_Run</t>
      </is>
    </nc>
  </rcc>
  <rcc rId="7228" sId="1">
    <oc r="I213" t="inlineStr">
      <is>
        <t>Passed</t>
      </is>
    </oc>
    <nc r="I213" t="inlineStr">
      <is>
        <t>Not_Run</t>
      </is>
    </nc>
  </rcc>
  <rcc rId="7229" sId="1">
    <oc r="I215" t="inlineStr">
      <is>
        <t>Passed</t>
      </is>
    </oc>
    <nc r="I215" t="inlineStr">
      <is>
        <t>Not_Run</t>
      </is>
    </nc>
  </rcc>
  <rcc rId="7230" sId="1">
    <oc r="I217" t="inlineStr">
      <is>
        <t>Passed</t>
      </is>
    </oc>
    <nc r="I217" t="inlineStr">
      <is>
        <t>Not_Run</t>
      </is>
    </nc>
  </rcc>
  <rcc rId="7231" sId="1">
    <oc r="I219" t="inlineStr">
      <is>
        <t>Passed</t>
      </is>
    </oc>
    <nc r="I219" t="inlineStr">
      <is>
        <t>Not_Run</t>
      </is>
    </nc>
  </rcc>
  <rcc rId="7232" sId="1">
    <oc r="I220" t="inlineStr">
      <is>
        <t>Passed</t>
      </is>
    </oc>
    <nc r="I220" t="inlineStr">
      <is>
        <t>Not_Run</t>
      </is>
    </nc>
  </rcc>
  <rcc rId="7233" sId="1">
    <oc r="I221" t="inlineStr">
      <is>
        <t>Passed</t>
      </is>
    </oc>
    <nc r="I221" t="inlineStr">
      <is>
        <t>Not_Run</t>
      </is>
    </nc>
  </rcc>
  <rcc rId="7234" sId="1">
    <oc r="I222" t="inlineStr">
      <is>
        <t>Passed</t>
      </is>
    </oc>
    <nc r="I222" t="inlineStr">
      <is>
        <t>Not_Run</t>
      </is>
    </nc>
  </rcc>
  <rcc rId="7235" sId="1">
    <oc r="I223" t="inlineStr">
      <is>
        <t>Passed</t>
      </is>
    </oc>
    <nc r="I223" t="inlineStr">
      <is>
        <t>Not_Run</t>
      </is>
    </nc>
  </rcc>
  <rcc rId="7236" sId="1">
    <oc r="I224" t="inlineStr">
      <is>
        <t>Passed</t>
      </is>
    </oc>
    <nc r="I224" t="inlineStr">
      <is>
        <t>Not_Run</t>
      </is>
    </nc>
  </rcc>
  <rcc rId="7237" sId="1">
    <oc r="I226" t="inlineStr">
      <is>
        <t>Passed</t>
      </is>
    </oc>
    <nc r="I226" t="inlineStr">
      <is>
        <t>Not_Run</t>
      </is>
    </nc>
  </rcc>
  <rcc rId="7238" sId="1">
    <oc r="I230" t="inlineStr">
      <is>
        <t>Passed</t>
      </is>
    </oc>
    <nc r="I230" t="inlineStr">
      <is>
        <t>Not_Run</t>
      </is>
    </nc>
  </rcc>
  <rcc rId="7239" sId="1">
    <oc r="I234" t="inlineStr">
      <is>
        <t>Passed</t>
      </is>
    </oc>
    <nc r="I234" t="inlineStr">
      <is>
        <t>Not_Run</t>
      </is>
    </nc>
  </rcc>
  <rcc rId="7240" sId="1">
    <oc r="I235" t="inlineStr">
      <is>
        <t>Passed</t>
      </is>
    </oc>
    <nc r="I235" t="inlineStr">
      <is>
        <t>Not_Run</t>
      </is>
    </nc>
  </rcc>
  <rcc rId="7241" sId="1">
    <oc r="I236" t="inlineStr">
      <is>
        <t>Passed</t>
      </is>
    </oc>
    <nc r="I236" t="inlineStr">
      <is>
        <t>Not_Run</t>
      </is>
    </nc>
  </rcc>
  <rcc rId="7242" sId="1">
    <oc r="I238" t="inlineStr">
      <is>
        <t>Passed</t>
      </is>
    </oc>
    <nc r="I238" t="inlineStr">
      <is>
        <t>Not_Run</t>
      </is>
    </nc>
  </rcc>
  <rcc rId="7243" sId="1">
    <oc r="I240" t="inlineStr">
      <is>
        <t>Passed</t>
      </is>
    </oc>
    <nc r="I240" t="inlineStr">
      <is>
        <t>Not_Run</t>
      </is>
    </nc>
  </rcc>
  <rcc rId="7244" sId="1">
    <oc r="I241" t="inlineStr">
      <is>
        <t>Passed</t>
      </is>
    </oc>
    <nc r="I241" t="inlineStr">
      <is>
        <t>Not_Run</t>
      </is>
    </nc>
  </rcc>
  <rcc rId="7245" sId="1">
    <oc r="I243" t="inlineStr">
      <is>
        <t>Passed</t>
      </is>
    </oc>
    <nc r="I243" t="inlineStr">
      <is>
        <t>Not_Run</t>
      </is>
    </nc>
  </rcc>
  <rcc rId="7246" sId="1">
    <oc r="I244" t="inlineStr">
      <is>
        <t>Passed</t>
      </is>
    </oc>
    <nc r="I244" t="inlineStr">
      <is>
        <t>Not_Run</t>
      </is>
    </nc>
  </rcc>
  <rcc rId="7247" sId="1">
    <oc r="I245" t="inlineStr">
      <is>
        <t>Passed</t>
      </is>
    </oc>
    <nc r="I245" t="inlineStr">
      <is>
        <t>Not_Run</t>
      </is>
    </nc>
  </rcc>
  <rcc rId="7248" sId="1">
    <oc r="I246" t="inlineStr">
      <is>
        <t>Passed</t>
      </is>
    </oc>
    <nc r="I246" t="inlineStr">
      <is>
        <t>Not_Run</t>
      </is>
    </nc>
  </rcc>
  <rcc rId="7249" sId="1">
    <oc r="I247" t="inlineStr">
      <is>
        <t>Passed</t>
      </is>
    </oc>
    <nc r="I247" t="inlineStr">
      <is>
        <t>Not_Run</t>
      </is>
    </nc>
  </rcc>
  <rcc rId="7250" sId="1">
    <oc r="I248" t="inlineStr">
      <is>
        <t>Passed</t>
      </is>
    </oc>
    <nc r="I248" t="inlineStr">
      <is>
        <t>Not_Run</t>
      </is>
    </nc>
  </rcc>
  <rcc rId="7251" sId="1">
    <oc r="I249" t="inlineStr">
      <is>
        <t>Passed</t>
      </is>
    </oc>
    <nc r="I249" t="inlineStr">
      <is>
        <t>Not_Run</t>
      </is>
    </nc>
  </rcc>
  <rcc rId="7252" sId="1">
    <oc r="I250" t="inlineStr">
      <is>
        <t>Passed</t>
      </is>
    </oc>
    <nc r="I250" t="inlineStr">
      <is>
        <t>Not_Run</t>
      </is>
    </nc>
  </rcc>
  <rcc rId="7253" sId="1">
    <oc r="I251" t="inlineStr">
      <is>
        <t>Passed</t>
      </is>
    </oc>
    <nc r="I251" t="inlineStr">
      <is>
        <t>Not_Run</t>
      </is>
    </nc>
  </rcc>
  <rcc rId="7254" sId="1">
    <oc r="I252" t="inlineStr">
      <is>
        <t>Passed</t>
      </is>
    </oc>
    <nc r="I252" t="inlineStr">
      <is>
        <t>Not_Run</t>
      </is>
    </nc>
  </rcc>
  <rcc rId="7255" sId="1">
    <oc r="I255" t="inlineStr">
      <is>
        <t>Passed</t>
      </is>
    </oc>
    <nc r="I255" t="inlineStr">
      <is>
        <t>Not_Run</t>
      </is>
    </nc>
  </rcc>
  <rcc rId="7256" sId="1">
    <oc r="I257" t="inlineStr">
      <is>
        <t>Passed</t>
      </is>
    </oc>
    <nc r="I257" t="inlineStr">
      <is>
        <t>Not_Run</t>
      </is>
    </nc>
  </rcc>
  <rcc rId="7257" sId="1">
    <oc r="I260" t="inlineStr">
      <is>
        <t>Passed</t>
      </is>
    </oc>
    <nc r="I260" t="inlineStr">
      <is>
        <t>Not_Run</t>
      </is>
    </nc>
  </rcc>
  <rcc rId="7258" sId="1">
    <oc r="I265" t="inlineStr">
      <is>
        <t>Passed</t>
      </is>
    </oc>
    <nc r="I265" t="inlineStr">
      <is>
        <t>Not_Run</t>
      </is>
    </nc>
  </rcc>
  <rcc rId="7259" sId="1">
    <oc r="I267" t="inlineStr">
      <is>
        <t>Passed</t>
      </is>
    </oc>
    <nc r="I267" t="inlineStr">
      <is>
        <t>Not_Run</t>
      </is>
    </nc>
  </rcc>
  <rcc rId="7260" sId="1">
    <oc r="I270" t="inlineStr">
      <is>
        <t>Passed</t>
      </is>
    </oc>
    <nc r="I270" t="inlineStr">
      <is>
        <t>Not_Run</t>
      </is>
    </nc>
  </rcc>
  <rcc rId="7261" sId="1">
    <oc r="I290" t="inlineStr">
      <is>
        <t>Passed</t>
      </is>
    </oc>
    <nc r="I290" t="inlineStr">
      <is>
        <t>Not_Run</t>
      </is>
    </nc>
  </rcc>
  <rcc rId="7262" sId="1">
    <oc r="I277" t="inlineStr">
      <is>
        <t>Passed</t>
      </is>
    </oc>
    <nc r="I277" t="inlineStr">
      <is>
        <t>Not_Run</t>
      </is>
    </nc>
  </rcc>
  <rcc rId="7263" sId="1">
    <oc r="I279" t="inlineStr">
      <is>
        <t>Passed</t>
      </is>
    </oc>
    <nc r="I279" t="inlineStr">
      <is>
        <t>Not_Run</t>
      </is>
    </nc>
  </rcc>
  <rcc rId="7264" sId="1">
    <oc r="I280" t="inlineStr">
      <is>
        <t>Passed</t>
      </is>
    </oc>
    <nc r="I280" t="inlineStr">
      <is>
        <t>Not_Run</t>
      </is>
    </nc>
  </rcc>
  <rcc rId="7265" sId="1">
    <oc r="I283" t="inlineStr">
      <is>
        <t>Passed</t>
      </is>
    </oc>
    <nc r="I283" t="inlineStr">
      <is>
        <t>Not_Run</t>
      </is>
    </nc>
  </rcc>
  <rcc rId="7266" sId="1">
    <oc r="I284" t="inlineStr">
      <is>
        <t>Passed</t>
      </is>
    </oc>
    <nc r="I284" t="inlineStr">
      <is>
        <t>Not_Run</t>
      </is>
    </nc>
  </rcc>
  <rcc rId="7267" sId="1">
    <oc r="I285" t="inlineStr">
      <is>
        <t>Failed</t>
      </is>
    </oc>
    <nc r="I285" t="inlineStr">
      <is>
        <t>Not_Run</t>
      </is>
    </nc>
  </rcc>
  <rcc rId="7268" sId="1">
    <oc r="I286" t="inlineStr">
      <is>
        <t>Passed</t>
      </is>
    </oc>
    <nc r="I286" t="inlineStr">
      <is>
        <t>Not_Run</t>
      </is>
    </nc>
  </rcc>
  <rcc rId="7269" sId="1">
    <oc r="I287" t="inlineStr">
      <is>
        <t>Passed</t>
      </is>
    </oc>
    <nc r="I287" t="inlineStr">
      <is>
        <t>Not_Run</t>
      </is>
    </nc>
  </rcc>
  <rcc rId="7270" sId="1">
    <oc r="I302" t="inlineStr">
      <is>
        <t>Passed</t>
      </is>
    </oc>
    <nc r="I302" t="inlineStr">
      <is>
        <t>Not_Run</t>
      </is>
    </nc>
  </rcc>
  <rcc rId="7271" sId="1">
    <oc r="I291" t="inlineStr">
      <is>
        <t>Passed</t>
      </is>
    </oc>
    <nc r="I291" t="inlineStr">
      <is>
        <t>Not_Run</t>
      </is>
    </nc>
  </rcc>
  <rcc rId="7272" sId="1">
    <oc r="I292" t="inlineStr">
      <is>
        <t>Passed</t>
      </is>
    </oc>
    <nc r="I292" t="inlineStr">
      <is>
        <t>Not_Run</t>
      </is>
    </nc>
  </rcc>
  <rcc rId="7273" sId="1">
    <oc r="I293" t="inlineStr">
      <is>
        <t>Passed</t>
      </is>
    </oc>
    <nc r="I293" t="inlineStr">
      <is>
        <t>Not_Run</t>
      </is>
    </nc>
  </rcc>
  <rcc rId="7274" sId="1">
    <oc r="I294" t="inlineStr">
      <is>
        <t>Passed</t>
      </is>
    </oc>
    <nc r="I294" t="inlineStr">
      <is>
        <t>Not_Run</t>
      </is>
    </nc>
  </rcc>
  <rcc rId="7275" sId="1">
    <oc r="I295" t="inlineStr">
      <is>
        <t>Passed</t>
      </is>
    </oc>
    <nc r="I295" t="inlineStr">
      <is>
        <t>Not_Run</t>
      </is>
    </nc>
  </rcc>
  <rcc rId="7276" sId="1">
    <oc r="I296" t="inlineStr">
      <is>
        <t>Passed</t>
      </is>
    </oc>
    <nc r="I296" t="inlineStr">
      <is>
        <t>Not_Run</t>
      </is>
    </nc>
  </rcc>
  <rcc rId="7277" sId="1">
    <oc r="I297" t="inlineStr">
      <is>
        <t>Passed</t>
      </is>
    </oc>
    <nc r="I297" t="inlineStr">
      <is>
        <t>Not_Run</t>
      </is>
    </nc>
  </rcc>
  <rcc rId="7278" sId="1">
    <oc r="I298" t="inlineStr">
      <is>
        <t>Passed</t>
      </is>
    </oc>
    <nc r="I298" t="inlineStr">
      <is>
        <t>Not_Run</t>
      </is>
    </nc>
  </rcc>
  <rcc rId="7279" sId="1">
    <oc r="I299" t="inlineStr">
      <is>
        <t>Passed</t>
      </is>
    </oc>
    <nc r="I299" t="inlineStr">
      <is>
        <t>Not_Run</t>
      </is>
    </nc>
  </rcc>
  <rcc rId="7280" sId="1">
    <oc r="I300" t="inlineStr">
      <is>
        <t>Passed</t>
      </is>
    </oc>
    <nc r="I300" t="inlineStr">
      <is>
        <t>Not_Run</t>
      </is>
    </nc>
  </rcc>
  <rcc rId="7281" sId="1">
    <oc r="I301" t="inlineStr">
      <is>
        <t>Passed</t>
      </is>
    </oc>
    <nc r="I301" t="inlineStr">
      <is>
        <t>Not_Run</t>
      </is>
    </nc>
  </rcc>
  <rcc rId="7282" sId="1">
    <oc r="I319" t="inlineStr">
      <is>
        <t>Passed</t>
      </is>
    </oc>
    <nc r="I319" t="inlineStr">
      <is>
        <t>Not_Run</t>
      </is>
    </nc>
  </rcc>
  <rcc rId="7283" sId="1">
    <oc r="I303" t="inlineStr">
      <is>
        <t>Passed</t>
      </is>
    </oc>
    <nc r="I303" t="inlineStr">
      <is>
        <t>Not_Run</t>
      </is>
    </nc>
  </rcc>
  <rcc rId="7284" sId="1">
    <oc r="I304" t="inlineStr">
      <is>
        <t>Passed</t>
      </is>
    </oc>
    <nc r="I304" t="inlineStr">
      <is>
        <t>Not_Run</t>
      </is>
    </nc>
  </rcc>
  <rcc rId="7285" sId="1">
    <oc r="I305" t="inlineStr">
      <is>
        <t>Passed</t>
      </is>
    </oc>
    <nc r="I305" t="inlineStr">
      <is>
        <t>Not_Run</t>
      </is>
    </nc>
  </rcc>
  <rcc rId="7286" sId="1">
    <oc r="I306" t="inlineStr">
      <is>
        <t>Passed</t>
      </is>
    </oc>
    <nc r="I306" t="inlineStr">
      <is>
        <t>Not_Run</t>
      </is>
    </nc>
  </rcc>
  <rcc rId="7287" sId="1">
    <oc r="I307" t="inlineStr">
      <is>
        <t>Passed</t>
      </is>
    </oc>
    <nc r="I307" t="inlineStr">
      <is>
        <t>Not_Run</t>
      </is>
    </nc>
  </rcc>
  <rcc rId="7288" sId="1">
    <oc r="I308" t="inlineStr">
      <is>
        <t>Passed</t>
      </is>
    </oc>
    <nc r="I308" t="inlineStr">
      <is>
        <t>Not_Run</t>
      </is>
    </nc>
  </rcc>
  <rcc rId="7289" sId="1">
    <oc r="I310" t="inlineStr">
      <is>
        <t>Passed</t>
      </is>
    </oc>
    <nc r="I310" t="inlineStr">
      <is>
        <t>Not_Run</t>
      </is>
    </nc>
  </rcc>
  <rcc rId="7290" sId="1">
    <oc r="I311" t="inlineStr">
      <is>
        <t>Passed</t>
      </is>
    </oc>
    <nc r="I311" t="inlineStr">
      <is>
        <t>Not_Run</t>
      </is>
    </nc>
  </rcc>
  <rcc rId="7291" sId="1">
    <oc r="I312" t="inlineStr">
      <is>
        <t>Passed</t>
      </is>
    </oc>
    <nc r="I312" t="inlineStr">
      <is>
        <t>Not_Run</t>
      </is>
    </nc>
  </rcc>
  <rcc rId="7292" sId="1">
    <oc r="I313" t="inlineStr">
      <is>
        <t>Passed</t>
      </is>
    </oc>
    <nc r="I313" t="inlineStr">
      <is>
        <t>Not_Run</t>
      </is>
    </nc>
  </rcc>
  <rcc rId="7293" sId="1">
    <oc r="I314" t="inlineStr">
      <is>
        <t>Passed</t>
      </is>
    </oc>
    <nc r="I314" t="inlineStr">
      <is>
        <t>Not_Run</t>
      </is>
    </nc>
  </rcc>
  <rcc rId="7294" sId="1">
    <oc r="I315" t="inlineStr">
      <is>
        <t>Passed</t>
      </is>
    </oc>
    <nc r="I315" t="inlineStr">
      <is>
        <t>Not_Run</t>
      </is>
    </nc>
  </rcc>
  <rcc rId="7295" sId="1">
    <oc r="I316" t="inlineStr">
      <is>
        <t>Passed</t>
      </is>
    </oc>
    <nc r="I316" t="inlineStr">
      <is>
        <t>Not_Run</t>
      </is>
    </nc>
  </rcc>
  <rcc rId="7296" sId="1">
    <oc r="I317" t="inlineStr">
      <is>
        <t>Passed</t>
      </is>
    </oc>
    <nc r="I317" t="inlineStr">
      <is>
        <t>Not_Run</t>
      </is>
    </nc>
  </rcc>
  <rcc rId="7297" sId="1">
    <oc r="I318" t="inlineStr">
      <is>
        <t>Passed</t>
      </is>
    </oc>
    <nc r="I318" t="inlineStr">
      <is>
        <t>Not_Run</t>
      </is>
    </nc>
  </rcc>
  <rcc rId="7298" sId="1">
    <oc r="I320" t="inlineStr">
      <is>
        <t>Passed</t>
      </is>
    </oc>
    <nc r="I320" t="inlineStr">
      <is>
        <t>Not_Run</t>
      </is>
    </nc>
  </rcc>
  <rcc rId="7299" sId="1">
    <oc r="I321" t="inlineStr">
      <is>
        <t>Passed</t>
      </is>
    </oc>
    <nc r="I321" t="inlineStr">
      <is>
        <t>Not_Run</t>
      </is>
    </nc>
  </rcc>
  <rcc rId="7300" sId="1">
    <oc r="I322" t="inlineStr">
      <is>
        <t>Passed</t>
      </is>
    </oc>
    <nc r="I322" t="inlineStr">
      <is>
        <t>Not_Run</t>
      </is>
    </nc>
  </rcc>
  <rcc rId="7301" sId="1">
    <oc r="I53" t="inlineStr">
      <is>
        <t>Passed</t>
      </is>
    </oc>
    <nc r="I53" t="inlineStr">
      <is>
        <t>Not_Run</t>
      </is>
    </nc>
  </rcc>
  <rcc rId="7302" sId="1">
    <oc r="I323" t="inlineStr">
      <is>
        <t>Passed</t>
      </is>
    </oc>
    <nc r="I323" t="inlineStr">
      <is>
        <t>Not_Run</t>
      </is>
    </nc>
  </rcc>
  <rcc rId="7303" sId="1">
    <oc r="I324" t="inlineStr">
      <is>
        <t>Passed</t>
      </is>
    </oc>
    <nc r="I324" t="inlineStr">
      <is>
        <t>Not_Run</t>
      </is>
    </nc>
  </rcc>
  <rcc rId="7304" sId="1">
    <oc r="I325" t="inlineStr">
      <is>
        <t>Passed</t>
      </is>
    </oc>
    <nc r="I325" t="inlineStr">
      <is>
        <t>Not_Run</t>
      </is>
    </nc>
  </rcc>
  <rcc rId="7305" sId="1">
    <oc r="I326" t="inlineStr">
      <is>
        <t>Passed</t>
      </is>
    </oc>
    <nc r="I326" t="inlineStr">
      <is>
        <t>Not_Run</t>
      </is>
    </nc>
  </rcc>
  <rcc rId="7306" sId="1">
    <oc r="I329" t="inlineStr">
      <is>
        <t>Passed</t>
      </is>
    </oc>
    <nc r="I329" t="inlineStr">
      <is>
        <t>Not_Run</t>
      </is>
    </nc>
  </rcc>
  <rcc rId="7307" sId="1">
    <oc r="I95" t="inlineStr">
      <is>
        <t>Passed</t>
      </is>
    </oc>
    <nc r="I95" t="inlineStr">
      <is>
        <t>Not_Run</t>
      </is>
    </nc>
  </rcc>
  <rcc rId="7308" sId="1">
    <oc r="I331" t="inlineStr">
      <is>
        <t>Passed</t>
      </is>
    </oc>
    <nc r="I331" t="inlineStr">
      <is>
        <t>Not_Run</t>
      </is>
    </nc>
  </rcc>
  <rcc rId="7309" sId="1">
    <oc r="I332" t="inlineStr">
      <is>
        <t>Passed</t>
      </is>
    </oc>
    <nc r="I332" t="inlineStr">
      <is>
        <t>Not_Run</t>
      </is>
    </nc>
  </rcc>
  <rcc rId="7310" sId="1">
    <oc r="I333" t="inlineStr">
      <is>
        <t>Passed</t>
      </is>
    </oc>
    <nc r="I333" t="inlineStr">
      <is>
        <t>Not_Run</t>
      </is>
    </nc>
  </rcc>
  <rcc rId="7311" sId="1">
    <oc r="I334" t="inlineStr">
      <is>
        <t>Passed</t>
      </is>
    </oc>
    <nc r="I334" t="inlineStr">
      <is>
        <t>Not_Run</t>
      </is>
    </nc>
  </rcc>
  <rcc rId="7312" sId="1">
    <oc r="I335" t="inlineStr">
      <is>
        <t>Passed</t>
      </is>
    </oc>
    <nc r="I335" t="inlineStr">
      <is>
        <t>Not_Run</t>
      </is>
    </nc>
  </rcc>
  <rcc rId="7313" sId="1">
    <oc r="I271" t="inlineStr">
      <is>
        <t>Passed</t>
      </is>
    </oc>
    <nc r="I271" t="inlineStr">
      <is>
        <t>Not_Run</t>
      </is>
    </nc>
  </rcc>
  <rcc rId="7314" sId="1">
    <oc r="I330" t="inlineStr">
      <is>
        <t>Passed</t>
      </is>
    </oc>
    <nc r="I330" t="inlineStr">
      <is>
        <t>Not_Run</t>
      </is>
    </nc>
  </rcc>
  <rcc rId="7315" sId="1">
    <oc r="I340" t="inlineStr">
      <is>
        <t>Passed</t>
      </is>
    </oc>
    <nc r="I340" t="inlineStr">
      <is>
        <t>Not_Run</t>
      </is>
    </nc>
  </rcc>
  <rcc rId="7316" sId="1">
    <oc r="I341" t="inlineStr">
      <is>
        <t>Passed</t>
      </is>
    </oc>
    <nc r="I341" t="inlineStr">
      <is>
        <t>Not_Run</t>
      </is>
    </nc>
  </rcc>
  <rcc rId="7317" sId="1">
    <oc r="I343" t="inlineStr">
      <is>
        <t>Passed</t>
      </is>
    </oc>
    <nc r="I343" t="inlineStr">
      <is>
        <t>Not_Run</t>
      </is>
    </nc>
  </rcc>
  <rcc rId="7318" sId="1">
    <oc r="I344" t="inlineStr">
      <is>
        <t>Passed</t>
      </is>
    </oc>
    <nc r="I344" t="inlineStr">
      <is>
        <t>Not_Run</t>
      </is>
    </nc>
  </rcc>
  <rcc rId="7319" sId="1">
    <oc r="I345" t="inlineStr">
      <is>
        <t>Passed</t>
      </is>
    </oc>
    <nc r="I345" t="inlineStr">
      <is>
        <t>Not_Run</t>
      </is>
    </nc>
  </rcc>
  <rcc rId="7320" sId="1">
    <oc r="I346" t="inlineStr">
      <is>
        <t>Passed</t>
      </is>
    </oc>
    <nc r="I346" t="inlineStr">
      <is>
        <t>Not_Run</t>
      </is>
    </nc>
  </rcc>
  <rcc rId="7321" sId="1">
    <oc r="I347" t="inlineStr">
      <is>
        <t>Passed</t>
      </is>
    </oc>
    <nc r="I347" t="inlineStr">
      <is>
        <t>Not_Run</t>
      </is>
    </nc>
  </rcc>
  <rcc rId="7322" sId="1">
    <oc r="I348" t="inlineStr">
      <is>
        <t>Passed</t>
      </is>
    </oc>
    <nc r="I348" t="inlineStr">
      <is>
        <t>Not_Run</t>
      </is>
    </nc>
  </rcc>
  <rcc rId="7323" sId="1">
    <oc r="I349" t="inlineStr">
      <is>
        <t>Passed</t>
      </is>
    </oc>
    <nc r="I349" t="inlineStr">
      <is>
        <t>Not_Run</t>
      </is>
    </nc>
  </rcc>
  <rcc rId="7324" sId="1">
    <oc r="I352" t="inlineStr">
      <is>
        <t>Passed</t>
      </is>
    </oc>
    <nc r="I352" t="inlineStr">
      <is>
        <t>Not_Run</t>
      </is>
    </nc>
  </rcc>
  <rcc rId="7325" sId="1">
    <oc r="I353" t="inlineStr">
      <is>
        <t>Passed</t>
      </is>
    </oc>
    <nc r="I353" t="inlineStr">
      <is>
        <t>Not_Run</t>
      </is>
    </nc>
  </rcc>
  <rcc rId="7326" sId="1">
    <oc r="I354" t="inlineStr">
      <is>
        <t>Passed</t>
      </is>
    </oc>
    <nc r="I354" t="inlineStr">
      <is>
        <t>Not_Run</t>
      </is>
    </nc>
  </rcc>
  <rcc rId="7327" sId="1">
    <oc r="I355" t="inlineStr">
      <is>
        <t>Passed</t>
      </is>
    </oc>
    <nc r="I355" t="inlineStr">
      <is>
        <t>Not_Run</t>
      </is>
    </nc>
  </rcc>
  <rcc rId="7328" sId="1">
    <oc r="I356" t="inlineStr">
      <is>
        <t>Passed</t>
      </is>
    </oc>
    <nc r="I356" t="inlineStr">
      <is>
        <t>Not_Run</t>
      </is>
    </nc>
  </rcc>
  <rcc rId="7329" sId="1">
    <oc r="I358" t="inlineStr">
      <is>
        <t>Passed</t>
      </is>
    </oc>
    <nc r="I358" t="inlineStr">
      <is>
        <t>Not_Run</t>
      </is>
    </nc>
  </rcc>
  <rcc rId="7330" sId="1">
    <oc r="I362" t="inlineStr">
      <is>
        <t>Passed</t>
      </is>
    </oc>
    <nc r="I362" t="inlineStr">
      <is>
        <t>Not_Run</t>
      </is>
    </nc>
  </rcc>
  <rcc rId="7331" sId="1">
    <oc r="I363" t="inlineStr">
      <is>
        <t>Passed</t>
      </is>
    </oc>
    <nc r="I363" t="inlineStr">
      <is>
        <t>Not_Run</t>
      </is>
    </nc>
  </rcc>
  <rcc rId="7332" sId="1">
    <oc r="I364" t="inlineStr">
      <is>
        <t>Passed</t>
      </is>
    </oc>
    <nc r="I364" t="inlineStr">
      <is>
        <t>Not_Run</t>
      </is>
    </nc>
  </rcc>
  <rcc rId="7333" sId="1">
    <oc r="I365" t="inlineStr">
      <is>
        <t>Passed</t>
      </is>
    </oc>
    <nc r="I365" t="inlineStr">
      <is>
        <t>Not_Run</t>
      </is>
    </nc>
  </rcc>
  <rcc rId="7334" sId="1">
    <oc r="I366" t="inlineStr">
      <is>
        <t>Passed</t>
      </is>
    </oc>
    <nc r="I366" t="inlineStr">
      <is>
        <t>Not_Run</t>
      </is>
    </nc>
  </rcc>
  <rcc rId="7335" sId="1">
    <oc r="I371" t="inlineStr">
      <is>
        <t>Passed</t>
      </is>
    </oc>
    <nc r="I371" t="inlineStr">
      <is>
        <t>Not_Run</t>
      </is>
    </nc>
  </rcc>
  <rcc rId="7336" sId="1">
    <oc r="I373" t="inlineStr">
      <is>
        <t>Passed</t>
      </is>
    </oc>
    <nc r="I373" t="inlineStr">
      <is>
        <t>Not_Run</t>
      </is>
    </nc>
  </rcc>
  <rcc rId="7337" sId="1">
    <oc r="I374" t="inlineStr">
      <is>
        <t>passed</t>
      </is>
    </oc>
    <nc r="I374" t="inlineStr">
      <is>
        <t>Not_Run</t>
      </is>
    </nc>
  </rcc>
  <rcc rId="7338" sId="1">
    <oc r="I375" t="inlineStr">
      <is>
        <t>passed</t>
      </is>
    </oc>
    <nc r="I375" t="inlineStr">
      <is>
        <t>Not_Run</t>
      </is>
    </nc>
  </rcc>
  <rcc rId="7339" sId="1">
    <oc r="I376" t="inlineStr">
      <is>
        <t>Passed</t>
      </is>
    </oc>
    <nc r="I376" t="inlineStr">
      <is>
        <t>Not_Run</t>
      </is>
    </nc>
  </rcc>
  <rcc rId="7340" sId="1">
    <oc r="I380" t="inlineStr">
      <is>
        <t>Passed</t>
      </is>
    </oc>
    <nc r="I380" t="inlineStr">
      <is>
        <t>Not_Run</t>
      </is>
    </nc>
  </rcc>
  <rcc rId="7341" sId="1">
    <oc r="I381" t="inlineStr">
      <is>
        <t>passed</t>
      </is>
    </oc>
    <nc r="I381" t="inlineStr">
      <is>
        <t>Not_Run</t>
      </is>
    </nc>
  </rcc>
  <rcc rId="7342" sId="1">
    <oc r="I382" t="inlineStr">
      <is>
        <t>Passed</t>
      </is>
    </oc>
    <nc r="I382" t="inlineStr">
      <is>
        <t>Not_Run</t>
      </is>
    </nc>
  </rcc>
  <rcc rId="7343" sId="1">
    <oc r="I383" t="inlineStr">
      <is>
        <t>Passed</t>
      </is>
    </oc>
    <nc r="I383" t="inlineStr">
      <is>
        <t>Not_Run</t>
      </is>
    </nc>
  </rcc>
  <rcc rId="7344" sId="1">
    <oc r="I384" t="inlineStr">
      <is>
        <t>Passed</t>
      </is>
    </oc>
    <nc r="I384" t="inlineStr">
      <is>
        <t>Not_Run</t>
      </is>
    </nc>
  </rcc>
  <rcc rId="7345" sId="1">
    <oc r="I385" t="inlineStr">
      <is>
        <t>Passed</t>
      </is>
    </oc>
    <nc r="I385" t="inlineStr">
      <is>
        <t>Not_Run</t>
      </is>
    </nc>
  </rcc>
  <rcc rId="7346" sId="1">
    <oc r="I386" t="inlineStr">
      <is>
        <t>Passed</t>
      </is>
    </oc>
    <nc r="I386" t="inlineStr">
      <is>
        <t>Not_Run</t>
      </is>
    </nc>
  </rcc>
  <rcc rId="7347" sId="1">
    <oc r="I387" t="inlineStr">
      <is>
        <t>Passed</t>
      </is>
    </oc>
    <nc r="I387" t="inlineStr">
      <is>
        <t>Not_Run</t>
      </is>
    </nc>
  </rcc>
  <rcc rId="7348" sId="1">
    <oc r="I388" t="inlineStr">
      <is>
        <t>Passed</t>
      </is>
    </oc>
    <nc r="I388" t="inlineStr">
      <is>
        <t>Not_Run</t>
      </is>
    </nc>
  </rcc>
  <rcc rId="7349" sId="1">
    <oc r="I389" t="inlineStr">
      <is>
        <t>Passed</t>
      </is>
    </oc>
    <nc r="I389" t="inlineStr">
      <is>
        <t>Not_Run</t>
      </is>
    </nc>
  </rcc>
  <rcc rId="7350" sId="1">
    <oc r="I390" t="inlineStr">
      <is>
        <t>Passed</t>
      </is>
    </oc>
    <nc r="I390" t="inlineStr">
      <is>
        <t>Not_Run</t>
      </is>
    </nc>
  </rcc>
  <rcc rId="7351" sId="1">
    <oc r="I391" t="inlineStr">
      <is>
        <t>Passed</t>
      </is>
    </oc>
    <nc r="I391" t="inlineStr">
      <is>
        <t>Not_Run</t>
      </is>
    </nc>
  </rcc>
  <rcc rId="7352" sId="1">
    <oc r="I392" t="inlineStr">
      <is>
        <t>Passed</t>
      </is>
    </oc>
    <nc r="I392" t="inlineStr">
      <is>
        <t>Not_Run</t>
      </is>
    </nc>
  </rcc>
  <rcc rId="7353" sId="1">
    <oc r="I393" t="inlineStr">
      <is>
        <t>Passed</t>
      </is>
    </oc>
    <nc r="I393" t="inlineStr">
      <is>
        <t>Not_Run</t>
      </is>
    </nc>
  </rcc>
  <rcc rId="7354" sId="1">
    <oc r="I395" t="inlineStr">
      <is>
        <t>Passed</t>
      </is>
    </oc>
    <nc r="I395" t="inlineStr">
      <is>
        <t>Not_Run</t>
      </is>
    </nc>
  </rcc>
  <rcc rId="7355" sId="1">
    <oc r="I396" t="inlineStr">
      <is>
        <t>passed</t>
      </is>
    </oc>
    <nc r="I396" t="inlineStr">
      <is>
        <t>Not_Run</t>
      </is>
    </nc>
  </rcc>
  <rcc rId="7356" sId="1">
    <oc r="I397" t="inlineStr">
      <is>
        <t>Passed</t>
      </is>
    </oc>
    <nc r="I397" t="inlineStr">
      <is>
        <t>Not_Run</t>
      </is>
    </nc>
  </rcc>
  <rcc rId="7357" sId="1">
    <oc r="I399" t="inlineStr">
      <is>
        <t>Passed</t>
      </is>
    </oc>
    <nc r="I399" t="inlineStr">
      <is>
        <t>Not_Run</t>
      </is>
    </nc>
  </rcc>
  <rcc rId="7358" sId="1">
    <oc r="I403" t="inlineStr">
      <is>
        <t>Passed</t>
      </is>
    </oc>
    <nc r="I403" t="inlineStr">
      <is>
        <t>Not_Run</t>
      </is>
    </nc>
  </rcc>
  <rcc rId="7359" sId="1">
    <oc r="I404" t="inlineStr">
      <is>
        <t>passed</t>
      </is>
    </oc>
    <nc r="I404" t="inlineStr">
      <is>
        <t>Not_Run</t>
      </is>
    </nc>
  </rcc>
  <rcc rId="7360" sId="1">
    <oc r="I407" t="inlineStr">
      <is>
        <t>Passed</t>
      </is>
    </oc>
    <nc r="I407" t="inlineStr">
      <is>
        <t>Not_Run</t>
      </is>
    </nc>
  </rcc>
  <rcc rId="7361" sId="1">
    <oc r="I408" t="inlineStr">
      <is>
        <t>Passed</t>
      </is>
    </oc>
    <nc r="I408" t="inlineStr">
      <is>
        <t>Not_Run</t>
      </is>
    </nc>
  </rcc>
  <rcc rId="7362" sId="1">
    <oc r="I411" t="inlineStr">
      <is>
        <t>Passed</t>
      </is>
    </oc>
    <nc r="I411" t="inlineStr">
      <is>
        <t>Not_Run</t>
      </is>
    </nc>
  </rcc>
  <rcc rId="7363" sId="1">
    <oc r="I412" t="inlineStr">
      <is>
        <t>Passed</t>
      </is>
    </oc>
    <nc r="I412" t="inlineStr">
      <is>
        <t>Not_Run</t>
      </is>
    </nc>
  </rcc>
  <rcc rId="7364" sId="1">
    <oc r="I415" t="inlineStr">
      <is>
        <t>Passed</t>
      </is>
    </oc>
    <nc r="I415" t="inlineStr">
      <is>
        <t>Not_Run</t>
      </is>
    </nc>
  </rcc>
  <rcc rId="7365" sId="1">
    <oc r="I416" t="inlineStr">
      <is>
        <t>Passed</t>
      </is>
    </oc>
    <nc r="I416" t="inlineStr">
      <is>
        <t>Not_Run</t>
      </is>
    </nc>
  </rcc>
  <rcc rId="7366" sId="1">
    <oc r="I417" t="inlineStr">
      <is>
        <t>Passed</t>
      </is>
    </oc>
    <nc r="I417" t="inlineStr">
      <is>
        <t>Not_Run</t>
      </is>
    </nc>
  </rcc>
  <rcc rId="7367" sId="1">
    <oc r="I418" t="inlineStr">
      <is>
        <t>Passed</t>
      </is>
    </oc>
    <nc r="I418" t="inlineStr">
      <is>
        <t>Not_Run</t>
      </is>
    </nc>
  </rcc>
  <rcc rId="7368" sId="1">
    <oc r="I419" t="inlineStr">
      <is>
        <t>Passed</t>
      </is>
    </oc>
    <nc r="I419" t="inlineStr">
      <is>
        <t>Not_Run</t>
      </is>
    </nc>
  </rcc>
  <rcc rId="7369" sId="1">
    <oc r="I420" t="inlineStr">
      <is>
        <t>Passed</t>
      </is>
    </oc>
    <nc r="I420" t="inlineStr">
      <is>
        <t>Not_Run</t>
      </is>
    </nc>
  </rcc>
  <rcc rId="7370" sId="1">
    <oc r="I421" t="inlineStr">
      <is>
        <t>Passed</t>
      </is>
    </oc>
    <nc r="I421" t="inlineStr">
      <is>
        <t>Not_Run</t>
      </is>
    </nc>
  </rcc>
  <rcc rId="7371" sId="1">
    <oc r="I422" t="inlineStr">
      <is>
        <t>Passed</t>
      </is>
    </oc>
    <nc r="I422" t="inlineStr">
      <is>
        <t>Not_Run</t>
      </is>
    </nc>
  </rcc>
  <rcc rId="7372" sId="1">
    <oc r="I423" t="inlineStr">
      <is>
        <t>Passed</t>
      </is>
    </oc>
    <nc r="I423" t="inlineStr">
      <is>
        <t>Not_Run</t>
      </is>
    </nc>
  </rcc>
  <rcc rId="7373" sId="1">
    <oc r="I424" t="inlineStr">
      <is>
        <t>Passed</t>
      </is>
    </oc>
    <nc r="I424" t="inlineStr">
      <is>
        <t>Not_Run</t>
      </is>
    </nc>
  </rcc>
  <rcc rId="7374" sId="1">
    <oc r="I425" t="inlineStr">
      <is>
        <t>Passed</t>
      </is>
    </oc>
    <nc r="I425" t="inlineStr">
      <is>
        <t>Not_Run</t>
      </is>
    </nc>
  </rcc>
  <rcc rId="7375" sId="1">
    <oc r="I426" t="inlineStr">
      <is>
        <t>passed</t>
      </is>
    </oc>
    <nc r="I426" t="inlineStr">
      <is>
        <t>Not_Run</t>
      </is>
    </nc>
  </rcc>
  <rcc rId="7376" sId="1">
    <oc r="I427" t="inlineStr">
      <is>
        <t>Passed</t>
      </is>
    </oc>
    <nc r="I427" t="inlineStr">
      <is>
        <t>Not_Run</t>
      </is>
    </nc>
  </rcc>
  <rcc rId="7377" sId="1">
    <oc r="I428" t="inlineStr">
      <is>
        <t>Passed</t>
      </is>
    </oc>
    <nc r="I428" t="inlineStr">
      <is>
        <t>Not_Run</t>
      </is>
    </nc>
  </rcc>
  <rcc rId="7378" sId="1">
    <oc r="I429" t="inlineStr">
      <is>
        <t>Passed</t>
      </is>
    </oc>
    <nc r="I429" t="inlineStr">
      <is>
        <t>Not_Run</t>
      </is>
    </nc>
  </rcc>
  <rcc rId="7379" sId="1">
    <oc r="I430" t="inlineStr">
      <is>
        <t>Passed</t>
      </is>
    </oc>
    <nc r="I430" t="inlineStr">
      <is>
        <t>Not_Run</t>
      </is>
    </nc>
  </rcc>
  <rcc rId="7380" sId="1">
    <oc r="I431" t="inlineStr">
      <is>
        <t>Passed</t>
      </is>
    </oc>
    <nc r="I431" t="inlineStr">
      <is>
        <t>Not_Run</t>
      </is>
    </nc>
  </rcc>
  <rcc rId="7381" sId="1">
    <oc r="I432" t="inlineStr">
      <is>
        <t>Passed</t>
      </is>
    </oc>
    <nc r="I432" t="inlineStr">
      <is>
        <t>Not_Run</t>
      </is>
    </nc>
  </rcc>
  <rcc rId="7382" sId="1">
    <oc r="I433" t="inlineStr">
      <is>
        <t>Passed</t>
      </is>
    </oc>
    <nc r="I433" t="inlineStr">
      <is>
        <t>Not_Run</t>
      </is>
    </nc>
  </rcc>
  <rcc rId="7383" sId="1">
    <oc r="I434" t="inlineStr">
      <is>
        <t>Passed</t>
      </is>
    </oc>
    <nc r="I434" t="inlineStr">
      <is>
        <t>Not_Run</t>
      </is>
    </nc>
  </rcc>
  <rcc rId="7384" sId="1">
    <oc r="I435" t="inlineStr">
      <is>
        <t>Passed</t>
      </is>
    </oc>
    <nc r="I435" t="inlineStr">
      <is>
        <t>Not_Run</t>
      </is>
    </nc>
  </rcc>
  <rcc rId="7385" sId="1">
    <oc r="I436" t="inlineStr">
      <is>
        <t>Passed</t>
      </is>
    </oc>
    <nc r="I436" t="inlineStr">
      <is>
        <t>Not_Run</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Test_Data!$A$1:$U$437</formula>
    <oldFormula>Test_Data!$A$1:$U$437</oldFormula>
  </rdn>
  <rcv guid="{B7B32A7E-2D71-4021-9AAC-4840A71457B1}" action="add"/>
</revisions>
</file>

<file path=xl/revisions/revisionLog7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Test_Data!$A$1:$U$437</formula>
    <oldFormula>Test_Data!$A$1:$U$437</oldFormula>
  </rdn>
  <rcv guid="{1452CE3A-0E5D-4E5C-9B15-F3517FBAE90D}"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0" sId="1">
    <oc r="E418" t="inlineStr">
      <is>
        <t>Not_Run</t>
      </is>
    </oc>
    <nc r="E418" t="inlineStr">
      <is>
        <t>Passed</t>
      </is>
    </nc>
  </rcc>
</revisions>
</file>

<file path=xl/revisions/revisionLog7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oc r="I166" t="inlineStr">
      <is>
        <t>Not_Run</t>
      </is>
    </oc>
    <nc r="I166" t="inlineStr">
      <is>
        <t>Passed</t>
      </is>
    </nc>
  </rcc>
</revisions>
</file>

<file path=xl/revisions/revisionLog7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1" sId="1">
    <oc r="I20" t="inlineStr">
      <is>
        <t>Not_Run</t>
      </is>
    </oc>
    <nc r="I20" t="inlineStr">
      <is>
        <t>Passed</t>
      </is>
    </nc>
  </rcc>
</revisions>
</file>

<file path=xl/revisions/revisionLog7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2" sId="1">
    <oc r="I24" t="inlineStr">
      <is>
        <t>Not_Run</t>
      </is>
    </oc>
    <nc r="I24" t="inlineStr">
      <is>
        <t>Passed</t>
      </is>
    </nc>
  </rcc>
</revisions>
</file>

<file path=xl/revisions/revisionLog7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oc r="I33" t="inlineStr">
      <is>
        <t>Not_Run</t>
      </is>
    </oc>
    <nc r="I33" t="inlineStr">
      <is>
        <t>Passed</t>
      </is>
    </nc>
  </rcc>
</revisions>
</file>

<file path=xl/revisions/revisionLog7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4" sId="1">
    <oc r="I35" t="inlineStr">
      <is>
        <t>Not_Run</t>
      </is>
    </oc>
    <nc r="I35" t="inlineStr">
      <is>
        <t>Passed</t>
      </is>
    </nc>
  </rcc>
</revisions>
</file>

<file path=xl/revisions/revisionLog7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5" sId="1">
    <oc r="I277" t="inlineStr">
      <is>
        <t>Not_Run</t>
      </is>
    </oc>
    <nc r="I277" t="inlineStr">
      <is>
        <t>Passed</t>
      </is>
    </nc>
  </rcc>
</revisions>
</file>

<file path=xl/revisions/revisionLog7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I132" t="inlineStr">
      <is>
        <t>Not_Run</t>
      </is>
    </oc>
    <nc r="I132" t="inlineStr">
      <is>
        <t>Passed</t>
      </is>
    </nc>
  </rcc>
</revisions>
</file>

<file path=xl/revisions/revisionLog7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7" sId="1">
    <oc r="I202" t="inlineStr">
      <is>
        <t>Not_Run</t>
      </is>
    </oc>
    <nc r="I202" t="inlineStr">
      <is>
        <t>Passed</t>
      </is>
    </nc>
  </rcc>
</revisions>
</file>

<file path=xl/revisions/revisionLog7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8" sId="1">
    <oc r="I376" t="inlineStr">
      <is>
        <t>Not_Run</t>
      </is>
    </oc>
    <nc r="I376" t="inlineStr">
      <is>
        <t>Passed</t>
      </is>
    </nc>
  </rcc>
</revisions>
</file>

<file path=xl/revisions/revisionLog7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9" sId="1">
    <oc r="I3" t="inlineStr">
      <is>
        <t>Not_Run</t>
      </is>
    </oc>
    <nc r="I3" t="inlineStr">
      <is>
        <t>Passed</t>
      </is>
    </nc>
  </rcc>
  <rcc rId="7400" sId="1">
    <oc r="I8" t="inlineStr">
      <is>
        <t>Not_Run</t>
      </is>
    </oc>
    <nc r="I8" t="inlineStr">
      <is>
        <t>Passed</t>
      </is>
    </nc>
  </rcc>
  <rcc rId="7401" sId="1">
    <oc r="I12" t="inlineStr">
      <is>
        <t>Not_Run</t>
      </is>
    </oc>
    <nc r="I12" t="inlineStr">
      <is>
        <t>Passed</t>
      </is>
    </nc>
  </rcc>
  <rcc rId="7402" sId="1">
    <oc r="I21" t="inlineStr">
      <is>
        <t>Not_Run</t>
      </is>
    </oc>
    <nc r="I21" t="inlineStr">
      <is>
        <t>Passed</t>
      </is>
    </nc>
  </rcc>
  <rcc rId="7403" sId="1">
    <oc r="I31" t="inlineStr">
      <is>
        <t>Not_Run</t>
      </is>
    </oc>
    <nc r="I31" t="inlineStr">
      <is>
        <t>Passed</t>
      </is>
    </nc>
  </rcc>
  <rcc rId="7404" sId="1">
    <nc r="L31" t="inlineStr">
      <is>
        <t>verified with selftest version 136</t>
      </is>
    </nc>
  </rcc>
  <rcc rId="7405" sId="1">
    <oc r="I47" t="inlineStr">
      <is>
        <t>Not_Run</t>
      </is>
    </oc>
    <nc r="I47" t="inlineStr">
      <is>
        <t>Passed</t>
      </is>
    </nc>
  </rcc>
  <rcc rId="7406" sId="1">
    <oc r="I48" t="inlineStr">
      <is>
        <t>Not_Run</t>
      </is>
    </oc>
    <nc r="I48" t="inlineStr">
      <is>
        <t>Passed</t>
      </is>
    </nc>
  </rcc>
  <rcc rId="7407" sId="1">
    <oc r="I49" t="inlineStr">
      <is>
        <t>Not_Run</t>
      </is>
    </oc>
    <nc r="I49" t="inlineStr">
      <is>
        <t>Passed</t>
      </is>
    </nc>
  </rcc>
  <rcc rId="7408" sId="1">
    <oc r="I51" t="inlineStr">
      <is>
        <t>Not_Run</t>
      </is>
    </oc>
    <nc r="I51" t="inlineStr">
      <is>
        <t>Passed</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1" sId="1">
    <oc r="E417" t="inlineStr">
      <is>
        <t>Not_Run</t>
      </is>
    </oc>
    <nc r="E417" t="inlineStr">
      <is>
        <t>Passed</t>
      </is>
    </nc>
  </rcc>
</revisions>
</file>

<file path=xl/revisions/revisionLog7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09" sId="1">
    <oc r="I380" t="inlineStr">
      <is>
        <t>Not_Run</t>
      </is>
    </oc>
    <nc r="I380" t="inlineStr">
      <is>
        <t>Passed</t>
      </is>
    </nc>
  </rcc>
</revisions>
</file>

<file path=xl/revisions/revisionLog7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10" sId="1">
    <oc r="I124" t="inlineStr">
      <is>
        <t>Not_Run</t>
      </is>
    </oc>
    <nc r="I124" t="inlineStr">
      <is>
        <t>Passed</t>
      </is>
    </nc>
  </rcc>
  <rcc rId="7411" sId="1">
    <oc r="I122" t="inlineStr">
      <is>
        <t>Not_Run</t>
      </is>
    </oc>
    <nc r="I122" t="inlineStr">
      <is>
        <t>Passed</t>
      </is>
    </nc>
  </rcc>
  <rcc rId="7412" sId="1">
    <oc r="I125" t="inlineStr">
      <is>
        <t>Not_Run</t>
      </is>
    </oc>
    <nc r="I125" t="inlineStr">
      <is>
        <t>Passed</t>
      </is>
    </nc>
  </rcc>
  <rcc rId="7413" sId="1">
    <oc r="I126" t="inlineStr">
      <is>
        <t>Not_Run</t>
      </is>
    </oc>
    <nc r="I126" t="inlineStr">
      <is>
        <t>Passed</t>
      </is>
    </nc>
  </rcc>
  <rcc rId="7414" sId="1">
    <oc r="I130" t="inlineStr">
      <is>
        <t>Not_Run</t>
      </is>
    </oc>
    <nc r="I130" t="inlineStr">
      <is>
        <t>Passed</t>
      </is>
    </nc>
  </rcc>
  <rcc rId="7415" sId="1">
    <oc r="I203" t="inlineStr">
      <is>
        <t>Not_Run</t>
      </is>
    </oc>
    <nc r="I203" t="inlineStr">
      <is>
        <t>Passed</t>
      </is>
    </nc>
  </rcc>
  <rcc rId="7416" sId="1">
    <oc r="I226" t="inlineStr">
      <is>
        <t>Not_Run</t>
      </is>
    </oc>
    <nc r="I226" t="inlineStr">
      <is>
        <t>Passed</t>
      </is>
    </nc>
  </rcc>
  <rcc rId="7417" sId="1">
    <oc r="I223" t="inlineStr">
      <is>
        <t>Not_Run</t>
      </is>
    </oc>
    <nc r="I223" t="inlineStr">
      <is>
        <t>Passed</t>
      </is>
    </nc>
  </rcc>
  <rcc rId="7418" sId="1">
    <oc r="I290" t="inlineStr">
      <is>
        <t>Not_Run</t>
      </is>
    </oc>
    <nc r="I290" t="inlineStr">
      <is>
        <t>Passed</t>
      </is>
    </nc>
  </rcc>
</revisions>
</file>

<file path=xl/revisions/revisionLog7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19" sId="1">
    <oc r="I415" t="inlineStr">
      <is>
        <t>Not_Run</t>
      </is>
    </oc>
    <nc r="I415" t="inlineStr">
      <is>
        <t>Passed</t>
      </is>
    </nc>
  </rcc>
  <rcc rId="7420" sId="1">
    <oc r="I407" t="inlineStr">
      <is>
        <t>Not_Run</t>
      </is>
    </oc>
    <nc r="I407" t="inlineStr">
      <is>
        <t>Passed</t>
      </is>
    </nc>
  </rcc>
  <rcc rId="7421" sId="1">
    <oc r="I364" t="inlineStr">
      <is>
        <t>Not_Run</t>
      </is>
    </oc>
    <nc r="I364" t="inlineStr">
      <is>
        <t>Passed</t>
      </is>
    </nc>
  </rcc>
  <rcc rId="7422" sId="1">
    <oc r="I287" t="inlineStr">
      <is>
        <t>Not_Run</t>
      </is>
    </oc>
    <nc r="I287" t="inlineStr">
      <is>
        <t>Passed</t>
      </is>
    </nc>
  </rcc>
</revisions>
</file>

<file path=xl/revisions/revisionLog7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23" sId="1">
    <oc r="J155" t="inlineStr">
      <is>
        <t>Sohel</t>
      </is>
    </oc>
    <nc r="J155" t="inlineStr">
      <is>
        <t>Yamini</t>
      </is>
    </nc>
  </rcc>
  <rcc rId="7424" sId="1" odxf="1">
    <oc r="J188" t="inlineStr">
      <is>
        <t>Sohel</t>
      </is>
    </oc>
    <nc r="J188" t="inlineStr">
      <is>
        <t>Yamini</t>
      </is>
    </nc>
    <odxf/>
  </rcc>
  <rcc rId="7425" sId="1" odxf="1">
    <oc r="J207" t="inlineStr">
      <is>
        <t>Sohel</t>
      </is>
    </oc>
    <nc r="J207" t="inlineStr">
      <is>
        <t>Yamini</t>
      </is>
    </nc>
    <odxf/>
  </rcc>
  <rcc rId="7426" sId="1">
    <oc r="J241" t="inlineStr">
      <is>
        <t>Sohel</t>
      </is>
    </oc>
    <nc r="J241" t="inlineStr">
      <is>
        <t>Yamini</t>
      </is>
    </nc>
  </rcc>
  <rcc rId="7427" sId="1">
    <oc r="J251" t="inlineStr">
      <is>
        <t>Sohel</t>
      </is>
    </oc>
    <nc r="J251" t="inlineStr">
      <is>
        <t>Yamini</t>
      </is>
    </nc>
  </rcc>
  <rcc rId="7428" sId="1">
    <oc r="J421" t="inlineStr">
      <is>
        <t>Sohel</t>
      </is>
    </oc>
    <nc r="J421" t="inlineStr">
      <is>
        <t>Yamini</t>
      </is>
    </nc>
  </rcc>
  <rcc rId="7429" sId="1">
    <oc r="J433" t="inlineStr">
      <is>
        <t>Sohel</t>
      </is>
    </oc>
    <nc r="J433" t="inlineStr">
      <is>
        <t>Yamini</t>
      </is>
    </nc>
  </rcc>
  <rcc rId="7430" sId="1">
    <oc r="J211" t="inlineStr">
      <is>
        <t>Jeffy</t>
      </is>
    </oc>
    <nc r="J211" t="inlineStr">
      <is>
        <t>Yamini</t>
      </is>
    </nc>
  </rcc>
  <rcc rId="7431" sId="1" odxf="1">
    <oc r="J217" t="inlineStr">
      <is>
        <t>Jeffy</t>
      </is>
    </oc>
    <nc r="J217" t="inlineStr">
      <is>
        <t>Yamini</t>
      </is>
    </nc>
    <odxf/>
  </rcc>
  <rcc rId="7432" sId="1">
    <oc r="J238" t="inlineStr">
      <is>
        <t>Jeffy</t>
      </is>
    </oc>
    <nc r="J238" t="inlineStr">
      <is>
        <t>Yamini</t>
      </is>
    </nc>
  </rcc>
  <rcc rId="7433" sId="1" odxf="1">
    <oc r="J240" t="inlineStr">
      <is>
        <t>Jeffy</t>
      </is>
    </oc>
    <nc r="J240" t="inlineStr">
      <is>
        <t>Yamini</t>
      </is>
    </nc>
    <odxf/>
  </rcc>
  <rcc rId="7434" sId="1" odxf="1">
    <oc r="J286" t="inlineStr">
      <is>
        <t>Jeffy</t>
      </is>
    </oc>
    <nc r="J286" t="inlineStr">
      <is>
        <t>Yamini</t>
      </is>
    </nc>
    <odxf/>
  </rcc>
  <rcc rId="7435" sId="1" odxf="1">
    <oc r="J300" t="inlineStr">
      <is>
        <t>Jeffy</t>
      </is>
    </oc>
    <nc r="J300" t="inlineStr">
      <is>
        <t>Yamini</t>
      </is>
    </nc>
    <odxf/>
  </rc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Test_Data!$A$1:$U$437</formula>
    <oldFormula>Test_Data!$A$1:$U$437</oldFormula>
  </rdn>
  <rcv guid="{59388434-B977-4D04-820B-C0079DE38CFF}" action="add"/>
</revisions>
</file>

<file path=xl/revisions/revisionLog7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38" sId="1">
    <oc r="I55" t="inlineStr">
      <is>
        <t>Not_Run</t>
      </is>
    </oc>
    <nc r="I55" t="inlineStr">
      <is>
        <t>Passed</t>
      </is>
    </nc>
  </rcc>
  <rcc rId="7439" sId="1">
    <oc r="I61" t="inlineStr">
      <is>
        <t>Not_Run</t>
      </is>
    </oc>
    <nc r="I61" t="inlineStr">
      <is>
        <t>Passed</t>
      </is>
    </nc>
  </rcc>
  <rcc rId="7440" sId="1">
    <oc r="I83" t="inlineStr">
      <is>
        <t>Not_Run</t>
      </is>
    </oc>
    <nc r="I83" t="inlineStr">
      <is>
        <t>Passed</t>
      </is>
    </nc>
  </rcc>
  <rcc rId="7441" sId="1">
    <oc r="I136" t="inlineStr">
      <is>
        <t>Not_Run</t>
      </is>
    </oc>
    <nc r="I136" t="inlineStr">
      <is>
        <t>Passed</t>
      </is>
    </nc>
  </rcc>
  <rcc rId="7442" sId="1">
    <oc r="I138" t="inlineStr">
      <is>
        <t>Not_Run</t>
      </is>
    </oc>
    <nc r="I138" t="inlineStr">
      <is>
        <t>Passed</t>
      </is>
    </nc>
  </rcc>
  <rcc rId="7443" sId="1">
    <oc r="I395" t="inlineStr">
      <is>
        <t>Not_Run</t>
      </is>
    </oc>
    <nc r="I395" t="inlineStr">
      <is>
        <t>Passed</t>
      </is>
    </nc>
  </rcc>
  <rcc rId="7444" sId="1">
    <oc r="I341" t="inlineStr">
      <is>
        <t>Not_Run</t>
      </is>
    </oc>
    <nc r="I341" t="inlineStr">
      <is>
        <t>Passed</t>
      </is>
    </nc>
  </rcc>
  <rcc rId="7445" sId="1">
    <oc r="I340" t="inlineStr">
      <is>
        <t>Not_Run</t>
      </is>
    </oc>
    <nc r="I340" t="inlineStr">
      <is>
        <t>Passed</t>
      </is>
    </nc>
  </rcc>
</revisions>
</file>

<file path=xl/revisions/revisionLog7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46" sId="1">
    <oc r="I411" t="inlineStr">
      <is>
        <t>Not_Run</t>
      </is>
    </oc>
    <nc r="I411" t="inlineStr">
      <is>
        <t>Passed</t>
      </is>
    </nc>
  </rcc>
  <rcc rId="7447" sId="1">
    <oc r="I209" t="inlineStr">
      <is>
        <t>Not_Run</t>
      </is>
    </oc>
    <nc r="I209" t="inlineStr">
      <is>
        <t>Passed</t>
      </is>
    </nc>
  </rcc>
  <rcc rId="7448" sId="1">
    <oc r="I211" t="inlineStr">
      <is>
        <t>Not_Run</t>
      </is>
    </oc>
    <nc r="I211" t="inlineStr">
      <is>
        <t>Passed</t>
      </is>
    </nc>
  </rcc>
  <rcc rId="7449" sId="1">
    <oc r="I235" t="inlineStr">
      <is>
        <t>Not_Run</t>
      </is>
    </oc>
    <nc r="I235" t="inlineStr">
      <is>
        <t>Passed</t>
      </is>
    </nc>
  </rcc>
  <rcc rId="7450" sId="1">
    <oc r="I240" t="inlineStr">
      <is>
        <t>Not_Run</t>
      </is>
    </oc>
    <nc r="I240" t="inlineStr">
      <is>
        <t>Passed</t>
      </is>
    </nc>
  </rcc>
  <rcc rId="7451" sId="1">
    <oc r="I270" t="inlineStr">
      <is>
        <t>Not_Run</t>
      </is>
    </oc>
    <nc r="I270" t="inlineStr">
      <is>
        <t>Passed</t>
      </is>
    </nc>
  </rcc>
</revisions>
</file>

<file path=xl/revisions/revisionLog7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52" sId="1">
    <oc r="I365" t="inlineStr">
      <is>
        <t>Not_Run</t>
      </is>
    </oc>
    <nc r="I365" t="inlineStr">
      <is>
        <t>Passed</t>
      </is>
    </nc>
  </rcc>
</revisions>
</file>

<file path=xl/revisions/revisionLog7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53" sId="1">
    <oc r="I315" t="inlineStr">
      <is>
        <t>Not_Run</t>
      </is>
    </oc>
    <nc r="I315" t="inlineStr">
      <is>
        <t>Passed</t>
      </is>
    </nc>
  </rcc>
</revisions>
</file>

<file path=xl/revisions/revisionLog7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54" sId="1">
    <oc r="I430" t="inlineStr">
      <is>
        <t>Not_Run</t>
      </is>
    </oc>
    <nc r="I430" t="inlineStr">
      <is>
        <t>Passed</t>
      </is>
    </nc>
  </rcc>
</revisions>
</file>

<file path=xl/revisions/revisionLog7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55" sId="1">
    <oc r="I186" t="inlineStr">
      <is>
        <t>Not_Run</t>
      </is>
    </oc>
    <nc r="I186" t="inlineStr">
      <is>
        <t>Passed</t>
      </is>
    </nc>
  </rcc>
  <rcc rId="7456" sId="1">
    <oc r="I185" t="inlineStr">
      <is>
        <t>Not_Run</t>
      </is>
    </oc>
    <nc r="I185" t="inlineStr">
      <is>
        <t>Passed</t>
      </is>
    </nc>
  </rcc>
  <rcc rId="7457" sId="1">
    <oc r="I147" t="inlineStr">
      <is>
        <t>Not_Run</t>
      </is>
    </oc>
    <nc r="I147" t="inlineStr">
      <is>
        <t>Passed</t>
      </is>
    </nc>
  </rcc>
  <rcc rId="7458" sId="1">
    <oc r="I145" t="inlineStr">
      <is>
        <t>Not_Run</t>
      </is>
    </oc>
    <nc r="I145" t="inlineStr">
      <is>
        <t>Passed</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2" sId="1">
    <oc r="E344" t="inlineStr">
      <is>
        <t>Not_Run</t>
      </is>
    </oc>
    <nc r="E344" t="inlineStr">
      <is>
        <t>Passed</t>
      </is>
    </nc>
  </rcc>
</revisions>
</file>

<file path=xl/revisions/revisionLog7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59" sId="1">
    <oc r="I28" t="inlineStr">
      <is>
        <t>Not_Run</t>
      </is>
    </oc>
    <nc r="I28" t="inlineStr">
      <is>
        <t>Passed</t>
      </is>
    </nc>
  </rcc>
</revisions>
</file>

<file path=xl/revisions/revisionLog7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60" sId="1">
    <oc r="I66" t="inlineStr">
      <is>
        <t>Not_Run</t>
      </is>
    </oc>
    <nc r="I66" t="inlineStr">
      <is>
        <t>Passed</t>
      </is>
    </nc>
  </rcc>
</revisions>
</file>

<file path=xl/revisions/revisionLog7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61" sId="1">
    <oc r="I69" t="inlineStr">
      <is>
        <t>Not_Run</t>
      </is>
    </oc>
    <nc r="I69" t="inlineStr">
      <is>
        <t>Passed</t>
      </is>
    </nc>
  </rcc>
  <rcc rId="7462" sId="1">
    <oc r="I93" t="inlineStr">
      <is>
        <t>Not_Run</t>
      </is>
    </oc>
    <nc r="I93" t="inlineStr">
      <is>
        <t>Passed</t>
      </is>
    </nc>
  </rcc>
</revisions>
</file>

<file path=xl/revisions/revisionLog7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63" sId="1">
    <oc r="I62" t="inlineStr">
      <is>
        <t>Not_Run</t>
      </is>
    </oc>
    <nc r="I62" t="inlineStr">
      <is>
        <t>Passed</t>
      </is>
    </nc>
  </rcc>
</revisions>
</file>

<file path=xl/revisions/revisionLog7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64" sId="1">
    <oc r="I109" t="inlineStr">
      <is>
        <t>Not_Run</t>
      </is>
    </oc>
    <nc r="I109" t="inlineStr">
      <is>
        <t>Passed</t>
      </is>
    </nc>
  </rcc>
</revisions>
</file>

<file path=xl/revisions/revisionLog7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65" sId="1">
    <oc r="I72" t="inlineStr">
      <is>
        <t>Not_Run</t>
      </is>
    </oc>
    <nc r="I72" t="inlineStr">
      <is>
        <t>Passed</t>
      </is>
    </nc>
  </rcc>
</revisions>
</file>

<file path=xl/revisions/revisionLog7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66" sId="1">
    <oc r="I96" t="inlineStr">
      <is>
        <t>Not_Run</t>
      </is>
    </oc>
    <nc r="I96" t="inlineStr">
      <is>
        <t>Passed</t>
      </is>
    </nc>
  </rcc>
</revisions>
</file>

<file path=xl/revisions/revisionLog7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67" sId="1">
    <oc r="I104" t="inlineStr">
      <is>
        <t>Not_Run</t>
      </is>
    </oc>
    <nc r="I104" t="inlineStr">
      <is>
        <t>Passed</t>
      </is>
    </nc>
  </rcc>
  <rcc rId="7468" sId="1">
    <oc r="I105" t="inlineStr">
      <is>
        <t>Not_Run</t>
      </is>
    </oc>
    <nc r="I105" t="inlineStr">
      <is>
        <t>Passed</t>
      </is>
    </nc>
  </rcc>
</revisions>
</file>

<file path=xl/revisions/revisionLog7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69" sId="1">
    <oc r="I129" t="inlineStr">
      <is>
        <t>Not_Run</t>
      </is>
    </oc>
    <nc r="I129" t="inlineStr">
      <is>
        <t>Passed</t>
      </is>
    </nc>
  </rcc>
</revisions>
</file>

<file path=xl/revisions/revisionLog7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70" sId="1">
    <oc r="I243" t="inlineStr">
      <is>
        <t>Not_Run</t>
      </is>
    </oc>
    <nc r="I243" t="inlineStr">
      <is>
        <t>Passed</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3" sId="1">
    <oc r="E346" t="inlineStr">
      <is>
        <t>Not_Run</t>
      </is>
    </oc>
    <nc r="E346" t="inlineStr">
      <is>
        <t>Passed</t>
      </is>
    </nc>
  </rcc>
</revisions>
</file>

<file path=xl/revisions/revisionLog7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71" sId="1">
    <oc r="I220" t="inlineStr">
      <is>
        <t>Not_Run</t>
      </is>
    </oc>
    <nc r="I220" t="inlineStr">
      <is>
        <t>Passed</t>
      </is>
    </nc>
  </rcc>
</revisions>
</file>

<file path=xl/revisions/revisionLog7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72" sId="1">
    <oc r="I356" t="inlineStr">
      <is>
        <t>Not_Run</t>
      </is>
    </oc>
    <nc r="I356" t="inlineStr">
      <is>
        <t>Passed</t>
      </is>
    </nc>
  </rcc>
</revisions>
</file>

<file path=xl/revisions/revisionLog7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73" sId="1">
    <oc r="I176" t="inlineStr">
      <is>
        <t>Not_Run</t>
      </is>
    </oc>
    <nc r="I176" t="inlineStr">
      <is>
        <t>Passed</t>
      </is>
    </nc>
  </rcc>
</revisions>
</file>

<file path=xl/revisions/revisionLog7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74" sId="1">
    <oc r="I208" t="inlineStr">
      <is>
        <t>Not_Run</t>
      </is>
    </oc>
    <nc r="I208" t="inlineStr">
      <is>
        <t>Passed</t>
      </is>
    </nc>
  </rcc>
  <rcc rId="7475" sId="1">
    <oc r="I215" t="inlineStr">
      <is>
        <t>Not_Run</t>
      </is>
    </oc>
    <nc r="I215" t="inlineStr">
      <is>
        <t>Passed</t>
      </is>
    </nc>
  </rcc>
  <rcc rId="7476" sId="1">
    <oc r="I393" t="inlineStr">
      <is>
        <t>Not_Run</t>
      </is>
    </oc>
    <nc r="I393" t="inlineStr">
      <is>
        <t>Passed</t>
      </is>
    </nc>
  </rcc>
  <rcc rId="7477" sId="1">
    <oc r="I371" t="inlineStr">
      <is>
        <t>Not_Run</t>
      </is>
    </oc>
    <nc r="I371" t="inlineStr">
      <is>
        <t>Passed</t>
      </is>
    </nc>
  </rcc>
  <rcc rId="7478" sId="1">
    <oc r="I390" t="inlineStr">
      <is>
        <t>Not_Run</t>
      </is>
    </oc>
    <nc r="I390" t="inlineStr">
      <is>
        <t>Passed</t>
      </is>
    </nc>
  </rcc>
  <rcc rId="7479" sId="1">
    <oc r="I408" t="inlineStr">
      <is>
        <t>Not_Run</t>
      </is>
    </oc>
    <nc r="I408" t="inlineStr">
      <is>
        <t>Passed</t>
      </is>
    </nc>
  </rcc>
</revisions>
</file>

<file path=xl/revisions/revisionLog7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0" sId="1">
    <oc r="I255" t="inlineStr">
      <is>
        <t>Not_Run</t>
      </is>
    </oc>
    <nc r="I255" t="inlineStr">
      <is>
        <t>Passed</t>
      </is>
    </nc>
  </rcc>
</revisions>
</file>

<file path=xl/revisions/revisionLog7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1" sId="1">
    <oc r="I213" t="inlineStr">
      <is>
        <t>Not_Run</t>
      </is>
    </oc>
    <nc r="I213" t="inlineStr">
      <is>
        <t>Passed</t>
      </is>
    </nc>
  </rcc>
</revisions>
</file>

<file path=xl/revisions/revisionLog7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2" sId="1">
    <oc r="I297" t="inlineStr">
      <is>
        <t>Not_Run</t>
      </is>
    </oc>
    <nc r="I297" t="inlineStr">
      <is>
        <t>Passed</t>
      </is>
    </nc>
  </rcc>
</revisions>
</file>

<file path=xl/revisions/revisionLog7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3" sId="1">
    <oc r="I307" t="inlineStr">
      <is>
        <t>Not_Run</t>
      </is>
    </oc>
    <nc r="I307" t="inlineStr">
      <is>
        <t>Passed</t>
      </is>
    </nc>
  </rcc>
</revisions>
</file>

<file path=xl/revisions/revisionLog7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4" sId="1">
    <oc r="I344" t="inlineStr">
      <is>
        <t>Not_Run</t>
      </is>
    </oc>
    <nc r="I344" t="inlineStr">
      <is>
        <t>Passed</t>
      </is>
    </nc>
  </rcc>
</revisions>
</file>

<file path=xl/revisions/revisionLog7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5" sId="1">
    <oc r="I346" t="inlineStr">
      <is>
        <t>Not_Run</t>
      </is>
    </oc>
    <nc r="I346" t="inlineStr">
      <is>
        <t>Passed</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4" sId="1">
    <oc r="E122" t="inlineStr">
      <is>
        <t>Not_Run</t>
      </is>
    </oc>
    <nc r="E122" t="inlineStr">
      <is>
        <t>Passed</t>
      </is>
    </nc>
  </rcc>
</revisions>
</file>

<file path=xl/revisions/revisionLog7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6" sId="1">
    <oc r="I362" t="inlineStr">
      <is>
        <t>Not_Run</t>
      </is>
    </oc>
    <nc r="I362" t="inlineStr">
      <is>
        <t>Passed</t>
      </is>
    </nc>
  </rcc>
</revisions>
</file>

<file path=xl/revisions/revisionLog7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7" sId="1">
    <oc r="I416" t="inlineStr">
      <is>
        <t>Not_Run</t>
      </is>
    </oc>
    <nc r="I416" t="inlineStr">
      <is>
        <t>Passed</t>
      </is>
    </nc>
  </rcc>
</revisions>
</file>

<file path=xl/revisions/revisionLog7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8" sId="1">
    <oc r="I419" t="inlineStr">
      <is>
        <t>Not_Run</t>
      </is>
    </oc>
    <nc r="I419" t="inlineStr">
      <is>
        <t>Passed</t>
      </is>
    </nc>
  </rcc>
</revisions>
</file>

<file path=xl/revisions/revisionLog7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89" sId="1">
    <oc r="I432" t="inlineStr">
      <is>
        <t>Not_Run</t>
      </is>
    </oc>
    <nc r="I432" t="inlineStr">
      <is>
        <t>Passed</t>
      </is>
    </nc>
  </rcc>
  <rcc rId="7490" sId="1">
    <oc r="I434" t="inlineStr">
      <is>
        <t>Not_Run</t>
      </is>
    </oc>
    <nc r="I434" t="inlineStr">
      <is>
        <t>Passed</t>
      </is>
    </nc>
  </rcc>
</revisions>
</file>

<file path=xl/revisions/revisionLog7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91" sId="1">
    <oc r="I150" t="inlineStr">
      <is>
        <t>Not_Run</t>
      </is>
    </oc>
    <nc r="I150" t="inlineStr">
      <is>
        <t>Passed</t>
      </is>
    </nc>
  </rcc>
</revisions>
</file>

<file path=xl/revisions/revisionLog7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92" sId="1">
    <oc r="I353" t="inlineStr">
      <is>
        <t>Not_Run</t>
      </is>
    </oc>
    <nc r="I353" t="inlineStr">
      <is>
        <t>Passed</t>
      </is>
    </nc>
  </rcc>
</revisions>
</file>

<file path=xl/revisions/revisionLog7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93" sId="1">
    <oc r="I348" t="inlineStr">
      <is>
        <t>Not_Run</t>
      </is>
    </oc>
    <nc r="I348" t="inlineStr">
      <is>
        <t>Passed</t>
      </is>
    </nc>
  </rcc>
</revisions>
</file>

<file path=xl/revisions/revisionLog7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94" sId="1">
    <oc r="I154" t="inlineStr">
      <is>
        <t>Not_Run</t>
      </is>
    </oc>
    <nc r="I154" t="inlineStr">
      <is>
        <t>Passed</t>
      </is>
    </nc>
  </rcc>
</revisions>
</file>

<file path=xl/revisions/revisionLog7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95" sId="1">
    <oc r="I392" t="inlineStr">
      <is>
        <t>Not_Run</t>
      </is>
    </oc>
    <nc r="I392" t="inlineStr">
      <is>
        <t>Passed</t>
      </is>
    </nc>
  </rcc>
  <rcc rId="7496" sId="1">
    <oc r="I373" t="inlineStr">
      <is>
        <t>Not_Run</t>
      </is>
    </oc>
    <nc r="I373" t="inlineStr">
      <is>
        <t>Passed</t>
      </is>
    </nc>
  </rcc>
  <rcc rId="7497" sId="1">
    <oc r="I333" t="inlineStr">
      <is>
        <t>Not_Run</t>
      </is>
    </oc>
    <nc r="I333" t="inlineStr">
      <is>
        <t>Passed</t>
      </is>
    </nc>
  </rcc>
  <rcc rId="7498" sId="1">
    <oc r="I329" t="inlineStr">
      <is>
        <t>Not_Run</t>
      </is>
    </oc>
    <nc r="I329" t="inlineStr">
      <is>
        <t>Passed</t>
      </is>
    </nc>
  </rcc>
  <rcc rId="7499" sId="1">
    <oc r="I249" t="inlineStr">
      <is>
        <t>Not_Run</t>
      </is>
    </oc>
    <nc r="I249" t="inlineStr">
      <is>
        <t>Passed</t>
      </is>
    </nc>
  </rcc>
  <rcc rId="7500" sId="1">
    <oc r="I250" t="inlineStr">
      <is>
        <t>Not_Run</t>
      </is>
    </oc>
    <nc r="I250" t="inlineStr">
      <is>
        <t>Passed</t>
      </is>
    </nc>
  </rcc>
  <rcc rId="7501" sId="1">
    <oc r="I302" t="inlineStr">
      <is>
        <t>Not_Run</t>
      </is>
    </oc>
    <nc r="I302" t="inlineStr">
      <is>
        <t>Passed</t>
      </is>
    </nc>
  </rcc>
  <rcc rId="7502" sId="1">
    <oc r="I301" t="inlineStr">
      <is>
        <t>Not_Run</t>
      </is>
    </oc>
    <nc r="I301" t="inlineStr">
      <is>
        <t>Passed</t>
      </is>
    </nc>
  </rcc>
  <rcc rId="7503" sId="1">
    <oc r="I304" t="inlineStr">
      <is>
        <t>Not_Run</t>
      </is>
    </oc>
    <nc r="I304" t="inlineStr">
      <is>
        <t>Passed</t>
      </is>
    </nc>
  </rcc>
  <rcc rId="7504" sId="1">
    <oc r="I305" t="inlineStr">
      <is>
        <t>Not_Run</t>
      </is>
    </oc>
    <nc r="I305" t="inlineStr">
      <is>
        <t>Passed</t>
      </is>
    </nc>
  </rcc>
  <rcc rId="7505" sId="1">
    <oc r="I313" t="inlineStr">
      <is>
        <t>Not_Run</t>
      </is>
    </oc>
    <nc r="I313" t="inlineStr">
      <is>
        <t>Passed</t>
      </is>
    </nc>
  </rcc>
</revisions>
</file>

<file path=xl/revisions/revisionLog7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06" sId="1">
    <oc r="I88" t="inlineStr">
      <is>
        <t>Not_Run</t>
      </is>
    </oc>
    <nc r="I88" t="inlineStr">
      <is>
        <t>Passed</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5" sId="1">
    <oc r="E124" t="inlineStr">
      <is>
        <t>Not_Run</t>
      </is>
    </oc>
    <nc r="E124" t="inlineStr">
      <is>
        <t>Passed</t>
      </is>
    </nc>
  </rcc>
</revisions>
</file>

<file path=xl/revisions/revisionLog7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07" sId="1">
    <oc r="I425" t="inlineStr">
      <is>
        <t>Not_Run</t>
      </is>
    </oc>
    <nc r="I425" t="inlineStr">
      <is>
        <t>Passed</t>
      </is>
    </nc>
  </rcc>
</revisions>
</file>

<file path=xl/revisions/revisionLog7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08" sId="1">
    <oc r="I74" t="inlineStr">
      <is>
        <t>Not_Run</t>
      </is>
    </oc>
    <nc r="I74" t="inlineStr">
      <is>
        <t>Passed</t>
      </is>
    </nc>
  </rcc>
  <rcc rId="7509" sId="1">
    <oc r="I43" t="inlineStr">
      <is>
        <t>Not_Run</t>
      </is>
    </oc>
    <nc r="I43" t="inlineStr">
      <is>
        <t>Passed</t>
      </is>
    </nc>
  </rcc>
  <rcc rId="7510" sId="1">
    <oc r="I207" t="inlineStr">
      <is>
        <t>Not_Run</t>
      </is>
    </oc>
    <nc r="I207" t="inlineStr">
      <is>
        <t>Passed</t>
      </is>
    </nc>
  </rcc>
</revisions>
</file>

<file path=xl/revisions/revisionLog7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11" sId="1">
    <oc r="I331" t="inlineStr">
      <is>
        <t>Not_Run</t>
      </is>
    </oc>
    <nc r="I331" t="inlineStr">
      <is>
        <t>Passed</t>
      </is>
    </nc>
  </rcc>
  <rcc rId="7512" sId="1">
    <oc r="I140" t="inlineStr">
      <is>
        <t>Not_Run</t>
      </is>
    </oc>
    <nc r="I140" t="inlineStr">
      <is>
        <t>Passed</t>
      </is>
    </nc>
  </rcc>
  <rcc rId="7513" sId="1">
    <oc r="I80" t="inlineStr">
      <is>
        <t>Not_Run</t>
      </is>
    </oc>
    <nc r="I80" t="inlineStr">
      <is>
        <t>Passed</t>
      </is>
    </nc>
  </rcc>
  <rcc rId="7514" sId="1">
    <oc r="I115" t="inlineStr">
      <is>
        <t>Not_Run</t>
      </is>
    </oc>
    <nc r="I115" t="inlineStr">
      <is>
        <t>Passed</t>
      </is>
    </nc>
  </rcc>
</revisions>
</file>

<file path=xl/revisions/revisionLog7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15" sId="1">
    <oc r="I189" t="inlineStr">
      <is>
        <t>Not_Run</t>
      </is>
    </oc>
    <nc r="I189" t="inlineStr">
      <is>
        <t>Passed</t>
      </is>
    </nc>
  </rcc>
  <rcc rId="7516" sId="1">
    <oc r="I190" t="inlineStr">
      <is>
        <t>Not_Run</t>
      </is>
    </oc>
    <nc r="I190" t="inlineStr">
      <is>
        <t>Passed</t>
      </is>
    </nc>
  </rcc>
</revisions>
</file>

<file path=xl/revisions/revisionLog7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17" sId="1">
    <oc r="I280" t="inlineStr">
      <is>
        <t>Not_Run</t>
      </is>
    </oc>
    <nc r="I280" t="inlineStr">
      <is>
        <t>Passed</t>
      </is>
    </nc>
  </rcc>
  <rcc rId="7518" sId="1">
    <oc r="I241" t="inlineStr">
      <is>
        <t>Not_Run</t>
      </is>
    </oc>
    <nc r="I241" t="inlineStr">
      <is>
        <t>Passed</t>
      </is>
    </nc>
  </rcc>
</revisions>
</file>

<file path=xl/revisions/revisionLog7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19" sId="1">
    <oc r="I195" t="inlineStr">
      <is>
        <t>Not_Run</t>
      </is>
    </oc>
    <nc r="I195" t="inlineStr">
      <is>
        <t>Passed</t>
      </is>
    </nc>
  </rcc>
</revisions>
</file>

<file path=xl/revisions/revisionLog7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20" sId="1">
    <oc r="I436" t="inlineStr">
      <is>
        <t>Not_Run</t>
      </is>
    </oc>
    <nc r="I436" t="inlineStr">
      <is>
        <t>Passed</t>
      </is>
    </nc>
  </rcc>
  <rcc rId="7521" sId="1">
    <oc r="I435" t="inlineStr">
      <is>
        <t>Not_Run</t>
      </is>
    </oc>
    <nc r="I435" t="inlineStr">
      <is>
        <t>Passed</t>
      </is>
    </nc>
  </rcc>
  <rcc rId="7522" sId="1">
    <oc r="I426" t="inlineStr">
      <is>
        <t>Not_Run</t>
      </is>
    </oc>
    <nc r="I426" t="inlineStr">
      <is>
        <t>Passed</t>
      </is>
    </nc>
  </rcc>
  <rcc rId="7523" sId="1">
    <oc r="I404" t="inlineStr">
      <is>
        <t>Not_Run</t>
      </is>
    </oc>
    <nc r="I404" t="inlineStr">
      <is>
        <t>Passed</t>
      </is>
    </nc>
  </rcc>
</revisions>
</file>

<file path=xl/revisions/revisionLog7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24" sId="1">
    <oc r="I60" t="inlineStr">
      <is>
        <t>Not_Run</t>
      </is>
    </oc>
    <nc r="I60" t="inlineStr">
      <is>
        <t>Passed</t>
      </is>
    </nc>
  </rcc>
  <rcc rId="7525" sId="1">
    <oc r="I58" t="inlineStr">
      <is>
        <t>Not_Run</t>
      </is>
    </oc>
    <nc r="I58" t="inlineStr">
      <is>
        <t>Passed</t>
      </is>
    </nc>
  </rcc>
  <rcc rId="7526" sId="1">
    <oc r="I76" t="inlineStr">
      <is>
        <t>Not_Run</t>
      </is>
    </oc>
    <nc r="I76" t="inlineStr">
      <is>
        <t>Passed</t>
      </is>
    </nc>
  </rcc>
  <rcc rId="7527" sId="1">
    <oc r="I144" t="inlineStr">
      <is>
        <t>Not_Run</t>
      </is>
    </oc>
    <nc r="I144" t="inlineStr">
      <is>
        <t>Passed</t>
      </is>
    </nc>
  </rcc>
  <rcc rId="7528" sId="1">
    <oc r="I181" t="inlineStr">
      <is>
        <t>Not_Run</t>
      </is>
    </oc>
    <nc r="I181" t="inlineStr">
      <is>
        <t>Passed</t>
      </is>
    </nc>
  </rcc>
</revisions>
</file>

<file path=xl/revisions/revisionLog7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29" sId="1">
    <oc r="I84" t="inlineStr">
      <is>
        <t>Not_Run</t>
      </is>
    </oc>
    <nc r="I84" t="inlineStr">
      <is>
        <t>Passed</t>
      </is>
    </nc>
  </rcc>
  <rcc rId="7530" sId="1">
    <oc r="I86" t="inlineStr">
      <is>
        <t>Not_Run</t>
      </is>
    </oc>
    <nc r="I86" t="inlineStr">
      <is>
        <t>Passed</t>
      </is>
    </nc>
  </rcc>
</revisions>
</file>

<file path=xl/revisions/revisionLog7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1" sId="1">
    <oc r="I94" t="inlineStr">
      <is>
        <t>Not_Run</t>
      </is>
    </oc>
    <nc r="I94"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0" sId="1">
    <oc r="K175" t="inlineStr">
      <is>
        <t>Vijay</t>
      </is>
    </oc>
    <nc r="K175" t="inlineStr">
      <is>
        <t>Reshma</t>
      </is>
    </nc>
  </rcc>
  <rcv guid="{5579D22E-755A-4E0D-A977-6DB5DB67A016}" action="delete"/>
  <rdn rId="0" localSheetId="2" customView="1" name="Z_5579D22E_755A_4E0D_A977_6DB5DB67A016_.wvu.FilterData" hidden="1" oldHidden="1">
    <formula>Test_Config!$A$1</formula>
  </rdn>
  <rdn rId="0" localSheetId="1" customView="1" name="Z_5579D22E_755A_4E0D_A977_6DB5DB67A016_.wvu.FilterData" hidden="1" oldHidden="1">
    <formula>Test_Data!$A$1:$T$437</formula>
    <oldFormula>Test_Data!$B$1:$R$437</oldFormula>
  </rdn>
  <rcv guid="{5579D22E-755A-4E0D-A977-6DB5DB67A016}"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6" sId="1">
    <oc r="E137" t="inlineStr">
      <is>
        <t>Not_Run</t>
      </is>
    </oc>
    <nc r="E137" t="inlineStr">
      <is>
        <t>Passed</t>
      </is>
    </nc>
  </rcc>
  <rcc rId="687" sId="1">
    <oc r="E141" t="inlineStr">
      <is>
        <t>Not_Run</t>
      </is>
    </oc>
    <nc r="E141" t="inlineStr">
      <is>
        <t>Passed</t>
      </is>
    </nc>
  </rcc>
  <rcc rId="688" sId="1">
    <oc r="E142" t="inlineStr">
      <is>
        <t>Not_Run</t>
      </is>
    </oc>
    <nc r="E142" t="inlineStr">
      <is>
        <t>Passed</t>
      </is>
    </nc>
  </rcc>
  <rcc rId="689" sId="1">
    <oc r="E143" t="inlineStr">
      <is>
        <t>Not_Run</t>
      </is>
    </oc>
    <nc r="E143" t="inlineStr">
      <is>
        <t>Passed</t>
      </is>
    </nc>
  </rcc>
  <rcc rId="690" sId="1">
    <oc r="E2" t="inlineStr">
      <is>
        <t>Not_Run</t>
      </is>
    </oc>
    <nc r="E2" t="inlineStr">
      <is>
        <t>Passed</t>
      </is>
    </nc>
  </rcc>
  <rcc rId="691" sId="1">
    <oc r="E250" t="inlineStr">
      <is>
        <t>Not_Run</t>
      </is>
    </oc>
    <nc r="E250" t="inlineStr">
      <is>
        <t>Passed</t>
      </is>
    </nc>
  </rcc>
  <rcc rId="692" sId="1">
    <oc r="E257" t="inlineStr">
      <is>
        <t>Not_Run</t>
      </is>
    </oc>
    <nc r="E257" t="inlineStr">
      <is>
        <t>Passed</t>
      </is>
    </nc>
  </rcc>
  <rcc rId="693" sId="1">
    <oc r="E260" t="inlineStr">
      <is>
        <t>Not_Run</t>
      </is>
    </oc>
    <nc r="E260" t="inlineStr">
      <is>
        <t>Passed</t>
      </is>
    </nc>
  </rcc>
  <rcc rId="694" sId="1">
    <oc r="E430" t="inlineStr">
      <is>
        <t>Not_Run</t>
      </is>
    </oc>
    <nc r="E430" t="inlineStr">
      <is>
        <t>Passed</t>
      </is>
    </nc>
  </rcc>
  <rcc rId="695" sId="1">
    <oc r="E411" t="inlineStr">
      <is>
        <t>Not_Run</t>
      </is>
    </oc>
    <nc r="E411" t="inlineStr">
      <is>
        <t>Passed</t>
      </is>
    </nc>
  </rcc>
  <rcc rId="696" sId="1">
    <oc r="E408" t="inlineStr">
      <is>
        <t>Not_Run</t>
      </is>
    </oc>
    <nc r="E408" t="inlineStr">
      <is>
        <t>Passed</t>
      </is>
    </nc>
  </rcc>
  <rcc rId="697" sId="1">
    <oc r="E415" t="inlineStr">
      <is>
        <t>Not_Run</t>
      </is>
    </oc>
    <nc r="E415" t="inlineStr">
      <is>
        <t>Passed</t>
      </is>
    </nc>
  </rcc>
  <rcc rId="698" sId="1">
    <oc r="E412" t="inlineStr">
      <is>
        <t>Not_Run</t>
      </is>
    </oc>
    <nc r="E412" t="inlineStr">
      <is>
        <t>Passed</t>
      </is>
    </nc>
  </rcc>
  <rcc rId="699" sId="1">
    <oc r="E407" t="inlineStr">
      <is>
        <t>Not_Run</t>
      </is>
    </oc>
    <nc r="E407" t="inlineStr">
      <is>
        <t>Passed</t>
      </is>
    </nc>
  </rcc>
  <rcc rId="700" sId="1">
    <oc r="E364" t="inlineStr">
      <is>
        <t>Not_Run</t>
      </is>
    </oc>
    <nc r="E364" t="inlineStr">
      <is>
        <t>Passed</t>
      </is>
    </nc>
  </rcc>
  <rcc rId="701" sId="1">
    <oc r="E287" t="inlineStr">
      <is>
        <t>Not_Run</t>
      </is>
    </oc>
    <nc r="E287" t="inlineStr">
      <is>
        <t>Passed</t>
      </is>
    </nc>
  </rcc>
  <rcc rId="702" sId="1">
    <oc r="E310" t="inlineStr">
      <is>
        <t>Not_Run</t>
      </is>
    </oc>
    <nc r="E310" t="inlineStr">
      <is>
        <t>Passed</t>
      </is>
    </nc>
  </rcc>
  <rcc rId="703" sId="1">
    <oc r="E373" t="inlineStr">
      <is>
        <t>Not_Run</t>
      </is>
    </oc>
    <nc r="E373" t="inlineStr">
      <is>
        <t>Passed</t>
      </is>
    </nc>
  </rcc>
  <rcc rId="704" sId="1">
    <oc r="E371" t="inlineStr">
      <is>
        <t>Not_Run</t>
      </is>
    </oc>
    <nc r="E371" t="inlineStr">
      <is>
        <t>Passed</t>
      </is>
    </nc>
  </rcc>
  <rcc rId="705" sId="1">
    <oc r="E331" t="inlineStr">
      <is>
        <t>Not_Run</t>
      </is>
    </oc>
    <nc r="E331" t="inlineStr">
      <is>
        <t>Passed</t>
      </is>
    </nc>
  </rcc>
  <rcc rId="706" sId="1">
    <oc r="E333" t="inlineStr">
      <is>
        <t>Not_Run</t>
      </is>
    </oc>
    <nc r="E333" t="inlineStr">
      <is>
        <t>Passed</t>
      </is>
    </nc>
  </rcc>
  <rcc rId="707" sId="1">
    <oc r="E329" t="inlineStr">
      <is>
        <t>Not_Run</t>
      </is>
    </oc>
    <nc r="E329" t="inlineStr">
      <is>
        <t>Passed</t>
      </is>
    </nc>
  </rcc>
  <rcc rId="708" sId="1">
    <oc r="E325" t="inlineStr">
      <is>
        <t>Not_Run</t>
      </is>
    </oc>
    <nc r="E325" t="inlineStr">
      <is>
        <t>Passed</t>
      </is>
    </nc>
  </rcc>
  <rcc rId="709" sId="1">
    <nc r="F321" t="inlineStr">
      <is>
        <t>intel</t>
      </is>
    </nc>
  </rcc>
  <rcc rId="710" sId="1">
    <nc r="F19" t="inlineStr">
      <is>
        <t>intel</t>
      </is>
    </nc>
  </rcc>
  <rcc rId="711" sId="1">
    <nc r="F18" t="inlineStr">
      <is>
        <t>intel</t>
      </is>
    </nc>
  </rcc>
  <rcc rId="712" sId="1">
    <oc r="G18" t="inlineStr">
      <is>
        <t>Vijay</t>
      </is>
    </oc>
    <nc r="G18"/>
  </rcc>
  <rcc rId="713" sId="1">
    <oc r="G19" t="inlineStr">
      <is>
        <t>Vijay</t>
      </is>
    </oc>
    <nc r="G19"/>
  </rcc>
  <rcc rId="714" sId="1">
    <oc r="G321" t="inlineStr">
      <is>
        <t>Vijay</t>
      </is>
    </oc>
    <nc r="G321"/>
  </rcc>
</revisions>
</file>

<file path=xl/revisions/revisionLog8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2" sId="1">
    <oc r="I165" t="inlineStr">
      <is>
        <t>Not_Run</t>
      </is>
    </oc>
    <nc r="I165" t="inlineStr">
      <is>
        <t>Passed</t>
      </is>
    </nc>
  </rcc>
</revisions>
</file>

<file path=xl/revisions/revisionLog8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3" sId="1">
    <oc r="I230" t="inlineStr">
      <is>
        <t>Not_Run</t>
      </is>
    </oc>
    <nc r="I230" t="inlineStr">
      <is>
        <t>Passed</t>
      </is>
    </nc>
  </rcc>
</revisions>
</file>

<file path=xl/revisions/revisionLog8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4" sId="1">
    <oc r="I234" t="inlineStr">
      <is>
        <t>Not_Run</t>
      </is>
    </oc>
    <nc r="I234" t="inlineStr">
      <is>
        <t>Passed</t>
      </is>
    </nc>
  </rcc>
</revisions>
</file>

<file path=xl/revisions/revisionLog8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5" sId="1">
    <oc r="I260" t="inlineStr">
      <is>
        <t>Not_Run</t>
      </is>
    </oc>
    <nc r="I260" t="inlineStr">
      <is>
        <t>Passed</t>
      </is>
    </nc>
  </rcc>
</revisions>
</file>

<file path=xl/revisions/revisionLog8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6" sId="1">
    <oc r="I347" t="inlineStr">
      <is>
        <t>Not_Run</t>
      </is>
    </oc>
    <nc r="I347" t="inlineStr">
      <is>
        <t>Passed</t>
      </is>
    </nc>
  </rcc>
</revisions>
</file>

<file path=xl/revisions/revisionLog8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7" sId="1">
    <oc r="I354" t="inlineStr">
      <is>
        <t>Not_Run</t>
      </is>
    </oc>
    <nc r="I354" t="inlineStr">
      <is>
        <t>Passed</t>
      </is>
    </nc>
  </rcc>
</revisions>
</file>

<file path=xl/revisions/revisionLog8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8" sId="1">
    <oc r="I355" t="inlineStr">
      <is>
        <t>Not_Run</t>
      </is>
    </oc>
    <nc r="I355" t="inlineStr">
      <is>
        <t>Passed</t>
      </is>
    </nc>
  </rcc>
</revisions>
</file>

<file path=xl/revisions/revisionLog8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9" sId="1">
    <oc r="I381" t="inlineStr">
      <is>
        <t>Not_Run</t>
      </is>
    </oc>
    <nc r="I381" t="inlineStr">
      <is>
        <t>Passed</t>
      </is>
    </nc>
  </rcc>
</revisions>
</file>

<file path=xl/revisions/revisionLog8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40" sId="1">
    <oc r="I382" t="inlineStr">
      <is>
        <t>Not_Run</t>
      </is>
    </oc>
    <nc r="I382" t="inlineStr">
      <is>
        <t>Passed</t>
      </is>
    </nc>
  </rcc>
</revisions>
</file>

<file path=xl/revisions/revisionLog8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41" sId="1">
    <oc r="I4" t="inlineStr">
      <is>
        <t>Not_Run</t>
      </is>
    </oc>
    <nc r="I4" t="inlineStr">
      <is>
        <t>Passed</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5" sId="1">
    <oc r="E302" t="inlineStr">
      <is>
        <t>Not_Run</t>
      </is>
    </oc>
    <nc r="E302" t="inlineStr">
      <is>
        <t>Passed</t>
      </is>
    </nc>
  </rcc>
</revisions>
</file>

<file path=xl/revisions/revisionLog8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42" sId="1">
    <oc r="I10" t="inlineStr">
      <is>
        <t>Not_Run</t>
      </is>
    </oc>
    <nc r="I10" t="inlineStr">
      <is>
        <t>Passed</t>
      </is>
    </nc>
  </rcc>
  <rcc rId="7543" sId="1">
    <oc r="I17" t="inlineStr">
      <is>
        <t>Not_Run</t>
      </is>
    </oc>
    <nc r="I17" t="inlineStr">
      <is>
        <t>Passed</t>
      </is>
    </nc>
  </rcc>
</revisions>
</file>

<file path=xl/revisions/revisionLog8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44" sId="1">
    <oc r="I42" t="inlineStr">
      <is>
        <t>Not_Run</t>
      </is>
    </oc>
    <nc r="I42" t="inlineStr">
      <is>
        <t>Passed</t>
      </is>
    </nc>
  </rcc>
</revisions>
</file>

<file path=xl/revisions/revisionLog8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45" sId="1">
    <oc r="I15" t="inlineStr">
      <is>
        <t>Not_Run</t>
      </is>
    </oc>
    <nc r="I15" t="inlineStr">
      <is>
        <t>Passed</t>
      </is>
    </nc>
  </rcc>
  <rcc rId="7546" sId="1">
    <oc r="J15" t="inlineStr">
      <is>
        <t>Arya</t>
      </is>
    </oc>
    <nc r="J15" t="inlineStr">
      <is>
        <t>Vijay</t>
      </is>
    </nc>
  </rcc>
</revisions>
</file>

<file path=xl/revisions/revisionLog8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47" sId="1">
    <oc r="I310" t="inlineStr">
      <is>
        <t>Not_Run</t>
      </is>
    </oc>
    <nc r="I310" t="inlineStr">
      <is>
        <t>Passed</t>
      </is>
    </nc>
  </rcc>
  <rcc rId="7548" sId="1">
    <oc r="J310" t="inlineStr">
      <is>
        <t>Arya</t>
      </is>
    </oc>
    <nc r="J310" t="inlineStr">
      <is>
        <t>Vijay</t>
      </is>
    </nc>
  </rcc>
</revisions>
</file>

<file path=xl/revisions/revisionLog8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49" sId="1">
    <oc r="I312" t="inlineStr">
      <is>
        <t>Not_Run</t>
      </is>
    </oc>
    <nc r="I312" t="inlineStr">
      <is>
        <t>Passed</t>
      </is>
    </nc>
  </rcc>
  <rcc rId="7550" sId="1">
    <oc r="J312" t="inlineStr">
      <is>
        <t>Arya</t>
      </is>
    </oc>
    <nc r="J312" t="inlineStr">
      <is>
        <t>Vijay</t>
      </is>
    </nc>
  </rcc>
</revisions>
</file>

<file path=xl/revisions/revisionLog8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51" sId="1">
    <oc r="I363" t="inlineStr">
      <is>
        <t>Not_Run</t>
      </is>
    </oc>
    <nc r="I363" t="inlineStr">
      <is>
        <t>Passed</t>
      </is>
    </nc>
  </rcc>
  <rcc rId="7552" sId="1">
    <oc r="J363" t="inlineStr">
      <is>
        <t>Arya</t>
      </is>
    </oc>
    <nc r="J363" t="inlineStr">
      <is>
        <t>Vijay</t>
      </is>
    </nc>
  </rcc>
</revisions>
</file>

<file path=xl/revisions/revisionLog8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53" sId="1">
    <oc r="I374" t="inlineStr">
      <is>
        <t>Not_Run</t>
      </is>
    </oc>
    <nc r="I374" t="inlineStr">
      <is>
        <t>Passed</t>
      </is>
    </nc>
  </rcc>
  <rcc rId="7554" sId="1">
    <oc r="J374" t="inlineStr">
      <is>
        <t>Arya</t>
      </is>
    </oc>
    <nc r="J374" t="inlineStr">
      <is>
        <t>Vijay</t>
      </is>
    </nc>
  </rcc>
</revisions>
</file>

<file path=xl/revisions/revisionLog8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55" sId="1">
    <oc r="I326" t="inlineStr">
      <is>
        <t>Not_Run</t>
      </is>
    </oc>
    <nc r="I326" t="inlineStr">
      <is>
        <t>Passed</t>
      </is>
    </nc>
  </rcc>
</revisions>
</file>

<file path=xl/revisions/revisionLog8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56" sId="1">
    <oc r="I155" t="inlineStr">
      <is>
        <t>Not_Run</t>
      </is>
    </oc>
    <nc r="I155" t="inlineStr">
      <is>
        <t>Passed</t>
      </is>
    </nc>
  </rcc>
  <rcc rId="7557" sId="1">
    <oc r="J155" t="inlineStr">
      <is>
        <t>Yamini</t>
      </is>
    </oc>
    <nc r="J155" t="inlineStr">
      <is>
        <t>Shwetha</t>
      </is>
    </nc>
  </rcc>
  <rcc rId="7558" sId="1">
    <oc r="I433" t="inlineStr">
      <is>
        <t>Not_Run</t>
      </is>
    </oc>
    <nc r="I433" t="inlineStr">
      <is>
        <t>Passed</t>
      </is>
    </nc>
  </rcc>
  <rcc rId="7559" sId="1">
    <oc r="J433" t="inlineStr">
      <is>
        <t>Yamini</t>
      </is>
    </oc>
    <nc r="J433" t="inlineStr">
      <is>
        <t>Shwetha</t>
      </is>
    </nc>
  </rc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Test_Data!$A$1:$U$437</formula>
    <oldFormula>Test_Data!$A$1:$U$437</oldFormula>
  </rdn>
  <rcv guid="{59388434-B977-4D04-820B-C0079DE38CFF}" action="add"/>
</revisions>
</file>

<file path=xl/revisions/revisionLog8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62" sId="1">
    <oc r="I193" t="inlineStr">
      <is>
        <t>Not_Run</t>
      </is>
    </oc>
    <nc r="I193" t="inlineStr">
      <is>
        <t>Passed</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6" sId="1">
    <oc r="E348" t="inlineStr">
      <is>
        <t>Not_Run</t>
      </is>
    </oc>
    <nc r="E348" t="inlineStr">
      <is>
        <t>Passed</t>
      </is>
    </nc>
  </rcc>
</revisions>
</file>

<file path=xl/revisions/revisionLog8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Test_Data!$A$1:$U$437</formula>
    <oldFormula>Test_Data!$A$1:$U$437</oldFormula>
  </rdn>
  <rcv guid="{59388434-B977-4D04-820B-C0079DE38CFF}" action="add"/>
</revisions>
</file>

<file path=xl/revisions/revisionLog8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65" sId="1">
    <nc r="C438" t="inlineStr">
      <is>
        <t>s</t>
      </is>
    </nc>
  </rcc>
</revisions>
</file>

<file path=xl/revisions/revisionLog8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66" sId="1">
    <oc r="J2" t="inlineStr">
      <is>
        <t>Arya</t>
      </is>
    </oc>
    <nc r="J2" t="inlineStr">
      <is>
        <t>Vijay</t>
      </is>
    </nc>
  </rcc>
  <rcc rId="7567" sId="1">
    <oc r="J141" t="inlineStr">
      <is>
        <t>Arya</t>
      </is>
    </oc>
    <nc r="J141" t="inlineStr">
      <is>
        <t>Vijay</t>
      </is>
    </nc>
  </rcc>
  <rcc rId="7568" sId="1">
    <oc r="J142" t="inlineStr">
      <is>
        <t>Arya</t>
      </is>
    </oc>
    <nc r="J142" t="inlineStr">
      <is>
        <t>Vijay</t>
      </is>
    </nc>
  </rcc>
  <rcc rId="7569" sId="1">
    <oc r="J143" t="inlineStr">
      <is>
        <t>Arya</t>
      </is>
    </oc>
    <nc r="J143" t="inlineStr">
      <is>
        <t>Vijay</t>
      </is>
    </nc>
  </rcc>
  <rcc rId="7570" sId="1">
    <oc r="J161" t="inlineStr">
      <is>
        <t>Arya</t>
      </is>
    </oc>
    <nc r="J161" t="inlineStr">
      <is>
        <t>Vijay</t>
      </is>
    </nc>
  </rcc>
  <rcc rId="7571" sId="1">
    <oc r="J204" t="inlineStr">
      <is>
        <t>Arya</t>
      </is>
    </oc>
    <nc r="J204" t="inlineStr">
      <is>
        <t>Vijay</t>
      </is>
    </nc>
  </rcc>
  <rcc rId="7572" sId="1" odxf="1">
    <oc r="J224" t="inlineStr">
      <is>
        <t>Arya</t>
      </is>
    </oc>
    <nc r="J224" t="inlineStr">
      <is>
        <t>Vijay</t>
      </is>
    </nc>
    <odxf/>
  </rcc>
</revisions>
</file>

<file path=xl/revisions/revisionLog8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73" sId="1">
    <oc r="J338" t="inlineStr">
      <is>
        <t>Arya</t>
      </is>
    </oc>
    <nc r="J338" t="inlineStr">
      <is>
        <t>Vijay</t>
      </is>
    </nc>
  </rcc>
  <rcc rId="7574" sId="1">
    <oc r="J339" t="inlineStr">
      <is>
        <t>Arya</t>
      </is>
    </oc>
    <nc r="J339" t="inlineStr">
      <is>
        <t>Vijay</t>
      </is>
    </nc>
  </rcc>
  <rcc rId="7575" sId="1">
    <oc r="J116" t="inlineStr">
      <is>
        <t>Arya</t>
      </is>
    </oc>
    <nc r="J116" t="inlineStr">
      <is>
        <t>Vijay</t>
      </is>
    </nc>
  </rcc>
  <rcc rId="7576" sId="1">
    <oc r="J332" t="inlineStr">
      <is>
        <t>Arya</t>
      </is>
    </oc>
    <nc r="J332" t="inlineStr">
      <is>
        <t>Vijay</t>
      </is>
    </nc>
  </rcc>
  <rcc rId="7577" sId="1">
    <oc r="J366" t="inlineStr">
      <is>
        <t>Arya</t>
      </is>
    </oc>
    <nc r="J366" t="inlineStr">
      <is>
        <t>Vijay</t>
      </is>
    </nc>
  </rcc>
  <rcc rId="7578" sId="1">
    <oc r="J385" t="inlineStr">
      <is>
        <t>Arya</t>
      </is>
    </oc>
    <nc r="J385" t="inlineStr">
      <is>
        <t>Vijay</t>
      </is>
    </nc>
  </rcc>
</revisions>
</file>

<file path=xl/revisions/revisionLog8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79" sId="1">
    <oc r="J330" t="inlineStr">
      <is>
        <t>Reshma</t>
      </is>
    </oc>
    <nc r="J330" t="inlineStr">
      <is>
        <t>Vijay</t>
      </is>
    </nc>
  </rcc>
  <rcc rId="7580" sId="1">
    <oc r="J397" t="inlineStr">
      <is>
        <t>Reshma</t>
      </is>
    </oc>
    <nc r="J397" t="inlineStr">
      <is>
        <t>Vijay</t>
      </is>
    </nc>
  </rcc>
</revisions>
</file>

<file path=xl/revisions/revisionLog8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81" sId="1">
    <oc r="J78" t="inlineStr">
      <is>
        <t>Reshma</t>
      </is>
    </oc>
    <nc r="J78" t="inlineStr">
      <is>
        <t>Vijay</t>
      </is>
    </nc>
  </rcc>
  <rcc rId="7582" sId="1" odxf="1">
    <oc r="J79" t="inlineStr">
      <is>
        <t>Reshma</t>
      </is>
    </oc>
    <nc r="J79" t="inlineStr">
      <is>
        <t>Vijay</t>
      </is>
    </nc>
    <odxf/>
  </rcc>
  <rcc rId="7583" sId="1" odxf="1">
    <oc r="J120" t="inlineStr">
      <is>
        <t>Reshma</t>
      </is>
    </oc>
    <nc r="J120" t="inlineStr">
      <is>
        <t>Vijay</t>
      </is>
    </nc>
    <odxf/>
  </rcc>
  <rcc rId="7584" sId="1">
    <oc r="J308" t="inlineStr">
      <is>
        <t>Reshma</t>
      </is>
    </oc>
    <nc r="J308" t="inlineStr">
      <is>
        <t>Vijay</t>
      </is>
    </nc>
  </rcc>
  <rcc rId="7585" sId="1">
    <oc r="J318" t="inlineStr">
      <is>
        <t>Reshma</t>
      </is>
    </oc>
    <nc r="J318" t="inlineStr">
      <is>
        <t>Vijay</t>
      </is>
    </nc>
  </rcc>
  <rcc rId="7586" sId="1" odxf="1">
    <oc r="J383" t="inlineStr">
      <is>
        <t>Reshma</t>
      </is>
    </oc>
    <nc r="J383" t="inlineStr">
      <is>
        <t>Vijay</t>
      </is>
    </nc>
    <odxf/>
  </rcc>
  <rcc rId="7587" sId="1">
    <oc r="J285" t="inlineStr">
      <is>
        <t>Reshma</t>
      </is>
    </oc>
    <nc r="J285" t="inlineStr">
      <is>
        <t>Vijay</t>
      </is>
    </nc>
  </rcc>
  <rcc rId="7588" sId="1">
    <oc r="J311" t="inlineStr">
      <is>
        <t>Reshma</t>
      </is>
    </oc>
    <nc r="J311" t="inlineStr">
      <is>
        <t>Vijay</t>
      </is>
    </nc>
  </rcc>
</revisions>
</file>

<file path=xl/revisions/revisionLog8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89" sId="1">
    <nc r="J206" t="inlineStr">
      <is>
        <t>Vijay</t>
      </is>
    </nc>
  </rcc>
  <rcc rId="7590" sId="1">
    <nc r="J236" t="inlineStr">
      <is>
        <t>Vijay</t>
      </is>
    </nc>
  </rcc>
  <rcc rId="7591" sId="1">
    <nc r="J417" t="inlineStr">
      <is>
        <t>Vijay</t>
      </is>
    </nc>
  </rcc>
</revisions>
</file>

<file path=xl/revisions/revisionLog8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92" sId="1">
    <oc r="I375" t="inlineStr">
      <is>
        <t>Not_Run</t>
      </is>
    </oc>
    <nc r="I375" t="inlineStr">
      <is>
        <t>Passed</t>
      </is>
    </nc>
  </rcc>
  <rcc rId="7593" sId="1">
    <oc r="I349" t="inlineStr">
      <is>
        <t>Not_Run</t>
      </is>
    </oc>
    <nc r="I349" t="inlineStr">
      <is>
        <t>Passed</t>
      </is>
    </nc>
  </rcc>
  <rcc rId="7594" sId="1">
    <oc r="I335" t="inlineStr">
      <is>
        <t>Not_Run</t>
      </is>
    </oc>
    <nc r="I335" t="inlineStr">
      <is>
        <t>Passed</t>
      </is>
    </nc>
  </rcc>
  <rcc rId="7595" sId="1">
    <oc r="I325" t="inlineStr">
      <is>
        <t>Not_Run</t>
      </is>
    </oc>
    <nc r="I325" t="inlineStr">
      <is>
        <t>Passed</t>
      </is>
    </nc>
  </rcc>
  <rcc rId="7596" sId="1">
    <oc r="I324" t="inlineStr">
      <is>
        <t>Not_Run</t>
      </is>
    </oc>
    <nc r="I324" t="inlineStr">
      <is>
        <t>Passed</t>
      </is>
    </nc>
  </rcc>
  <rcc rId="7597" sId="1">
    <oc r="I306" t="inlineStr">
      <is>
        <t>Not_Run</t>
      </is>
    </oc>
    <nc r="I306" t="inlineStr">
      <is>
        <t>Passed</t>
      </is>
    </nc>
  </rcc>
  <rcc rId="7598" sId="1">
    <oc r="I298" t="inlineStr">
      <is>
        <t>Not_Run</t>
      </is>
    </oc>
    <nc r="I298" t="inlineStr">
      <is>
        <t>Passed</t>
      </is>
    </nc>
  </rcc>
</revisions>
</file>

<file path=xl/revisions/revisionLog8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Test_Data!$A$1:$U$438</formula>
    <oldFormula>Test_Data!$A$1:$U$437</oldFormula>
  </rdn>
  <rcv guid="{1452CE3A-0E5D-4E5C-9B15-F3517FBAE90D}" action="add"/>
</revisions>
</file>

<file path=xl/revisions/revisionLog8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01" sId="1">
    <oc r="I196" t="inlineStr">
      <is>
        <t>Not_Run</t>
      </is>
    </oc>
    <nc r="I196" t="inlineStr">
      <is>
        <t>Passed</t>
      </is>
    </nc>
  </rcc>
  <rcc rId="7602" sId="1">
    <oc r="I205" t="inlineStr">
      <is>
        <t>Not_Run</t>
      </is>
    </oc>
    <nc r="I205" t="inlineStr">
      <is>
        <t>Passed</t>
      </is>
    </nc>
  </rcc>
  <rcc rId="7603" sId="1">
    <oc r="I221" t="inlineStr">
      <is>
        <t>Not_Run</t>
      </is>
    </oc>
    <nc r="I221" t="inlineStr">
      <is>
        <t>Passed</t>
      </is>
    </nc>
  </rcc>
  <rcc rId="7604" sId="1">
    <oc r="I222" t="inlineStr">
      <is>
        <t>Not_Run</t>
      </is>
    </oc>
    <nc r="I222" t="inlineStr">
      <is>
        <t>Passed</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7" sId="1">
    <oc r="E352" t="inlineStr">
      <is>
        <t>Not_Run</t>
      </is>
    </oc>
    <nc r="E352" t="inlineStr">
      <is>
        <t>Passed</t>
      </is>
    </nc>
  </rcc>
</revisions>
</file>

<file path=xl/revisions/revisionLog8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05" sId="1">
    <oc r="I70" t="inlineStr">
      <is>
        <t>Not_Run</t>
      </is>
    </oc>
    <nc r="I70" t="inlineStr">
      <is>
        <t>Passed</t>
      </is>
    </nc>
  </rcc>
  <rcc rId="7606" sId="1">
    <oc r="I159" t="inlineStr">
      <is>
        <t>Not_Run</t>
      </is>
    </oc>
    <nc r="I159" t="inlineStr">
      <is>
        <t>Passed</t>
      </is>
    </nc>
  </rcc>
  <rcc rId="7607" sId="1">
    <oc r="I244" t="inlineStr">
      <is>
        <t>Not_Run</t>
      </is>
    </oc>
    <nc r="I244" t="inlineStr">
      <is>
        <t>Passed</t>
      </is>
    </nc>
  </rcc>
  <rcc rId="7608" sId="1">
    <oc r="I245" t="inlineStr">
      <is>
        <t>Not_Run</t>
      </is>
    </oc>
    <nc r="I245" t="inlineStr">
      <is>
        <t>Passed</t>
      </is>
    </nc>
  </rcc>
  <rcc rId="7609" sId="1">
    <oc r="I247" t="inlineStr">
      <is>
        <t>Not_Run</t>
      </is>
    </oc>
    <nc r="I247" t="inlineStr">
      <is>
        <t>Passed</t>
      </is>
    </nc>
  </rcc>
  <rcc rId="7610" sId="1">
    <oc r="I248" t="inlineStr">
      <is>
        <t>Not_Run</t>
      </is>
    </oc>
    <nc r="I248" t="inlineStr">
      <is>
        <t>Passed</t>
      </is>
    </nc>
  </rcc>
  <rcc rId="7611" sId="1">
    <oc r="I251" t="inlineStr">
      <is>
        <t>Not_Run</t>
      </is>
    </oc>
    <nc r="I251" t="inlineStr">
      <is>
        <t>Passed</t>
      </is>
    </nc>
  </rcc>
  <rcc rId="7612" sId="1">
    <oc r="I252" t="inlineStr">
      <is>
        <t>Not_Run</t>
      </is>
    </oc>
    <nc r="I252" t="inlineStr">
      <is>
        <t>Passed</t>
      </is>
    </nc>
  </rcc>
  <rcc rId="7613" sId="1">
    <oc r="I421" t="inlineStr">
      <is>
        <t>Not_Run</t>
      </is>
    </oc>
    <nc r="I421" t="inlineStr">
      <is>
        <t>Passed</t>
      </is>
    </nc>
  </rcc>
  <rcc rId="7614" sId="1">
    <oc r="I323" t="inlineStr">
      <is>
        <t>Not_Run</t>
      </is>
    </oc>
    <nc r="I323" t="inlineStr">
      <is>
        <t>Passed</t>
      </is>
    </nc>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Test_Data!$A$1:$S$438</formula>
    <oldFormula>Test_Data!$A$1:$S$437</oldFormula>
  </rdn>
  <rcv guid="{452D2189-7E35-490B-86C3-E1649E7A9343}" action="add"/>
</revisions>
</file>

<file path=xl/revisions/revisionLog8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17" sId="1">
    <oc r="I112" t="inlineStr">
      <is>
        <t>Not_Run</t>
      </is>
    </oc>
    <nc r="I112" t="inlineStr">
      <is>
        <t>Passed</t>
      </is>
    </nc>
  </rcc>
</revisions>
</file>

<file path=xl/revisions/revisionLog8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18" sId="1">
    <oc r="J316" t="inlineStr">
      <is>
        <t>Arya.</t>
      </is>
    </oc>
    <nc r="J316" t="inlineStr">
      <is>
        <t>Arya</t>
      </is>
    </nc>
  </rcc>
  <rcc rId="7619" sId="1">
    <oc r="J343" t="inlineStr">
      <is>
        <t>Arya.</t>
      </is>
    </oc>
    <nc r="J343" t="inlineStr">
      <is>
        <t>Arya</t>
      </is>
    </nc>
  </rcc>
  <rcc rId="7620" sId="1">
    <oc r="J345" t="inlineStr">
      <is>
        <t>Arya.</t>
      </is>
    </oc>
    <nc r="J345" t="inlineStr">
      <is>
        <t>Arya</t>
      </is>
    </nc>
  </rcc>
  <rcc rId="7621" sId="1" odxf="1">
    <oc r="J358" t="inlineStr">
      <is>
        <t>Arya.</t>
      </is>
    </oc>
    <nc r="J358" t="inlineStr">
      <is>
        <t>Arya</t>
      </is>
    </nc>
    <odxf/>
  </rcc>
  <rcc rId="7622" sId="1">
    <oc r="J399" t="inlineStr">
      <is>
        <t>Arya.</t>
      </is>
    </oc>
    <nc r="J399" t="inlineStr">
      <is>
        <t>Arya</t>
      </is>
    </nc>
  </rcc>
  <rcc rId="7623" sId="1">
    <oc r="J161" t="inlineStr">
      <is>
        <t>Vijay</t>
      </is>
    </oc>
    <nc r="J161" t="inlineStr">
      <is>
        <t>Arya</t>
      </is>
    </nc>
  </rcc>
  <rcc rId="7624" sId="1">
    <oc r="J204" t="inlineStr">
      <is>
        <t>Vijay</t>
      </is>
    </oc>
    <nc r="J204" t="inlineStr">
      <is>
        <t>Arya</t>
      </is>
    </nc>
  </rcc>
  <rcc rId="7625" sId="1">
    <oc r="J338" t="inlineStr">
      <is>
        <t>Vijay</t>
      </is>
    </oc>
    <nc r="J338" t="inlineStr">
      <is>
        <t>Arya</t>
      </is>
    </nc>
  </rcc>
  <rcc rId="7626" sId="1">
    <oc r="J339" t="inlineStr">
      <is>
        <t>Vijay</t>
      </is>
    </oc>
    <nc r="J339" t="inlineStr">
      <is>
        <t>Arya</t>
      </is>
    </nc>
  </rcc>
  <rcc rId="7627" sId="1">
    <oc r="J116" t="inlineStr">
      <is>
        <t>Vijay</t>
      </is>
    </oc>
    <nc r="J116" t="inlineStr">
      <is>
        <t>Arya</t>
      </is>
    </nc>
  </rcc>
  <rcc rId="7628" sId="1">
    <oc r="J236" t="inlineStr">
      <is>
        <t>Vijay</t>
      </is>
    </oc>
    <nc r="J236" t="inlineStr">
      <is>
        <t>Arya</t>
      </is>
    </nc>
  </rcc>
  <rcc rId="7629" sId="1">
    <oc r="J6" t="inlineStr">
      <is>
        <t>Arya</t>
      </is>
    </oc>
    <nc r="J6" t="inlineStr">
      <is>
        <t>Vijay</t>
      </is>
    </nc>
  </rcc>
  <rcc rId="7630" sId="1">
    <oc r="J13" t="inlineStr">
      <is>
        <t>Arya.</t>
      </is>
    </oc>
    <nc r="J13" t="inlineStr">
      <is>
        <t>Vijay</t>
      </is>
    </nc>
  </rcc>
  <rcc rId="7631" sId="1">
    <oc r="J22" t="inlineStr">
      <is>
        <t>Arya.</t>
      </is>
    </oc>
    <nc r="J22" t="inlineStr">
      <is>
        <t>Vijay</t>
      </is>
    </nc>
  </rcc>
  <rcc rId="7632" sId="1">
    <oc r="J27" t="inlineStr">
      <is>
        <t>Arya</t>
      </is>
    </oc>
    <nc r="J27" t="inlineStr">
      <is>
        <t>Vijay</t>
      </is>
    </nc>
  </rcc>
  <rcc rId="7633" sId="1">
    <oc r="J39" t="inlineStr">
      <is>
        <t>Arya</t>
      </is>
    </oc>
    <nc r="J39" t="inlineStr">
      <is>
        <t>Vijay</t>
      </is>
    </nc>
  </rcc>
  <rcc rId="7634" sId="1">
    <oc r="J44" t="inlineStr">
      <is>
        <t>Arya.</t>
      </is>
    </oc>
    <nc r="J44" t="inlineStr">
      <is>
        <t>Vijay</t>
      </is>
    </nc>
  </rcc>
  <rcc rId="7635" sId="1">
    <oc r="J45" t="inlineStr">
      <is>
        <t>Arya.</t>
      </is>
    </oc>
    <nc r="J45" t="inlineStr">
      <is>
        <t>Vijay</t>
      </is>
    </nc>
  </rcc>
  <rcc rId="7636" sId="1">
    <oc r="J46" t="inlineStr">
      <is>
        <t>Arya.</t>
      </is>
    </oc>
    <nc r="J46" t="inlineStr">
      <is>
        <t>Vijay</t>
      </is>
    </nc>
  </rcc>
  <rcc rId="7637" sId="1">
    <oc r="J50" t="inlineStr">
      <is>
        <t>Arya.</t>
      </is>
    </oc>
    <nc r="J50" t="inlineStr">
      <is>
        <t>Vijay</t>
      </is>
    </nc>
  </rcc>
  <rcc rId="7638" sId="1">
    <oc r="J52" t="inlineStr">
      <is>
        <t>Arya.</t>
      </is>
    </oc>
    <nc r="J52" t="inlineStr">
      <is>
        <t>Vijay</t>
      </is>
    </nc>
  </rcc>
  <rcc rId="7639" sId="1">
    <oc r="J224" t="inlineStr">
      <is>
        <t>Vijay</t>
      </is>
    </oc>
    <nc r="J224" t="inlineStr">
      <is>
        <t>Arya</t>
      </is>
    </nc>
  </rcc>
  <rcc rId="7640" sId="1">
    <oc r="J397" t="inlineStr">
      <is>
        <t>Vijay</t>
      </is>
    </oc>
    <nc r="J397" t="inlineStr">
      <is>
        <t>Arya</t>
      </is>
    </nc>
  </rcc>
  <rcc rId="7641" sId="1">
    <oc r="J107" t="inlineStr">
      <is>
        <t>Arya</t>
      </is>
    </oc>
    <nc r="J107" t="inlineStr">
      <is>
        <t>Vijay</t>
      </is>
    </nc>
  </rcc>
  <rcc rId="7642" sId="1">
    <oc r="J75" t="inlineStr">
      <is>
        <t>Arya</t>
      </is>
    </oc>
    <nc r="J75" t="inlineStr">
      <is>
        <t>Vijay</t>
      </is>
    </nc>
  </rcc>
  <rcc rId="7643" sId="1">
    <oc r="J219" t="inlineStr">
      <is>
        <t>Arya</t>
      </is>
    </oc>
    <nc r="J219" t="inlineStr">
      <is>
        <t>Yamini</t>
      </is>
    </nc>
  </rcc>
  <rcc rId="7644" sId="1">
    <oc r="J191" t="inlineStr">
      <is>
        <t>Arya</t>
      </is>
    </oc>
    <nc r="J191" t="inlineStr">
      <is>
        <t>Reshma</t>
      </is>
    </nc>
  </rcc>
  <rcc rId="7645" sId="1">
    <oc r="J183" t="inlineStr">
      <is>
        <t>Arya</t>
      </is>
    </oc>
    <nc r="J183" t="inlineStr">
      <is>
        <t>Reshma</t>
      </is>
    </nc>
  </rcc>
  <rcc rId="7646" sId="1">
    <oc r="J311" t="inlineStr">
      <is>
        <t>Vijay</t>
      </is>
    </oc>
    <nc r="J311" t="inlineStr">
      <is>
        <t>Reshma</t>
      </is>
    </nc>
  </rcc>
</revisions>
</file>

<file path=xl/revisions/revisionLog8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47" sId="1">
    <oc r="I151" t="inlineStr">
      <is>
        <t>Not_Run</t>
      </is>
    </oc>
    <nc r="I151" t="inlineStr">
      <is>
        <t>Passed</t>
      </is>
    </nc>
  </rcc>
</revisions>
</file>

<file path=xl/revisions/revisionLog8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48" sId="1">
    <oc r="I267" t="inlineStr">
      <is>
        <t>Not_Run</t>
      </is>
    </oc>
    <nc r="I267" t="inlineStr">
      <is>
        <t>Passed</t>
      </is>
    </nc>
  </rcc>
</revisions>
</file>

<file path=xl/revisions/revisionLog8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49" sId="1">
    <oc r="I292" t="inlineStr">
      <is>
        <t>Not_Run</t>
      </is>
    </oc>
    <nc r="I292" t="inlineStr">
      <is>
        <t>Passed</t>
      </is>
    </nc>
  </rcc>
  <rcc rId="7650" sId="1">
    <oc r="I300" t="inlineStr">
      <is>
        <t>Not_Run</t>
      </is>
    </oc>
    <nc r="I300" t="inlineStr">
      <is>
        <t>Passed</t>
      </is>
    </nc>
  </rcc>
</revisions>
</file>

<file path=xl/revisions/revisionLog8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1" sId="1">
    <nc r="L246" t="inlineStr">
      <is>
        <t>intel</t>
      </is>
    </nc>
  </rcc>
  <rcc rId="7652" sId="1">
    <nc r="L95" t="inlineStr">
      <is>
        <t>intel</t>
      </is>
    </nc>
  </rcc>
</revisions>
</file>

<file path=xl/revisions/revisionLog8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3" sId="1">
    <oc r="I217" t="inlineStr">
      <is>
        <t>Not_Run</t>
      </is>
    </oc>
    <nc r="I217" t="inlineStr">
      <is>
        <t>Passed</t>
      </is>
    </nc>
  </rcc>
</revisions>
</file>

<file path=xl/revisions/revisionLog8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4" sId="1">
    <oc r="I219" t="inlineStr">
      <is>
        <t>Not_Run</t>
      </is>
    </oc>
    <nc r="I219" t="inlineStr">
      <is>
        <t>Passed</t>
      </is>
    </nc>
  </rcc>
</revisions>
</file>

<file path=xl/revisions/revisionLog8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79D22E-755A-4E0D-A977-6DB5DB67A016}" action="delete"/>
  <rdn rId="0" localSheetId="2" customView="1" name="Z_5579D22E_755A_4E0D_A977_6DB5DB67A016_.wvu.FilterData" hidden="1" oldHidden="1">
    <formula>Test_Config!$A$1</formula>
    <oldFormula>Test_Config!$A$1</oldFormula>
  </rdn>
  <rdn rId="0" localSheetId="1" customView="1" name="Z_5579D22E_755A_4E0D_A977_6DB5DB67A016_.wvu.FilterData" hidden="1" oldHidden="1">
    <formula>Test_Data!$A$1:$U$438</formula>
    <oldFormula>Test_Data!$A$1:$U$437</oldFormula>
  </rdn>
  <rcv guid="{5579D22E-755A-4E0D-A977-6DB5DB67A016}" action="add"/>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8" sId="1">
    <oc r="E376" t="inlineStr">
      <is>
        <t>Not_Run</t>
      </is>
    </oc>
    <nc r="E376" t="inlineStr">
      <is>
        <t>Passed</t>
      </is>
    </nc>
  </rcc>
</revisions>
</file>

<file path=xl/revisions/revisionLog8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79D22E-755A-4E0D-A977-6DB5DB67A016}" action="delete"/>
  <rdn rId="0" localSheetId="2" customView="1" name="Z_5579D22E_755A_4E0D_A977_6DB5DB67A016_.wvu.FilterData" hidden="1" oldHidden="1">
    <formula>Test_Config!$A$1</formula>
    <oldFormula>Test_Config!$A$1</oldFormula>
  </rdn>
  <rdn rId="0" localSheetId="1" customView="1" name="Z_5579D22E_755A_4E0D_A977_6DB5DB67A016_.wvu.FilterData" hidden="1" oldHidden="1">
    <formula>Test_Data!$A$1:$U$438</formula>
    <oldFormula>Test_Data!$A$1:$U$438</oldFormula>
  </rdn>
  <rcv guid="{5579D22E-755A-4E0D-A977-6DB5DB67A016}" action="add"/>
</revisions>
</file>

<file path=xl/revisions/revisionLog8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9" sId="1">
    <oc r="I332" t="inlineStr">
      <is>
        <t>Not_Run</t>
      </is>
    </oc>
    <nc r="I332" t="inlineStr">
      <is>
        <t>Passed</t>
      </is>
    </nc>
  </rcc>
  <rcc rId="7660" sId="1">
    <oc r="I330" t="inlineStr">
      <is>
        <t>Not_Run</t>
      </is>
    </oc>
    <nc r="I330" t="inlineStr">
      <is>
        <t>Passed</t>
      </is>
    </nc>
  </rcc>
  <rcc rId="7661" sId="1">
    <oc r="I385" t="inlineStr">
      <is>
        <t>Not_Run</t>
      </is>
    </oc>
    <nc r="I385" t="inlineStr">
      <is>
        <t>Passed</t>
      </is>
    </nc>
  </rcc>
</revisions>
</file>

<file path=xl/revisions/revisionLog8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62" sId="1">
    <oc r="J6" t="inlineStr">
      <is>
        <t>Vijay</t>
      </is>
    </oc>
    <nc r="J6" t="inlineStr">
      <is>
        <t>Yamini</t>
      </is>
    </nc>
  </rcc>
  <rcc rId="7663" sId="1">
    <oc r="J22" t="inlineStr">
      <is>
        <t>Vijay</t>
      </is>
    </oc>
    <nc r="J22" t="inlineStr">
      <is>
        <t>Yamini</t>
      </is>
    </nc>
  </rcc>
  <rcc rId="7664" sId="1">
    <oc r="J27" t="inlineStr">
      <is>
        <t>Vijay</t>
      </is>
    </oc>
    <nc r="J27" t="inlineStr">
      <is>
        <t>Yamini</t>
      </is>
    </nc>
  </rcc>
  <rcc rId="7665" sId="1">
    <oc r="J39" t="inlineStr">
      <is>
        <t>Vijay</t>
      </is>
    </oc>
    <nc r="J39" t="inlineStr">
      <is>
        <t>Yamini</t>
      </is>
    </nc>
  </rcc>
  <rcc rId="7666" sId="1">
    <oc r="J75" t="inlineStr">
      <is>
        <t>Vijay</t>
      </is>
    </oc>
    <nc r="J75" t="inlineStr">
      <is>
        <t>Yamini</t>
      </is>
    </nc>
  </rcc>
  <rcc rId="7667" sId="1">
    <oc r="J107" t="inlineStr">
      <is>
        <t>Vijay</t>
      </is>
    </oc>
    <nc r="J107" t="inlineStr">
      <is>
        <t>Yamini</t>
      </is>
    </nc>
  </rcc>
</revisions>
</file>

<file path=xl/revisions/revisionLog8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68" sId="1">
    <oc r="I163" t="inlineStr">
      <is>
        <t>Not_Run</t>
      </is>
    </oc>
    <nc r="I163" t="inlineStr">
      <is>
        <t>Passed</t>
      </is>
    </nc>
  </rcc>
</revisions>
</file>

<file path=xl/revisions/revisionLog8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69" sId="1">
    <oc r="J352" t="inlineStr">
      <is>
        <t>Shwetha</t>
      </is>
    </oc>
    <nc r="J352" t="inlineStr">
      <is>
        <t>Arya</t>
      </is>
    </nc>
  </rcc>
  <rcc rId="7670" sId="1">
    <oc r="I352" t="inlineStr">
      <is>
        <t>Not_Run</t>
      </is>
    </oc>
    <nc r="I352" t="inlineStr">
      <is>
        <t>Passed</t>
      </is>
    </nc>
  </rcc>
  <rcc rId="7671" sId="1">
    <oc r="J403" t="inlineStr">
      <is>
        <t>Shwetha</t>
      </is>
    </oc>
    <nc r="J403" t="inlineStr">
      <is>
        <t>Yamini</t>
      </is>
    </nc>
  </rcc>
  <rcc rId="7672" sId="1">
    <oc r="J384" t="inlineStr">
      <is>
        <t>Shwetha</t>
      </is>
    </oc>
    <nc r="J384" t="inlineStr">
      <is>
        <t>Manasa.</t>
      </is>
    </nc>
  </rcc>
  <rcc rId="7673" sId="1">
    <oc r="J53" t="inlineStr">
      <is>
        <t>Shwetha</t>
      </is>
    </oc>
    <nc r="J53" t="inlineStr">
      <is>
        <t>Yamini</t>
      </is>
    </nc>
  </rcc>
  <rcc rId="7674" sId="1">
    <oc r="I303" t="inlineStr">
      <is>
        <t>Not_Run</t>
      </is>
    </oc>
    <nc r="I303" t="inlineStr">
      <is>
        <t>Passed</t>
      </is>
    </nc>
  </rcc>
  <rcc rId="7675" sId="1">
    <oc r="J303" t="inlineStr">
      <is>
        <t>Shwetha</t>
      </is>
    </oc>
    <nc r="J303" t="inlineStr">
      <is>
        <t>Arya</t>
      </is>
    </nc>
  </rcc>
  <rcc rId="7676" sId="1">
    <oc r="J293" t="inlineStr">
      <is>
        <t>Shwetha</t>
      </is>
    </oc>
    <nc r="J293" t="inlineStr">
      <is>
        <t>Arya</t>
      </is>
    </nc>
  </rcc>
  <rcc rId="7677" sId="1">
    <oc r="I293" t="inlineStr">
      <is>
        <t>Not_Run</t>
      </is>
    </oc>
    <nc r="I293" t="inlineStr">
      <is>
        <t>Passed</t>
      </is>
    </nc>
  </rcc>
  <rcc rId="7678" sId="1">
    <oc r="J23" t="inlineStr">
      <is>
        <t>Shwetha</t>
      </is>
    </oc>
    <nc r="J23" t="inlineStr">
      <is>
        <t>Yamini</t>
      </is>
    </nc>
  </rcc>
  <rcc rId="7679" sId="1">
    <oc r="J25" t="inlineStr">
      <is>
        <t>Shwetha</t>
      </is>
    </oc>
    <nc r="J25" t="inlineStr">
      <is>
        <t>Yamini</t>
      </is>
    </nc>
  </rcc>
</revisions>
</file>

<file path=xl/revisions/revisionLog8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80" sId="1">
    <nc r="L384" t="inlineStr">
      <is>
        <t>Intel</t>
      </is>
    </nc>
  </rcc>
</revisions>
</file>

<file path=xl/revisions/revisionLog8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81" sId="1">
    <oc r="I167" t="inlineStr">
      <is>
        <t>Not_Run</t>
      </is>
    </oc>
    <nc r="I167" t="inlineStr">
      <is>
        <t>Passed</t>
      </is>
    </nc>
  </rcc>
  <rcc rId="7682" sId="1">
    <oc r="I168" t="inlineStr">
      <is>
        <t>Not_Run</t>
      </is>
    </oc>
    <nc r="I168" t="inlineStr">
      <is>
        <t>Passed</t>
      </is>
    </nc>
  </rcc>
  <rcc rId="7683" sId="1">
    <oc r="I169" t="inlineStr">
      <is>
        <t>Not_Run</t>
      </is>
    </oc>
    <nc r="I169" t="inlineStr">
      <is>
        <t>Passed</t>
      </is>
    </nc>
  </rcc>
</revisions>
</file>

<file path=xl/revisions/revisionLog8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84" sId="1">
    <oc r="I170" t="inlineStr">
      <is>
        <t>Not_Run</t>
      </is>
    </oc>
    <nc r="I170" t="inlineStr">
      <is>
        <t>Passed</t>
      </is>
    </nc>
  </rcc>
  <rcc rId="7685" sId="1">
    <oc r="I423" t="inlineStr">
      <is>
        <t>Not_Run</t>
      </is>
    </oc>
    <nc r="I423" t="inlineStr">
      <is>
        <t>Passed</t>
      </is>
    </nc>
  </rcc>
  <rcc rId="7686" sId="1">
    <oc r="I424" t="inlineStr">
      <is>
        <t>Not_Run</t>
      </is>
    </oc>
    <nc r="I424" t="inlineStr">
      <is>
        <t>Passed</t>
      </is>
    </nc>
  </rcc>
</revisions>
</file>

<file path=xl/revisions/revisionLog8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87" sId="1">
    <oc r="I330" t="inlineStr">
      <is>
        <t>Passed</t>
      </is>
    </oc>
    <nc r="I330" t="inlineStr">
      <is>
        <t>Not_Run</t>
      </is>
    </nc>
  </rcc>
</revisions>
</file>

<file path=xl/revisions/revisionLog8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88" sId="1">
    <oc r="I73" t="inlineStr">
      <is>
        <t>Not_Run</t>
      </is>
    </oc>
    <nc r="I73" t="inlineStr">
      <is>
        <t>Passed</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9" sId="1">
    <oc r="E202" t="inlineStr">
      <is>
        <t>Not_Run</t>
      </is>
    </oc>
    <nc r="E202" t="inlineStr">
      <is>
        <t>Passed</t>
      </is>
    </nc>
  </rcc>
</revisions>
</file>

<file path=xl/revisions/revisionLog8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89" sId="1">
    <oc r="I63" t="inlineStr">
      <is>
        <t>Not_Run</t>
      </is>
    </oc>
    <nc r="I63" t="inlineStr">
      <is>
        <t>Passed</t>
      </is>
    </nc>
  </rcc>
  <rcc rId="7690" sId="1">
    <oc r="I87" t="inlineStr">
      <is>
        <t>Not_Run</t>
      </is>
    </oc>
    <nc r="I87" t="inlineStr">
      <is>
        <t>Passed</t>
      </is>
    </nc>
  </rcc>
  <rcc rId="7691" sId="1">
    <oc r="I291" t="inlineStr">
      <is>
        <t>Not_Run</t>
      </is>
    </oc>
    <nc r="I291" t="inlineStr">
      <is>
        <t>Passed</t>
      </is>
    </nc>
  </rcc>
</revisions>
</file>

<file path=xl/revisions/revisionLog8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92" sId="1">
    <oc r="I57" t="inlineStr">
      <is>
        <t>Not_Run</t>
      </is>
    </oc>
    <nc r="I57" t="inlineStr">
      <is>
        <t>Passed</t>
      </is>
    </nc>
  </rcc>
  <rcc rId="7693" sId="1">
    <oc r="I67" t="inlineStr">
      <is>
        <t>Not_Run</t>
      </is>
    </oc>
    <nc r="I67" t="inlineStr">
      <is>
        <t>Passed</t>
      </is>
    </nc>
  </rcc>
  <rcc rId="7694" sId="1">
    <oc r="I91" t="inlineStr">
      <is>
        <t>Not_Run</t>
      </is>
    </oc>
    <nc r="I91" t="inlineStr">
      <is>
        <t>Passed</t>
      </is>
    </nc>
  </rcc>
  <rcc rId="7695" sId="1">
    <oc r="I92" t="inlineStr">
      <is>
        <t>Not_Run</t>
      </is>
    </oc>
    <nc r="I92" t="inlineStr">
      <is>
        <t>Passed</t>
      </is>
    </nc>
  </rcc>
  <rcc rId="7696" sId="1">
    <oc r="I101" t="inlineStr">
      <is>
        <t>Not_Run</t>
      </is>
    </oc>
    <nc r="I101" t="inlineStr">
      <is>
        <t>Passed</t>
      </is>
    </nc>
  </rcc>
  <rcc rId="7697" sId="1">
    <oc r="I118" t="inlineStr">
      <is>
        <t>Not_Run</t>
      </is>
    </oc>
    <nc r="I118" t="inlineStr">
      <is>
        <t>Passed</t>
      </is>
    </nc>
  </rcc>
  <rcc rId="7698" sId="1">
    <oc r="I127" t="inlineStr">
      <is>
        <t>Not_Run</t>
      </is>
    </oc>
    <nc r="I127" t="inlineStr">
      <is>
        <t>Passed</t>
      </is>
    </nc>
  </rcc>
  <rcc rId="7699" sId="1">
    <oc r="I128" t="inlineStr">
      <is>
        <t>Not_Run</t>
      </is>
    </oc>
    <nc r="I128" t="inlineStr">
      <is>
        <t>Passed</t>
      </is>
    </nc>
  </rcc>
</revisions>
</file>

<file path=xl/revisions/revisionLog8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0" sId="1">
    <oc r="I197" t="inlineStr">
      <is>
        <t>Not_Run</t>
      </is>
    </oc>
    <nc r="I197" t="inlineStr">
      <is>
        <t>Passed</t>
      </is>
    </nc>
  </rcc>
  <rcc rId="7701" sId="1">
    <oc r="I198" t="inlineStr">
      <is>
        <t>Not_Run</t>
      </is>
    </oc>
    <nc r="I198" t="inlineStr">
      <is>
        <t>Passed</t>
      </is>
    </nc>
  </rcc>
</revisions>
</file>

<file path=xl/revisions/revisionLog8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2" sId="1">
    <oc r="I199" t="inlineStr">
      <is>
        <t>Not_Run</t>
      </is>
    </oc>
    <nc r="I199" t="inlineStr">
      <is>
        <t>Passed</t>
      </is>
    </nc>
  </rcc>
</revisions>
</file>

<file path=xl/revisions/revisionLog8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3" sId="1">
    <oc r="I162" t="inlineStr">
      <is>
        <t>Not_Run</t>
      </is>
    </oc>
    <nc r="I162" t="inlineStr">
      <is>
        <t>Passed</t>
      </is>
    </nc>
  </rcc>
</revisions>
</file>

<file path=xl/revisions/revisionLog8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4" sId="1">
    <oc r="I200" t="inlineStr">
      <is>
        <t>Not_Run</t>
      </is>
    </oc>
    <nc r="I200" t="inlineStr">
      <is>
        <t>Passed</t>
      </is>
    </nc>
  </rcc>
</revisions>
</file>

<file path=xl/revisions/revisionLog8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5" sId="1">
    <oc r="J178" t="inlineStr">
      <is>
        <t>Arya</t>
      </is>
    </oc>
    <nc r="J178" t="inlineStr">
      <is>
        <t>Reshma</t>
      </is>
    </nc>
  </rcc>
</revisions>
</file>

<file path=xl/revisions/revisionLog8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6" sId="1">
    <oc r="I431" t="inlineStr">
      <is>
        <t>Not_Run</t>
      </is>
    </oc>
    <nc r="I431" t="inlineStr">
      <is>
        <t>Passed</t>
      </is>
    </nc>
  </rcc>
</revisions>
</file>

<file path=xl/revisions/revisionLog8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7" sId="1">
    <oc r="I164" t="inlineStr">
      <is>
        <t>Not_Run</t>
      </is>
    </oc>
    <nc r="I164" t="inlineStr">
      <is>
        <t>Passed</t>
      </is>
    </nc>
  </rcc>
</revisions>
</file>

<file path=xl/revisions/revisionLog8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8" sId="1">
    <oc r="I75" t="inlineStr">
      <is>
        <t>Not_Run</t>
      </is>
    </oc>
    <nc r="I75" t="inlineStr">
      <is>
        <t>Passed</t>
      </is>
    </nc>
  </rcc>
  <rcc rId="7709" sId="1">
    <oc r="I6" t="inlineStr">
      <is>
        <t>Not_Run</t>
      </is>
    </oc>
    <nc r="I6" t="inlineStr">
      <is>
        <t>Passed</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0" sId="1">
    <oc r="E365" t="inlineStr">
      <is>
        <t>Not_Run</t>
      </is>
    </oc>
    <nc r="E365" t="inlineStr">
      <is>
        <t>Passed</t>
      </is>
    </nc>
  </rcc>
</revisions>
</file>

<file path=xl/revisions/revisionLog8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10" sId="1">
    <oc r="I139" t="inlineStr">
      <is>
        <t>Not_Run</t>
      </is>
    </oc>
    <nc r="I139" t="inlineStr">
      <is>
        <t>Passed</t>
      </is>
    </nc>
  </rcc>
  <rcc rId="7711" sId="1">
    <oc r="I334" t="inlineStr">
      <is>
        <t>Not_Run</t>
      </is>
    </oc>
    <nc r="I334" t="inlineStr">
      <is>
        <t>Passed</t>
      </is>
    </nc>
  </rcc>
  <rcc rId="7712" sId="1">
    <oc r="I201" t="inlineStr">
      <is>
        <t>Not_Run</t>
      </is>
    </oc>
    <nc r="I201" t="inlineStr">
      <is>
        <t>Passed</t>
      </is>
    </nc>
  </rcc>
  <rcc rId="7713" sId="1">
    <oc r="I114" t="inlineStr">
      <is>
        <t>Not_Run</t>
      </is>
    </oc>
    <nc r="I114" t="inlineStr">
      <is>
        <t>Passed</t>
      </is>
    </nc>
  </rcc>
</revisions>
</file>

<file path=xl/revisions/revisionLog8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14" sId="1">
    <oc r="I171" t="inlineStr">
      <is>
        <t>Not_Run</t>
      </is>
    </oc>
    <nc r="I171" t="inlineStr">
      <is>
        <t>Passed</t>
      </is>
    </nc>
  </rcc>
  <rcc rId="7715" sId="1">
    <oc r="I172" t="inlineStr">
      <is>
        <t>Not_Run</t>
      </is>
    </oc>
    <nc r="I172" t="inlineStr">
      <is>
        <t>Passed</t>
      </is>
    </nc>
  </rcc>
</revisions>
</file>

<file path=xl/revisions/revisionLog8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16" sId="1">
    <oc r="I173" t="inlineStr">
      <is>
        <t>Not_Run</t>
      </is>
    </oc>
    <nc r="I173" t="inlineStr">
      <is>
        <t>Passed</t>
      </is>
    </nc>
  </rcc>
</revisions>
</file>

<file path=xl/revisions/revisionLog8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17" sId="1">
    <oc r="I174" t="inlineStr">
      <is>
        <t>Not_Run</t>
      </is>
    </oc>
    <nc r="I174" t="inlineStr">
      <is>
        <t>Passed</t>
      </is>
    </nc>
  </rcc>
</revisions>
</file>

<file path=xl/revisions/revisionLog8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18" sId="1">
    <oc r="I178" t="inlineStr">
      <is>
        <t>Not_Run</t>
      </is>
    </oc>
    <nc r="I178" t="inlineStr">
      <is>
        <t>Passed</t>
      </is>
    </nc>
  </rcc>
</revisions>
</file>

<file path=xl/revisions/revisionLog8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19" sId="1">
    <oc r="I183" t="inlineStr">
      <is>
        <t>Not_Run</t>
      </is>
    </oc>
    <nc r="I183" t="inlineStr">
      <is>
        <t>Passed</t>
      </is>
    </nc>
  </rcc>
</revisions>
</file>

<file path=xl/revisions/revisionLog8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20" sId="1">
    <oc r="I191" t="inlineStr">
      <is>
        <t>Not_Run</t>
      </is>
    </oc>
    <nc r="I191" t="inlineStr">
      <is>
        <t>Passed</t>
      </is>
    </nc>
  </rcc>
</revisions>
</file>

<file path=xl/revisions/revisionLog8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21" sId="1">
    <oc r="I418" t="inlineStr">
      <is>
        <t>Not_Run</t>
      </is>
    </oc>
    <nc r="I418" t="inlineStr">
      <is>
        <t>Passed</t>
      </is>
    </nc>
  </rcc>
</revisions>
</file>

<file path=xl/revisions/revisionLog8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22" sId="1">
    <oc r="I420" t="inlineStr">
      <is>
        <t>Not_Run</t>
      </is>
    </oc>
    <nc r="I420" t="inlineStr">
      <is>
        <t>Passed</t>
      </is>
    </nc>
  </rcc>
  <rcc rId="7723" sId="1">
    <oc r="I422" t="inlineStr">
      <is>
        <t>Not_Run</t>
      </is>
    </oc>
    <nc r="I422" t="inlineStr">
      <is>
        <t>Passed</t>
      </is>
    </nc>
  </rcc>
</revisions>
</file>

<file path=xl/revisions/revisionLog8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24" sId="1">
    <oc r="I175" t="inlineStr">
      <is>
        <t>Not_Run</t>
      </is>
    </oc>
    <nc r="I175" t="inlineStr">
      <is>
        <t>Passed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1" sId="1">
    <oc r="E347" t="inlineStr">
      <is>
        <t>Not_Run</t>
      </is>
    </oc>
    <nc r="E347" t="inlineStr">
      <is>
        <t>Passed</t>
      </is>
    </nc>
  </rcc>
</revisions>
</file>

<file path=xl/revisions/revisionLog8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25" sId="1">
    <oc r="I107" t="inlineStr">
      <is>
        <t>Not_Run</t>
      </is>
    </oc>
    <nc r="I107" t="inlineStr">
      <is>
        <t>Passed</t>
      </is>
    </nc>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Test_Data!$A$1:$S$438</formula>
    <oldFormula>Test_Data!$A$1:$S$438</oldFormula>
  </rdn>
  <rcv guid="{452D2189-7E35-490B-86C3-E1649E7A9343}" action="add"/>
</revisions>
</file>

<file path=xl/revisions/revisionLog8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28" sId="1">
    <oc r="I22" t="inlineStr">
      <is>
        <t>Not_Run</t>
      </is>
    </oc>
    <nc r="I22" t="inlineStr">
      <is>
        <t>Passed</t>
      </is>
    </nc>
  </rcc>
  <rcc rId="7729" sId="1">
    <oc r="I53" t="inlineStr">
      <is>
        <t>Not_Run</t>
      </is>
    </oc>
    <nc r="I53" t="inlineStr">
      <is>
        <t>Passed</t>
      </is>
    </nc>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Test_Data!$A$1:$S$438</formula>
    <oldFormula>Test_Data!$A$1:$S$438</oldFormula>
  </rdn>
  <rcv guid="{452D2189-7E35-490B-86C3-E1649E7A9343}" action="add"/>
</revisions>
</file>

<file path=xl/revisions/revisionLog8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32" sId="1">
    <oc r="J23" t="inlineStr">
      <is>
        <t>Yamini</t>
      </is>
    </oc>
    <nc r="J23" t="inlineStr">
      <is>
        <t>Reshma</t>
      </is>
    </nc>
  </rcc>
</revisions>
</file>

<file path=xl/revisions/revisionLog8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33" sId="1">
    <oc r="I403" t="inlineStr">
      <is>
        <t>Not_Run</t>
      </is>
    </oc>
    <nc r="I403" t="inlineStr">
      <is>
        <t>Passed</t>
      </is>
    </nc>
  </rcc>
  <rcc rId="7734" sId="1">
    <oc r="I39" t="inlineStr">
      <is>
        <t>Not_Run</t>
      </is>
    </oc>
    <nc r="I39" t="inlineStr">
      <is>
        <t>Passed</t>
      </is>
    </nc>
  </rcc>
</revisions>
</file>

<file path=xl/revisions/revisionLog8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35" sId="1">
    <oc r="I114" t="inlineStr">
      <is>
        <t>Passed</t>
      </is>
    </oc>
    <nc r="I114" t="inlineStr">
      <is>
        <t>Not_Run</t>
      </is>
    </nc>
  </rcc>
  <rcc rId="7736" sId="1">
    <oc r="I283" t="inlineStr">
      <is>
        <t>Not_Run</t>
      </is>
    </oc>
    <nc r="I283" t="inlineStr">
      <is>
        <t>Passed</t>
      </is>
    </nc>
  </rcc>
  <rcc rId="7737" sId="1">
    <oc r="I284" t="inlineStr">
      <is>
        <t>Not_Run</t>
      </is>
    </oc>
    <nc r="I284" t="inlineStr">
      <is>
        <t>Passed</t>
      </is>
    </nc>
  </rcc>
</revisions>
</file>

<file path=xl/revisions/revisionLog8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38" sId="1">
    <oc r="I30" t="inlineStr">
      <is>
        <t>Not_Run</t>
      </is>
    </oc>
    <nc r="I30" t="inlineStr">
      <is>
        <t>Passed</t>
      </is>
    </nc>
  </rcc>
  <rcc rId="7739" sId="1">
    <oc r="I71" t="inlineStr">
      <is>
        <t>Not_Run</t>
      </is>
    </oc>
    <nc r="I71" t="inlineStr">
      <is>
        <t>Passed</t>
      </is>
    </nc>
  </rcc>
  <rcc rId="7740" sId="1">
    <oc r="I113" t="inlineStr">
      <is>
        <t>Not_Run</t>
      </is>
    </oc>
    <nc r="I113" t="inlineStr">
      <is>
        <t>Passed</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Test_Data!$A$1:$U$438</formula>
    <oldFormula>Test_Data!$A$1:$U$437</oldFormula>
  </rdn>
  <rcv guid="{B7B32A7E-2D71-4021-9AAC-4840A71457B1}" action="add"/>
</revisions>
</file>

<file path=xl/revisions/revisionLog8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43" sId="1">
    <oc r="I27" t="inlineStr">
      <is>
        <t>Not_Run</t>
      </is>
    </oc>
    <nc r="I27" t="inlineStr">
      <is>
        <t>Passed</t>
      </is>
    </nc>
  </rcc>
</revisions>
</file>

<file path=xl/revisions/revisionLog8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44" sId="1">
    <oc r="I153" t="inlineStr">
      <is>
        <t>Not_Run</t>
      </is>
    </oc>
    <nc r="I153" t="inlineStr">
      <is>
        <t>Passed</t>
      </is>
    </nc>
  </rcc>
  <rcc rId="7745" sId="1">
    <oc r="J314" t="inlineStr">
      <is>
        <t>Arya</t>
      </is>
    </oc>
    <nc r="J314" t="inlineStr">
      <is>
        <t>Yamini</t>
      </is>
    </nc>
  </rcc>
  <rcc rId="7746" sId="1">
    <oc r="J316" t="inlineStr">
      <is>
        <t>Arya</t>
      </is>
    </oc>
    <nc r="J316" t="inlineStr">
      <is>
        <t>Yamini</t>
      </is>
    </nc>
  </rcc>
</revisions>
</file>

<file path=xl/revisions/revisionLog8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47" sId="1">
    <oc r="I396" t="inlineStr">
      <is>
        <t>Not_Run</t>
      </is>
    </oc>
    <nc r="I396" t="inlineStr">
      <is>
        <t>Passed</t>
      </is>
    </nc>
  </rcc>
</revisions>
</file>

<file path=xl/revisions/revisionLog8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48" sId="1">
    <oc r="I366" t="inlineStr">
      <is>
        <t>Not_Run</t>
      </is>
    </oc>
    <nc r="I366" t="inlineStr">
      <is>
        <t>Passed</t>
      </is>
    </nc>
  </rcc>
  <rcc rId="7749" sId="1">
    <oc r="I44" t="inlineStr">
      <is>
        <t>Not_Run</t>
      </is>
    </oc>
    <nc r="I44" t="inlineStr">
      <is>
        <t>Passed</t>
      </is>
    </nc>
  </rcc>
  <rcc rId="7750" sId="1">
    <oc r="I45" t="inlineStr">
      <is>
        <t>Not_Run</t>
      </is>
    </oc>
    <nc r="I45" t="inlineStr">
      <is>
        <t>Passed</t>
      </is>
    </nc>
  </rcc>
  <rcc rId="7751" sId="1">
    <oc r="I46" t="inlineStr">
      <is>
        <t>Not_Run</t>
      </is>
    </oc>
    <nc r="I46" t="inlineStr">
      <is>
        <t>Passed</t>
      </is>
    </nc>
  </rcc>
  <rcc rId="7752" sId="1">
    <oc r="I50" t="inlineStr">
      <is>
        <t>Not_Run</t>
      </is>
    </oc>
    <nc r="I50" t="inlineStr">
      <is>
        <t>Passed</t>
      </is>
    </nc>
  </rcc>
  <rcc rId="7753" sId="1">
    <oc r="I52" t="inlineStr">
      <is>
        <t>Not_Run</t>
      </is>
    </oc>
    <nc r="I52" t="inlineStr">
      <is>
        <t>Passed</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2" sId="1">
    <oc r="E362" t="inlineStr">
      <is>
        <t>Not_Run</t>
      </is>
    </oc>
    <nc r="E362" t="inlineStr">
      <is>
        <t>Passed</t>
      </is>
    </nc>
  </rcc>
</revisions>
</file>

<file path=xl/revisions/revisionLog8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54" sId="1">
    <oc r="I23" t="inlineStr">
      <is>
        <t>Not_Run</t>
      </is>
    </oc>
    <nc r="I23" t="inlineStr">
      <is>
        <t>Passed</t>
      </is>
    </nc>
  </rcc>
</revisions>
</file>

<file path=xl/revisions/revisionLog8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55" sId="1">
    <oc r="I25" t="inlineStr">
      <is>
        <t>Not_Run</t>
      </is>
    </oc>
    <nc r="I25" t="inlineStr">
      <is>
        <t>Passed</t>
      </is>
    </nc>
  </rcc>
</revisions>
</file>

<file path=xl/revisions/revisionLog8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56" sId="1">
    <oc r="I257" t="inlineStr">
      <is>
        <t>Not_Run</t>
      </is>
    </oc>
    <nc r="I257" t="inlineStr">
      <is>
        <t>Passed</t>
      </is>
    </nc>
  </rcc>
</revisions>
</file>

<file path=xl/revisions/revisionLog8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57" sId="1">
    <oc r="I314" t="inlineStr">
      <is>
        <t>Not_Run</t>
      </is>
    </oc>
    <nc r="I314" t="inlineStr">
      <is>
        <t>Passed</t>
      </is>
    </nc>
  </rcc>
  <rcc rId="7758" sId="1">
    <oc r="I316" t="inlineStr">
      <is>
        <t>Not_Run</t>
      </is>
    </oc>
    <nc r="I316" t="inlineStr">
      <is>
        <t>Passed</t>
      </is>
    </nc>
  </rcc>
</revisions>
</file>

<file path=xl/revisions/revisionLog8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59" sId="1">
    <oc r="I134" t="inlineStr">
      <is>
        <t>Not_Run</t>
      </is>
    </oc>
    <nc r="I134" t="inlineStr">
      <is>
        <t>Passed</t>
      </is>
    </nc>
  </rcc>
  <rcc rId="7760" sId="1">
    <oc r="I137" t="inlineStr">
      <is>
        <t>Not_Run</t>
      </is>
    </oc>
    <nc r="I137" t="inlineStr">
      <is>
        <t>Passed</t>
      </is>
    </nc>
  </rcc>
</revisions>
</file>

<file path=xl/revisions/revisionLog8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61" sId="1">
    <oc r="I120" t="inlineStr">
      <is>
        <t>Not_Run</t>
      </is>
    </oc>
    <nc r="I120" t="inlineStr">
      <is>
        <t>Passed</t>
      </is>
    </nc>
  </rcc>
  <rcc rId="7762" sId="1">
    <oc r="I285" t="inlineStr">
      <is>
        <t>Not_Run</t>
      </is>
    </oc>
    <nc r="I285" t="inlineStr">
      <is>
        <t>Failed</t>
      </is>
    </nc>
  </rcc>
</revisions>
</file>

<file path=xl/revisions/revisionLog8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Test_Data!$A$1:$U$438</formula>
    <oldFormula>Test_Data!$A$1:$U$437</oldFormula>
  </rdn>
  <rcv guid="{59388434-B977-4D04-820B-C0079DE38CFF}" action="add"/>
</revisions>
</file>

<file path=xl/revisions/revisionLog8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65" sId="1">
    <oc r="I317" t="inlineStr">
      <is>
        <t>Not_Run</t>
      </is>
    </oc>
    <nc r="I317" t="inlineStr">
      <is>
        <t>Passed</t>
      </is>
    </nc>
  </rcc>
</revisions>
</file>

<file path=xl/revisions/revisionLog8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66" sId="1">
    <oc r="J318" t="inlineStr">
      <is>
        <t>Vijay</t>
      </is>
    </oc>
    <nc r="J318" t="inlineStr">
      <is>
        <t>Shwetha</t>
      </is>
    </nc>
  </rcc>
</revisions>
</file>

<file path=xl/revisions/revisionLog8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67" sId="1">
    <oc r="J77" t="inlineStr">
      <is>
        <t>Reshma</t>
      </is>
    </oc>
    <nc r="J77" t="inlineStr">
      <is>
        <t>Shwetha</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3" sId="1">
    <oc r="E383" t="inlineStr">
      <is>
        <t>Not_Run</t>
      </is>
    </oc>
    <nc r="E383" t="inlineStr">
      <is>
        <t>Passed</t>
      </is>
    </nc>
  </rcc>
</revisions>
</file>

<file path=xl/revisions/revisionLog8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68" sId="1">
    <oc r="I286" t="inlineStr">
      <is>
        <t>Not_Run</t>
      </is>
    </oc>
    <nc r="I286" t="inlineStr">
      <is>
        <t>Passed</t>
      </is>
    </nc>
  </rcc>
</revisions>
</file>

<file path=xl/revisions/revisionLog8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69" sId="1">
    <oc r="I358" t="inlineStr">
      <is>
        <t>Not_Run</t>
      </is>
    </oc>
    <nc r="I358" t="inlineStr">
      <is>
        <t>Passed</t>
      </is>
    </nc>
  </rcc>
  <rcc rId="7770" sId="1">
    <oc r="I397" t="inlineStr">
      <is>
        <t>Not_Run</t>
      </is>
    </oc>
    <nc r="I397" t="inlineStr">
      <is>
        <t>Passed</t>
      </is>
    </nc>
  </rcc>
  <rcc rId="7771" sId="1">
    <oc r="I399" t="inlineStr">
      <is>
        <t>Not_Run</t>
      </is>
    </oc>
    <nc r="I399" t="inlineStr">
      <is>
        <t>Passed</t>
      </is>
    </nc>
  </rcc>
  <rcc rId="7772" sId="1">
    <oc r="I265" t="inlineStr">
      <is>
        <t>Not_Run</t>
      </is>
    </oc>
    <nc r="I265" t="inlineStr">
      <is>
        <t>Passed</t>
      </is>
    </nc>
  </rcc>
  <rcc rId="7773" sId="1">
    <oc r="I386" t="inlineStr">
      <is>
        <t>Not_Run</t>
      </is>
    </oc>
    <nc r="I386" t="inlineStr">
      <is>
        <t>Passed</t>
      </is>
    </nc>
  </rcc>
  <rcc rId="7774" sId="1">
    <oc r="I387" t="inlineStr">
      <is>
        <t>Not_Run</t>
      </is>
    </oc>
    <nc r="I387" t="inlineStr">
      <is>
        <t>Passed</t>
      </is>
    </nc>
  </rcc>
  <rcc rId="7775" sId="1">
    <oc r="I388" t="inlineStr">
      <is>
        <t>Not_Run</t>
      </is>
    </oc>
    <nc r="I388" t="inlineStr">
      <is>
        <t>Passed</t>
      </is>
    </nc>
  </rcc>
  <rcc rId="7776" sId="1">
    <oc r="I389" t="inlineStr">
      <is>
        <t>Not_Run</t>
      </is>
    </oc>
    <nc r="I389" t="inlineStr">
      <is>
        <t>Passed</t>
      </is>
    </nc>
  </rcc>
</revisions>
</file>

<file path=xl/revisions/revisionLog8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77" sId="1">
    <oc r="J178" t="inlineStr">
      <is>
        <t>Reshma</t>
      </is>
    </oc>
    <nc r="J178" t="inlineStr">
      <is>
        <t>Vijay</t>
      </is>
    </nc>
  </rcc>
</revisions>
</file>

<file path=xl/revisions/revisionLog8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78" sId="1">
    <oc r="J175" t="inlineStr">
      <is>
        <t>Reshma</t>
      </is>
    </oc>
    <nc r="J175" t="inlineStr">
      <is>
        <t>Vijay</t>
      </is>
    </nc>
  </rcc>
  <rcc rId="7779" sId="1">
    <oc r="J23" t="inlineStr">
      <is>
        <t>Reshma</t>
      </is>
    </oc>
    <nc r="J23" t="inlineStr">
      <is>
        <t>Vijay</t>
      </is>
    </nc>
  </rcc>
</revisions>
</file>

<file path=xl/revisions/revisionLog8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80" sId="1">
    <oc r="I194" t="inlineStr">
      <is>
        <t>Not_Run</t>
      </is>
    </oc>
    <nc r="I194" t="inlineStr">
      <is>
        <t>Passed</t>
      </is>
    </nc>
  </rcc>
</revisions>
</file>

<file path=xl/revisions/revisionLog8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81" sId="1">
    <oc r="I311" t="inlineStr">
      <is>
        <t>Not_Run</t>
      </is>
    </oc>
    <nc r="I311" t="inlineStr">
      <is>
        <t>Passed</t>
      </is>
    </nc>
  </rcc>
</revisions>
</file>

<file path=xl/revisions/revisionLog8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82" sId="1">
    <oc r="I2" t="inlineStr">
      <is>
        <t>Not_Run</t>
      </is>
    </oc>
    <nc r="I2" t="inlineStr">
      <is>
        <t>Passed</t>
      </is>
    </nc>
  </rcc>
  <rcc rId="7783" sId="1">
    <oc r="I142" t="inlineStr">
      <is>
        <t>Not_Run</t>
      </is>
    </oc>
    <nc r="I142" t="inlineStr">
      <is>
        <t>Passed</t>
      </is>
    </nc>
  </rcc>
  <rcc rId="7784" sId="1">
    <oc r="I141" t="inlineStr">
      <is>
        <t>Not_Run</t>
      </is>
    </oc>
    <nc r="I141" t="inlineStr">
      <is>
        <t>Passed</t>
      </is>
    </nc>
  </rcc>
  <rcc rId="7785" sId="1">
    <oc r="I143" t="inlineStr">
      <is>
        <t>Not_Run</t>
      </is>
    </oc>
    <nc r="I143" t="inlineStr">
      <is>
        <t>Passed</t>
      </is>
    </nc>
  </rcc>
</revisions>
</file>

<file path=xl/revisions/revisionLog8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86" sId="1">
    <oc r="I77" t="inlineStr">
      <is>
        <t>Not_Run</t>
      </is>
    </oc>
    <nc r="I77" t="inlineStr">
      <is>
        <t>Passed</t>
      </is>
    </nc>
  </rcc>
  <rcc rId="7787" sId="1">
    <oc r="I294" t="inlineStr">
      <is>
        <t>Not_Run</t>
      </is>
    </oc>
    <nc r="I294" t="inlineStr">
      <is>
        <t>Passed</t>
      </is>
    </nc>
  </rcc>
  <rcc rId="7788" sId="1">
    <oc r="I295" t="inlineStr">
      <is>
        <t>Not_Run</t>
      </is>
    </oc>
    <nc r="I295" t="inlineStr">
      <is>
        <t>Passed</t>
      </is>
    </nc>
  </rcc>
  <rcc rId="7789" sId="1">
    <oc r="I296" t="inlineStr">
      <is>
        <t>Not_Run</t>
      </is>
    </oc>
    <nc r="I296" t="inlineStr">
      <is>
        <t>Passed</t>
      </is>
    </nc>
  </rcc>
  <rcc rId="7790" sId="1">
    <oc r="I318" t="inlineStr">
      <is>
        <t>Not_Run</t>
      </is>
    </oc>
    <nc r="I318" t="inlineStr">
      <is>
        <t>Passed</t>
      </is>
    </nc>
  </rcc>
</revisions>
</file>

<file path=xl/revisions/revisionLog8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1" sId="1">
    <oc r="I157" t="inlineStr">
      <is>
        <t>Not_Run</t>
      </is>
    </oc>
    <nc r="I157" t="inlineStr">
      <is>
        <t>Passed</t>
      </is>
    </nc>
  </rcc>
</revisions>
</file>

<file path=xl/revisions/revisionLog8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2" sId="1">
    <oc r="I391" t="inlineStr">
      <is>
        <t>Not_Run</t>
      </is>
    </oc>
    <nc r="I391" t="inlineStr">
      <is>
        <t>Passed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3" sId="1">
    <oc r="I330" t="inlineStr">
      <is>
        <t>Not_Run</t>
      </is>
    </oc>
    <nc r="I330"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 sId="1">
    <oc r="E416" t="inlineStr">
      <is>
        <t>Not_Run</t>
      </is>
    </oc>
    <nc r="E416" t="inlineStr">
      <is>
        <t>Passed</t>
      </is>
    </nc>
  </rcc>
</revisions>
</file>

<file path=xl/revisions/revisionLog9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3" sId="1">
    <oc r="C438" t="inlineStr">
      <is>
        <t>s</t>
      </is>
    </oc>
    <nc r="C438"/>
  </rcc>
</revisions>
</file>

<file path=xl/revisions/revisionLog9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4" sId="1">
    <oc r="I77" t="inlineStr">
      <is>
        <t>Passed</t>
      </is>
    </oc>
    <nc r="I77" t="inlineStr">
      <is>
        <t>Not_Run</t>
      </is>
    </nc>
  </rcc>
</revisions>
</file>

<file path=xl/revisions/revisionLog9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5" sId="1">
    <oc r="I345" t="inlineStr">
      <is>
        <t>Not_Run</t>
      </is>
    </oc>
    <nc r="I345" t="inlineStr">
      <is>
        <t>Passed</t>
      </is>
    </nc>
  </rcc>
  <rcc rId="7796" sId="1">
    <oc r="I343" t="inlineStr">
      <is>
        <t>Not_Run</t>
      </is>
    </oc>
    <nc r="I343" t="inlineStr">
      <is>
        <t>Passed</t>
      </is>
    </nc>
  </rcc>
  <rcc rId="7797" sId="1">
    <oc r="I299" t="inlineStr">
      <is>
        <t>Not_Run</t>
      </is>
    </oc>
    <nc r="I299" t="inlineStr">
      <is>
        <t>Passed</t>
      </is>
    </nc>
  </rcc>
  <rcc rId="7798" sId="1">
    <oc r="I123" t="inlineStr">
      <is>
        <t>Not_Run</t>
      </is>
    </oc>
    <nc r="I123" t="inlineStr">
      <is>
        <t>Passed</t>
      </is>
    </nc>
  </rcc>
  <rcc rId="7799" sId="1">
    <oc r="I121" t="inlineStr">
      <is>
        <t>Not_Run</t>
      </is>
    </oc>
    <nc r="I121" t="inlineStr">
      <is>
        <t>Passed</t>
      </is>
    </nc>
  </rcc>
  <rcc rId="7800" sId="1">
    <oc r="I224" t="inlineStr">
      <is>
        <t>Not_Run</t>
      </is>
    </oc>
    <nc r="I224" t="inlineStr">
      <is>
        <t>Passed</t>
      </is>
    </nc>
  </rcc>
  <rcc rId="7801" sId="1">
    <oc r="I338" t="inlineStr">
      <is>
        <t>Not_Run</t>
      </is>
    </oc>
    <nc r="I338" t="inlineStr">
      <is>
        <t>Passed</t>
      </is>
    </nc>
  </rcc>
  <rcc rId="7802" sId="1">
    <oc r="I339" t="inlineStr">
      <is>
        <t>Not_Run</t>
      </is>
    </oc>
    <nc r="I339" t="inlineStr">
      <is>
        <t>Passed</t>
      </is>
    </nc>
  </rcc>
  <rcc rId="7803" sId="1">
    <oc r="I108" t="inlineStr">
      <is>
        <t>Not_Run</t>
      </is>
    </oc>
    <nc r="I108" t="inlineStr">
      <is>
        <t>Passed</t>
      </is>
    </nc>
  </rcc>
  <rcc rId="7804" sId="1">
    <oc r="I116" t="inlineStr">
      <is>
        <t>Not_Run</t>
      </is>
    </oc>
    <nc r="I116" t="inlineStr">
      <is>
        <t>Passed</t>
      </is>
    </nc>
  </rcc>
  <rcc rId="7805" sId="1">
    <oc r="J236" t="inlineStr">
      <is>
        <t>Arya</t>
      </is>
    </oc>
    <nc r="J236"/>
  </rcc>
  <rcc rId="7806" sId="1">
    <oc r="I236" t="inlineStr">
      <is>
        <t>Not_Run</t>
      </is>
    </oc>
    <nc r="I236" t="inlineStr">
      <is>
        <t>Passed</t>
      </is>
    </nc>
  </rcc>
  <rcc rId="7807" sId="1">
    <oc r="J204" t="inlineStr">
      <is>
        <t>Arya</t>
      </is>
    </oc>
    <nc r="J204"/>
  </rcc>
  <rcc rId="7808" sId="1">
    <oc r="I204" t="inlineStr">
      <is>
        <t>Not_Run</t>
      </is>
    </oc>
    <nc r="I204" t="inlineStr">
      <is>
        <t>Passed</t>
      </is>
    </nc>
  </rcc>
  <rcc rId="7809" sId="1">
    <oc r="J161" t="inlineStr">
      <is>
        <t>Arya</t>
      </is>
    </oc>
    <nc r="J161"/>
  </rcc>
  <rcc rId="7810" sId="1">
    <oc r="I161" t="inlineStr">
      <is>
        <t>Not_Run</t>
      </is>
    </oc>
    <nc r="I161" t="inlineStr">
      <is>
        <t>Passed</t>
      </is>
    </nc>
  </rcc>
</revisions>
</file>

<file path=xl/revisions/revisionLog9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Test_Data!$A$1:$U$438</formula>
    <oldFormula>Test_Data!$A$1:$U$438</oldFormula>
  </rdn>
  <rcv guid="{B7B32A7E-2D71-4021-9AAC-4840A71457B1}" action="add"/>
</revisions>
</file>

<file path=xl/revisions/revisionLog9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13" sId="1">
    <oc r="I279" t="inlineStr">
      <is>
        <t>Not_Run</t>
      </is>
    </oc>
    <nc r="I279" t="inlineStr">
      <is>
        <t>Passed</t>
      </is>
    </nc>
  </rcc>
</revisions>
</file>

<file path=xl/revisions/revisionLog9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14" sId="1">
    <oc r="I417" t="inlineStr">
      <is>
        <t>Not_Run</t>
      </is>
    </oc>
    <nc r="I417" t="inlineStr">
      <is>
        <t>Passed</t>
      </is>
    </nc>
  </rcc>
  <rcc rId="7815" sId="1">
    <oc r="I308" t="inlineStr">
      <is>
        <t>Not_Run</t>
      </is>
    </oc>
    <nc r="I308" t="inlineStr">
      <is>
        <t>Passed</t>
      </is>
    </nc>
  </rcc>
  <rcc rId="7816" sId="1">
    <oc r="I206" t="inlineStr">
      <is>
        <t>Not_Run</t>
      </is>
    </oc>
    <nc r="I206" t="inlineStr">
      <is>
        <t>Passed</t>
      </is>
    </nc>
  </rcc>
</revisions>
</file>

<file path=xl/revisions/revisionLog9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Test_Data!$A$1:$U$438</formula>
    <oldFormula>Test_Data!$A$1:$U$438</oldFormula>
  </rdn>
  <rcv guid="{B7B32A7E-2D71-4021-9AAC-4840A71457B1}" action="add"/>
</revisions>
</file>

<file path=xl/revisions/revisionLog9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452CE3A-0E5D-4E5C-9B15-F3517FBAE90D}" action="delete"/>
  <rdn rId="0" localSheetId="2" customView="1" name="Z_1452CE3A_0E5D_4E5C_9B15_F3517FBAE90D_.wvu.FilterData" hidden="1" oldHidden="1">
    <formula>Test_Config!$A$1</formula>
    <oldFormula>Test_Config!$A$1</oldFormula>
  </rdn>
  <rdn rId="0" localSheetId="1" customView="1" name="Z_1452CE3A_0E5D_4E5C_9B15_F3517FBAE90D_.wvu.FilterData" hidden="1" oldHidden="1">
    <formula>Test_Data!$A$1:$U$438</formula>
    <oldFormula>Test_Data!$A$1:$U$438</oldFormula>
  </rdn>
  <rcv guid="{1452CE3A-0E5D-4E5C-9B15-F3517FBAE90D}" action="add"/>
</revisions>
</file>

<file path=xl/revisions/revisionLog9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21" sId="1">
    <oc r="I57" t="inlineStr">
      <is>
        <t>Passed</t>
      </is>
    </oc>
    <nc r="I57" t="inlineStr">
      <is>
        <t>Not_Run</t>
      </is>
    </nc>
  </rcc>
  <rfmt sheetId="1" sqref="A1 A57 A67 A78 A81 A92:A93 A158 A162 A189:A190 A193:A201 A205 A222 A244:A245 A247:A248 A251:A252 A301 A326 A418 A421 A439:A1048576" start="0" length="2147483647">
    <dxf>
      <font>
        <color rgb="FFFF0000"/>
      </font>
    </dxf>
  </rfmt>
  <rfmt sheetId="1" sqref="A73" start="0" length="2147483647">
    <dxf>
      <font>
        <color rgb="FFFF0000"/>
      </font>
    </dxf>
  </rfmt>
  <rcc rId="7822" sId="1">
    <oc r="J77" t="inlineStr">
      <is>
        <t>Shwetha</t>
      </is>
    </oc>
    <nc r="J77" t="inlineStr">
      <is>
        <t>Vijay</t>
      </is>
    </nc>
  </rcc>
  <rcc rId="7823" sId="1">
    <oc r="J114" t="inlineStr">
      <is>
        <t>Shwetha</t>
      </is>
    </oc>
    <nc r="J114" t="inlineStr">
      <is>
        <t>Vijay</t>
      </is>
    </nc>
  </rcc>
  <rcc rId="7824" sId="1">
    <oc r="J177" t="inlineStr">
      <is>
        <t>Reshma</t>
      </is>
    </oc>
    <nc r="J177" t="inlineStr">
      <is>
        <t>Vijay</t>
      </is>
    </nc>
  </rcc>
  <rcc rId="7825" sId="1">
    <oc r="J188" t="inlineStr">
      <is>
        <t>Yamini</t>
      </is>
    </oc>
    <nc r="J188" t="inlineStr">
      <is>
        <t>Vijay</t>
      </is>
    </nc>
  </rcc>
  <rcc rId="7826" sId="1">
    <oc r="J238" t="inlineStr">
      <is>
        <t>Yamini</t>
      </is>
    </oc>
    <nc r="J238" t="inlineStr">
      <is>
        <t>Vijay</t>
      </is>
    </nc>
  </rcc>
</revisions>
</file>

<file path=xl/revisions/revisionLog9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79D22E-755A-4E0D-A977-6DB5DB67A016}" action="delete"/>
  <rdn rId="0" localSheetId="2" customView="1" name="Z_5579D22E_755A_4E0D_A977_6DB5DB67A016_.wvu.FilterData" hidden="1" oldHidden="1">
    <formula>Test_Config!$A$1</formula>
    <oldFormula>Test_Config!$A$1</oldFormula>
  </rdn>
  <rdn rId="0" localSheetId="1" customView="1" name="Z_5579D22E_755A_4E0D_A977_6DB5DB67A016_.wvu.FilterData" hidden="1" oldHidden="1">
    <formula>Test_Data!$A$1:$U$438</formula>
    <oldFormula>Test_Data!$A$1:$U$438</oldFormula>
  </rdn>
  <rcv guid="{5579D22E-755A-4E0D-A977-6DB5DB67A016}"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 sId="1">
    <oc r="E157" t="inlineStr">
      <is>
        <t>Not_Run</t>
      </is>
    </oc>
    <nc r="E157" t="inlineStr">
      <is>
        <t>Passed</t>
      </is>
    </nc>
  </rcc>
</revisions>
</file>

<file path=xl/revisions/revisionLog9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29" sId="1" odxf="1">
    <oc r="J36" t="inlineStr">
      <is>
        <t>Manasa</t>
      </is>
    </oc>
    <nc r="J36" t="inlineStr">
      <is>
        <t>Manasa.</t>
      </is>
    </nc>
    <odxf/>
  </rcc>
  <rcc rId="7830" sId="1" odxf="1">
    <oc r="J37" t="inlineStr">
      <is>
        <t>Manasa</t>
      </is>
    </oc>
    <nc r="J37" t="inlineStr">
      <is>
        <t>Manasa.</t>
      </is>
    </nc>
    <odxf/>
  </rcc>
  <rcc rId="7831" sId="1" odxf="1">
    <oc r="J38" t="inlineStr">
      <is>
        <t>Manasa</t>
      </is>
    </oc>
    <nc r="J38" t="inlineStr">
      <is>
        <t>Manasa.</t>
      </is>
    </nc>
    <odxf/>
  </rcc>
  <rcc rId="7832" sId="1" odxf="1">
    <oc r="J41" t="inlineStr">
      <is>
        <t>Manasa</t>
      </is>
    </oc>
    <nc r="J41" t="inlineStr">
      <is>
        <t>Manasa.</t>
      </is>
    </nc>
    <odxf/>
  </rcc>
  <rcc rId="7833" sId="1">
    <oc r="J269" t="inlineStr">
      <is>
        <t>Manasa</t>
      </is>
    </oc>
    <nc r="J269" t="inlineStr">
      <is>
        <t>Manasa.</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Test_Data!$A$1:$U$438</formula>
    <oldFormula>Test_Data!$A$1:$U$438</oldFormula>
  </rdn>
  <rcv guid="{B7B32A7E-2D71-4021-9AAC-4840A71457B1}" action="add"/>
</revisions>
</file>

<file path=xl/revisions/revisionLog9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36" sId="1">
    <oc r="I427" t="inlineStr">
      <is>
        <t>Not_Run</t>
      </is>
    </oc>
    <nc r="I427" t="inlineStr">
      <is>
        <t>Passed</t>
      </is>
    </nc>
  </rcc>
</revisions>
</file>

<file path=xl/revisions/revisionLog9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7" start="0" length="2147483647">
    <dxf>
      <font>
        <color rgb="FFFF0000"/>
      </font>
    </dxf>
  </rfmt>
  <rfmt sheetId="1" sqref="A104" start="0" length="2147483647">
    <dxf>
      <font>
        <color rgb="FFFF0000"/>
      </font>
    </dxf>
  </rfmt>
  <rfmt sheetId="1" sqref="A105" start="0" length="2147483647">
    <dxf>
      <font>
        <color rgb="FFFF0000"/>
      </font>
    </dxf>
  </rfmt>
  <rfmt sheetId="1" sqref="A164" start="0" length="2147483647">
    <dxf>
      <font>
        <color rgb="FFFF0000"/>
      </font>
    </dxf>
  </rfmt>
  <rfmt sheetId="1" sqref="A165" start="0" length="2147483647">
    <dxf>
      <font>
        <color rgb="FFFF0000"/>
      </font>
    </dxf>
  </rfmt>
  <rfmt sheetId="1" sqref="A165" start="0" length="2147483647">
    <dxf>
      <font>
        <color auto="1"/>
      </font>
    </dxf>
  </rfmt>
  <rfmt sheetId="1" sqref="A168" start="0" length="2147483647">
    <dxf>
      <font>
        <color rgb="FFFF0000"/>
      </font>
    </dxf>
  </rfmt>
  <rfmt sheetId="1" sqref="A169" start="0" length="2147483647">
    <dxf>
      <font>
        <color rgb="FFFF0000"/>
      </font>
    </dxf>
  </rfmt>
  <rfmt sheetId="1" sqref="A170" start="0" length="2147483647">
    <dxf>
      <font>
        <color rgb="FFFF0000"/>
      </font>
    </dxf>
  </rfmt>
  <rfmt sheetId="1" sqref="A171" start="0" length="2147483647">
    <dxf>
      <font>
        <color rgb="FFFF0000"/>
      </font>
    </dxf>
  </rfmt>
  <rfmt sheetId="1" sqref="A172" start="0" length="2147483647">
    <dxf>
      <font>
        <color rgb="FFFF0000"/>
      </font>
    </dxf>
  </rfmt>
  <rfmt sheetId="1" sqref="A173" start="0" length="2147483647">
    <dxf>
      <font>
        <color rgb="FFFF0000"/>
      </font>
    </dxf>
  </rfmt>
  <rfmt sheetId="1" sqref="A174" start="0" length="2147483647">
    <dxf>
      <font>
        <color rgb="FFFF0000"/>
      </font>
    </dxf>
  </rfmt>
  <rfmt sheetId="1" sqref="A175" start="0" length="2147483647">
    <dxf>
      <font>
        <color rgb="FFFF0000"/>
      </font>
    </dxf>
  </rfmt>
  <rfmt sheetId="1" sqref="A311" start="0" length="2147483647">
    <dxf>
      <font>
        <color rgb="FFFF0000"/>
      </font>
    </dxf>
  </rfmt>
  <rfmt sheetId="1" sqref="A420" start="0" length="2147483647">
    <dxf>
      <font>
        <color rgb="FFFF0000"/>
      </font>
    </dxf>
  </rfmt>
  <rfmt sheetId="1" sqref="A422" start="0" length="2147483647">
    <dxf>
      <font>
        <color rgb="FFFF0000"/>
      </font>
    </dxf>
  </rfmt>
  <rfmt sheetId="1" sqref="A423" start="0" length="2147483647">
    <dxf>
      <font>
        <color rgb="FFFF0000"/>
      </font>
    </dxf>
  </rfmt>
  <rfmt sheetId="1" sqref="A424" start="0" length="2147483647">
    <dxf>
      <font>
        <color rgb="FFFF0000"/>
      </font>
    </dxf>
  </rfmt>
  <rfmt sheetId="1" sqref="A431" start="0" length="2147483647">
    <dxf>
      <font>
        <color rgb="FFFF0000"/>
      </font>
    </dxf>
  </rfmt>
  <rfmt sheetId="1" sqref="A431">
    <dxf>
      <fill>
        <patternFill patternType="solid">
          <bgColor rgb="FFFFFF00"/>
        </patternFill>
      </fill>
    </dxf>
  </rfmt>
  <rcc rId="7837" sId="1">
    <oc r="I431" t="inlineStr">
      <is>
        <t>Passed</t>
      </is>
    </oc>
    <nc r="I431" t="inlineStr">
      <is>
        <t>Not_Run</t>
      </is>
    </nc>
  </rcc>
  <rcc rId="7838" sId="1">
    <oc r="I424" t="inlineStr">
      <is>
        <t>Passed</t>
      </is>
    </oc>
    <nc r="I424" t="inlineStr">
      <is>
        <t>Not_Run</t>
      </is>
    </nc>
  </rcc>
  <rcc rId="7839" sId="1">
    <oc r="I423" t="inlineStr">
      <is>
        <t>Passed</t>
      </is>
    </oc>
    <nc r="I423" t="inlineStr">
      <is>
        <t>Not_Run</t>
      </is>
    </nc>
  </rcc>
  <rcc rId="7840" sId="1">
    <oc r="I422" t="inlineStr">
      <is>
        <t>Passed</t>
      </is>
    </oc>
    <nc r="I422" t="inlineStr">
      <is>
        <t>Not_Run</t>
      </is>
    </nc>
  </rcc>
  <rcc rId="7841" sId="1">
    <oc r="I421" t="inlineStr">
      <is>
        <t>Passed</t>
      </is>
    </oc>
    <nc r="I421" t="inlineStr">
      <is>
        <t>Not_Run</t>
      </is>
    </nc>
  </rcc>
  <rcc rId="7842" sId="1">
    <oc r="I420" t="inlineStr">
      <is>
        <t>Passed</t>
      </is>
    </oc>
    <nc r="I420" t="inlineStr">
      <is>
        <t>Not_Run</t>
      </is>
    </nc>
  </rcc>
  <rcc rId="7843" sId="1">
    <oc r="I418" t="inlineStr">
      <is>
        <t>Passed</t>
      </is>
    </oc>
    <nc r="I418" t="inlineStr">
      <is>
        <t>Not_Run</t>
      </is>
    </nc>
  </rcc>
  <rcc rId="7844" sId="1">
    <oc r="I326" t="inlineStr">
      <is>
        <t>Passed</t>
      </is>
    </oc>
    <nc r="I326" t="inlineStr">
      <is>
        <t>Not_Run</t>
      </is>
    </nc>
  </rcc>
  <rcc rId="7845" sId="1">
    <oc r="I311" t="inlineStr">
      <is>
        <t>Passed</t>
      </is>
    </oc>
    <nc r="I311" t="inlineStr">
      <is>
        <t>Not_Run</t>
      </is>
    </nc>
  </rcc>
  <rcc rId="7846" sId="1">
    <oc r="I301" t="inlineStr">
      <is>
        <t>Passed</t>
      </is>
    </oc>
    <nc r="I301" t="inlineStr">
      <is>
        <t>Not_Run</t>
      </is>
    </nc>
  </rcc>
  <rcc rId="7847" sId="1">
    <oc r="I252" t="inlineStr">
      <is>
        <t>Passed</t>
      </is>
    </oc>
    <nc r="I252" t="inlineStr">
      <is>
        <t>Not_Run</t>
      </is>
    </nc>
  </rcc>
  <rcc rId="7848" sId="1">
    <oc r="I251" t="inlineStr">
      <is>
        <t>Passed</t>
      </is>
    </oc>
    <nc r="I251" t="inlineStr">
      <is>
        <t>Not_Run</t>
      </is>
    </nc>
  </rcc>
  <rcc rId="7849" sId="1">
    <oc r="I248" t="inlineStr">
      <is>
        <t>Passed</t>
      </is>
    </oc>
    <nc r="I248" t="inlineStr">
      <is>
        <t>Not_Run</t>
      </is>
    </nc>
  </rcc>
  <rcc rId="7850" sId="1">
    <oc r="I247" t="inlineStr">
      <is>
        <t>Passed</t>
      </is>
    </oc>
    <nc r="I247" t="inlineStr">
      <is>
        <t>Not_Run</t>
      </is>
    </nc>
  </rcc>
  <rcc rId="7851" sId="1">
    <oc r="I245" t="inlineStr">
      <is>
        <t>Passed</t>
      </is>
    </oc>
    <nc r="I245" t="inlineStr">
      <is>
        <t>Not_Run</t>
      </is>
    </nc>
  </rcc>
  <rcc rId="7852" sId="1">
    <oc r="I244" t="inlineStr">
      <is>
        <t>Passed</t>
      </is>
    </oc>
    <nc r="I244" t="inlineStr">
      <is>
        <t>Not_Run</t>
      </is>
    </nc>
  </rcc>
  <rcc rId="7853" sId="1">
    <oc r="I222" t="inlineStr">
      <is>
        <t>Passed</t>
      </is>
    </oc>
    <nc r="I222" t="inlineStr">
      <is>
        <t>Not_Run</t>
      </is>
    </nc>
  </rcc>
  <rcc rId="7854" sId="1">
    <oc r="I205" t="inlineStr">
      <is>
        <t>Passed</t>
      </is>
    </oc>
    <nc r="I205" t="inlineStr">
      <is>
        <t>Not_Run</t>
      </is>
    </nc>
  </rcc>
  <rcc rId="7855" sId="1">
    <oc r="I201" t="inlineStr">
      <is>
        <t>Passed</t>
      </is>
    </oc>
    <nc r="I201" t="inlineStr">
      <is>
        <t>Not_Run</t>
      </is>
    </nc>
  </rcc>
  <rcc rId="7856" sId="1">
    <oc r="I200" t="inlineStr">
      <is>
        <t>Passed</t>
      </is>
    </oc>
    <nc r="I200" t="inlineStr">
      <is>
        <t>Not_Run</t>
      </is>
    </nc>
  </rcc>
  <rcc rId="7857" sId="1">
    <oc r="I199" t="inlineStr">
      <is>
        <t>Passed</t>
      </is>
    </oc>
    <nc r="I199" t="inlineStr">
      <is>
        <t>Not_Run</t>
      </is>
    </nc>
  </rcc>
  <rcc rId="7858" sId="1">
    <oc r="I198" t="inlineStr">
      <is>
        <t>Passed</t>
      </is>
    </oc>
    <nc r="I198" t="inlineStr">
      <is>
        <t>Not_Run</t>
      </is>
    </nc>
  </rcc>
  <rcc rId="7859" sId="1">
    <oc r="I197" t="inlineStr">
      <is>
        <t>Passed</t>
      </is>
    </oc>
    <nc r="I197" t="inlineStr">
      <is>
        <t>Not_Run</t>
      </is>
    </nc>
  </rcc>
  <rcc rId="7860" sId="1">
    <oc r="I196" t="inlineStr">
      <is>
        <t>Passed</t>
      </is>
    </oc>
    <nc r="I196" t="inlineStr">
      <is>
        <t>Not_Run</t>
      </is>
    </nc>
  </rcc>
  <rcc rId="7861" sId="1">
    <oc r="I195" t="inlineStr">
      <is>
        <t>Passed</t>
      </is>
    </oc>
    <nc r="I195" t="inlineStr">
      <is>
        <t>Not_Run</t>
      </is>
    </nc>
  </rcc>
  <rcc rId="7862" sId="1">
    <oc r="I194" t="inlineStr">
      <is>
        <t>Passed</t>
      </is>
    </oc>
    <nc r="I194" t="inlineStr">
      <is>
        <t>Not_Run</t>
      </is>
    </nc>
  </rcc>
  <rcc rId="7863" sId="1">
    <oc r="I193" t="inlineStr">
      <is>
        <t>Passed</t>
      </is>
    </oc>
    <nc r="I193" t="inlineStr">
      <is>
        <t>Not_Run</t>
      </is>
    </nc>
  </rcc>
  <rcc rId="7864" sId="1">
    <oc r="I190" t="inlineStr">
      <is>
        <t>Passed</t>
      </is>
    </oc>
    <nc r="I190" t="inlineStr">
      <is>
        <t>Not_Run</t>
      </is>
    </nc>
  </rcc>
  <rcc rId="7865" sId="1">
    <oc r="I189" t="inlineStr">
      <is>
        <t>Passed</t>
      </is>
    </oc>
    <nc r="I189" t="inlineStr">
      <is>
        <t>Not_Run</t>
      </is>
    </nc>
  </rcc>
  <rcc rId="7866" sId="1">
    <oc r="I175" t="inlineStr">
      <is>
        <t>Passed</t>
      </is>
    </oc>
    <nc r="I175" t="inlineStr">
      <is>
        <t>Not_Run</t>
      </is>
    </nc>
  </rcc>
  <rcc rId="7867" sId="1">
    <oc r="I174" t="inlineStr">
      <is>
        <t>Passed</t>
      </is>
    </oc>
    <nc r="I174" t="inlineStr">
      <is>
        <t>Not_Run</t>
      </is>
    </nc>
  </rcc>
  <rcc rId="7868" sId="1">
    <oc r="I173" t="inlineStr">
      <is>
        <t>Passed</t>
      </is>
    </oc>
    <nc r="I173" t="inlineStr">
      <is>
        <t>Not_Run</t>
      </is>
    </nc>
  </rcc>
  <rcc rId="7869" sId="1">
    <oc r="I172" t="inlineStr">
      <is>
        <t>Passed</t>
      </is>
    </oc>
    <nc r="I172" t="inlineStr">
      <is>
        <t>Not_Run</t>
      </is>
    </nc>
  </rcc>
  <rcc rId="7870" sId="1">
    <oc r="I171" t="inlineStr">
      <is>
        <t>Passed</t>
      </is>
    </oc>
    <nc r="I171" t="inlineStr">
      <is>
        <t>Not_Run</t>
      </is>
    </nc>
  </rcc>
  <rcc rId="7871" sId="1">
    <oc r="I170" t="inlineStr">
      <is>
        <t>Passed</t>
      </is>
    </oc>
    <nc r="I170" t="inlineStr">
      <is>
        <t>Not_Run</t>
      </is>
    </nc>
  </rcc>
  <rcc rId="7872" sId="1">
    <oc r="I169" t="inlineStr">
      <is>
        <t>Passed</t>
      </is>
    </oc>
    <nc r="I169" t="inlineStr">
      <is>
        <t>Not_Run</t>
      </is>
    </nc>
  </rcc>
  <rcc rId="7873" sId="1">
    <oc r="I168" t="inlineStr">
      <is>
        <t>Passed</t>
      </is>
    </oc>
    <nc r="I168" t="inlineStr">
      <is>
        <t>Not_Run</t>
      </is>
    </nc>
  </rcc>
  <rcc rId="7874" sId="1">
    <oc r="I164" t="inlineStr">
      <is>
        <t>Passed</t>
      </is>
    </oc>
    <nc r="I164" t="inlineStr">
      <is>
        <t>Not_Run</t>
      </is>
    </nc>
  </rcc>
  <rcc rId="7875" sId="1">
    <oc r="I162" t="inlineStr">
      <is>
        <t>Passed</t>
      </is>
    </oc>
    <nc r="I162" t="inlineStr">
      <is>
        <t>Not_Run</t>
      </is>
    </nc>
  </rcc>
  <rcc rId="7876" sId="1">
    <oc r="I105" t="inlineStr">
      <is>
        <t>Passed</t>
      </is>
    </oc>
    <nc r="I105" t="inlineStr">
      <is>
        <t>Not_Run</t>
      </is>
    </nc>
  </rcc>
  <rcc rId="7877" sId="1">
    <oc r="I104" t="inlineStr">
      <is>
        <t>Passed</t>
      </is>
    </oc>
    <nc r="I104" t="inlineStr">
      <is>
        <t>Not_Run</t>
      </is>
    </nc>
  </rcc>
  <rcc rId="7878" sId="1">
    <oc r="I93" t="inlineStr">
      <is>
        <t>Passed</t>
      </is>
    </oc>
    <nc r="I93" t="inlineStr">
      <is>
        <t>Not_Run</t>
      </is>
    </nc>
  </rcc>
  <rcc rId="7879" sId="1">
    <oc r="I92" t="inlineStr">
      <is>
        <t>Passed</t>
      </is>
    </oc>
    <nc r="I92" t="inlineStr">
      <is>
        <t>Not_Run</t>
      </is>
    </nc>
  </rcc>
  <rcc rId="7880" sId="1">
    <oc r="I87" t="inlineStr">
      <is>
        <t>Passed</t>
      </is>
    </oc>
    <nc r="I87" t="inlineStr">
      <is>
        <t>Not_Run</t>
      </is>
    </nc>
  </rcc>
  <rcc rId="7881" sId="1">
    <oc r="I73" t="inlineStr">
      <is>
        <t>Passed</t>
      </is>
    </oc>
    <nc r="I73" t="inlineStr">
      <is>
        <t>Not_Run</t>
      </is>
    </nc>
  </rcc>
  <rcc rId="7882" sId="1">
    <oc r="I67" t="inlineStr">
      <is>
        <t>Passed</t>
      </is>
    </oc>
    <nc r="I67" t="inlineStr">
      <is>
        <t>Not_Run</t>
      </is>
    </nc>
  </rcc>
  <rcc rId="7883" sId="1">
    <oc r="J421" t="inlineStr">
      <is>
        <t>Yamini</t>
      </is>
    </oc>
    <nc r="J421" t="inlineStr">
      <is>
        <t>Vijay</t>
      </is>
    </nc>
  </rcc>
  <rcc rId="7884" sId="1">
    <oc r="J301" t="inlineStr">
      <is>
        <t>Shwetha</t>
      </is>
    </oc>
    <nc r="J301" t="inlineStr">
      <is>
        <t>Vijay</t>
      </is>
    </nc>
  </rcc>
  <rcc rId="7885" sId="1">
    <oc r="J252" t="inlineStr">
      <is>
        <t>Yamini</t>
      </is>
    </oc>
    <nc r="J252" t="inlineStr">
      <is>
        <t>Vijay</t>
      </is>
    </nc>
  </rcc>
  <rcc rId="7886" sId="1">
    <oc r="J251" t="inlineStr">
      <is>
        <t>Yamini</t>
      </is>
    </oc>
    <nc r="J251" t="inlineStr">
      <is>
        <t>Vijay</t>
      </is>
    </nc>
  </rcc>
  <rcc rId="7887" sId="1">
    <oc r="J248" t="inlineStr">
      <is>
        <t>Yamini</t>
      </is>
    </oc>
    <nc r="J248" t="inlineStr">
      <is>
        <t>Vijay</t>
      </is>
    </nc>
  </rcc>
  <rcc rId="7888" sId="1">
    <oc r="J247" t="inlineStr">
      <is>
        <t>Yamini</t>
      </is>
    </oc>
    <nc r="J247" t="inlineStr">
      <is>
        <t>Vijay</t>
      </is>
    </nc>
  </rcc>
  <rcc rId="7889" sId="1">
    <oc r="J245" t="inlineStr">
      <is>
        <t>Yamini</t>
      </is>
    </oc>
    <nc r="J245" t="inlineStr">
      <is>
        <t>Vijay</t>
      </is>
    </nc>
  </rcc>
  <rcc rId="7890" sId="1">
    <oc r="J244" t="inlineStr">
      <is>
        <t>Yamini</t>
      </is>
    </oc>
    <nc r="J244" t="inlineStr">
      <is>
        <t>Vijay</t>
      </is>
    </nc>
  </rcc>
  <rcc rId="7891" sId="1">
    <oc r="J177" t="inlineStr">
      <is>
        <t>Vijay</t>
      </is>
    </oc>
    <nc r="J177" t="inlineStr">
      <is>
        <t>Reshma</t>
      </is>
    </nc>
  </rcc>
  <rcc rId="7892" sId="1">
    <oc r="J175" t="inlineStr">
      <is>
        <t>Vijay</t>
      </is>
    </oc>
    <nc r="J175" t="inlineStr">
      <is>
        <t>Reshma</t>
      </is>
    </nc>
  </rcc>
  <rcc rId="7893" sId="1">
    <oc r="J114" t="inlineStr">
      <is>
        <t>Vijay</t>
      </is>
    </oc>
    <nc r="J114" t="inlineStr">
      <is>
        <t>Reshma</t>
      </is>
    </nc>
  </rcc>
  <rcc rId="7894" sId="1">
    <oc r="J87" t="inlineStr">
      <is>
        <t>Arya</t>
      </is>
    </oc>
    <nc r="J87" t="inlineStr">
      <is>
        <t>Reshma</t>
      </is>
    </nc>
  </rcc>
  <rcc rId="7895" sId="1">
    <oc r="J57" t="inlineStr">
      <is>
        <t>Shwetha</t>
      </is>
    </oc>
    <nc r="J57" t="inlineStr">
      <is>
        <t>Reshma</t>
      </is>
    </nc>
  </rcc>
  <rcc rId="7896" sId="1">
    <oc r="J201" t="inlineStr">
      <is>
        <t>Shwetha</t>
      </is>
    </oc>
    <nc r="J201" t="inlineStr">
      <is>
        <t>Reshma</t>
      </is>
    </nc>
  </rcc>
  <rcc rId="7897" sId="1">
    <oc r="J92" t="inlineStr">
      <is>
        <t>Shwetha</t>
      </is>
    </oc>
    <nc r="J92" t="inlineStr">
      <is>
        <t>Reshma</t>
      </is>
    </nc>
  </rcc>
  <rcc rId="7898" sId="1">
    <oc r="J67" t="inlineStr">
      <is>
        <t>Shwetha</t>
      </is>
    </oc>
    <nc r="J67" t="inlineStr">
      <is>
        <t>Reshma</t>
      </is>
    </nc>
  </rcc>
  <rcv guid="{B7B32A7E-2D71-4021-9AAC-4840A71457B1}" action="delete"/>
  <rdn rId="0" localSheetId="2" customView="1" name="Z_B7B32A7E_2D71_4021_9AAC_4840A71457B1_.wvu.FilterData" hidden="1" oldHidden="1">
    <formula>Test_Config!$A$1</formula>
    <oldFormula>Test_Config!$A$1</oldFormula>
  </rdn>
  <rdn rId="0" localSheetId="1" customView="1" name="Z_B7B32A7E_2D71_4021_9AAC_4840A71457B1_.wvu.FilterData" hidden="1" oldHidden="1">
    <formula>Test_Data!$A$1:$S$437</formula>
    <oldFormula>Test_Data!$A$1:$U$438</oldFormula>
  </rdn>
  <rcv guid="{B7B32A7E-2D71-4021-9AAC-4840A71457B1}" action="add"/>
</revisions>
</file>

<file path=xl/revisions/revisionLog9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1" sId="1">
    <oc r="I104" t="inlineStr">
      <is>
        <t>Not_Run</t>
      </is>
    </oc>
    <nc r="I104" t="inlineStr">
      <is>
        <t>Passed</t>
      </is>
    </nc>
  </rcc>
  <rcc rId="7902" sId="1">
    <oc r="I105" t="inlineStr">
      <is>
        <t>Not_Run</t>
      </is>
    </oc>
    <nc r="I105" t="inlineStr">
      <is>
        <t>Passed</t>
      </is>
    </nc>
  </rcc>
</revisions>
</file>

<file path=xl/revisions/revisionLog9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3" sId="1">
    <oc r="I193" t="inlineStr">
      <is>
        <t>Not_Run</t>
      </is>
    </oc>
    <nc r="I193" t="inlineStr">
      <is>
        <t>Passed</t>
      </is>
    </nc>
  </rcc>
</revisions>
</file>

<file path=xl/revisions/revisionLog9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4" sId="1">
    <oc r="I326" t="inlineStr">
      <is>
        <t>Not_Run</t>
      </is>
    </oc>
    <nc r="I326" t="inlineStr">
      <is>
        <t>Passed</t>
      </is>
    </nc>
  </rcc>
</revisions>
</file>

<file path=xl/revisions/revisionLog9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5" sId="1">
    <oc r="I205" t="inlineStr">
      <is>
        <t>Not_Run</t>
      </is>
    </oc>
    <nc r="I205" t="inlineStr">
      <is>
        <t>Passed</t>
      </is>
    </nc>
  </rcc>
</revisions>
</file>

<file path=xl/revisions/revisionLog9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6" sId="1">
    <oc r="I67" t="inlineStr">
      <is>
        <t>Not_Run</t>
      </is>
    </oc>
    <nc r="I67" t="inlineStr">
      <is>
        <t>Passed</t>
      </is>
    </nc>
  </rcc>
</revisions>
</file>

<file path=xl/revisions/revisionLog9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7" sId="1">
    <oc r="I92" t="inlineStr">
      <is>
        <t>Not_Run</t>
      </is>
    </oc>
    <nc r="I92" t="inlineStr">
      <is>
        <t>Passed</t>
      </is>
    </nc>
  </rcc>
</revisions>
</file>

<file path=xl/revisions/revisionLog9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8" sId="1">
    <oc r="I93" t="inlineStr">
      <is>
        <t>Not_Run</t>
      </is>
    </oc>
    <nc r="I93" t="inlineStr">
      <is>
        <t>Passed</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6" sId="1">
    <oc r="E380" t="inlineStr">
      <is>
        <t>Not_Run</t>
      </is>
    </oc>
    <nc r="E380" t="inlineStr">
      <is>
        <t>Passed</t>
      </is>
    </nc>
  </rcc>
</revisions>
</file>

<file path=xl/revisions/revisionLog9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9" sId="1">
    <oc r="I194" t="inlineStr">
      <is>
        <t>Not_Run</t>
      </is>
    </oc>
    <nc r="I194" t="inlineStr">
      <is>
        <t>Passed</t>
      </is>
    </nc>
  </rcc>
</revisions>
</file>

<file path=xl/revisions/revisionLog9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10" sId="1">
    <oc r="I196" t="inlineStr">
      <is>
        <t>Not_Run</t>
      </is>
    </oc>
    <nc r="I196" t="inlineStr">
      <is>
        <t>Passed</t>
      </is>
    </nc>
  </rcc>
</revisions>
</file>

<file path=xl/revisions/revisionLog9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11" sId="1">
    <oc r="I195" t="inlineStr">
      <is>
        <t>Not_Run</t>
      </is>
    </oc>
    <nc r="I195" t="inlineStr">
      <is>
        <t>Passed</t>
      </is>
    </nc>
  </rcc>
</revisions>
</file>

<file path=xl/revisions/revisionLog9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12" sId="1">
    <oc r="I189" t="inlineStr">
      <is>
        <t>Not_Run</t>
      </is>
    </oc>
    <nc r="I189" t="inlineStr">
      <is>
        <t>Passed</t>
      </is>
    </nc>
  </rcc>
  <rcc rId="7913" sId="1">
    <oc r="I190" t="inlineStr">
      <is>
        <t>Not_Run</t>
      </is>
    </oc>
    <nc r="I190" t="inlineStr">
      <is>
        <t>Passed</t>
      </is>
    </nc>
  </rcc>
</revisions>
</file>

<file path=xl/revisions/revisionLog9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14" sId="1">
    <oc r="I222" t="inlineStr">
      <is>
        <t>Not_Run</t>
      </is>
    </oc>
    <nc r="I222" t="inlineStr">
      <is>
        <t>Passed</t>
      </is>
    </nc>
  </rcc>
</revisions>
</file>

<file path=xl/revisions/revisionLog9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15" sId="1">
    <oc r="I57" t="inlineStr">
      <is>
        <t>Not_Run</t>
      </is>
    </oc>
    <nc r="I57" t="inlineStr">
      <is>
        <t>Passed</t>
      </is>
    </nc>
  </rcc>
</revisions>
</file>

<file path=xl/revisions/revisionLog9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16" sId="1">
    <oc r="I168" t="inlineStr">
      <is>
        <t>Not_Run</t>
      </is>
    </oc>
    <nc r="I168" t="inlineStr">
      <is>
        <t>Passed</t>
      </is>
    </nc>
  </rcc>
  <rcc rId="7917" sId="1">
    <oc r="I169" t="inlineStr">
      <is>
        <t>Not_Run</t>
      </is>
    </oc>
    <nc r="I169" t="inlineStr">
      <is>
        <t>Passed</t>
      </is>
    </nc>
  </rcc>
  <rcc rId="7918" sId="1">
    <oc r="I170" t="inlineStr">
      <is>
        <t>Not_Run</t>
      </is>
    </oc>
    <nc r="I170" t="inlineStr">
      <is>
        <t>Passed</t>
      </is>
    </nc>
  </rcc>
</revisions>
</file>

<file path=xl/revisions/revisionLog9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19" sId="1">
    <oc r="I423" t="inlineStr">
      <is>
        <t>Not_Run</t>
      </is>
    </oc>
    <nc r="I423" t="inlineStr">
      <is>
        <t>Passed</t>
      </is>
    </nc>
  </rcc>
  <rcc rId="7920" sId="1">
    <oc r="I424" t="inlineStr">
      <is>
        <t>Not_Run</t>
      </is>
    </oc>
    <nc r="I424" t="inlineStr">
      <is>
        <t>Passed</t>
      </is>
    </nc>
  </rcc>
</revisions>
</file>

<file path=xl/revisions/revisionLog9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21" sId="1">
    <oc r="I158" t="inlineStr">
      <is>
        <t>Not_Run</t>
      </is>
    </oc>
    <nc r="I158" t="inlineStr">
      <is>
        <t>Passed</t>
      </is>
    </nc>
  </rcc>
</revisions>
</file>

<file path=xl/revisions/revisionLog9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22" sId="1">
    <oc r="I87" t="inlineStr">
      <is>
        <t>Not_Run</t>
      </is>
    </oc>
    <nc r="I87" t="inlineStr">
      <is>
        <t>Passed</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7" sId="1">
    <oc r="E113" t="inlineStr">
      <is>
        <t>Not_Run</t>
      </is>
    </oc>
    <nc r="E113" t="inlineStr">
      <is>
        <t>Passed</t>
      </is>
    </nc>
  </rcc>
</revisions>
</file>

<file path=xl/revisions/revisionLog9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23" sId="1">
    <oc r="I164" t="inlineStr">
      <is>
        <t>Not_Run</t>
      </is>
    </oc>
    <nc r="I164" t="inlineStr">
      <is>
        <t>Passed</t>
      </is>
    </nc>
  </rcc>
</revisions>
</file>

<file path=xl/revisions/revisionLog9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24" sId="1">
    <oc r="I201" t="inlineStr">
      <is>
        <t>Not_Run</t>
      </is>
    </oc>
    <nc r="I201" t="inlineStr">
      <is>
        <t>Passed</t>
      </is>
    </nc>
  </rcc>
</revisions>
</file>

<file path=xl/revisions/revisionLog9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25" sId="1">
    <oc r="I171" t="inlineStr">
      <is>
        <t>Not_Run</t>
      </is>
    </oc>
    <nc r="I171" t="inlineStr">
      <is>
        <t>Passed</t>
      </is>
    </nc>
  </rcc>
  <rcc rId="7926" sId="1">
    <oc r="I172" t="inlineStr">
      <is>
        <t>Not_Run</t>
      </is>
    </oc>
    <nc r="I172" t="inlineStr">
      <is>
        <t>Passed</t>
      </is>
    </nc>
  </rcc>
</revisions>
</file>

<file path=xl/revisions/revisionLog9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27" sId="1">
    <oc r="I173" t="inlineStr">
      <is>
        <t>Not_Run</t>
      </is>
    </oc>
    <nc r="I173" t="inlineStr">
      <is>
        <t>Passed</t>
      </is>
    </nc>
  </rcc>
</revisions>
</file>

<file path=xl/revisions/revisionLog9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28" sId="1">
    <oc r="I174" t="inlineStr">
      <is>
        <t>Not_Run</t>
      </is>
    </oc>
    <nc r="I174" t="inlineStr">
      <is>
        <t>Passed</t>
      </is>
    </nc>
  </rcc>
</revisions>
</file>

<file path=xl/revisions/revisionLog9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29" sId="1">
    <oc r="I251" t="inlineStr">
      <is>
        <t>Not_Run</t>
      </is>
    </oc>
    <nc r="I251" t="inlineStr">
      <is>
        <t>Passed</t>
      </is>
    </nc>
  </rcc>
  <rcc rId="7930" sId="1">
    <oc r="I248" t="inlineStr">
      <is>
        <t>Not_Run</t>
      </is>
    </oc>
    <nc r="I248" t="inlineStr">
      <is>
        <t>Passed</t>
      </is>
    </nc>
  </rcc>
  <rcc rId="7931" sId="1">
    <oc r="I247" t="inlineStr">
      <is>
        <t>Not_Run</t>
      </is>
    </oc>
    <nc r="I247" t="inlineStr">
      <is>
        <t>Passed</t>
      </is>
    </nc>
  </rcc>
  <rcc rId="7932" sId="1">
    <oc r="I244" t="inlineStr">
      <is>
        <t>Not_Run</t>
      </is>
    </oc>
    <nc r="I244" t="inlineStr">
      <is>
        <t>Passed</t>
      </is>
    </nc>
  </rcc>
  <rcc rId="7933" sId="1">
    <oc r="I245" t="inlineStr">
      <is>
        <t>Not_Run</t>
      </is>
    </oc>
    <nc r="I245" t="inlineStr">
      <is>
        <t>Passed</t>
      </is>
    </nc>
  </rcc>
  <rcc rId="7934" sId="1">
    <oc r="I301" t="inlineStr">
      <is>
        <t>Not_Run</t>
      </is>
    </oc>
    <nc r="I301" t="inlineStr">
      <is>
        <t>Passed</t>
      </is>
    </nc>
  </rcc>
  <rcc rId="7935" sId="1">
    <oc r="I78" t="inlineStr">
      <is>
        <t>Not_Run</t>
      </is>
    </oc>
    <nc r="I78" t="inlineStr">
      <is>
        <t>Passed</t>
      </is>
    </nc>
  </rcc>
  <rcc rId="7936" sId="1">
    <oc r="I77" t="inlineStr">
      <is>
        <t>Not_Run</t>
      </is>
    </oc>
    <nc r="I77" t="inlineStr">
      <is>
        <t>Passed</t>
      </is>
    </nc>
  </rcc>
  <rcc rId="7937" sId="1">
    <oc r="J77" t="inlineStr">
      <is>
        <t>Vijay</t>
      </is>
    </oc>
    <nc r="J77" t="inlineStr">
      <is>
        <t>Yamini</t>
      </is>
    </nc>
  </rcc>
  <rcc rId="7938" sId="1">
    <oc r="I252" t="inlineStr">
      <is>
        <t>Not_Run</t>
      </is>
    </oc>
    <nc r="I252" t="inlineStr">
      <is>
        <t>Passed</t>
      </is>
    </nc>
  </rcc>
</revisions>
</file>

<file path=xl/revisions/revisionLog9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39" sId="1">
    <oc r="I13" t="inlineStr">
      <is>
        <t>Not_Run</t>
      </is>
    </oc>
    <nc r="I13" t="inlineStr">
      <is>
        <t>Passed</t>
      </is>
    </nc>
  </rcc>
  <rcc rId="7940" sId="1">
    <oc r="J13" t="inlineStr">
      <is>
        <t>Vijay</t>
      </is>
    </oc>
    <nc r="J13" t="inlineStr">
      <is>
        <t>Yamini</t>
      </is>
    </nc>
  </rcc>
  <rcc rId="7941" sId="1">
    <oc r="M13" t="inlineStr">
      <is>
        <t>Medium</t>
      </is>
    </oc>
    <nc r="M13" t="inlineStr">
      <is>
        <t>High</t>
      </is>
    </nc>
  </rc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Test_Data!$A$1:$S$438</formula>
    <oldFormula>Test_Data!$A$1:$S$438</oldFormula>
  </rdn>
  <rcv guid="{452D2189-7E35-490B-86C3-E1649E7A9343}" action="add"/>
</revisions>
</file>

<file path=xl/revisions/revisionLog9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44" sId="1">
    <oc r="I330" t="inlineStr">
      <is>
        <t>Not_Run</t>
      </is>
    </oc>
    <nc r="I330" t="inlineStr">
      <is>
        <t>Passed</t>
      </is>
    </nc>
  </rcc>
</revisions>
</file>

<file path=xl/revisions/revisionLog9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45" sId="1">
    <oc r="I175" t="inlineStr">
      <is>
        <t>Not_Run</t>
      </is>
    </oc>
    <nc r="I175" t="inlineStr">
      <is>
        <t>Passed</t>
      </is>
    </nc>
  </rcc>
</revisions>
</file>

<file path=xl/revisions/revisionLog9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46" sId="1">
    <oc r="I418" t="inlineStr">
      <is>
        <t>Not_Run</t>
      </is>
    </oc>
    <nc r="I418" t="inlineStr">
      <is>
        <t>Passed</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 sId="1">
    <oc r="E304" t="inlineStr">
      <is>
        <t>Not_Run</t>
      </is>
    </oc>
    <nc r="E304" t="inlineStr">
      <is>
        <t>Passed</t>
      </is>
    </nc>
  </rcc>
  <rcc rId="729" sId="1">
    <oc r="E393" t="inlineStr">
      <is>
        <t>Not_Run</t>
      </is>
    </oc>
    <nc r="E393" t="inlineStr">
      <is>
        <t>Passed</t>
      </is>
    </nc>
  </rcc>
  <rcc rId="730" sId="1">
    <oc r="E392" t="inlineStr">
      <is>
        <t>Not_Run</t>
      </is>
    </oc>
    <nc r="E392" t="inlineStr">
      <is>
        <t>Passed</t>
      </is>
    </nc>
  </rcc>
  <rcc rId="731" sId="1">
    <oc r="E366" t="inlineStr">
      <is>
        <t>Not_Run</t>
      </is>
    </oc>
    <nc r="E366" t="inlineStr">
      <is>
        <t>Passed</t>
      </is>
    </nc>
  </rcc>
  <rcc rId="732" sId="1">
    <oc r="E385" t="inlineStr">
      <is>
        <t>Not_Run</t>
      </is>
    </oc>
    <nc r="E385" t="inlineStr">
      <is>
        <t>Passed</t>
      </is>
    </nc>
  </rcc>
  <rcc rId="733" sId="1">
    <oc r="E332" t="inlineStr">
      <is>
        <t>Not_Run</t>
      </is>
    </oc>
    <nc r="E332" t="inlineStr">
      <is>
        <t>Passed</t>
      </is>
    </nc>
  </rcc>
  <rcc rId="734" sId="1">
    <oc r="E297" t="inlineStr">
      <is>
        <t>Not_Run</t>
      </is>
    </oc>
    <nc r="E297" t="inlineStr">
      <is>
        <t>Passed</t>
      </is>
    </nc>
  </rcc>
  <rcc rId="735" sId="1">
    <oc r="E298" t="inlineStr">
      <is>
        <t>Not_Run</t>
      </is>
    </oc>
    <nc r="E298" t="inlineStr">
      <is>
        <t>Passed</t>
      </is>
    </nc>
  </rcc>
  <rcc rId="736" sId="1">
    <oc r="E349" t="inlineStr">
      <is>
        <t>Not_Run</t>
      </is>
    </oc>
    <nc r="E349" t="inlineStr">
      <is>
        <t>Passed</t>
      </is>
    </nc>
  </rcc>
</revisions>
</file>

<file path=xl/revisions/revisionLog9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47" sId="1">
    <oc r="I420" t="inlineStr">
      <is>
        <t>Not_Run</t>
      </is>
    </oc>
    <nc r="I420" t="inlineStr">
      <is>
        <t>Passed</t>
      </is>
    </nc>
  </rcc>
</revisions>
</file>

<file path=xl/revisions/revisionLog9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48" sId="1">
    <oc r="I422" t="inlineStr">
      <is>
        <t>Not_Run</t>
      </is>
    </oc>
    <nc r="I422" t="inlineStr">
      <is>
        <t>Passed</t>
      </is>
    </nc>
  </rcc>
</revisions>
</file>

<file path=xl/revisions/revisionLog9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49" sId="1">
    <oc r="I19" t="inlineStr">
      <is>
        <t>Not_Run</t>
      </is>
    </oc>
    <nc r="I19" t="inlineStr">
      <is>
        <t>Passed</t>
      </is>
    </nc>
  </rcc>
  <rcc rId="7950" sId="1">
    <oc r="I18" t="inlineStr">
      <is>
        <t>Not_Run</t>
      </is>
    </oc>
    <nc r="I18" t="inlineStr">
      <is>
        <t>Passed</t>
      </is>
    </nc>
  </rcc>
  <rcc rId="7951" sId="1">
    <oc r="I246" t="inlineStr">
      <is>
        <t>Not_Run</t>
      </is>
    </oc>
    <nc r="I246" t="inlineStr">
      <is>
        <t>Passed</t>
      </is>
    </nc>
  </rcc>
  <rcc rId="7952" sId="1">
    <oc r="I319" t="inlineStr">
      <is>
        <t>Not_Run</t>
      </is>
    </oc>
    <nc r="I319" t="inlineStr">
      <is>
        <t>Passed</t>
      </is>
    </nc>
  </rcc>
  <rcc rId="7953" sId="1">
    <oc r="I320" t="inlineStr">
      <is>
        <t>Not_Run</t>
      </is>
    </oc>
    <nc r="I320" t="inlineStr">
      <is>
        <t>Passed</t>
      </is>
    </nc>
  </rcc>
  <rcc rId="7954" sId="1">
    <oc r="I321" t="inlineStr">
      <is>
        <t>Not_Run</t>
      </is>
    </oc>
    <nc r="I321" t="inlineStr">
      <is>
        <t>Passed</t>
      </is>
    </nc>
  </rcc>
  <rcc rId="7955" sId="1">
    <oc r="I322" t="inlineStr">
      <is>
        <t>Not_Run</t>
      </is>
    </oc>
    <nc r="I322" t="inlineStr">
      <is>
        <t>Passed</t>
      </is>
    </nc>
  </rcc>
  <rcc rId="7956" sId="1">
    <oc r="I95" t="inlineStr">
      <is>
        <t>Not_Run</t>
      </is>
    </oc>
    <nc r="I95" t="inlineStr">
      <is>
        <t>Passed</t>
      </is>
    </nc>
  </rcc>
  <rcc rId="7957" sId="1">
    <oc r="I271" t="inlineStr">
      <is>
        <t>Not_Run</t>
      </is>
    </oc>
    <nc r="I271" t="inlineStr">
      <is>
        <t>Passed</t>
      </is>
    </nc>
  </rcc>
  <rcc rId="7958" sId="1">
    <oc r="I384" t="inlineStr">
      <is>
        <t>Not_Run</t>
      </is>
    </oc>
    <nc r="I384" t="inlineStr">
      <is>
        <t>Passed</t>
      </is>
    </nc>
  </rcc>
  <rcc rId="7959" sId="1">
    <oc r="I412" t="inlineStr">
      <is>
        <t>Not_Run</t>
      </is>
    </oc>
    <nc r="I412" t="inlineStr">
      <is>
        <t>Passed</t>
      </is>
    </nc>
  </rc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Test_Data!$A$1:$U$438</formula>
    <oldFormula>Test_Data!$A$1:$U$438</oldFormula>
  </rdn>
  <rcv guid="{59388434-B977-4D04-820B-C0079DE38CFF}" action="add"/>
</revisions>
</file>

<file path=xl/revisions/revisionLog9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2" sId="1">
    <oc r="I79" t="inlineStr">
      <is>
        <t>Not_Run</t>
      </is>
    </oc>
    <nc r="I79" t="inlineStr">
      <is>
        <t>Passed</t>
      </is>
    </nc>
  </rcc>
  <rcc rId="7963" sId="1">
    <oc r="J79" t="inlineStr">
      <is>
        <t>Vijay</t>
      </is>
    </oc>
    <nc r="J79" t="inlineStr">
      <is>
        <t>Yamini</t>
      </is>
    </nc>
  </rcc>
</revisions>
</file>

<file path=xl/revisions/revisionLog9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79D22E-755A-4E0D-A977-6DB5DB67A016}" action="delete"/>
  <rdn rId="0" localSheetId="2" customView="1" name="Z_5579D22E_755A_4E0D_A977_6DB5DB67A016_.wvu.FilterData" hidden="1" oldHidden="1">
    <formula>Test_Config!$A$1</formula>
    <oldFormula>Test_Config!$A$1</oldFormula>
  </rdn>
  <rdn rId="0" localSheetId="1" customView="1" name="Z_5579D22E_755A_4E0D_A977_6DB5DB67A016_.wvu.FilterData" hidden="1" oldHidden="1">
    <formula>Test_Data!$A$1:$U$438</formula>
    <oldFormula>Test_Data!$A$1:$U$438</oldFormula>
  </rdn>
  <rcv guid="{5579D22E-755A-4E0D-A977-6DB5DB67A016}" action="add"/>
</revisions>
</file>

<file path=xl/revisions/revisionLog9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c r="I383" t="inlineStr">
      <is>
        <t>Not_Run</t>
      </is>
    </oc>
    <nc r="I383" t="inlineStr">
      <is>
        <t>Passed</t>
      </is>
    </nc>
  </rcc>
</revisions>
</file>

<file path=xl/revisions/revisionLog9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7" sId="1">
    <oc r="I73" t="inlineStr">
      <is>
        <t>Not_Run</t>
      </is>
    </oc>
    <nc r="I73" t="inlineStr">
      <is>
        <t>Passed</t>
      </is>
    </nc>
  </rcc>
</revisions>
</file>

<file path=xl/revisions/revisionLog9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52D2189-7E35-490B-86C3-E1649E7A9343}" action="delete"/>
  <rdn rId="0" localSheetId="2" customView="1" name="Z_452D2189_7E35_490B_86C3_E1649E7A9343_.wvu.FilterData" hidden="1" oldHidden="1">
    <formula>Test_Config!$A$1</formula>
    <oldFormula>Test_Config!$A$1</oldFormula>
  </rdn>
  <rdn rId="0" localSheetId="1" customView="1" name="Z_452D2189_7E35_490B_86C3_E1649E7A9343_.wvu.FilterData" hidden="1" oldHidden="1">
    <formula>Test_Data!$A$1:$S$437</formula>
    <oldFormula>Test_Data!$A$1:$S$438</oldFormula>
  </rdn>
  <rcv guid="{452D2189-7E35-490B-86C3-E1649E7A9343}" action="add"/>
</revisions>
</file>

<file path=xl/revisions/revisionLog9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0" sId="1">
    <oc r="I428" t="inlineStr">
      <is>
        <t>Not_Run</t>
      </is>
    </oc>
    <nc r="I428" t="inlineStr">
      <is>
        <t>Passed</t>
      </is>
    </nc>
  </rcc>
</revisions>
</file>

<file path=xl/revisions/revisionLog9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1" sId="1">
    <oc r="I197" t="inlineStr">
      <is>
        <t>Not_Run</t>
      </is>
    </oc>
    <nc r="I197" t="inlineStr">
      <is>
        <t>Passed</t>
      </is>
    </nc>
  </rcc>
  <rcc rId="7972" sId="1">
    <oc r="I198" t="inlineStr">
      <is>
        <t>Not_Run</t>
      </is>
    </oc>
    <nc r="I198" t="inlineStr">
      <is>
        <t>Passed</t>
      </is>
    </nc>
  </rcc>
  <rcc rId="7973" sId="1">
    <oc r="I199" t="inlineStr">
      <is>
        <t>Not_Run</t>
      </is>
    </oc>
    <nc r="I199" t="inlineStr">
      <is>
        <t>Passed</t>
      </is>
    </nc>
  </rcc>
  <rcc rId="7974" sId="1">
    <oc r="I200" t="inlineStr">
      <is>
        <t>Not_Run</t>
      </is>
    </oc>
    <nc r="I200" t="inlineStr">
      <is>
        <t>Passed</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7" sId="1">
    <oc r="E403" t="inlineStr">
      <is>
        <t>Not_Run</t>
      </is>
    </oc>
    <nc r="E403" t="inlineStr">
      <is>
        <t>Passed</t>
      </is>
    </nc>
  </rcc>
  <rcc rId="738" sId="1">
    <oc r="E84" t="inlineStr">
      <is>
        <t>Not_Run</t>
      </is>
    </oc>
    <nc r="E84" t="inlineStr">
      <is>
        <t>Passed</t>
      </is>
    </nc>
  </rcc>
  <rcc rId="739" sId="1">
    <oc r="E201" t="inlineStr">
      <is>
        <t>Not_Run</t>
      </is>
    </oc>
    <nc r="E201" t="inlineStr">
      <is>
        <t>Passed</t>
      </is>
    </nc>
  </rcc>
  <rcc rId="740" sId="1">
    <oc r="E355" t="inlineStr">
      <is>
        <t>Not_Run</t>
      </is>
    </oc>
    <nc r="E355" t="inlineStr">
      <is>
        <t>Passed</t>
      </is>
    </nc>
  </rcc>
  <rcc rId="741" sId="1">
    <oc r="E160" t="inlineStr">
      <is>
        <t>Not_Run</t>
      </is>
    </oc>
    <nc r="E160" t="inlineStr">
      <is>
        <t>NA</t>
      </is>
    </nc>
  </rcc>
  <rcc rId="742" sId="1" xfDxf="1" dxf="1">
    <nc r="F160" t="inlineStr">
      <is>
        <t>TBT-egrfx not Availabe</t>
      </is>
    </nc>
  </rcc>
  <rcc rId="743" sId="1">
    <oc r="E77" t="inlineStr">
      <is>
        <t>Not_Run</t>
      </is>
    </oc>
    <nc r="E77" t="inlineStr">
      <is>
        <t>Passed</t>
      </is>
    </nc>
  </rcc>
  <rcc rId="744" sId="1">
    <nc r="F77" t="inlineStr">
      <is>
        <t>D3 hot 97.58 observed</t>
      </is>
    </nc>
  </rcc>
  <rcc rId="745" sId="1">
    <oc r="E87" t="inlineStr">
      <is>
        <t>Not_Run</t>
      </is>
    </oc>
    <nc r="E87" t="inlineStr">
      <is>
        <t>Passed</t>
      </is>
    </nc>
  </rcc>
  <rcc rId="746" sId="1">
    <oc r="E80" t="inlineStr">
      <is>
        <t>Not_Run</t>
      </is>
    </oc>
    <nc r="E80" t="inlineStr">
      <is>
        <t>Passed</t>
      </is>
    </nc>
  </rcc>
  <rcc rId="747" sId="1">
    <oc r="E88" t="inlineStr">
      <is>
        <t>Not_Run</t>
      </is>
    </oc>
    <nc r="E88" t="inlineStr">
      <is>
        <t>Passed</t>
      </is>
    </nc>
  </rcc>
  <rcc rId="748" sId="1">
    <oc r="E91" t="inlineStr">
      <is>
        <t>Not_Run</t>
      </is>
    </oc>
    <nc r="E91" t="inlineStr">
      <is>
        <t>Passed</t>
      </is>
    </nc>
  </rcc>
  <rcc rId="749" sId="1">
    <oc r="E92" t="inlineStr">
      <is>
        <t>Not_Run</t>
      </is>
    </oc>
    <nc r="E92" t="inlineStr">
      <is>
        <t>Passed</t>
      </is>
    </nc>
  </rcc>
  <rcc rId="750" sId="1">
    <oc r="E426" t="inlineStr">
      <is>
        <t>Not_Run</t>
      </is>
    </oc>
    <nc r="E426" t="inlineStr">
      <is>
        <t>Passed</t>
      </is>
    </nc>
  </rcc>
  <rcc rId="751" sId="1">
    <oc r="E404" t="inlineStr">
      <is>
        <t>Not_Run</t>
      </is>
    </oc>
    <nc r="E404" t="inlineStr">
      <is>
        <t>Passed</t>
      </is>
    </nc>
  </rcc>
  <rcc rId="752" sId="1">
    <oc r="E375" t="inlineStr">
      <is>
        <t>Not_Run</t>
      </is>
    </oc>
    <nc r="E375" t="inlineStr">
      <is>
        <t>Passed</t>
      </is>
    </nc>
  </rcc>
  <rcc rId="753" sId="1">
    <oc r="E374" t="inlineStr">
      <is>
        <t>Not_Run</t>
      </is>
    </oc>
    <nc r="E374" t="inlineStr">
      <is>
        <t>Passed</t>
      </is>
    </nc>
  </rcc>
  <rcc rId="754" sId="1">
    <nc r="F271" t="inlineStr">
      <is>
        <t>Intel</t>
      </is>
    </nc>
  </rcc>
  <rcc rId="755" sId="1">
    <oc r="G271" t="inlineStr">
      <is>
        <t>Arya</t>
      </is>
    </oc>
    <nc r="G271"/>
  </rcc>
  <rcc rId="756" sId="1">
    <oc r="E226" t="inlineStr">
      <is>
        <t>Not_Run</t>
      </is>
    </oc>
    <nc r="E226" t="inlineStr">
      <is>
        <t>Passed</t>
      </is>
    </nc>
  </rcc>
  <rcc rId="757" sId="1">
    <oc r="E354" t="inlineStr">
      <is>
        <t>Not_Run</t>
      </is>
    </oc>
    <nc r="E354" t="inlineStr">
      <is>
        <t>Passed</t>
      </is>
    </nc>
  </rcc>
  <rcc rId="758" sId="1">
    <oc r="E139" t="inlineStr">
      <is>
        <t>Not_Run</t>
      </is>
    </oc>
    <nc r="E139" t="inlineStr">
      <is>
        <t>Passed</t>
      </is>
    </nc>
  </rcc>
  <rcc rId="759" sId="1">
    <oc r="E154" t="inlineStr">
      <is>
        <t>Not_Run</t>
      </is>
    </oc>
    <nc r="E154" t="inlineStr">
      <is>
        <t>Passed</t>
      </is>
    </nc>
  </rcc>
  <rcc rId="760" sId="1">
    <oc r="E165" t="inlineStr">
      <is>
        <t>Not_Run</t>
      </is>
    </oc>
    <nc r="E165" t="inlineStr">
      <is>
        <t>Passed</t>
      </is>
    </nc>
  </rcc>
  <rcc rId="761" sId="1">
    <oc r="E181" t="inlineStr">
      <is>
        <t>Not_Run</t>
      </is>
    </oc>
    <nc r="E181" t="inlineStr">
      <is>
        <t>Passed</t>
      </is>
    </nc>
  </rcc>
  <rcc rId="762" sId="1">
    <oc r="E183" t="inlineStr">
      <is>
        <t>Not_Run</t>
      </is>
    </oc>
    <nc r="E183" t="inlineStr">
      <is>
        <t>Passed</t>
      </is>
    </nc>
  </rcc>
  <rcc rId="763" sId="1">
    <oc r="E178" t="inlineStr">
      <is>
        <t>Not_Run</t>
      </is>
    </oc>
    <nc r="E178" t="inlineStr">
      <is>
        <t>Passed</t>
      </is>
    </nc>
  </rcc>
  <rcc rId="764" sId="1">
    <oc r="E191" t="inlineStr">
      <is>
        <t>Not_Run</t>
      </is>
    </oc>
    <nc r="E191" t="inlineStr">
      <is>
        <t>Passed</t>
      </is>
    </nc>
  </rcc>
</revisions>
</file>

<file path=xl/revisions/revisionLog9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I162" t="inlineStr">
      <is>
        <t>Not_Run</t>
      </is>
    </oc>
    <nc r="I162" t="inlineStr">
      <is>
        <t>Passed</t>
      </is>
    </nc>
  </rcc>
</revisions>
</file>

<file path=xl/revisions/revisionLog9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6" sId="1">
    <oc r="I431" t="inlineStr">
      <is>
        <t>Not_Run</t>
      </is>
    </oc>
    <nc r="I431" t="inlineStr">
      <is>
        <t>Passed</t>
      </is>
    </nc>
  </rcc>
</revisions>
</file>

<file path=xl/revisions/revisionLog9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7" sId="1">
    <oc r="I311" t="inlineStr">
      <is>
        <t>Not_Run</t>
      </is>
    </oc>
    <nc r="I311" t="inlineStr">
      <is>
        <t>Passed</t>
      </is>
    </nc>
  </rcc>
</revisions>
</file>

<file path=xl/revisions/revisionLog9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8" sId="1">
    <oc r="I429" t="inlineStr">
      <is>
        <t>Not_Run</t>
      </is>
    </oc>
    <nc r="I429" t="inlineStr">
      <is>
        <t>Passed</t>
      </is>
    </nc>
  </rcc>
</revisions>
</file>

<file path=xl/revisions/revisionLog9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9" sId="1">
    <oc r="I421" t="inlineStr">
      <is>
        <t>Not_Run</t>
      </is>
    </oc>
    <nc r="I421" t="inlineStr">
      <is>
        <t>Passed</t>
      </is>
    </nc>
  </rcc>
  <rcc rId="7980" sId="1">
    <oc r="I238" t="inlineStr">
      <is>
        <t>Not_Run</t>
      </is>
    </oc>
    <nc r="I238" t="inlineStr">
      <is>
        <t>Passed</t>
      </is>
    </nc>
  </rcc>
  <rcc rId="7981" sId="1">
    <oc r="I188" t="inlineStr">
      <is>
        <t>Not_Run</t>
      </is>
    </oc>
    <nc r="I188" t="inlineStr">
      <is>
        <t>Passed</t>
      </is>
    </nc>
  </rcc>
</revisions>
</file>

<file path=xl/revisions/revisionLog9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82" sId="1">
    <oc r="I89" t="inlineStr">
      <is>
        <t>Not_Run</t>
      </is>
    </oc>
    <nc r="I89" t="inlineStr">
      <is>
        <t>Passed</t>
      </is>
    </nc>
  </rcc>
</revisions>
</file>

<file path=xl/revisions/revisionLog9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83" sId="1">
    <oc r="J9" t="inlineStr">
      <is>
        <t>Vijay</t>
      </is>
    </oc>
    <nc r="J9"/>
  </rcc>
  <rcv guid="{5579D22E-755A-4E0D-A977-6DB5DB67A016}" action="delete"/>
  <rdn rId="0" localSheetId="2" customView="1" name="Z_5579D22E_755A_4E0D_A977_6DB5DB67A016_.wvu.FilterData" hidden="1" oldHidden="1">
    <formula>Test_Config!$A$1</formula>
    <oldFormula>Test_Config!$A$1</oldFormula>
  </rdn>
  <rdn rId="0" localSheetId="1" customView="1" name="Z_5579D22E_755A_4E0D_A977_6DB5DB67A016_.wvu.FilterData" hidden="1" oldHidden="1">
    <formula>Test_Data!$A$1:$U$438</formula>
    <oldFormula>Test_Data!$A$1:$U$438</oldFormula>
  </rdn>
  <rcv guid="{5579D22E-755A-4E0D-A977-6DB5DB67A016}" action="add"/>
</revisions>
</file>

<file path=xl/revisions/revisionLog9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86" sId="1">
    <oc r="I81" t="inlineStr">
      <is>
        <t>Not_Run</t>
      </is>
    </oc>
    <nc r="I81" t="inlineStr">
      <is>
        <t>Passed</t>
      </is>
    </nc>
  </rcc>
  <rcc rId="7987" sId="1">
    <oc r="I82" t="inlineStr">
      <is>
        <t>Not_Run</t>
      </is>
    </oc>
    <nc r="I82" t="inlineStr">
      <is>
        <t>Passed</t>
      </is>
    </nc>
  </rcc>
  <rcc rId="7988" sId="1">
    <oc r="I90" t="inlineStr">
      <is>
        <t>Not_Run</t>
      </is>
    </oc>
    <nc r="I90" t="inlineStr">
      <is>
        <t>Passed</t>
      </is>
    </nc>
  </rcc>
  <rcc rId="7989" sId="1">
    <oc r="I114" t="inlineStr">
      <is>
        <t>Not_Run</t>
      </is>
    </oc>
    <nc r="I114" t="inlineStr">
      <is>
        <t>Passed</t>
      </is>
    </nc>
  </rcc>
  <rcc rId="7990" sId="1">
    <oc r="I177" t="inlineStr">
      <is>
        <t>Not_Run</t>
      </is>
    </oc>
    <nc r="I177" t="inlineStr">
      <is>
        <t>Passed</t>
      </is>
    </nc>
  </rcc>
  <rcc rId="7991" sId="1">
    <oc r="J81" t="inlineStr">
      <is>
        <t>Reshma</t>
      </is>
    </oc>
    <nc r="J81" t="inlineStr">
      <is>
        <t>Shwetha</t>
      </is>
    </nc>
  </rcc>
  <rcc rId="7992" sId="1" odxf="1">
    <oc r="J82" t="inlineStr">
      <is>
        <t>Reshma</t>
      </is>
    </oc>
    <nc r="J82" t="inlineStr">
      <is>
        <t>Shwetha</t>
      </is>
    </nc>
    <odxf/>
  </rcc>
  <rcc rId="7993" sId="1" odxf="1">
    <oc r="J90" t="inlineStr">
      <is>
        <t>Reshma</t>
      </is>
    </oc>
    <nc r="J90" t="inlineStr">
      <is>
        <t>Shwetha</t>
      </is>
    </nc>
    <odxf/>
  </rcc>
  <rcc rId="7994" sId="1">
    <oc r="J114" t="inlineStr">
      <is>
        <t>Reshma</t>
      </is>
    </oc>
    <nc r="J114" t="inlineStr">
      <is>
        <t>Shwetha</t>
      </is>
    </nc>
  </rcc>
  <rcc rId="7995" sId="1" odxf="1">
    <oc r="J177" t="inlineStr">
      <is>
        <t>Reshma</t>
      </is>
    </oc>
    <nc r="J177" t="inlineStr">
      <is>
        <t>Shwetha</t>
      </is>
    </nc>
    <odxf/>
  </rcc>
</revisions>
</file>

<file path=xl/revisions/revisionLog9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96" sId="1">
    <oc r="I436" t="inlineStr">
      <is>
        <t>Passed</t>
      </is>
    </oc>
    <nc r="I436" t="inlineStr">
      <is>
        <t>Not_Run</t>
      </is>
    </nc>
  </rcc>
  <rcc rId="7997" sId="1">
    <oc r="I435" t="inlineStr">
      <is>
        <t>Passed</t>
      </is>
    </oc>
    <nc r="I435" t="inlineStr">
      <is>
        <t>Not_Run</t>
      </is>
    </nc>
  </rcc>
  <rcc rId="7998" sId="1">
    <oc r="I434" t="inlineStr">
      <is>
        <t>Passed</t>
      </is>
    </oc>
    <nc r="I434" t="inlineStr">
      <is>
        <t>Not_Run</t>
      </is>
    </nc>
  </rcc>
  <rcc rId="7999" sId="1">
    <oc r="I433" t="inlineStr">
      <is>
        <t>Passed</t>
      </is>
    </oc>
    <nc r="I433" t="inlineStr">
      <is>
        <t>Not_Run</t>
      </is>
    </nc>
  </rcc>
  <rcc rId="8000" sId="1">
    <oc r="I432" t="inlineStr">
      <is>
        <t>Passed</t>
      </is>
    </oc>
    <nc r="I432" t="inlineStr">
      <is>
        <t>Not_Run</t>
      </is>
    </nc>
  </rcc>
  <rcc rId="8001" sId="1">
    <oc r="I431" t="inlineStr">
      <is>
        <t>Passed</t>
      </is>
    </oc>
    <nc r="I431" t="inlineStr">
      <is>
        <t>Not_Run</t>
      </is>
    </nc>
  </rcc>
  <rcc rId="8002" sId="1">
    <oc r="I430" t="inlineStr">
      <is>
        <t>Passed</t>
      </is>
    </oc>
    <nc r="I430" t="inlineStr">
      <is>
        <t>Not_Run</t>
      </is>
    </nc>
  </rcc>
  <rcc rId="8003" sId="1">
    <oc r="I429" t="inlineStr">
      <is>
        <t>Passed</t>
      </is>
    </oc>
    <nc r="I429" t="inlineStr">
      <is>
        <t>Not_Run</t>
      </is>
    </nc>
  </rcc>
  <rcc rId="8004" sId="1">
    <oc r="I428" t="inlineStr">
      <is>
        <t>Passed</t>
      </is>
    </oc>
    <nc r="I428" t="inlineStr">
      <is>
        <t>Not_Run</t>
      </is>
    </nc>
  </rcc>
  <rcc rId="8005" sId="1">
    <oc r="I427" t="inlineStr">
      <is>
        <t>Passed</t>
      </is>
    </oc>
    <nc r="I427" t="inlineStr">
      <is>
        <t>Not_Run</t>
      </is>
    </nc>
  </rcc>
  <rcc rId="8006" sId="1">
    <oc r="I426" t="inlineStr">
      <is>
        <t>Passed</t>
      </is>
    </oc>
    <nc r="I426" t="inlineStr">
      <is>
        <t>Not_Run</t>
      </is>
    </nc>
  </rcc>
  <rcc rId="8007" sId="1">
    <oc r="I425" t="inlineStr">
      <is>
        <t>Passed</t>
      </is>
    </oc>
    <nc r="I425" t="inlineStr">
      <is>
        <t>Not_Run</t>
      </is>
    </nc>
  </rcc>
  <rcc rId="8008" sId="1">
    <oc r="I424" t="inlineStr">
      <is>
        <t>Passed</t>
      </is>
    </oc>
    <nc r="I424" t="inlineStr">
      <is>
        <t>Not_Run</t>
      </is>
    </nc>
  </rcc>
  <rcc rId="8009" sId="1">
    <oc r="I423" t="inlineStr">
      <is>
        <t>Passed</t>
      </is>
    </oc>
    <nc r="I423" t="inlineStr">
      <is>
        <t>Not_Run</t>
      </is>
    </nc>
  </rcc>
  <rcc rId="8010" sId="1">
    <oc r="I422" t="inlineStr">
      <is>
        <t>Passed</t>
      </is>
    </oc>
    <nc r="I422" t="inlineStr">
      <is>
        <t>Not_Run</t>
      </is>
    </nc>
  </rcc>
  <rcc rId="8011" sId="1">
    <oc r="I421" t="inlineStr">
      <is>
        <t>Passed</t>
      </is>
    </oc>
    <nc r="I421" t="inlineStr">
      <is>
        <t>Not_Run</t>
      </is>
    </nc>
  </rcc>
  <rcc rId="8012" sId="1">
    <oc r="I420" t="inlineStr">
      <is>
        <t>Passed</t>
      </is>
    </oc>
    <nc r="I420" t="inlineStr">
      <is>
        <t>Not_Run</t>
      </is>
    </nc>
  </rcc>
  <rcc rId="8013" sId="1">
    <oc r="I419" t="inlineStr">
      <is>
        <t>Passed</t>
      </is>
    </oc>
    <nc r="I419" t="inlineStr">
      <is>
        <t>Not_Run</t>
      </is>
    </nc>
  </rcc>
  <rcc rId="8014" sId="1">
    <oc r="I418" t="inlineStr">
      <is>
        <t>Passed</t>
      </is>
    </oc>
    <nc r="I418" t="inlineStr">
      <is>
        <t>Not_Run</t>
      </is>
    </nc>
  </rcc>
  <rcc rId="8015" sId="1">
    <oc r="I417" t="inlineStr">
      <is>
        <t>Passed</t>
      </is>
    </oc>
    <nc r="I417" t="inlineStr">
      <is>
        <t>Not_Run</t>
      </is>
    </nc>
  </rcc>
  <rcc rId="8016" sId="1">
    <oc r="I416" t="inlineStr">
      <is>
        <t>Passed</t>
      </is>
    </oc>
    <nc r="I416" t="inlineStr">
      <is>
        <t>Not_Run</t>
      </is>
    </nc>
  </rcc>
  <rcc rId="8017" sId="1">
    <oc r="I415" t="inlineStr">
      <is>
        <t>Passed</t>
      </is>
    </oc>
    <nc r="I415" t="inlineStr">
      <is>
        <t>Not_Run</t>
      </is>
    </nc>
  </rcc>
  <rcc rId="8018" sId="1">
    <oc r="I414" t="inlineStr">
      <is>
        <t>NA</t>
      </is>
    </oc>
    <nc r="I414" t="inlineStr">
      <is>
        <t>Not_Run</t>
      </is>
    </nc>
  </rcc>
  <rcc rId="8019" sId="1">
    <oc r="I412" t="inlineStr">
      <is>
        <t>Passed</t>
      </is>
    </oc>
    <nc r="I412" t="inlineStr">
      <is>
        <t>Not_Run</t>
      </is>
    </nc>
  </rcc>
  <rcc rId="8020" sId="1">
    <oc r="I411" t="inlineStr">
      <is>
        <t>Passed</t>
      </is>
    </oc>
    <nc r="I411" t="inlineStr">
      <is>
        <t>Not_Run</t>
      </is>
    </nc>
  </rcc>
  <rcc rId="8021" sId="1">
    <oc r="I408" t="inlineStr">
      <is>
        <t>Passed</t>
      </is>
    </oc>
    <nc r="I408" t="inlineStr">
      <is>
        <t>Not_Run</t>
      </is>
    </nc>
  </rcc>
  <rcc rId="8022" sId="1">
    <oc r="I407" t="inlineStr">
      <is>
        <t>Passed</t>
      </is>
    </oc>
    <nc r="I407" t="inlineStr">
      <is>
        <t>Not_Run</t>
      </is>
    </nc>
  </rcc>
  <rcc rId="8023" sId="1">
    <oc r="I404" t="inlineStr">
      <is>
        <t>Passed</t>
      </is>
    </oc>
    <nc r="I404" t="inlineStr">
      <is>
        <t>Not_Run</t>
      </is>
    </nc>
  </rcc>
  <rcc rId="8024" sId="1">
    <oc r="I403" t="inlineStr">
      <is>
        <t>Passed</t>
      </is>
    </oc>
    <nc r="I403" t="inlineStr">
      <is>
        <t>Not_Run</t>
      </is>
    </nc>
  </rcc>
  <rcc rId="8025" sId="1">
    <oc r="I399" t="inlineStr">
      <is>
        <t>Passed</t>
      </is>
    </oc>
    <nc r="I399" t="inlineStr">
      <is>
        <t>Not_Run</t>
      </is>
    </nc>
  </rcc>
  <rcc rId="8026" sId="1">
    <oc r="I397" t="inlineStr">
      <is>
        <t>Passed</t>
      </is>
    </oc>
    <nc r="I397" t="inlineStr">
      <is>
        <t>Not_Run</t>
      </is>
    </nc>
  </rcc>
  <rcc rId="8027" sId="1">
    <oc r="I396" t="inlineStr">
      <is>
        <t>Passed</t>
      </is>
    </oc>
    <nc r="I396" t="inlineStr">
      <is>
        <t>Not_Run</t>
      </is>
    </nc>
  </rcc>
  <rcc rId="8028" sId="1">
    <oc r="I395" t="inlineStr">
      <is>
        <t>Passed</t>
      </is>
    </oc>
    <nc r="I395" t="inlineStr">
      <is>
        <t>Not_Run</t>
      </is>
    </nc>
  </rcc>
  <rcc rId="8029" sId="1">
    <oc r="I393" t="inlineStr">
      <is>
        <t>Passed</t>
      </is>
    </oc>
    <nc r="I393" t="inlineStr">
      <is>
        <t>Not_Run</t>
      </is>
    </nc>
  </rcc>
  <rcc rId="8030" sId="1">
    <oc r="I392" t="inlineStr">
      <is>
        <t>Passed</t>
      </is>
    </oc>
    <nc r="I392" t="inlineStr">
      <is>
        <t>Not_Run</t>
      </is>
    </nc>
  </rcc>
  <rcc rId="8031" sId="1">
    <oc r="I391" t="inlineStr">
      <is>
        <t>Passed</t>
      </is>
    </oc>
    <nc r="I391" t="inlineStr">
      <is>
        <t>Not_Run</t>
      </is>
    </nc>
  </rcc>
  <rcc rId="8032" sId="1">
    <oc r="I390" t="inlineStr">
      <is>
        <t>Passed</t>
      </is>
    </oc>
    <nc r="I390" t="inlineStr">
      <is>
        <t>Not_Run</t>
      </is>
    </nc>
  </rcc>
  <rcc rId="8033" sId="1">
    <oc r="I389" t="inlineStr">
      <is>
        <t>Passed</t>
      </is>
    </oc>
    <nc r="I389" t="inlineStr">
      <is>
        <t>Not_Run</t>
      </is>
    </nc>
  </rcc>
  <rcc rId="8034" sId="1">
    <oc r="I388" t="inlineStr">
      <is>
        <t>Passed</t>
      </is>
    </oc>
    <nc r="I388" t="inlineStr">
      <is>
        <t>Not_Run</t>
      </is>
    </nc>
  </rcc>
  <rcc rId="8035" sId="1">
    <oc r="I387" t="inlineStr">
      <is>
        <t>Passed</t>
      </is>
    </oc>
    <nc r="I387" t="inlineStr">
      <is>
        <t>Not_Run</t>
      </is>
    </nc>
  </rcc>
  <rcc rId="8036" sId="1">
    <oc r="I386" t="inlineStr">
      <is>
        <t>Passed</t>
      </is>
    </oc>
    <nc r="I386" t="inlineStr">
      <is>
        <t>Not_Run</t>
      </is>
    </nc>
  </rcc>
  <rcc rId="8037" sId="1">
    <oc r="I385" t="inlineStr">
      <is>
        <t>Passed</t>
      </is>
    </oc>
    <nc r="I385" t="inlineStr">
      <is>
        <t>Not_Run</t>
      </is>
    </nc>
  </rcc>
  <rcc rId="8038" sId="1">
    <oc r="I384" t="inlineStr">
      <is>
        <t>Passed</t>
      </is>
    </oc>
    <nc r="I384" t="inlineStr">
      <is>
        <t>Not_Run</t>
      </is>
    </nc>
  </rcc>
  <rcc rId="8039" sId="1">
    <oc r="I383" t="inlineStr">
      <is>
        <t>Passed</t>
      </is>
    </oc>
    <nc r="I383" t="inlineStr">
      <is>
        <t>Not_Run</t>
      </is>
    </nc>
  </rcc>
  <rcc rId="8040" sId="1">
    <oc r="I382" t="inlineStr">
      <is>
        <t>Passed</t>
      </is>
    </oc>
    <nc r="I382" t="inlineStr">
      <is>
        <t>Not_Run</t>
      </is>
    </nc>
  </rcc>
  <rcc rId="8041" sId="1">
    <oc r="I381" t="inlineStr">
      <is>
        <t>Passed</t>
      </is>
    </oc>
    <nc r="I381" t="inlineStr">
      <is>
        <t>Not_Run</t>
      </is>
    </nc>
  </rcc>
  <rcc rId="8042" sId="1">
    <oc r="I380" t="inlineStr">
      <is>
        <t>Passed</t>
      </is>
    </oc>
    <nc r="I380" t="inlineStr">
      <is>
        <t>Not_Run</t>
      </is>
    </nc>
  </rcc>
  <rcc rId="8043" sId="1">
    <oc r="I376" t="inlineStr">
      <is>
        <t>Passed</t>
      </is>
    </oc>
    <nc r="I376" t="inlineStr">
      <is>
        <t>Not_Run</t>
      </is>
    </nc>
  </rcc>
  <rcc rId="8044" sId="1">
    <oc r="I375" t="inlineStr">
      <is>
        <t>Passed</t>
      </is>
    </oc>
    <nc r="I375" t="inlineStr">
      <is>
        <t>Not_Run</t>
      </is>
    </nc>
  </rcc>
  <rcc rId="8045" sId="1">
    <oc r="I374" t="inlineStr">
      <is>
        <t>Passed</t>
      </is>
    </oc>
    <nc r="I374" t="inlineStr">
      <is>
        <t>Not_Run</t>
      </is>
    </nc>
  </rcc>
  <rcc rId="8046" sId="1">
    <oc r="I373" t="inlineStr">
      <is>
        <t>Passed</t>
      </is>
    </oc>
    <nc r="I373" t="inlineStr">
      <is>
        <t>Not_Run</t>
      </is>
    </nc>
  </rcc>
  <rcc rId="8047" sId="1">
    <oc r="I371" t="inlineStr">
      <is>
        <t>Passed</t>
      </is>
    </oc>
    <nc r="I371" t="inlineStr">
      <is>
        <t>Not_Run</t>
      </is>
    </nc>
  </rcc>
  <rcc rId="8048" sId="1">
    <oc r="I366" t="inlineStr">
      <is>
        <t>Passed</t>
      </is>
    </oc>
    <nc r="I366" t="inlineStr">
      <is>
        <t>Not_Run</t>
      </is>
    </nc>
  </rcc>
  <rcc rId="8049" sId="1">
    <oc r="I365" t="inlineStr">
      <is>
        <t>Passed</t>
      </is>
    </oc>
    <nc r="I365" t="inlineStr">
      <is>
        <t>Not_Run</t>
      </is>
    </nc>
  </rcc>
  <rcc rId="8050" sId="1">
    <oc r="I364" t="inlineStr">
      <is>
        <t>Passed</t>
      </is>
    </oc>
    <nc r="I364" t="inlineStr">
      <is>
        <t>Not_Run</t>
      </is>
    </nc>
  </rcc>
  <rcc rId="8051" sId="1">
    <oc r="I363" t="inlineStr">
      <is>
        <t>Passed</t>
      </is>
    </oc>
    <nc r="I363" t="inlineStr">
      <is>
        <t>Not_Run</t>
      </is>
    </nc>
  </rcc>
  <rcc rId="8052" sId="1">
    <oc r="I362" t="inlineStr">
      <is>
        <t>Passed</t>
      </is>
    </oc>
    <nc r="I362" t="inlineStr">
      <is>
        <t>Not_Run</t>
      </is>
    </nc>
  </rcc>
  <rcc rId="8053" sId="1">
    <oc r="I358" t="inlineStr">
      <is>
        <t>Passed</t>
      </is>
    </oc>
    <nc r="I358" t="inlineStr">
      <is>
        <t>Not_Run</t>
      </is>
    </nc>
  </rcc>
  <rcc rId="8054" sId="1">
    <oc r="I356" t="inlineStr">
      <is>
        <t>Passed</t>
      </is>
    </oc>
    <nc r="I356" t="inlineStr">
      <is>
        <t>Not_Run</t>
      </is>
    </nc>
  </rcc>
  <rcc rId="8055" sId="1">
    <oc r="I355" t="inlineStr">
      <is>
        <t>Passed</t>
      </is>
    </oc>
    <nc r="I355" t="inlineStr">
      <is>
        <t>Not_Run</t>
      </is>
    </nc>
  </rcc>
  <rcc rId="8056" sId="1">
    <oc r="I354" t="inlineStr">
      <is>
        <t>Passed</t>
      </is>
    </oc>
    <nc r="I354" t="inlineStr">
      <is>
        <t>Not_Run</t>
      </is>
    </nc>
  </rcc>
  <rcc rId="8057" sId="1">
    <oc r="I353" t="inlineStr">
      <is>
        <t>Passed</t>
      </is>
    </oc>
    <nc r="I353" t="inlineStr">
      <is>
        <t>Not_Run</t>
      </is>
    </nc>
  </rcc>
  <rcc rId="8058" sId="1">
    <oc r="I352" t="inlineStr">
      <is>
        <t>Passed</t>
      </is>
    </oc>
    <nc r="I352" t="inlineStr">
      <is>
        <t>Not_Run</t>
      </is>
    </nc>
  </rcc>
  <rcc rId="8059" sId="1">
    <oc r="I349" t="inlineStr">
      <is>
        <t>Passed</t>
      </is>
    </oc>
    <nc r="I349" t="inlineStr">
      <is>
        <t>Not_Run</t>
      </is>
    </nc>
  </rcc>
  <rcc rId="8060" sId="1">
    <oc r="I348" t="inlineStr">
      <is>
        <t>Passed</t>
      </is>
    </oc>
    <nc r="I348" t="inlineStr">
      <is>
        <t>Not_Run</t>
      </is>
    </nc>
  </rcc>
  <rcc rId="8061" sId="1">
    <oc r="I347" t="inlineStr">
      <is>
        <t>Passed</t>
      </is>
    </oc>
    <nc r="I347" t="inlineStr">
      <is>
        <t>Not_Run</t>
      </is>
    </nc>
  </rcc>
  <rcc rId="8062" sId="1">
    <oc r="I346" t="inlineStr">
      <is>
        <t>Passed</t>
      </is>
    </oc>
    <nc r="I346" t="inlineStr">
      <is>
        <t>Not_Run</t>
      </is>
    </nc>
  </rcc>
  <rcc rId="8063" sId="1">
    <oc r="I345" t="inlineStr">
      <is>
        <t>Passed</t>
      </is>
    </oc>
    <nc r="I345" t="inlineStr">
      <is>
        <t>Not_Run</t>
      </is>
    </nc>
  </rcc>
  <rcc rId="8064" sId="1">
    <oc r="I344" t="inlineStr">
      <is>
        <t>Passed</t>
      </is>
    </oc>
    <nc r="I344" t="inlineStr">
      <is>
        <t>Not_Run</t>
      </is>
    </nc>
  </rcc>
  <rcc rId="8065" sId="1">
    <oc r="I343" t="inlineStr">
      <is>
        <t>Passed</t>
      </is>
    </oc>
    <nc r="I343" t="inlineStr">
      <is>
        <t>Not_Run</t>
      </is>
    </nc>
  </rcc>
  <rcc rId="8066" sId="1">
    <oc r="I342" t="inlineStr">
      <is>
        <t>NA</t>
      </is>
    </oc>
    <nc r="I342" t="inlineStr">
      <is>
        <t>Not_Run</t>
      </is>
    </nc>
  </rcc>
  <rcc rId="8067" sId="1">
    <oc r="I341" t="inlineStr">
      <is>
        <t>Passed</t>
      </is>
    </oc>
    <nc r="I341" t="inlineStr">
      <is>
        <t>Not_Run</t>
      </is>
    </nc>
  </rcc>
  <rcc rId="8068" sId="1">
    <oc r="I340" t="inlineStr">
      <is>
        <t>Passed</t>
      </is>
    </oc>
    <nc r="I340" t="inlineStr">
      <is>
        <t>Not_Run</t>
      </is>
    </nc>
  </rcc>
  <rcc rId="8069" sId="1">
    <oc r="I339" t="inlineStr">
      <is>
        <t>Passed</t>
      </is>
    </oc>
    <nc r="I339" t="inlineStr">
      <is>
        <t>Not_Run</t>
      </is>
    </nc>
  </rcc>
  <rcc rId="8070" sId="1">
    <oc r="I338" t="inlineStr">
      <is>
        <t>Passed</t>
      </is>
    </oc>
    <nc r="I338" t="inlineStr">
      <is>
        <t>Not_Run</t>
      </is>
    </nc>
  </rcc>
  <rcc rId="8071" sId="1">
    <oc r="I335" t="inlineStr">
      <is>
        <t>Passed</t>
      </is>
    </oc>
    <nc r="I335" t="inlineStr">
      <is>
        <t>Not_Run</t>
      </is>
    </nc>
  </rcc>
  <rcc rId="8072" sId="1">
    <oc r="I334" t="inlineStr">
      <is>
        <t>Passed</t>
      </is>
    </oc>
    <nc r="I334" t="inlineStr">
      <is>
        <t>Not_Run</t>
      </is>
    </nc>
  </rcc>
  <rcc rId="8073" sId="1">
    <oc r="I333" t="inlineStr">
      <is>
        <t>Passed</t>
      </is>
    </oc>
    <nc r="I333" t="inlineStr">
      <is>
        <t>Not_Run</t>
      </is>
    </nc>
  </rcc>
  <rcc rId="8074" sId="1">
    <oc r="I332" t="inlineStr">
      <is>
        <t>Passed</t>
      </is>
    </oc>
    <nc r="I332" t="inlineStr">
      <is>
        <t>Not_Run</t>
      </is>
    </nc>
  </rcc>
  <rcc rId="8075" sId="1">
    <oc r="I331" t="inlineStr">
      <is>
        <t>Passed</t>
      </is>
    </oc>
    <nc r="I331" t="inlineStr">
      <is>
        <t>Not_Run</t>
      </is>
    </nc>
  </rcc>
  <rcc rId="8076" sId="1">
    <oc r="I330" t="inlineStr">
      <is>
        <t>Passed</t>
      </is>
    </oc>
    <nc r="I330" t="inlineStr">
      <is>
        <t>Not_Run</t>
      </is>
    </nc>
  </rcc>
  <rcc rId="8077" sId="1">
    <oc r="I329" t="inlineStr">
      <is>
        <t>Passed</t>
      </is>
    </oc>
    <nc r="I329" t="inlineStr">
      <is>
        <t>Not_Run</t>
      </is>
    </nc>
  </rcc>
  <rcc rId="8078" sId="1">
    <oc r="I326" t="inlineStr">
      <is>
        <t>Passed</t>
      </is>
    </oc>
    <nc r="I326" t="inlineStr">
      <is>
        <t>Not_Run</t>
      </is>
    </nc>
  </rcc>
  <rcc rId="8079" sId="1">
    <oc r="I325" t="inlineStr">
      <is>
        <t>Passed</t>
      </is>
    </oc>
    <nc r="I325" t="inlineStr">
      <is>
        <t>Not_Run</t>
      </is>
    </nc>
  </rcc>
  <rcc rId="8080" sId="1">
    <oc r="I324" t="inlineStr">
      <is>
        <t>Passed</t>
      </is>
    </oc>
    <nc r="I324" t="inlineStr">
      <is>
        <t>Not_Run</t>
      </is>
    </nc>
  </rcc>
  <rcc rId="8081" sId="1">
    <oc r="I323" t="inlineStr">
      <is>
        <t>Passed</t>
      </is>
    </oc>
    <nc r="I323" t="inlineStr">
      <is>
        <t>Not_Run</t>
      </is>
    </nc>
  </rcc>
  <rcc rId="8082" sId="1">
    <oc r="I322" t="inlineStr">
      <is>
        <t>Passed</t>
      </is>
    </oc>
    <nc r="I322" t="inlineStr">
      <is>
        <t>Not_Run</t>
      </is>
    </nc>
  </rcc>
  <rcc rId="8083" sId="1">
    <oc r="I321" t="inlineStr">
      <is>
        <t>Passed</t>
      </is>
    </oc>
    <nc r="I321" t="inlineStr">
      <is>
        <t>Not_Run</t>
      </is>
    </nc>
  </rcc>
  <rcc rId="8084" sId="1">
    <oc r="I320" t="inlineStr">
      <is>
        <t>Passed</t>
      </is>
    </oc>
    <nc r="I320" t="inlineStr">
      <is>
        <t>Not_Run</t>
      </is>
    </nc>
  </rcc>
  <rcc rId="8085" sId="1">
    <oc r="I319" t="inlineStr">
      <is>
        <t>Passed</t>
      </is>
    </oc>
    <nc r="I319" t="inlineStr">
      <is>
        <t>Not_Run</t>
      </is>
    </nc>
  </rcc>
  <rcc rId="8086" sId="1">
    <oc r="I318" t="inlineStr">
      <is>
        <t>Passed</t>
      </is>
    </oc>
    <nc r="I318" t="inlineStr">
      <is>
        <t>Not_Run</t>
      </is>
    </nc>
  </rcc>
  <rcc rId="8087" sId="1">
    <oc r="I317" t="inlineStr">
      <is>
        <t>Passed</t>
      </is>
    </oc>
    <nc r="I317" t="inlineStr">
      <is>
        <t>Not_Run</t>
      </is>
    </nc>
  </rcc>
  <rcc rId="8088" sId="1">
    <oc r="I316" t="inlineStr">
      <is>
        <t>Passed</t>
      </is>
    </oc>
    <nc r="I316" t="inlineStr">
      <is>
        <t>Not_Run</t>
      </is>
    </nc>
  </rcc>
  <rcc rId="8089" sId="1">
    <oc r="I315" t="inlineStr">
      <is>
        <t>Passed</t>
      </is>
    </oc>
    <nc r="I315" t="inlineStr">
      <is>
        <t>Not_Run</t>
      </is>
    </nc>
  </rcc>
  <rcc rId="8090" sId="1">
    <oc r="I314" t="inlineStr">
      <is>
        <t>Passed</t>
      </is>
    </oc>
    <nc r="I314" t="inlineStr">
      <is>
        <t>Not_Run</t>
      </is>
    </nc>
  </rcc>
  <rcc rId="8091" sId="1">
    <oc r="I313" t="inlineStr">
      <is>
        <t>Passed</t>
      </is>
    </oc>
    <nc r="I313" t="inlineStr">
      <is>
        <t>Not_Run</t>
      </is>
    </nc>
  </rcc>
  <rcc rId="8092" sId="1">
    <oc r="I312" t="inlineStr">
      <is>
        <t>Passed</t>
      </is>
    </oc>
    <nc r="I312" t="inlineStr">
      <is>
        <t>Not_Run</t>
      </is>
    </nc>
  </rcc>
  <rcc rId="8093" sId="1">
    <oc r="I311" t="inlineStr">
      <is>
        <t>Passed</t>
      </is>
    </oc>
    <nc r="I311" t="inlineStr">
      <is>
        <t>Not_Run</t>
      </is>
    </nc>
  </rcc>
  <rcc rId="8094" sId="1">
    <oc r="I310" t="inlineStr">
      <is>
        <t>Passed</t>
      </is>
    </oc>
    <nc r="I310" t="inlineStr">
      <is>
        <t>Not_Run</t>
      </is>
    </nc>
  </rcc>
  <rcc rId="8095" sId="1">
    <oc r="I309" t="inlineStr">
      <is>
        <t>NA</t>
      </is>
    </oc>
    <nc r="I309" t="inlineStr">
      <is>
        <t>Not_Run</t>
      </is>
    </nc>
  </rcc>
  <rcc rId="8096" sId="1">
    <oc r="I308" t="inlineStr">
      <is>
        <t>Passed</t>
      </is>
    </oc>
    <nc r="I308" t="inlineStr">
      <is>
        <t>Not_Run</t>
      </is>
    </nc>
  </rcc>
  <rcc rId="8097" sId="1">
    <oc r="I307" t="inlineStr">
      <is>
        <t>Passed</t>
      </is>
    </oc>
    <nc r="I307" t="inlineStr">
      <is>
        <t>Not_Run</t>
      </is>
    </nc>
  </rcc>
  <rcc rId="8098" sId="1">
    <oc r="I306" t="inlineStr">
      <is>
        <t>Passed</t>
      </is>
    </oc>
    <nc r="I306" t="inlineStr">
      <is>
        <t>Not_Run</t>
      </is>
    </nc>
  </rcc>
  <rcc rId="8099" sId="1">
    <oc r="I305" t="inlineStr">
      <is>
        <t>Passed</t>
      </is>
    </oc>
    <nc r="I305" t="inlineStr">
      <is>
        <t>Not_Run</t>
      </is>
    </nc>
  </rcc>
  <rcc rId="8100" sId="1">
    <oc r="I304" t="inlineStr">
      <is>
        <t>Passed</t>
      </is>
    </oc>
    <nc r="I304" t="inlineStr">
      <is>
        <t>Not_Run</t>
      </is>
    </nc>
  </rcc>
  <rcc rId="8101" sId="1">
    <oc r="I303" t="inlineStr">
      <is>
        <t>Passed</t>
      </is>
    </oc>
    <nc r="I303" t="inlineStr">
      <is>
        <t>Not_Run</t>
      </is>
    </nc>
  </rcc>
  <rcc rId="8102" sId="1">
    <oc r="I302" t="inlineStr">
      <is>
        <t>Passed</t>
      </is>
    </oc>
    <nc r="I302" t="inlineStr">
      <is>
        <t>Not_Run</t>
      </is>
    </nc>
  </rcc>
  <rcc rId="8103" sId="1">
    <oc r="I301" t="inlineStr">
      <is>
        <t>Passed</t>
      </is>
    </oc>
    <nc r="I301" t="inlineStr">
      <is>
        <t>Not_Run</t>
      </is>
    </nc>
  </rcc>
  <rcc rId="8104" sId="1">
    <oc r="I300" t="inlineStr">
      <is>
        <t>Passed</t>
      </is>
    </oc>
    <nc r="I300" t="inlineStr">
      <is>
        <t>Not_Run</t>
      </is>
    </nc>
  </rcc>
  <rcc rId="8105" sId="1">
    <oc r="I299" t="inlineStr">
      <is>
        <t>Passed</t>
      </is>
    </oc>
    <nc r="I299" t="inlineStr">
      <is>
        <t>Not_Run</t>
      </is>
    </nc>
  </rcc>
  <rcc rId="8106" sId="1">
    <oc r="I298" t="inlineStr">
      <is>
        <t>Passed</t>
      </is>
    </oc>
    <nc r="I298" t="inlineStr">
      <is>
        <t>Not_Run</t>
      </is>
    </nc>
  </rcc>
  <rcc rId="8107" sId="1">
    <oc r="I297" t="inlineStr">
      <is>
        <t>Passed</t>
      </is>
    </oc>
    <nc r="I297" t="inlineStr">
      <is>
        <t>Not_Run</t>
      </is>
    </nc>
  </rcc>
  <rcc rId="8108" sId="1">
    <oc r="I295" t="inlineStr">
      <is>
        <t>Passed</t>
      </is>
    </oc>
    <nc r="I295" t="inlineStr">
      <is>
        <t>Not_Run</t>
      </is>
    </nc>
  </rcc>
  <rcc rId="8109" sId="1">
    <oc r="I294" t="inlineStr">
      <is>
        <t>Passed</t>
      </is>
    </oc>
    <nc r="I294" t="inlineStr">
      <is>
        <t>Not_Run</t>
      </is>
    </nc>
  </rcc>
  <rcc rId="8110" sId="1">
    <oc r="I293" t="inlineStr">
      <is>
        <t>Passed</t>
      </is>
    </oc>
    <nc r="I293" t="inlineStr">
      <is>
        <t>Not_Run</t>
      </is>
    </nc>
  </rcc>
  <rcc rId="8111" sId="1">
    <oc r="I292" t="inlineStr">
      <is>
        <t>Passed</t>
      </is>
    </oc>
    <nc r="I292" t="inlineStr">
      <is>
        <t>Not_Run</t>
      </is>
    </nc>
  </rcc>
  <rcc rId="8112" sId="1">
    <oc r="I291" t="inlineStr">
      <is>
        <t>Passed</t>
      </is>
    </oc>
    <nc r="I291" t="inlineStr">
      <is>
        <t>Not_Run</t>
      </is>
    </nc>
  </rcc>
  <rcc rId="8113" sId="1">
    <oc r="I290" t="inlineStr">
      <is>
        <t>Passed</t>
      </is>
    </oc>
    <nc r="I290" t="inlineStr">
      <is>
        <t>Not_Run</t>
      </is>
    </nc>
  </rcc>
  <rcc rId="8114" sId="1">
    <oc r="I287" t="inlineStr">
      <is>
        <t>Passed</t>
      </is>
    </oc>
    <nc r="I287" t="inlineStr">
      <is>
        <t>Not_Run</t>
      </is>
    </nc>
  </rcc>
  <rcc rId="8115" sId="1">
    <oc r="I286" t="inlineStr">
      <is>
        <t>Passed</t>
      </is>
    </oc>
    <nc r="I286" t="inlineStr">
      <is>
        <t>Not_Run</t>
      </is>
    </nc>
  </rcc>
  <rcc rId="8116" sId="1">
    <oc r="I285" t="inlineStr">
      <is>
        <t>Failed</t>
      </is>
    </oc>
    <nc r="I285" t="inlineStr">
      <is>
        <t>Not_Run</t>
      </is>
    </nc>
  </rcc>
  <rcc rId="8117" sId="1">
    <oc r="I284" t="inlineStr">
      <is>
        <t>Passed</t>
      </is>
    </oc>
    <nc r="I284" t="inlineStr">
      <is>
        <t>Not_Run</t>
      </is>
    </nc>
  </rcc>
  <rcc rId="8118" sId="1">
    <oc r="I283" t="inlineStr">
      <is>
        <t>Passed</t>
      </is>
    </oc>
    <nc r="I283" t="inlineStr">
      <is>
        <t>Not_Run</t>
      </is>
    </nc>
  </rcc>
  <rcc rId="8119" sId="1">
    <oc r="I280" t="inlineStr">
      <is>
        <t>Passed</t>
      </is>
    </oc>
    <nc r="I280" t="inlineStr">
      <is>
        <t>Not_Run</t>
      </is>
    </nc>
  </rcc>
  <rcc rId="8120" sId="1">
    <oc r="I279" t="inlineStr">
      <is>
        <t>Passed</t>
      </is>
    </oc>
    <nc r="I279" t="inlineStr">
      <is>
        <t>Not_Run</t>
      </is>
    </nc>
  </rcc>
  <rcc rId="8121" sId="1">
    <oc r="I277" t="inlineStr">
      <is>
        <t>Passed</t>
      </is>
    </oc>
    <nc r="I277" t="inlineStr">
      <is>
        <t>Not_Run</t>
      </is>
    </nc>
  </rcc>
  <rcc rId="8122" sId="1">
    <oc r="I271" t="inlineStr">
      <is>
        <t>Passed</t>
      </is>
    </oc>
    <nc r="I271" t="inlineStr">
      <is>
        <t>Not_Run</t>
      </is>
    </nc>
  </rcc>
  <rcc rId="8123" sId="1">
    <oc r="I270" t="inlineStr">
      <is>
        <t>Passed</t>
      </is>
    </oc>
    <nc r="I270" t="inlineStr">
      <is>
        <t>Not_Run</t>
      </is>
    </nc>
  </rcc>
  <rcc rId="8124" sId="1">
    <oc r="I269" t="inlineStr">
      <is>
        <t>NA</t>
      </is>
    </oc>
    <nc r="I269" t="inlineStr">
      <is>
        <t>Not_Run</t>
      </is>
    </nc>
  </rcc>
  <rcc rId="8125" sId="1">
    <oc r="I267" t="inlineStr">
      <is>
        <t>Passed</t>
      </is>
    </oc>
    <nc r="I267" t="inlineStr">
      <is>
        <t>Not_Run</t>
      </is>
    </nc>
  </rcc>
  <rcc rId="8126" sId="1">
    <oc r="I265" t="inlineStr">
      <is>
        <t>Passed</t>
      </is>
    </oc>
    <nc r="I265" t="inlineStr">
      <is>
        <t>Not_Run</t>
      </is>
    </nc>
  </rcc>
  <rcc rId="8127" sId="1">
    <oc r="I260" t="inlineStr">
      <is>
        <t>Passed</t>
      </is>
    </oc>
    <nc r="I260" t="inlineStr">
      <is>
        <t>Not_Run</t>
      </is>
    </nc>
  </rcc>
  <rcc rId="8128" sId="1">
    <oc r="I257" t="inlineStr">
      <is>
        <t>Passed</t>
      </is>
    </oc>
    <nc r="I257" t="inlineStr">
      <is>
        <t>Not_Run</t>
      </is>
    </nc>
  </rcc>
  <rcc rId="8129" sId="1">
    <oc r="I255" t="inlineStr">
      <is>
        <t>Passed</t>
      </is>
    </oc>
    <nc r="I255" t="inlineStr">
      <is>
        <t>Not_Run</t>
      </is>
    </nc>
  </rcc>
  <rcc rId="8130" sId="1">
    <oc r="I252" t="inlineStr">
      <is>
        <t>Passed</t>
      </is>
    </oc>
    <nc r="I252" t="inlineStr">
      <is>
        <t>Not_Run</t>
      </is>
    </nc>
  </rcc>
  <rcc rId="8131" sId="1">
    <oc r="I251" t="inlineStr">
      <is>
        <t>Passed</t>
      </is>
    </oc>
    <nc r="I251" t="inlineStr">
      <is>
        <t>Not_Run</t>
      </is>
    </nc>
  </rcc>
  <rcc rId="8132" sId="1">
    <oc r="I250" t="inlineStr">
      <is>
        <t>Passed</t>
      </is>
    </oc>
    <nc r="I250" t="inlineStr">
      <is>
        <t>Not_Run</t>
      </is>
    </nc>
  </rcc>
  <rcc rId="8133" sId="1">
    <oc r="I249" t="inlineStr">
      <is>
        <t>Passed</t>
      </is>
    </oc>
    <nc r="I249" t="inlineStr">
      <is>
        <t>Not_Run</t>
      </is>
    </nc>
  </rcc>
  <rcc rId="8134" sId="1">
    <oc r="I248" t="inlineStr">
      <is>
        <t>Passed</t>
      </is>
    </oc>
    <nc r="I248" t="inlineStr">
      <is>
        <t>Not_Run</t>
      </is>
    </nc>
  </rcc>
  <rcc rId="8135" sId="1">
    <oc r="I247" t="inlineStr">
      <is>
        <t>Passed</t>
      </is>
    </oc>
    <nc r="I247" t="inlineStr">
      <is>
        <t>Not_Run</t>
      </is>
    </nc>
  </rcc>
  <rcc rId="8136" sId="1">
    <oc r="I246" t="inlineStr">
      <is>
        <t>Passed</t>
      </is>
    </oc>
    <nc r="I246" t="inlineStr">
      <is>
        <t>Not_Run</t>
      </is>
    </nc>
  </rcc>
  <rcc rId="8137" sId="1">
    <oc r="I245" t="inlineStr">
      <is>
        <t>Passed</t>
      </is>
    </oc>
    <nc r="I245" t="inlineStr">
      <is>
        <t>Not_Run</t>
      </is>
    </nc>
  </rcc>
  <rcc rId="8138" sId="1">
    <oc r="I244" t="inlineStr">
      <is>
        <t>Passed</t>
      </is>
    </oc>
    <nc r="I244" t="inlineStr">
      <is>
        <t>Not_Run</t>
      </is>
    </nc>
  </rcc>
  <rcc rId="8139" sId="1">
    <oc r="I243" t="inlineStr">
      <is>
        <t>Passed</t>
      </is>
    </oc>
    <nc r="I243" t="inlineStr">
      <is>
        <t>Not_Run</t>
      </is>
    </nc>
  </rcc>
  <rcc rId="8140" sId="1">
    <oc r="I241" t="inlineStr">
      <is>
        <t>Passed</t>
      </is>
    </oc>
    <nc r="I241" t="inlineStr">
      <is>
        <t>Not_Run</t>
      </is>
    </nc>
  </rcc>
  <rcc rId="8141" sId="1">
    <oc r="I240" t="inlineStr">
      <is>
        <t>Passed</t>
      </is>
    </oc>
    <nc r="I240" t="inlineStr">
      <is>
        <t>Not_Run</t>
      </is>
    </nc>
  </rcc>
  <rcc rId="8142" sId="1">
    <oc r="I238" t="inlineStr">
      <is>
        <t>Passed</t>
      </is>
    </oc>
    <nc r="I238" t="inlineStr">
      <is>
        <t>Not_Run</t>
      </is>
    </nc>
  </rcc>
  <rcc rId="8143" sId="1">
    <oc r="I236" t="inlineStr">
      <is>
        <t>Passed</t>
      </is>
    </oc>
    <nc r="I236" t="inlineStr">
      <is>
        <t>Not_Run</t>
      </is>
    </nc>
  </rcc>
  <rcc rId="8144" sId="1">
    <oc r="I235" t="inlineStr">
      <is>
        <t>Passed</t>
      </is>
    </oc>
    <nc r="I235" t="inlineStr">
      <is>
        <t>Not_Run</t>
      </is>
    </nc>
  </rcc>
  <rcc rId="8145" sId="1">
    <oc r="I234" t="inlineStr">
      <is>
        <t>Passed</t>
      </is>
    </oc>
    <nc r="I234" t="inlineStr">
      <is>
        <t>Not_Run</t>
      </is>
    </nc>
  </rcc>
  <rcc rId="8146" sId="1">
    <oc r="I230" t="inlineStr">
      <is>
        <t>Passed</t>
      </is>
    </oc>
    <nc r="I230" t="inlineStr">
      <is>
        <t>Not_Run</t>
      </is>
    </nc>
  </rcc>
  <rcc rId="8147" sId="1">
    <oc r="I226" t="inlineStr">
      <is>
        <t>Passed</t>
      </is>
    </oc>
    <nc r="I226" t="inlineStr">
      <is>
        <t>Not_Run</t>
      </is>
    </nc>
  </rcc>
  <rcc rId="8148" sId="1">
    <oc r="I224" t="inlineStr">
      <is>
        <t>Passed</t>
      </is>
    </oc>
    <nc r="I224" t="inlineStr">
      <is>
        <t>Not_Run</t>
      </is>
    </nc>
  </rcc>
  <rcc rId="8149" sId="1">
    <oc r="I223" t="inlineStr">
      <is>
        <t>Passed</t>
      </is>
    </oc>
    <nc r="I223" t="inlineStr">
      <is>
        <t>Not_Run</t>
      </is>
    </nc>
  </rcc>
  <rcc rId="8150" sId="1">
    <oc r="I222" t="inlineStr">
      <is>
        <t>Passed</t>
      </is>
    </oc>
    <nc r="I222" t="inlineStr">
      <is>
        <t>Not_Run</t>
      </is>
    </nc>
  </rcc>
  <rcc rId="8151" sId="1">
    <oc r="I221" t="inlineStr">
      <is>
        <t>Passed</t>
      </is>
    </oc>
    <nc r="I221" t="inlineStr">
      <is>
        <t>Not_Run</t>
      </is>
    </nc>
  </rcc>
  <rcc rId="8152" sId="1">
    <oc r="I220" t="inlineStr">
      <is>
        <t>Passed</t>
      </is>
    </oc>
    <nc r="I220" t="inlineStr">
      <is>
        <t>Not_Run</t>
      </is>
    </nc>
  </rcc>
  <rcc rId="8153" sId="1">
    <oc r="I219" t="inlineStr">
      <is>
        <t>Passed</t>
      </is>
    </oc>
    <nc r="I219" t="inlineStr">
      <is>
        <t>Not_Run</t>
      </is>
    </nc>
  </rcc>
  <rcc rId="8154" sId="1">
    <oc r="I217" t="inlineStr">
      <is>
        <t>Passed</t>
      </is>
    </oc>
    <nc r="I217" t="inlineStr">
      <is>
        <t>Not_Run</t>
      </is>
    </nc>
  </rcc>
  <rcc rId="8155" sId="1">
    <oc r="I215" t="inlineStr">
      <is>
        <t>Passed</t>
      </is>
    </oc>
    <nc r="I215" t="inlineStr">
      <is>
        <t>Not_Run</t>
      </is>
    </nc>
  </rcc>
  <rcc rId="8156" sId="1">
    <oc r="I213" t="inlineStr">
      <is>
        <t>Passed</t>
      </is>
    </oc>
    <nc r="I213" t="inlineStr">
      <is>
        <t>Not_Run</t>
      </is>
    </nc>
  </rcc>
  <rcc rId="8157" sId="1">
    <oc r="I212" t="inlineStr">
      <is>
        <t>NA</t>
      </is>
    </oc>
    <nc r="I212" t="inlineStr">
      <is>
        <t>Not_Run</t>
      </is>
    </nc>
  </rcc>
  <rcc rId="8158" sId="1">
    <oc r="I211" t="inlineStr">
      <is>
        <t>Passed</t>
      </is>
    </oc>
    <nc r="I211" t="inlineStr">
      <is>
        <t>Not_Run</t>
      </is>
    </nc>
  </rcc>
  <rcc rId="8159" sId="1">
    <oc r="I210" t="inlineStr">
      <is>
        <t>NA</t>
      </is>
    </oc>
    <nc r="I210" t="inlineStr">
      <is>
        <t>Not_Run</t>
      </is>
    </nc>
  </rcc>
  <rcc rId="8160" sId="1">
    <oc r="I209" t="inlineStr">
      <is>
        <t>Passed</t>
      </is>
    </oc>
    <nc r="I209" t="inlineStr">
      <is>
        <t>Not_Run</t>
      </is>
    </nc>
  </rcc>
  <rcc rId="8161" sId="1">
    <oc r="I208" t="inlineStr">
      <is>
        <t>Passed</t>
      </is>
    </oc>
    <nc r="I208" t="inlineStr">
      <is>
        <t>Not_Run</t>
      </is>
    </nc>
  </rcc>
  <rcc rId="8162" sId="1">
    <oc r="I207" t="inlineStr">
      <is>
        <t>Passed</t>
      </is>
    </oc>
    <nc r="I207" t="inlineStr">
      <is>
        <t>Not_Run</t>
      </is>
    </nc>
  </rcc>
  <rcc rId="8163" sId="1">
    <oc r="I206" t="inlineStr">
      <is>
        <t>Passed</t>
      </is>
    </oc>
    <nc r="I206" t="inlineStr">
      <is>
        <t>Not_Run</t>
      </is>
    </nc>
  </rcc>
  <rcc rId="8164" sId="1">
    <oc r="I205" t="inlineStr">
      <is>
        <t>Passed</t>
      </is>
    </oc>
    <nc r="I205" t="inlineStr">
      <is>
        <t>Not_Run</t>
      </is>
    </nc>
  </rcc>
  <rcc rId="8165" sId="1">
    <oc r="I204" t="inlineStr">
      <is>
        <t>Passed</t>
      </is>
    </oc>
    <nc r="I204" t="inlineStr">
      <is>
        <t>Not_Run</t>
      </is>
    </nc>
  </rcc>
  <rcc rId="8166" sId="1">
    <oc r="I203" t="inlineStr">
      <is>
        <t>Passed</t>
      </is>
    </oc>
    <nc r="I203" t="inlineStr">
      <is>
        <t>Not_Run</t>
      </is>
    </nc>
  </rcc>
  <rcc rId="8167" sId="1">
    <oc r="I202" t="inlineStr">
      <is>
        <t>Passed</t>
      </is>
    </oc>
    <nc r="I202" t="inlineStr">
      <is>
        <t>Not_Run</t>
      </is>
    </nc>
  </rcc>
  <rcc rId="8168" sId="1">
    <oc r="I201" t="inlineStr">
      <is>
        <t>Passed</t>
      </is>
    </oc>
    <nc r="I201" t="inlineStr">
      <is>
        <t>Not_Run</t>
      </is>
    </nc>
  </rcc>
  <rcc rId="8169" sId="1">
    <oc r="I200" t="inlineStr">
      <is>
        <t>Passed</t>
      </is>
    </oc>
    <nc r="I200" t="inlineStr">
      <is>
        <t>Not_Run</t>
      </is>
    </nc>
  </rcc>
  <rcc rId="8170" sId="1">
    <oc r="I199" t="inlineStr">
      <is>
        <t>Passed</t>
      </is>
    </oc>
    <nc r="I199" t="inlineStr">
      <is>
        <t>Not_Run</t>
      </is>
    </nc>
  </rcc>
  <rcc rId="8171" sId="1">
    <oc r="I198" t="inlineStr">
      <is>
        <t>Passed</t>
      </is>
    </oc>
    <nc r="I198" t="inlineStr">
      <is>
        <t>Not_Run</t>
      </is>
    </nc>
  </rcc>
  <rcc rId="8172" sId="1">
    <oc r="I197" t="inlineStr">
      <is>
        <t>Passed</t>
      </is>
    </oc>
    <nc r="I197" t="inlineStr">
      <is>
        <t>Not_Run</t>
      </is>
    </nc>
  </rcc>
  <rcc rId="8173" sId="1">
    <oc r="I196" t="inlineStr">
      <is>
        <t>Passed</t>
      </is>
    </oc>
    <nc r="I196" t="inlineStr">
      <is>
        <t>Not_Run</t>
      </is>
    </nc>
  </rcc>
  <rcc rId="8174" sId="1">
    <oc r="I195" t="inlineStr">
      <is>
        <t>Passed</t>
      </is>
    </oc>
    <nc r="I195" t="inlineStr">
      <is>
        <t>Not_Run</t>
      </is>
    </nc>
  </rcc>
  <rcc rId="8175" sId="1">
    <oc r="I194" t="inlineStr">
      <is>
        <t>Passed</t>
      </is>
    </oc>
    <nc r="I194" t="inlineStr">
      <is>
        <t>Not_Run</t>
      </is>
    </nc>
  </rcc>
  <rcc rId="8176" sId="1">
    <oc r="I193" t="inlineStr">
      <is>
        <t>Passed</t>
      </is>
    </oc>
    <nc r="I193" t="inlineStr">
      <is>
        <t>Not_Run</t>
      </is>
    </nc>
  </rcc>
  <rcc rId="8177" sId="1">
    <oc r="I191" t="inlineStr">
      <is>
        <t>Passed</t>
      </is>
    </oc>
    <nc r="I191" t="inlineStr">
      <is>
        <t>Not_Run</t>
      </is>
    </nc>
  </rcc>
  <rcc rId="8178" sId="1">
    <oc r="I190" t="inlineStr">
      <is>
        <t>Passed</t>
      </is>
    </oc>
    <nc r="I190" t="inlineStr">
      <is>
        <t>Not_Run</t>
      </is>
    </nc>
  </rcc>
  <rcc rId="8179" sId="1">
    <oc r="I189" t="inlineStr">
      <is>
        <t>Passed</t>
      </is>
    </oc>
    <nc r="I189" t="inlineStr">
      <is>
        <t>Not_Run</t>
      </is>
    </nc>
  </rcc>
  <rcc rId="8180" sId="1">
    <oc r="I188" t="inlineStr">
      <is>
        <t>Passed</t>
      </is>
    </oc>
    <nc r="I188" t="inlineStr">
      <is>
        <t>Not_Run</t>
      </is>
    </nc>
  </rcc>
  <rcc rId="8181" sId="1">
    <oc r="I186" t="inlineStr">
      <is>
        <t>Passed</t>
      </is>
    </oc>
    <nc r="I186" t="inlineStr">
      <is>
        <t>Not_Run</t>
      </is>
    </nc>
  </rcc>
  <rcc rId="8182" sId="1">
    <oc r="I185" t="inlineStr">
      <is>
        <t>Passed</t>
      </is>
    </oc>
    <nc r="I185" t="inlineStr">
      <is>
        <t>Not_Run</t>
      </is>
    </nc>
  </rcc>
  <rcc rId="8183" sId="1">
    <oc r="I183" t="inlineStr">
      <is>
        <t>Passed</t>
      </is>
    </oc>
    <nc r="I183" t="inlineStr">
      <is>
        <t>Not_Run</t>
      </is>
    </nc>
  </rcc>
  <rcc rId="8184" sId="1">
    <oc r="I181" t="inlineStr">
      <is>
        <t>Passed</t>
      </is>
    </oc>
    <nc r="I181" t="inlineStr">
      <is>
        <t>Not_Run</t>
      </is>
    </nc>
  </rcc>
  <rcc rId="8185" sId="1">
    <oc r="I180" t="inlineStr">
      <is>
        <t>NA</t>
      </is>
    </oc>
    <nc r="I180" t="inlineStr">
      <is>
        <t>Not_Run</t>
      </is>
    </nc>
  </rcc>
  <rcc rId="8186" sId="1">
    <oc r="I178" t="inlineStr">
      <is>
        <t>Passed</t>
      </is>
    </oc>
    <nc r="I178" t="inlineStr">
      <is>
        <t>Not_Run</t>
      </is>
    </nc>
  </rcc>
  <rcc rId="8187" sId="1">
    <oc r="I177" t="inlineStr">
      <is>
        <t>Passed</t>
      </is>
    </oc>
    <nc r="I177" t="inlineStr">
      <is>
        <t>Not_Run</t>
      </is>
    </nc>
  </rcc>
  <rcc rId="8188" sId="1">
    <oc r="I176" t="inlineStr">
      <is>
        <t>Passed</t>
      </is>
    </oc>
    <nc r="I176" t="inlineStr">
      <is>
        <t>Not_Run</t>
      </is>
    </nc>
  </rcc>
  <rcc rId="8189" sId="1">
    <oc r="I175" t="inlineStr">
      <is>
        <t>Passed</t>
      </is>
    </oc>
    <nc r="I175" t="inlineStr">
      <is>
        <t>Not_Run</t>
      </is>
    </nc>
  </rcc>
  <rcc rId="8190" sId="1">
    <oc r="I174" t="inlineStr">
      <is>
        <t>Passed</t>
      </is>
    </oc>
    <nc r="I174" t="inlineStr">
      <is>
        <t>Not_Run</t>
      </is>
    </nc>
  </rcc>
  <rcc rId="8191" sId="1">
    <oc r="I173" t="inlineStr">
      <is>
        <t>Passed</t>
      </is>
    </oc>
    <nc r="I173" t="inlineStr">
      <is>
        <t>Not_Run</t>
      </is>
    </nc>
  </rcc>
  <rcc rId="8192" sId="1">
    <oc r="I172" t="inlineStr">
      <is>
        <t>Passed</t>
      </is>
    </oc>
    <nc r="I172" t="inlineStr">
      <is>
        <t>Not_Run</t>
      </is>
    </nc>
  </rcc>
  <rcc rId="8193" sId="1">
    <oc r="I171" t="inlineStr">
      <is>
        <t>Passed</t>
      </is>
    </oc>
    <nc r="I171" t="inlineStr">
      <is>
        <t>Not_Run</t>
      </is>
    </nc>
  </rcc>
  <rcc rId="8194" sId="1">
    <oc r="I170" t="inlineStr">
      <is>
        <t>Passed</t>
      </is>
    </oc>
    <nc r="I170" t="inlineStr">
      <is>
        <t>Not_Run</t>
      </is>
    </nc>
  </rcc>
  <rcc rId="8195" sId="1">
    <oc r="I169" t="inlineStr">
      <is>
        <t>Passed</t>
      </is>
    </oc>
    <nc r="I169" t="inlineStr">
      <is>
        <t>Not_Run</t>
      </is>
    </nc>
  </rcc>
  <rcc rId="8196" sId="1">
    <oc r="I168" t="inlineStr">
      <is>
        <t>Passed</t>
      </is>
    </oc>
    <nc r="I168" t="inlineStr">
      <is>
        <t>Not_Run</t>
      </is>
    </nc>
  </rcc>
  <rcc rId="8197" sId="1">
    <oc r="I167" t="inlineStr">
      <is>
        <t>Passed</t>
      </is>
    </oc>
    <nc r="I167" t="inlineStr">
      <is>
        <t>Not_Run</t>
      </is>
    </nc>
  </rcc>
  <rcc rId="8198" sId="1">
    <oc r="I166" t="inlineStr">
      <is>
        <t>Passed</t>
      </is>
    </oc>
    <nc r="I166" t="inlineStr">
      <is>
        <t>Not_Run</t>
      </is>
    </nc>
  </rcc>
  <rcc rId="8199" sId="1">
    <oc r="I165" t="inlineStr">
      <is>
        <t>Passed</t>
      </is>
    </oc>
    <nc r="I165" t="inlineStr">
      <is>
        <t>Not_Run</t>
      </is>
    </nc>
  </rcc>
  <rcc rId="8200" sId="1">
    <oc r="I164" t="inlineStr">
      <is>
        <t>Passed</t>
      </is>
    </oc>
    <nc r="I164" t="inlineStr">
      <is>
        <t>Not_Run</t>
      </is>
    </nc>
  </rcc>
  <rcc rId="8201" sId="1">
    <oc r="I163" t="inlineStr">
      <is>
        <t>Passed</t>
      </is>
    </oc>
    <nc r="I163" t="inlineStr">
      <is>
        <t>Not_Run</t>
      </is>
    </nc>
  </rcc>
  <rcc rId="8202" sId="1">
    <oc r="I162" t="inlineStr">
      <is>
        <t>Passed</t>
      </is>
    </oc>
    <nc r="I162" t="inlineStr">
      <is>
        <t>Not_Run</t>
      </is>
    </nc>
  </rcc>
  <rcc rId="8203" sId="1">
    <oc r="I161" t="inlineStr">
      <is>
        <t>Passed</t>
      </is>
    </oc>
    <nc r="I161" t="inlineStr">
      <is>
        <t>Not_Run</t>
      </is>
    </nc>
  </rcc>
  <rcc rId="8204" sId="1">
    <oc r="I160" t="inlineStr">
      <is>
        <t>NA</t>
      </is>
    </oc>
    <nc r="I160" t="inlineStr">
      <is>
        <t>Not_Run</t>
      </is>
    </nc>
  </rcc>
  <rcc rId="8205" sId="1">
    <oc r="I159" t="inlineStr">
      <is>
        <t>Passed</t>
      </is>
    </oc>
    <nc r="I159" t="inlineStr">
      <is>
        <t>Not_Run</t>
      </is>
    </nc>
  </rcc>
  <rcc rId="8206" sId="1">
    <oc r="I158" t="inlineStr">
      <is>
        <t>Passed</t>
      </is>
    </oc>
    <nc r="I158" t="inlineStr">
      <is>
        <t>Not_Run</t>
      </is>
    </nc>
  </rcc>
  <rcc rId="8207" sId="1">
    <oc r="I157" t="inlineStr">
      <is>
        <t>Passed</t>
      </is>
    </oc>
    <nc r="I157" t="inlineStr">
      <is>
        <t>Not_Run</t>
      </is>
    </nc>
  </rcc>
  <rcc rId="8208" sId="1">
    <oc r="I155" t="inlineStr">
      <is>
        <t>Passed</t>
      </is>
    </oc>
    <nc r="I155" t="inlineStr">
      <is>
        <t>Not_Run</t>
      </is>
    </nc>
  </rcc>
  <rcc rId="8209" sId="1">
    <oc r="I154" t="inlineStr">
      <is>
        <t>Passed</t>
      </is>
    </oc>
    <nc r="I154" t="inlineStr">
      <is>
        <t>Not_Run</t>
      </is>
    </nc>
  </rcc>
  <rcc rId="8210" sId="1">
    <oc r="I153" t="inlineStr">
      <is>
        <t>Passed</t>
      </is>
    </oc>
    <nc r="I153" t="inlineStr">
      <is>
        <t>Not_Run</t>
      </is>
    </nc>
  </rcc>
  <rcc rId="8211" sId="1">
    <oc r="I151" t="inlineStr">
      <is>
        <t>Passed</t>
      </is>
    </oc>
    <nc r="I151" t="inlineStr">
      <is>
        <t>Not_Run</t>
      </is>
    </nc>
  </rcc>
  <rcc rId="8212" sId="1">
    <oc r="I150" t="inlineStr">
      <is>
        <t>Passed</t>
      </is>
    </oc>
    <nc r="I150" t="inlineStr">
      <is>
        <t>Not_Run</t>
      </is>
    </nc>
  </rcc>
  <rcc rId="8213" sId="1">
    <oc r="I147" t="inlineStr">
      <is>
        <t>Passed</t>
      </is>
    </oc>
    <nc r="I147" t="inlineStr">
      <is>
        <t>Not_Run</t>
      </is>
    </nc>
  </rcc>
  <rcc rId="8214" sId="1">
    <oc r="I145" t="inlineStr">
      <is>
        <t>Passed</t>
      </is>
    </oc>
    <nc r="I145" t="inlineStr">
      <is>
        <t>Not_Run</t>
      </is>
    </nc>
  </rcc>
  <rcc rId="8215" sId="1">
    <oc r="I144" t="inlineStr">
      <is>
        <t>Passed</t>
      </is>
    </oc>
    <nc r="I144" t="inlineStr">
      <is>
        <t>Not_Run</t>
      </is>
    </nc>
  </rcc>
  <rcc rId="8216" sId="1">
    <oc r="I143" t="inlineStr">
      <is>
        <t>Passed</t>
      </is>
    </oc>
    <nc r="I143" t="inlineStr">
      <is>
        <t>Not_Run</t>
      </is>
    </nc>
  </rcc>
  <rcc rId="8217" sId="1">
    <oc r="I142" t="inlineStr">
      <is>
        <t>Passed</t>
      </is>
    </oc>
    <nc r="I142" t="inlineStr">
      <is>
        <t>Not_Run</t>
      </is>
    </nc>
  </rcc>
  <rcc rId="8218" sId="1">
    <oc r="I141" t="inlineStr">
      <is>
        <t>Passed</t>
      </is>
    </oc>
    <nc r="I141" t="inlineStr">
      <is>
        <t>Not_Run</t>
      </is>
    </nc>
  </rcc>
  <rcc rId="8219" sId="1">
    <oc r="I140" t="inlineStr">
      <is>
        <t>Passed</t>
      </is>
    </oc>
    <nc r="I140" t="inlineStr">
      <is>
        <t>Not_Run</t>
      </is>
    </nc>
  </rcc>
  <rcc rId="8220" sId="1">
    <oc r="I139" t="inlineStr">
      <is>
        <t>Passed</t>
      </is>
    </oc>
    <nc r="I139" t="inlineStr">
      <is>
        <t>Not_Run</t>
      </is>
    </nc>
  </rcc>
  <rcc rId="8221" sId="1">
    <oc r="I138" t="inlineStr">
      <is>
        <t>Passed</t>
      </is>
    </oc>
    <nc r="I138" t="inlineStr">
      <is>
        <t>Not_Run</t>
      </is>
    </nc>
  </rcc>
  <rcc rId="8222" sId="1">
    <oc r="I137" t="inlineStr">
      <is>
        <t>Passed</t>
      </is>
    </oc>
    <nc r="I137" t="inlineStr">
      <is>
        <t>Not_Run</t>
      </is>
    </nc>
  </rcc>
  <rcc rId="8223" sId="1">
    <oc r="I136" t="inlineStr">
      <is>
        <t>Passed</t>
      </is>
    </oc>
    <nc r="I136" t="inlineStr">
      <is>
        <t>Not_Run</t>
      </is>
    </nc>
  </rcc>
  <rcc rId="8224" sId="1">
    <oc r="I134" t="inlineStr">
      <is>
        <t>Passed</t>
      </is>
    </oc>
    <nc r="I134" t="inlineStr">
      <is>
        <t>Not_Run</t>
      </is>
    </nc>
  </rcc>
  <rcc rId="8225" sId="1">
    <oc r="I132" t="inlineStr">
      <is>
        <t>Passed</t>
      </is>
    </oc>
    <nc r="I132" t="inlineStr">
      <is>
        <t>Not_Run</t>
      </is>
    </nc>
  </rcc>
  <rcc rId="8226" sId="1">
    <oc r="I130" t="inlineStr">
      <is>
        <t>Passed</t>
      </is>
    </oc>
    <nc r="I130" t="inlineStr">
      <is>
        <t>Not_Run</t>
      </is>
    </nc>
  </rcc>
  <rcc rId="8227" sId="1">
    <oc r="I129" t="inlineStr">
      <is>
        <t>Passed</t>
      </is>
    </oc>
    <nc r="I129" t="inlineStr">
      <is>
        <t>Not_Run</t>
      </is>
    </nc>
  </rcc>
  <rcc rId="8228" sId="1">
    <oc r="I128" t="inlineStr">
      <is>
        <t>Passed</t>
      </is>
    </oc>
    <nc r="I128" t="inlineStr">
      <is>
        <t>Not_Run</t>
      </is>
    </nc>
  </rcc>
  <rcc rId="8229" sId="1">
    <oc r="I127" t="inlineStr">
      <is>
        <t>Passed</t>
      </is>
    </oc>
    <nc r="I127" t="inlineStr">
      <is>
        <t>Not_Run</t>
      </is>
    </nc>
  </rcc>
  <rcc rId="8230" sId="1">
    <oc r="I126" t="inlineStr">
      <is>
        <t>Passed</t>
      </is>
    </oc>
    <nc r="I126" t="inlineStr">
      <is>
        <t>Not_Run</t>
      </is>
    </nc>
  </rcc>
  <rcc rId="8231" sId="1">
    <oc r="I125" t="inlineStr">
      <is>
        <t>Passed</t>
      </is>
    </oc>
    <nc r="I125" t="inlineStr">
      <is>
        <t>Not_Run</t>
      </is>
    </nc>
  </rcc>
  <rcc rId="8232" sId="1">
    <oc r="I124" t="inlineStr">
      <is>
        <t>Passed</t>
      </is>
    </oc>
    <nc r="I124" t="inlineStr">
      <is>
        <t>Not_Run</t>
      </is>
    </nc>
  </rcc>
  <rcc rId="8233" sId="1">
    <oc r="I123" t="inlineStr">
      <is>
        <t>Passed</t>
      </is>
    </oc>
    <nc r="I123" t="inlineStr">
      <is>
        <t>Not_Run</t>
      </is>
    </nc>
  </rcc>
  <rcc rId="8234" sId="1">
    <oc r="I122" t="inlineStr">
      <is>
        <t>Passed</t>
      </is>
    </oc>
    <nc r="I122" t="inlineStr">
      <is>
        <t>Not_Run</t>
      </is>
    </nc>
  </rcc>
  <rcc rId="8235" sId="1">
    <oc r="I121" t="inlineStr">
      <is>
        <t>Passed</t>
      </is>
    </oc>
    <nc r="I121" t="inlineStr">
      <is>
        <t>Not_Run</t>
      </is>
    </nc>
  </rcc>
  <rcc rId="8236" sId="1">
    <oc r="I120" t="inlineStr">
      <is>
        <t>Passed</t>
      </is>
    </oc>
    <nc r="I120" t="inlineStr">
      <is>
        <t>Not_Run</t>
      </is>
    </nc>
  </rcc>
  <rcc rId="8237" sId="1">
    <oc r="I118" t="inlineStr">
      <is>
        <t>Passed</t>
      </is>
    </oc>
    <nc r="I118" t="inlineStr">
      <is>
        <t>Not_Run</t>
      </is>
    </nc>
  </rcc>
  <rcc rId="8238" sId="1">
    <oc r="I116" t="inlineStr">
      <is>
        <t>Passed</t>
      </is>
    </oc>
    <nc r="I116" t="inlineStr">
      <is>
        <t>Not_Run</t>
      </is>
    </nc>
  </rcc>
  <rcc rId="8239" sId="1">
    <oc r="I115" t="inlineStr">
      <is>
        <t>Passed</t>
      </is>
    </oc>
    <nc r="I115" t="inlineStr">
      <is>
        <t>Not_Run</t>
      </is>
    </nc>
  </rcc>
  <rcc rId="8240" sId="1">
    <oc r="I114" t="inlineStr">
      <is>
        <t>Passed</t>
      </is>
    </oc>
    <nc r="I114" t="inlineStr">
      <is>
        <t>Not_Run</t>
      </is>
    </nc>
  </rcc>
  <rcc rId="8241" sId="1">
    <oc r="I113" t="inlineStr">
      <is>
        <t>Passed</t>
      </is>
    </oc>
    <nc r="I113" t="inlineStr">
      <is>
        <t>Not_Run</t>
      </is>
    </nc>
  </rcc>
  <rcc rId="8242" sId="1">
    <oc r="I112" t="inlineStr">
      <is>
        <t>Passed</t>
      </is>
    </oc>
    <nc r="I112" t="inlineStr">
      <is>
        <t>Not_Run</t>
      </is>
    </nc>
  </rcc>
  <rcc rId="8243" sId="1">
    <oc r="I109" t="inlineStr">
      <is>
        <t>Passed</t>
      </is>
    </oc>
    <nc r="I109" t="inlineStr">
      <is>
        <t>Not_Run</t>
      </is>
    </nc>
  </rcc>
  <rcc rId="8244" sId="1">
    <oc r="I108" t="inlineStr">
      <is>
        <t>Passed</t>
      </is>
    </oc>
    <nc r="I108" t="inlineStr">
      <is>
        <t>Not_Run</t>
      </is>
    </nc>
  </rcc>
  <rcc rId="8245" sId="1">
    <oc r="I107" t="inlineStr">
      <is>
        <t>Passed</t>
      </is>
    </oc>
    <nc r="I107" t="inlineStr">
      <is>
        <t>Not_Run</t>
      </is>
    </nc>
  </rcc>
  <rcc rId="8246" sId="1">
    <oc r="I106" t="inlineStr">
      <is>
        <t>NA</t>
      </is>
    </oc>
    <nc r="I106" t="inlineStr">
      <is>
        <t>Not_Run</t>
      </is>
    </nc>
  </rcc>
  <rcc rId="8247" sId="1">
    <oc r="I105" t="inlineStr">
      <is>
        <t>Passed</t>
      </is>
    </oc>
    <nc r="I105" t="inlineStr">
      <is>
        <t>Not_Run</t>
      </is>
    </nc>
  </rcc>
  <rcc rId="8248" sId="1">
    <oc r="I104" t="inlineStr">
      <is>
        <t>Passed</t>
      </is>
    </oc>
    <nc r="I104" t="inlineStr">
      <is>
        <t>Not_Run</t>
      </is>
    </nc>
  </rcc>
  <rcc rId="8249" sId="1">
    <oc r="I101" t="inlineStr">
      <is>
        <t>Passed</t>
      </is>
    </oc>
    <nc r="I101" t="inlineStr">
      <is>
        <t>Not_Run</t>
      </is>
    </nc>
  </rcc>
  <rcc rId="8250" sId="1">
    <oc r="I96" t="inlineStr">
      <is>
        <t>Passed</t>
      </is>
    </oc>
    <nc r="I96" t="inlineStr">
      <is>
        <t>Not_Run</t>
      </is>
    </nc>
  </rcc>
  <rcc rId="8251" sId="1">
    <oc r="I95" t="inlineStr">
      <is>
        <t>Passed</t>
      </is>
    </oc>
    <nc r="I95" t="inlineStr">
      <is>
        <t>Not_Run</t>
      </is>
    </nc>
  </rcc>
  <rcc rId="8252" sId="1">
    <oc r="I94" t="inlineStr">
      <is>
        <t>Passed</t>
      </is>
    </oc>
    <nc r="I94" t="inlineStr">
      <is>
        <t>Not_Run</t>
      </is>
    </nc>
  </rcc>
  <rcc rId="8253" sId="1">
    <oc r="I93" t="inlineStr">
      <is>
        <t>Passed</t>
      </is>
    </oc>
    <nc r="I93" t="inlineStr">
      <is>
        <t>Not_Run</t>
      </is>
    </nc>
  </rcc>
  <rcc rId="8254" sId="1">
    <oc r="I92" t="inlineStr">
      <is>
        <t>Passed</t>
      </is>
    </oc>
    <nc r="I92" t="inlineStr">
      <is>
        <t>Not_Run</t>
      </is>
    </nc>
  </rcc>
  <rcc rId="8255" sId="1">
    <oc r="I91" t="inlineStr">
      <is>
        <t>Passed</t>
      </is>
    </oc>
    <nc r="I91" t="inlineStr">
      <is>
        <t>Not_Run</t>
      </is>
    </nc>
  </rcc>
  <rcc rId="8256" sId="1">
    <oc r="I90" t="inlineStr">
      <is>
        <t>Passed</t>
      </is>
    </oc>
    <nc r="I90" t="inlineStr">
      <is>
        <t>Not_Run</t>
      </is>
    </nc>
  </rcc>
  <rcc rId="8257" sId="1">
    <oc r="I89" t="inlineStr">
      <is>
        <t>Passed</t>
      </is>
    </oc>
    <nc r="I89" t="inlineStr">
      <is>
        <t>Not_Run</t>
      </is>
    </nc>
  </rcc>
  <rcc rId="8258" sId="1">
    <oc r="I88" t="inlineStr">
      <is>
        <t>Passed</t>
      </is>
    </oc>
    <nc r="I88" t="inlineStr">
      <is>
        <t>Not_Run</t>
      </is>
    </nc>
  </rcc>
  <rcc rId="8259" sId="1">
    <oc r="I87" t="inlineStr">
      <is>
        <t>Passed</t>
      </is>
    </oc>
    <nc r="I87" t="inlineStr">
      <is>
        <t>Not_Run</t>
      </is>
    </nc>
  </rcc>
  <rcc rId="8260" sId="1">
    <oc r="I86" t="inlineStr">
      <is>
        <t>Passed</t>
      </is>
    </oc>
    <nc r="I86" t="inlineStr">
      <is>
        <t>Not_Run</t>
      </is>
    </nc>
  </rcc>
  <rcc rId="8261" sId="1">
    <oc r="I84" t="inlineStr">
      <is>
        <t>Passed</t>
      </is>
    </oc>
    <nc r="I84" t="inlineStr">
      <is>
        <t>Not_Run</t>
      </is>
    </nc>
  </rcc>
  <rcc rId="8262" sId="1">
    <oc r="I83" t="inlineStr">
      <is>
        <t>Passed</t>
      </is>
    </oc>
    <nc r="I83" t="inlineStr">
      <is>
        <t>Not_Run</t>
      </is>
    </nc>
  </rcc>
  <rcc rId="8263" sId="1">
    <oc r="I82" t="inlineStr">
      <is>
        <t>Passed</t>
      </is>
    </oc>
    <nc r="I82" t="inlineStr">
      <is>
        <t>Not_Run</t>
      </is>
    </nc>
  </rcc>
  <rcc rId="8264" sId="1">
    <oc r="I81" t="inlineStr">
      <is>
        <t>Passed</t>
      </is>
    </oc>
    <nc r="I81" t="inlineStr">
      <is>
        <t>Not_Run</t>
      </is>
    </nc>
  </rcc>
  <rcc rId="8265" sId="1">
    <oc r="I80" t="inlineStr">
      <is>
        <t>Passed</t>
      </is>
    </oc>
    <nc r="I80" t="inlineStr">
      <is>
        <t>Not_Run</t>
      </is>
    </nc>
  </rcc>
  <rcc rId="8266" sId="1">
    <oc r="I79" t="inlineStr">
      <is>
        <t>Passed</t>
      </is>
    </oc>
    <nc r="I79" t="inlineStr">
      <is>
        <t>Not_Run</t>
      </is>
    </nc>
  </rcc>
  <rcc rId="8267" sId="1">
    <oc r="I78" t="inlineStr">
      <is>
        <t>Passed</t>
      </is>
    </oc>
    <nc r="I78" t="inlineStr">
      <is>
        <t>Not_Run</t>
      </is>
    </nc>
  </rcc>
  <rcc rId="8268" sId="1">
    <oc r="I77" t="inlineStr">
      <is>
        <t>Passed</t>
      </is>
    </oc>
    <nc r="I77" t="inlineStr">
      <is>
        <t>Not_Run</t>
      </is>
    </nc>
  </rcc>
  <rcc rId="8269" sId="1">
    <oc r="I76" t="inlineStr">
      <is>
        <t>Passed</t>
      </is>
    </oc>
    <nc r="I76" t="inlineStr">
      <is>
        <t>Not_Run</t>
      </is>
    </nc>
  </rcc>
  <rcc rId="8270" sId="1">
    <oc r="I75" t="inlineStr">
      <is>
        <t>Passed</t>
      </is>
    </oc>
    <nc r="I75" t="inlineStr">
      <is>
        <t>Not_Run</t>
      </is>
    </nc>
  </rcc>
  <rcc rId="8271" sId="1">
    <oc r="I74" t="inlineStr">
      <is>
        <t>Passed</t>
      </is>
    </oc>
    <nc r="I74" t="inlineStr">
      <is>
        <t>Not_Run</t>
      </is>
    </nc>
  </rcc>
  <rcc rId="8272" sId="1">
    <oc r="I73" t="inlineStr">
      <is>
        <t>Passed</t>
      </is>
    </oc>
    <nc r="I73" t="inlineStr">
      <is>
        <t>Not_Run</t>
      </is>
    </nc>
  </rcc>
  <rcc rId="8273" sId="1">
    <oc r="I72" t="inlineStr">
      <is>
        <t>Passed</t>
      </is>
    </oc>
    <nc r="I72" t="inlineStr">
      <is>
        <t>Not_Run</t>
      </is>
    </nc>
  </rcc>
  <rcc rId="8274" sId="1">
    <oc r="I71" t="inlineStr">
      <is>
        <t>Passed</t>
      </is>
    </oc>
    <nc r="I71" t="inlineStr">
      <is>
        <t>Not_Run</t>
      </is>
    </nc>
  </rcc>
  <rcc rId="8275" sId="1">
    <oc r="I70" t="inlineStr">
      <is>
        <t>Passed</t>
      </is>
    </oc>
    <nc r="I70" t="inlineStr">
      <is>
        <t>Not_Run</t>
      </is>
    </nc>
  </rcc>
  <rcc rId="8276" sId="1">
    <oc r="I69" t="inlineStr">
      <is>
        <t>Passed</t>
      </is>
    </oc>
    <nc r="I69" t="inlineStr">
      <is>
        <t>Not_Run</t>
      </is>
    </nc>
  </rcc>
  <rcc rId="8277" sId="1">
    <oc r="I67" t="inlineStr">
      <is>
        <t>Passed</t>
      </is>
    </oc>
    <nc r="I67" t="inlineStr">
      <is>
        <t>Not_Run</t>
      </is>
    </nc>
  </rcc>
  <rcc rId="8278" sId="1">
    <oc r="I66" t="inlineStr">
      <is>
        <t>Passed</t>
      </is>
    </oc>
    <nc r="I66" t="inlineStr">
      <is>
        <t>Not_Run</t>
      </is>
    </nc>
  </rcc>
  <rcc rId="8279" sId="1">
    <oc r="I63" t="inlineStr">
      <is>
        <t>Passed</t>
      </is>
    </oc>
    <nc r="I63" t="inlineStr">
      <is>
        <t>Not_Run</t>
      </is>
    </nc>
  </rcc>
  <rcc rId="8280" sId="1">
    <oc r="I62" t="inlineStr">
      <is>
        <t>Passed</t>
      </is>
    </oc>
    <nc r="I62" t="inlineStr">
      <is>
        <t>Not_Run</t>
      </is>
    </nc>
  </rcc>
  <rcc rId="8281" sId="1">
    <oc r="I61" t="inlineStr">
      <is>
        <t>Passed</t>
      </is>
    </oc>
    <nc r="I61" t="inlineStr">
      <is>
        <t>Not_Run</t>
      </is>
    </nc>
  </rcc>
  <rcc rId="8282" sId="1">
    <oc r="I60" t="inlineStr">
      <is>
        <t>Passed</t>
      </is>
    </oc>
    <nc r="I60" t="inlineStr">
      <is>
        <t>Not_Run</t>
      </is>
    </nc>
  </rcc>
  <rcc rId="8283" sId="1">
    <oc r="I58" t="inlineStr">
      <is>
        <t>Passed</t>
      </is>
    </oc>
    <nc r="I58" t="inlineStr">
      <is>
        <t>Not_Run</t>
      </is>
    </nc>
  </rcc>
  <rcc rId="8284" sId="1">
    <oc r="I57" t="inlineStr">
      <is>
        <t>Passed</t>
      </is>
    </oc>
    <nc r="I57" t="inlineStr">
      <is>
        <t>Not_Run</t>
      </is>
    </nc>
  </rcc>
  <rcc rId="8285" sId="1">
    <oc r="I55" t="inlineStr">
      <is>
        <t>Passed</t>
      </is>
    </oc>
    <nc r="I55" t="inlineStr">
      <is>
        <t>Not_Run</t>
      </is>
    </nc>
  </rcc>
  <rcc rId="8286" sId="1">
    <oc r="I53" t="inlineStr">
      <is>
        <t>Passed</t>
      </is>
    </oc>
    <nc r="I53" t="inlineStr">
      <is>
        <t>Not_Run</t>
      </is>
    </nc>
  </rcc>
  <rcc rId="8287" sId="1">
    <oc r="I52" t="inlineStr">
      <is>
        <t>Passed</t>
      </is>
    </oc>
    <nc r="I52" t="inlineStr">
      <is>
        <t>Not_Run</t>
      </is>
    </nc>
  </rcc>
  <rcc rId="8288" sId="1">
    <oc r="I51" t="inlineStr">
      <is>
        <t>Passed</t>
      </is>
    </oc>
    <nc r="I51" t="inlineStr">
      <is>
        <t>Not_Run</t>
      </is>
    </nc>
  </rcc>
  <rcc rId="8289" sId="1">
    <oc r="I50" t="inlineStr">
      <is>
        <t>Passed</t>
      </is>
    </oc>
    <nc r="I50" t="inlineStr">
      <is>
        <t>Not_Run</t>
      </is>
    </nc>
  </rcc>
  <rcc rId="8290" sId="1">
    <oc r="I49" t="inlineStr">
      <is>
        <t>Passed</t>
      </is>
    </oc>
    <nc r="I49" t="inlineStr">
      <is>
        <t>Not_Run</t>
      </is>
    </nc>
  </rcc>
  <rcc rId="8291" sId="1">
    <oc r="I48" t="inlineStr">
      <is>
        <t>Passed</t>
      </is>
    </oc>
    <nc r="I48" t="inlineStr">
      <is>
        <t>Not_Run</t>
      </is>
    </nc>
  </rcc>
  <rcc rId="8292" sId="1">
    <oc r="I47" t="inlineStr">
      <is>
        <t>Passed</t>
      </is>
    </oc>
    <nc r="I47" t="inlineStr">
      <is>
        <t>Not_Run</t>
      </is>
    </nc>
  </rcc>
  <rcc rId="8293" sId="1">
    <oc r="I46" t="inlineStr">
      <is>
        <t>Passed</t>
      </is>
    </oc>
    <nc r="I46" t="inlineStr">
      <is>
        <t>Not_Run</t>
      </is>
    </nc>
  </rcc>
  <rcc rId="8294" sId="1">
    <oc r="I45" t="inlineStr">
      <is>
        <t>Passed</t>
      </is>
    </oc>
    <nc r="I45" t="inlineStr">
      <is>
        <t>Not_Run</t>
      </is>
    </nc>
  </rcc>
  <rcc rId="8295" sId="1">
    <oc r="I44" t="inlineStr">
      <is>
        <t>Passed</t>
      </is>
    </oc>
    <nc r="I44" t="inlineStr">
      <is>
        <t>Not_Run</t>
      </is>
    </nc>
  </rcc>
  <rcc rId="8296" sId="1">
    <oc r="I43" t="inlineStr">
      <is>
        <t>Passed</t>
      </is>
    </oc>
    <nc r="I43" t="inlineStr">
      <is>
        <t>Not_Run</t>
      </is>
    </nc>
  </rcc>
  <rcc rId="8297" sId="1">
    <oc r="I42" t="inlineStr">
      <is>
        <t>Passed</t>
      </is>
    </oc>
    <nc r="I42" t="inlineStr">
      <is>
        <t>Not_Run</t>
      </is>
    </nc>
  </rcc>
  <rcc rId="8298" sId="1">
    <oc r="I41" t="inlineStr">
      <is>
        <t>NA</t>
      </is>
    </oc>
    <nc r="I41" t="inlineStr">
      <is>
        <t>Not_Run</t>
      </is>
    </nc>
  </rcc>
  <rcc rId="8299" sId="1">
    <oc r="I39" t="inlineStr">
      <is>
        <t>Passed</t>
      </is>
    </oc>
    <nc r="I39" t="inlineStr">
      <is>
        <t>Not_Run</t>
      </is>
    </nc>
  </rcc>
  <rcc rId="8300" sId="1">
    <oc r="I38" t="inlineStr">
      <is>
        <t>NA</t>
      </is>
    </oc>
    <nc r="I38" t="inlineStr">
      <is>
        <t>Not_Run</t>
      </is>
    </nc>
  </rcc>
  <rcc rId="8301" sId="1">
    <oc r="I37" t="inlineStr">
      <is>
        <t>NA</t>
      </is>
    </oc>
    <nc r="I37" t="inlineStr">
      <is>
        <t>Not_Run</t>
      </is>
    </nc>
  </rcc>
  <rcc rId="8302" sId="1">
    <oc r="I36" t="inlineStr">
      <is>
        <t>NA</t>
      </is>
    </oc>
    <nc r="I36" t="inlineStr">
      <is>
        <t>Not_Run</t>
      </is>
    </nc>
  </rcc>
  <rcc rId="8303" sId="1">
    <oc r="I35" t="inlineStr">
      <is>
        <t>Passed</t>
      </is>
    </oc>
    <nc r="I35" t="inlineStr">
      <is>
        <t>Not_Run</t>
      </is>
    </nc>
  </rcc>
  <rcc rId="8304" sId="1">
    <oc r="I33" t="inlineStr">
      <is>
        <t>Passed</t>
      </is>
    </oc>
    <nc r="I33" t="inlineStr">
      <is>
        <t>Not_Run</t>
      </is>
    </nc>
  </rcc>
  <rcc rId="8305" sId="1">
    <oc r="I31" t="inlineStr">
      <is>
        <t>Passed</t>
      </is>
    </oc>
    <nc r="I31" t="inlineStr">
      <is>
        <t>Not_Run</t>
      </is>
    </nc>
  </rcc>
  <rcc rId="8306" sId="1">
    <oc r="I30" t="inlineStr">
      <is>
        <t>Passed</t>
      </is>
    </oc>
    <nc r="I30" t="inlineStr">
      <is>
        <t>Not_Run</t>
      </is>
    </nc>
  </rcc>
  <rcc rId="8307" sId="1">
    <oc r="I28" t="inlineStr">
      <is>
        <t>Passed</t>
      </is>
    </oc>
    <nc r="I28" t="inlineStr">
      <is>
        <t>Not_Run</t>
      </is>
    </nc>
  </rcc>
  <rcc rId="8308" sId="1">
    <oc r="I27" t="inlineStr">
      <is>
        <t>Passed</t>
      </is>
    </oc>
    <nc r="I27" t="inlineStr">
      <is>
        <t>Not_Run</t>
      </is>
    </nc>
  </rcc>
  <rcc rId="8309" sId="1">
    <oc r="I25" t="inlineStr">
      <is>
        <t>Passed</t>
      </is>
    </oc>
    <nc r="I25" t="inlineStr">
      <is>
        <t>Not_Run</t>
      </is>
    </nc>
  </rcc>
  <rcc rId="8310" sId="1">
    <oc r="I24" t="inlineStr">
      <is>
        <t>Passed</t>
      </is>
    </oc>
    <nc r="I24" t="inlineStr">
      <is>
        <t>Not_Run</t>
      </is>
    </nc>
  </rcc>
  <rcc rId="8311" sId="1">
    <oc r="I23" t="inlineStr">
      <is>
        <t>Passed</t>
      </is>
    </oc>
    <nc r="I23" t="inlineStr">
      <is>
        <t>Not_Run</t>
      </is>
    </nc>
  </rcc>
  <rcc rId="8312" sId="1">
    <oc r="I22" t="inlineStr">
      <is>
        <t>Passed</t>
      </is>
    </oc>
    <nc r="I22" t="inlineStr">
      <is>
        <t>Not_Run</t>
      </is>
    </nc>
  </rcc>
  <rcc rId="8313" sId="1">
    <oc r="I21" t="inlineStr">
      <is>
        <t>Passed</t>
      </is>
    </oc>
    <nc r="I21" t="inlineStr">
      <is>
        <t>Not_Run</t>
      </is>
    </nc>
  </rcc>
  <rcc rId="8314" sId="1">
    <oc r="I20" t="inlineStr">
      <is>
        <t>Passed</t>
      </is>
    </oc>
    <nc r="I20" t="inlineStr">
      <is>
        <t>Not_Run</t>
      </is>
    </nc>
  </rcc>
  <rcc rId="8315" sId="1">
    <oc r="I19" t="inlineStr">
      <is>
        <t>Passed</t>
      </is>
    </oc>
    <nc r="I19" t="inlineStr">
      <is>
        <t>Not_Run</t>
      </is>
    </nc>
  </rcc>
  <rcc rId="8316" sId="1">
    <oc r="I18" t="inlineStr">
      <is>
        <t>Passed</t>
      </is>
    </oc>
    <nc r="I18" t="inlineStr">
      <is>
        <t>Not_Run</t>
      </is>
    </nc>
  </rcc>
  <rcc rId="8317" sId="1">
    <oc r="I17" t="inlineStr">
      <is>
        <t>Passed</t>
      </is>
    </oc>
    <nc r="I17" t="inlineStr">
      <is>
        <t>Not_Run</t>
      </is>
    </nc>
  </rcc>
  <rcc rId="8318" sId="1">
    <oc r="I16" t="inlineStr">
      <is>
        <t>NA</t>
      </is>
    </oc>
    <nc r="I16" t="inlineStr">
      <is>
        <t>Not_Run</t>
      </is>
    </nc>
  </rcc>
  <rcc rId="8319" sId="1">
    <oc r="I15" t="inlineStr">
      <is>
        <t>Passed</t>
      </is>
    </oc>
    <nc r="I15" t="inlineStr">
      <is>
        <t>Not_Run</t>
      </is>
    </nc>
  </rcc>
  <rcc rId="8320" sId="1">
    <oc r="I13" t="inlineStr">
      <is>
        <t>Passed</t>
      </is>
    </oc>
    <nc r="I13" t="inlineStr">
      <is>
        <t>Not_Run</t>
      </is>
    </nc>
  </rcc>
  <rcc rId="8321" sId="1">
    <oc r="I12" t="inlineStr">
      <is>
        <t>Passed</t>
      </is>
    </oc>
    <nc r="I12" t="inlineStr">
      <is>
        <t>Not_Run</t>
      </is>
    </nc>
  </rcc>
  <rcc rId="8322" sId="1">
    <oc r="I10" t="inlineStr">
      <is>
        <t>Passed</t>
      </is>
    </oc>
    <nc r="I10" t="inlineStr">
      <is>
        <t>Not_Run</t>
      </is>
    </nc>
  </rcc>
  <rcc rId="8323" sId="1">
    <oc r="I9" t="inlineStr">
      <is>
        <t>NA</t>
      </is>
    </oc>
    <nc r="I9" t="inlineStr">
      <is>
        <t>Not_Run</t>
      </is>
    </nc>
  </rcc>
  <rcc rId="8324" sId="1">
    <oc r="I8" t="inlineStr">
      <is>
        <t>Passed</t>
      </is>
    </oc>
    <nc r="I8" t="inlineStr">
      <is>
        <t>Not_Run</t>
      </is>
    </nc>
  </rcc>
  <rcc rId="8325" sId="1">
    <oc r="I6" t="inlineStr">
      <is>
        <t>Passed</t>
      </is>
    </oc>
    <nc r="I6" t="inlineStr">
      <is>
        <t>Not_Run</t>
      </is>
    </nc>
  </rcc>
  <rcc rId="8326" sId="1">
    <oc r="I4" t="inlineStr">
      <is>
        <t>Passed</t>
      </is>
    </oc>
    <nc r="I4" t="inlineStr">
      <is>
        <t>Not_Run</t>
      </is>
    </nc>
  </rcc>
  <rcc rId="8327" sId="1">
    <oc r="I3" t="inlineStr">
      <is>
        <t>Passed</t>
      </is>
    </oc>
    <nc r="I3" t="inlineStr">
      <is>
        <t>Not_Run</t>
      </is>
    </nc>
  </rcc>
  <rcc rId="8328" sId="1">
    <oc r="I2" t="inlineStr">
      <is>
        <t>Passed</t>
      </is>
    </oc>
    <nc r="I2" t="inlineStr">
      <is>
        <t>Not_Run</t>
      </is>
    </nc>
  </rcc>
  <rcc rId="8329" sId="1">
    <oc r="I296" t="inlineStr">
      <is>
        <t>Passed</t>
      </is>
    </oc>
    <nc r="I296" t="inlineStr">
      <is>
        <t>Not_Run</t>
      </is>
    </nc>
  </rc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Test_Data!$A$1:$U$438</formula>
    <oldFormula>Test_Data!$A$1:$U$438</oldFormula>
  </rdn>
  <rcv guid="{59388434-B977-4D04-820B-C0079DE38CFF}" action="add"/>
</revisions>
</file>

<file path=xl/revisions/revisionLog9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32" sId="1">
    <oc r="J416" t="inlineStr">
      <is>
        <t>Reshma</t>
      </is>
    </oc>
    <nc r="J416" t="inlineStr">
      <is>
        <t>Yamini</t>
      </is>
    </nc>
  </rcc>
  <rcc rId="8333" sId="1" odxf="1">
    <oc r="J399" t="inlineStr">
      <is>
        <t>Arya</t>
      </is>
    </oc>
    <nc r="J399" t="inlineStr">
      <is>
        <t>Yamini</t>
      </is>
    </nc>
    <odxf/>
  </rcc>
  <rcc rId="8334" sId="1" odxf="1">
    <oc r="J397" t="inlineStr">
      <is>
        <t>Arya</t>
      </is>
    </oc>
    <nc r="J397" t="inlineStr">
      <is>
        <t>Yamini</t>
      </is>
    </nc>
    <odxf/>
  </rcc>
  <rcc rId="8335" sId="1" odxf="1">
    <oc r="J396" t="inlineStr">
      <is>
        <t>Arya</t>
      </is>
    </oc>
    <nc r="J396" t="inlineStr">
      <is>
        <t>Yamini</t>
      </is>
    </nc>
    <odxf/>
  </rcc>
  <rcc rId="8336" sId="1">
    <oc r="J395" t="inlineStr">
      <is>
        <t>Shwetha</t>
      </is>
    </oc>
    <nc r="J395" t="inlineStr">
      <is>
        <t>Yamini</t>
      </is>
    </nc>
  </rcc>
  <rcc rId="8337" sId="1" odxf="1">
    <oc r="J392" t="inlineStr">
      <is>
        <t>Shwetha</t>
      </is>
    </oc>
    <nc r="J392" t="inlineStr">
      <is>
        <t>Yamini</t>
      </is>
    </nc>
    <odxf/>
  </rcc>
  <rcc rId="8338" sId="1" odxf="1">
    <oc r="J385" t="inlineStr">
      <is>
        <t>Vijay</t>
      </is>
    </oc>
    <nc r="J385" t="inlineStr">
      <is>
        <t>Yamini</t>
      </is>
    </nc>
    <odxf/>
  </rcc>
  <rcc rId="8339" sId="1" odxf="1">
    <oc r="J373" t="inlineStr">
      <is>
        <t>Shwetha</t>
      </is>
    </oc>
    <nc r="J373" t="inlineStr">
      <is>
        <t>Yamini</t>
      </is>
    </nc>
    <odxf/>
  </rcc>
  <rcc rId="8340" sId="1" odxf="1">
    <oc r="J366" t="inlineStr">
      <is>
        <t>Vijay</t>
      </is>
    </oc>
    <nc r="J366" t="inlineStr">
      <is>
        <t>Yamini</t>
      </is>
    </nc>
    <odxf/>
  </rcc>
  <rcc rId="8341" sId="1" odxf="1">
    <oc r="J346" t="inlineStr">
      <is>
        <t>Reshma</t>
      </is>
    </oc>
    <nc r="J346" t="inlineStr">
      <is>
        <t>Yamini</t>
      </is>
    </nc>
    <odxf/>
  </rcc>
  <rcc rId="8342" sId="1" odxf="1">
    <oc r="J345" t="inlineStr">
      <is>
        <t>Arya</t>
      </is>
    </oc>
    <nc r="J345" t="inlineStr">
      <is>
        <t>Yamini</t>
      </is>
    </nc>
    <odxf/>
  </rcc>
  <rcc rId="8343" sId="1">
    <oc r="J344" t="inlineStr">
      <is>
        <t>Reshma</t>
      </is>
    </oc>
    <nc r="J344" t="inlineStr">
      <is>
        <t>Yamini</t>
      </is>
    </nc>
  </rcc>
  <rcc rId="8344" sId="1" odxf="1">
    <oc r="J343" t="inlineStr">
      <is>
        <t>Arya</t>
      </is>
    </oc>
    <nc r="J343" t="inlineStr">
      <is>
        <t>Yamini</t>
      </is>
    </nc>
    <odxf/>
  </rcc>
  <rcc rId="8345" sId="1" odxf="1">
    <nc r="J342" t="inlineStr">
      <is>
        <t>Yamini</t>
      </is>
    </nc>
    <odxf/>
  </rcc>
  <rcc rId="8346" sId="1" odxf="1">
    <oc r="J341" t="inlineStr">
      <is>
        <t>Shwetha</t>
      </is>
    </oc>
    <nc r="J341" t="inlineStr">
      <is>
        <t>Yamini</t>
      </is>
    </nc>
    <odxf/>
  </rcc>
  <rcc rId="8347" sId="1" odxf="1">
    <oc r="J340" t="inlineStr">
      <is>
        <t>Shwetha</t>
      </is>
    </oc>
    <nc r="J340" t="inlineStr">
      <is>
        <t>Yamini</t>
      </is>
    </nc>
    <odxf/>
  </rcc>
  <rcc rId="8348" sId="1" odxf="1">
    <oc r="J333" t="inlineStr">
      <is>
        <t>Shwetha</t>
      </is>
    </oc>
    <nc r="J333" t="inlineStr">
      <is>
        <t>Yamini</t>
      </is>
    </nc>
    <odxf/>
  </rcc>
  <rcc rId="8349" sId="1">
    <oc r="J332" t="inlineStr">
      <is>
        <t>Vijay</t>
      </is>
    </oc>
    <nc r="J332" t="inlineStr">
      <is>
        <t>Yamini</t>
      </is>
    </nc>
  </rcc>
  <rcc rId="8350" sId="1">
    <oc r="J331" t="inlineStr">
      <is>
        <t>Shwetha</t>
      </is>
    </oc>
    <nc r="J331" t="inlineStr">
      <is>
        <t>Yamini</t>
      </is>
    </nc>
  </rcc>
  <rcc rId="8351" sId="1">
    <oc r="J330" t="inlineStr">
      <is>
        <t>Vijay</t>
      </is>
    </oc>
    <nc r="J330" t="inlineStr">
      <is>
        <t>Yamini</t>
      </is>
    </nc>
  </rcc>
  <rcc rId="8352" sId="1" odxf="1">
    <oc r="J329" t="inlineStr">
      <is>
        <t>Shwetha</t>
      </is>
    </oc>
    <nc r="J329" t="inlineStr">
      <is>
        <t>Yamini</t>
      </is>
    </nc>
    <odxf/>
  </rcc>
  <rcc rId="8353" sId="1" odxf="1">
    <oc r="J322" t="inlineStr">
      <is>
        <t>Manasa.</t>
      </is>
    </oc>
    <nc r="J322" t="inlineStr">
      <is>
        <t>Yamini</t>
      </is>
    </nc>
    <odxf/>
  </rcc>
  <rcc rId="8354" sId="1">
    <oc r="J321" t="inlineStr">
      <is>
        <t>Manasa.</t>
      </is>
    </oc>
    <nc r="J321" t="inlineStr">
      <is>
        <t>Yamini</t>
      </is>
    </nc>
  </rcc>
  <rcc rId="8355" sId="1" odxf="1">
    <oc r="J320" t="inlineStr">
      <is>
        <t>Manasa.</t>
      </is>
    </oc>
    <nc r="J320" t="inlineStr">
      <is>
        <t>Yamini</t>
      </is>
    </nc>
    <odxf/>
  </rcc>
  <rcc rId="8356" sId="1" odxf="1">
    <oc r="J319" t="inlineStr">
      <is>
        <t>Manasa.</t>
      </is>
    </oc>
    <nc r="J319" t="inlineStr">
      <is>
        <t>Yamini</t>
      </is>
    </nc>
    <odxf/>
  </rcc>
  <rcc rId="8357" sId="1">
    <oc r="J302" t="inlineStr">
      <is>
        <t>Shwetha</t>
      </is>
    </oc>
    <nc r="J302" t="inlineStr">
      <is>
        <t>Yamini</t>
      </is>
    </nc>
  </rcc>
  <rcc rId="8358" sId="1">
    <oc r="J301" t="inlineStr">
      <is>
        <t>Vijay</t>
      </is>
    </oc>
    <nc r="J301" t="inlineStr">
      <is>
        <t>Yamini</t>
      </is>
    </nc>
  </rcc>
  <rcc rId="8359" sId="1">
    <oc r="J299" t="inlineStr">
      <is>
        <t>Arya</t>
      </is>
    </oc>
    <nc r="J299" t="inlineStr">
      <is>
        <t>Yamini</t>
      </is>
    </nc>
  </rcc>
  <rcc rId="8360" sId="1" odxf="1">
    <oc r="J265" t="inlineStr">
      <is>
        <t>Arya</t>
      </is>
    </oc>
    <nc r="J265" t="inlineStr">
      <is>
        <t>Yamini</t>
      </is>
    </nc>
    <odxf/>
  </rcc>
  <rcc rId="8361" sId="1" odxf="1">
    <oc r="J250" t="inlineStr">
      <is>
        <t>Shwetha</t>
      </is>
    </oc>
    <nc r="J250" t="inlineStr">
      <is>
        <t>Yamini</t>
      </is>
    </nc>
    <odxf/>
  </rcc>
  <rcc rId="8362" sId="1" odxf="1">
    <oc r="J249" t="inlineStr">
      <is>
        <t>Shwetha</t>
      </is>
    </oc>
    <nc r="J249" t="inlineStr">
      <is>
        <t>Yamini</t>
      </is>
    </nc>
    <odxf/>
  </rcc>
  <rcc rId="8363" sId="1" odxf="1">
    <oc r="J246" t="inlineStr">
      <is>
        <t>Manasa.</t>
      </is>
    </oc>
    <nc r="J246" t="inlineStr">
      <is>
        <t>Yamini</t>
      </is>
    </nc>
    <odxf/>
  </rcc>
  <rcc rId="8364" sId="1">
    <oc r="J186" t="inlineStr">
      <is>
        <t>Shwetha</t>
      </is>
    </oc>
    <nc r="J186" t="inlineStr">
      <is>
        <t>Yamini</t>
      </is>
    </nc>
  </rcc>
  <rcc rId="8365" sId="1" odxf="1">
    <oc r="J185" t="inlineStr">
      <is>
        <t>Shwetha</t>
      </is>
    </oc>
    <nc r="J185" t="inlineStr">
      <is>
        <t>Yamini</t>
      </is>
    </nc>
    <odxf/>
  </rcc>
  <rcc rId="8366" sId="1">
    <oc r="J147" t="inlineStr">
      <is>
        <t>Shwetha</t>
      </is>
    </oc>
    <nc r="J147" t="inlineStr">
      <is>
        <t>Yamini</t>
      </is>
    </nc>
  </rcc>
  <rcc rId="8367" sId="1" odxf="1">
    <oc r="J145" t="inlineStr">
      <is>
        <t>Shwetha</t>
      </is>
    </oc>
    <nc r="J145" t="inlineStr">
      <is>
        <t>Yamini</t>
      </is>
    </nc>
    <odxf/>
  </rcc>
  <rcc rId="8368" sId="1">
    <oc r="J144" t="inlineStr">
      <is>
        <t>Shwetha</t>
      </is>
    </oc>
    <nc r="J144" t="inlineStr">
      <is>
        <t>Yamini</t>
      </is>
    </nc>
  </rcc>
  <rcc rId="8369" sId="1" odxf="1">
    <oc r="J138" t="inlineStr">
      <is>
        <t>Shwetha</t>
      </is>
    </oc>
    <nc r="J138" t="inlineStr">
      <is>
        <t>Yamini</t>
      </is>
    </nc>
    <odxf/>
  </rcc>
  <rcc rId="8370" sId="1">
    <oc r="J137" t="inlineStr">
      <is>
        <t>Shwetha</t>
      </is>
    </oc>
    <nc r="J137" t="inlineStr">
      <is>
        <t>Yamini</t>
      </is>
    </nc>
  </rcc>
  <rcc rId="8371" sId="1">
    <oc r="J136" t="inlineStr">
      <is>
        <t>Shwetha</t>
      </is>
    </oc>
    <nc r="J136" t="inlineStr">
      <is>
        <t>Yamini</t>
      </is>
    </nc>
  </rcc>
  <rcc rId="8372" sId="1">
    <oc r="J134" t="inlineStr">
      <is>
        <t>Shwetha</t>
      </is>
    </oc>
    <nc r="J134" t="inlineStr">
      <is>
        <t>Yamini</t>
      </is>
    </nc>
  </rcc>
  <rcc rId="8373" sId="1">
    <oc r="J126" t="inlineStr">
      <is>
        <t>Shwetha</t>
      </is>
    </oc>
    <nc r="J126" t="inlineStr">
      <is>
        <t>Yamini</t>
      </is>
    </nc>
  </rcc>
  <rcc rId="8374" sId="1">
    <oc r="J125" t="inlineStr">
      <is>
        <t>Shwetha</t>
      </is>
    </oc>
    <nc r="J125" t="inlineStr">
      <is>
        <t>Yamini</t>
      </is>
    </nc>
  </rcc>
  <rcc rId="8375" sId="1">
    <oc r="J124" t="inlineStr">
      <is>
        <t>Shwetha</t>
      </is>
    </oc>
    <nc r="J124" t="inlineStr">
      <is>
        <t>Yamini</t>
      </is>
    </nc>
  </rcc>
  <rcc rId="8376" sId="1">
    <oc r="J123" t="inlineStr">
      <is>
        <t>Arya</t>
      </is>
    </oc>
    <nc r="J123" t="inlineStr">
      <is>
        <t>Yamini</t>
      </is>
    </nc>
  </rcc>
  <rcc rId="8377" sId="1">
    <oc r="J122" t="inlineStr">
      <is>
        <t>Shwetha</t>
      </is>
    </oc>
    <nc r="J122" t="inlineStr">
      <is>
        <t>Yamini</t>
      </is>
    </nc>
  </rcc>
  <rcc rId="8378" sId="1">
    <oc r="J121" t="inlineStr">
      <is>
        <t>Arya</t>
      </is>
    </oc>
    <nc r="J121" t="inlineStr">
      <is>
        <t>Yamini</t>
      </is>
    </nc>
  </rcc>
  <rcc rId="8379" sId="1">
    <oc r="J118" t="inlineStr">
      <is>
        <t>Shwetha</t>
      </is>
    </oc>
    <nc r="J118" t="inlineStr">
      <is>
        <t>Yamini</t>
      </is>
    </nc>
  </rcc>
  <rcc rId="8380" sId="1">
    <oc r="J114" t="inlineStr">
      <is>
        <t>Shwetha</t>
      </is>
    </oc>
    <nc r="J114" t="inlineStr">
      <is>
        <t>Yamini</t>
      </is>
    </nc>
  </rcc>
  <rcc rId="8381" sId="1">
    <oc r="J113" t="inlineStr">
      <is>
        <t>Arya</t>
      </is>
    </oc>
    <nc r="J113" t="inlineStr">
      <is>
        <t>Yamini</t>
      </is>
    </nc>
  </rcc>
  <rcc rId="8382" sId="1">
    <oc r="J109" t="inlineStr">
      <is>
        <t>Shwetha</t>
      </is>
    </oc>
    <nc r="J109" t="inlineStr">
      <is>
        <t>Yamini</t>
      </is>
    </nc>
  </rcc>
  <rcc rId="8383" sId="1">
    <oc r="J108" t="inlineStr">
      <is>
        <t>Arya</t>
      </is>
    </oc>
    <nc r="J108" t="inlineStr">
      <is>
        <t>Yamini</t>
      </is>
    </nc>
  </rcc>
  <rcc rId="8384" sId="1">
    <nc r="J106" t="inlineStr">
      <is>
        <t>Yamini</t>
      </is>
    </nc>
  </rcc>
  <rcc rId="8385" sId="1">
    <oc r="J83" t="inlineStr">
      <is>
        <t>Shwetha</t>
      </is>
    </oc>
    <nc r="J83" t="inlineStr">
      <is>
        <t>Yamini</t>
      </is>
    </nc>
  </rcc>
  <rcc rId="8386" sId="1" odxf="1">
    <oc r="J61" t="inlineStr">
      <is>
        <t>Shwetha</t>
      </is>
    </oc>
    <nc r="J61" t="inlineStr">
      <is>
        <t>Yamini</t>
      </is>
    </nc>
    <odxf/>
  </rcc>
  <rcc rId="8387" sId="1" odxf="1">
    <oc r="J60" t="inlineStr">
      <is>
        <t>Shwetha</t>
      </is>
    </oc>
    <nc r="J60" t="inlineStr">
      <is>
        <t>Yamini</t>
      </is>
    </nc>
    <odxf/>
  </rcc>
  <rcc rId="8388" sId="1" odxf="1">
    <oc r="J58" t="inlineStr">
      <is>
        <t>Shwetha</t>
      </is>
    </oc>
    <nc r="J58" t="inlineStr">
      <is>
        <t>Yamini</t>
      </is>
    </nc>
    <odxf/>
  </rcc>
  <rcc rId="8389" sId="1" odxf="1">
    <oc r="J55" t="inlineStr">
      <is>
        <t>Shwetha</t>
      </is>
    </oc>
    <nc r="J55" t="inlineStr">
      <is>
        <t>Yamini</t>
      </is>
    </nc>
    <odxf/>
  </rcc>
  <rcc rId="8390" sId="1" odxf="1">
    <oc r="J19" t="inlineStr">
      <is>
        <t>Manasa.</t>
      </is>
    </oc>
    <nc r="J19" t="inlineStr">
      <is>
        <t>Yamini</t>
      </is>
    </nc>
    <odxf/>
  </rcc>
  <rcc rId="8391" sId="1" odxf="1">
    <oc r="J18" t="inlineStr">
      <is>
        <t>Manasa.</t>
      </is>
    </oc>
    <nc r="J18" t="inlineStr">
      <is>
        <t>Yamini</t>
      </is>
    </nc>
    <odxf/>
  </rcc>
  <rcc rId="8392" sId="1">
    <oc r="J426" t="inlineStr">
      <is>
        <t>Arya</t>
      </is>
    </oc>
    <nc r="J426" t="inlineStr">
      <is>
        <t>Reshma</t>
      </is>
    </nc>
  </rcc>
  <rcc rId="8393" sId="1">
    <oc r="J403" t="inlineStr">
      <is>
        <t>Yamini</t>
      </is>
    </oc>
    <nc r="J403" t="inlineStr">
      <is>
        <t>Reshma</t>
      </is>
    </nc>
  </rcc>
  <rcc rId="8394" sId="1" odxf="1">
    <oc r="J375" t="inlineStr">
      <is>
        <t>Arya</t>
      </is>
    </oc>
    <nc r="J375" t="inlineStr">
      <is>
        <t>Reshma</t>
      </is>
    </nc>
    <odxf/>
  </rcc>
  <rcc rId="8395" sId="1" odxf="1">
    <oc r="J374" t="inlineStr">
      <is>
        <t>Vijay</t>
      </is>
    </oc>
    <nc r="J374" t="inlineStr">
      <is>
        <t>Reshma</t>
      </is>
    </nc>
    <odxf/>
  </rcc>
  <rcc rId="8396" sId="1" odxf="1">
    <oc r="J355" t="inlineStr">
      <is>
        <t>Arya</t>
      </is>
    </oc>
    <nc r="J355" t="inlineStr">
      <is>
        <t>Reshma</t>
      </is>
    </nc>
    <odxf/>
  </rcc>
  <rcc rId="8397" sId="1" odxf="1">
    <oc r="J354" t="inlineStr">
      <is>
        <t>Arya</t>
      </is>
    </oc>
    <nc r="J354" t="inlineStr">
      <is>
        <t>Reshma</t>
      </is>
    </nc>
    <odxf/>
  </rcc>
  <rcc rId="8398" sId="1" odxf="1">
    <oc r="J339" t="inlineStr">
      <is>
        <t>Arya</t>
      </is>
    </oc>
    <nc r="J339" t="inlineStr">
      <is>
        <t>Reshma</t>
      </is>
    </nc>
    <odxf/>
  </rcc>
  <rcc rId="8399" sId="1" odxf="1">
    <oc r="J338" t="inlineStr">
      <is>
        <t>Arya</t>
      </is>
    </oc>
    <nc r="J338" t="inlineStr">
      <is>
        <t>Reshma</t>
      </is>
    </nc>
    <odxf/>
  </rcc>
  <rcc rId="8400" sId="1" odxf="1">
    <oc r="J335" t="inlineStr">
      <is>
        <t>Arya.</t>
      </is>
    </oc>
    <nc r="J335" t="inlineStr">
      <is>
        <t>Reshma</t>
      </is>
    </nc>
    <odxf/>
  </rcc>
  <rcc rId="8401" sId="1">
    <oc r="J285" t="inlineStr">
      <is>
        <t>Vijay</t>
      </is>
    </oc>
    <nc r="J285" t="inlineStr">
      <is>
        <t>Reshma</t>
      </is>
    </nc>
  </rcc>
  <rcc rId="8402" sId="1" odxf="1">
    <oc r="J271" t="inlineStr">
      <is>
        <t>Manasa.</t>
      </is>
    </oc>
    <nc r="J271" t="inlineStr">
      <is>
        <t>Reshma</t>
      </is>
    </nc>
    <odxf/>
  </rcc>
  <rcc rId="8403" sId="1" odxf="1">
    <oc r="J270" t="inlineStr">
      <is>
        <t>Yamini</t>
      </is>
    </oc>
    <nc r="J270" t="inlineStr">
      <is>
        <t>Reshma</t>
      </is>
    </nc>
    <odxf/>
  </rcc>
  <rcc rId="8404" sId="1" odxf="1">
    <oc r="J269" t="inlineStr">
      <is>
        <t>Manasa.</t>
      </is>
    </oc>
    <nc r="J269" t="inlineStr">
      <is>
        <t>Reshma</t>
      </is>
    </nc>
    <odxf/>
  </rcc>
  <rcc rId="8405" sId="1" odxf="1">
    <oc r="J209" t="inlineStr">
      <is>
        <t>Yamini</t>
      </is>
    </oc>
    <nc r="J209" t="inlineStr">
      <is>
        <t>Reshma</t>
      </is>
    </nc>
    <odxf/>
  </rcc>
  <rcc rId="8406" sId="1" odxf="1">
    <oc r="J208" t="inlineStr">
      <is>
        <t>Yamini</t>
      </is>
    </oc>
    <nc r="J208" t="inlineStr">
      <is>
        <t>Reshma</t>
      </is>
    </nc>
    <odxf/>
  </rcc>
  <rcc rId="8407" sId="1" odxf="1">
    <oc r="J207" t="inlineStr">
      <is>
        <t>Yamini</t>
      </is>
    </oc>
    <nc r="J207" t="inlineStr">
      <is>
        <t>Reshma</t>
      </is>
    </nc>
    <odxf/>
  </rcc>
  <rcc rId="8408" sId="1">
    <oc r="J181" t="inlineStr">
      <is>
        <t>Shwetha</t>
      </is>
    </oc>
    <nc r="J181" t="inlineStr">
      <is>
        <t>Reshma</t>
      </is>
    </nc>
  </rcc>
  <rcc rId="8409" sId="1" odxf="1">
    <oc r="J178" t="inlineStr">
      <is>
        <t>Vijay</t>
      </is>
    </oc>
    <nc r="J178" t="inlineStr">
      <is>
        <t>Reshma</t>
      </is>
    </nc>
    <odxf/>
  </rcc>
  <rcc rId="8410" sId="1" odxf="1">
    <oc r="J177" t="inlineStr">
      <is>
        <t>Shwetha</t>
      </is>
    </oc>
    <nc r="J177" t="inlineStr">
      <is>
        <t>Reshma</t>
      </is>
    </nc>
    <odxf/>
  </rcc>
  <rcc rId="8411" sId="1" odxf="1">
    <oc r="J165" t="inlineStr">
      <is>
        <t>Arya</t>
      </is>
    </oc>
    <nc r="J165" t="inlineStr">
      <is>
        <t>Reshma</t>
      </is>
    </nc>
    <odxf/>
  </rcc>
  <rcc rId="8412" sId="1" odxf="1">
    <nc r="J160" t="inlineStr">
      <is>
        <t>Reshma</t>
      </is>
    </nc>
    <odxf/>
  </rcc>
  <rcc rId="8413" sId="1">
    <oc r="J139" t="inlineStr">
      <is>
        <t>Shwetha</t>
      </is>
    </oc>
    <nc r="J139" t="inlineStr">
      <is>
        <t>Reshma</t>
      </is>
    </nc>
  </rcc>
  <rcc rId="8414" sId="1">
    <oc r="J116" t="inlineStr">
      <is>
        <t>Arya</t>
      </is>
    </oc>
    <nc r="J116" t="inlineStr">
      <is>
        <t>Reshma</t>
      </is>
    </nc>
  </rcc>
  <rcc rId="8415" sId="1">
    <oc r="J115" t="inlineStr">
      <is>
        <t>Shwetha</t>
      </is>
    </oc>
    <nc r="J115" t="inlineStr">
      <is>
        <t>Reshma</t>
      </is>
    </nc>
  </rcc>
  <rcc rId="8416" sId="1">
    <oc r="J95" t="inlineStr">
      <is>
        <t>Manasa.</t>
      </is>
    </oc>
    <nc r="J95" t="inlineStr">
      <is>
        <t>Reshma</t>
      </is>
    </nc>
  </rcc>
  <rcc rId="8417" sId="1" odxf="1">
    <oc r="J91" t="inlineStr">
      <is>
        <t>Shwetha</t>
      </is>
    </oc>
    <nc r="J91" t="inlineStr">
      <is>
        <t>Reshma</t>
      </is>
    </nc>
    <odxf/>
  </rcc>
  <rcc rId="8418" sId="1" odxf="1">
    <oc r="J90" t="inlineStr">
      <is>
        <t>Shwetha</t>
      </is>
    </oc>
    <nc r="J90" t="inlineStr">
      <is>
        <t>Reshma</t>
      </is>
    </nc>
    <odxf/>
  </rcc>
  <rcc rId="8419" sId="1" odxf="1">
    <oc r="J82" t="inlineStr">
      <is>
        <t>Shwetha</t>
      </is>
    </oc>
    <nc r="J82" t="inlineStr">
      <is>
        <t>Reshma</t>
      </is>
    </nc>
    <odxf/>
  </rcc>
  <rcc rId="8420" sId="1" odxf="1">
    <oc r="J81" t="inlineStr">
      <is>
        <t>Shwetha</t>
      </is>
    </oc>
    <nc r="J81" t="inlineStr">
      <is>
        <t>Reshma</t>
      </is>
    </nc>
    <odxf/>
  </rcc>
  <rcc rId="8421" sId="1">
    <oc r="J80" t="inlineStr">
      <is>
        <t>Shwetha</t>
      </is>
    </oc>
    <nc r="J80" t="inlineStr">
      <is>
        <t>Reshma</t>
      </is>
    </nc>
  </rcc>
  <rcc rId="8422" sId="1" odxf="1">
    <oc r="J77" t="inlineStr">
      <is>
        <t>Yamini</t>
      </is>
    </oc>
    <nc r="J77" t="inlineStr">
      <is>
        <t>Reshma</t>
      </is>
    </nc>
    <odxf/>
  </rcc>
  <rcc rId="8423" sId="1" odxf="1">
    <oc r="J76" t="inlineStr">
      <is>
        <t>Shwetha</t>
      </is>
    </oc>
    <nc r="J76" t="inlineStr">
      <is>
        <t>Reshma</t>
      </is>
    </nc>
    <odxf/>
  </rcc>
  <rcc rId="8424" sId="1" odxf="1">
    <oc r="J75" t="inlineStr">
      <is>
        <t>Yamini</t>
      </is>
    </oc>
    <nc r="J75" t="inlineStr">
      <is>
        <t>Reshma</t>
      </is>
    </nc>
    <odxf/>
  </rcc>
  <rcc rId="8425" sId="1">
    <oc r="J63" t="inlineStr">
      <is>
        <t>Arya</t>
      </is>
    </oc>
    <nc r="J63" t="inlineStr">
      <is>
        <t>Reshma</t>
      </is>
    </nc>
  </rcc>
  <rcc rId="8426" sId="1" odxf="1">
    <nc r="J16" t="inlineStr">
      <is>
        <t>Reshma</t>
      </is>
    </nc>
    <odxf/>
  </rcc>
  <rcc rId="8427" sId="1" odxf="1">
    <oc r="J10" t="inlineStr">
      <is>
        <t>Arya</t>
      </is>
    </oc>
    <nc r="J10" t="inlineStr">
      <is>
        <t>Reshma</t>
      </is>
    </nc>
    <odxf/>
  </rcc>
  <rcc rId="8428" sId="1">
    <oc r="J3" t="inlineStr">
      <is>
        <t>Shwetha</t>
      </is>
    </oc>
    <nc r="J3" t="inlineStr">
      <is>
        <t>Reshma</t>
      </is>
    </nc>
  </rcc>
  <rcc rId="8429" sId="1">
    <oc r="J421" t="inlineStr">
      <is>
        <t>Vijay</t>
      </is>
    </oc>
    <nc r="J421" t="inlineStr">
      <is>
        <t>Reshma</t>
      </is>
    </nc>
  </rcc>
  <rcc rId="8430" sId="1" odxf="1">
    <oc r="J414" t="inlineStr">
      <is>
        <t>Vijay</t>
      </is>
    </oc>
    <nc r="J414" t="inlineStr">
      <is>
        <t>Reshma</t>
      </is>
    </nc>
    <odxf/>
  </rcc>
  <rcc rId="8431" sId="1">
    <oc r="J252" t="inlineStr">
      <is>
        <t>Vijay</t>
      </is>
    </oc>
    <nc r="J252" t="inlineStr">
      <is>
        <t>Reshma</t>
      </is>
    </nc>
  </rcc>
  <rcc rId="8432" sId="1" odxf="1">
    <oc r="J251" t="inlineStr">
      <is>
        <t>Vijay</t>
      </is>
    </oc>
    <nc r="J251" t="inlineStr">
      <is>
        <t>Reshma</t>
      </is>
    </nc>
    <odxf/>
  </rcc>
  <rcc rId="8433" sId="1" odxf="1">
    <oc r="J248" t="inlineStr">
      <is>
        <t>Vijay</t>
      </is>
    </oc>
    <nc r="J248" t="inlineStr">
      <is>
        <t>Reshma</t>
      </is>
    </nc>
    <odxf/>
  </rcc>
  <rcc rId="8434" sId="1">
    <oc r="J247" t="inlineStr">
      <is>
        <t>Vijay</t>
      </is>
    </oc>
    <nc r="J247" t="inlineStr">
      <is>
        <t>Reshma</t>
      </is>
    </nc>
  </rcc>
  <rcc rId="8435" sId="1" odxf="1">
    <oc r="J245" t="inlineStr">
      <is>
        <t>Vijay</t>
      </is>
    </oc>
    <nc r="J245" t="inlineStr">
      <is>
        <t>Reshma</t>
      </is>
    </nc>
    <odxf/>
  </rcc>
  <rcc rId="8436" sId="1" odxf="1">
    <oc r="J244" t="inlineStr">
      <is>
        <t>Vijay</t>
      </is>
    </oc>
    <nc r="J244" t="inlineStr">
      <is>
        <t>Reshma</t>
      </is>
    </nc>
    <odxf/>
  </rcc>
  <rcc rId="8437" sId="1" odxf="1">
    <oc r="J415" t="inlineStr">
      <is>
        <t>Shwetha</t>
      </is>
    </oc>
    <nc r="J415" t="inlineStr">
      <is>
        <t>Vijay</t>
      </is>
    </nc>
    <odxf/>
  </rcc>
  <rcc rId="8438" sId="1">
    <oc r="J412" t="inlineStr">
      <is>
        <t>Manasa.</t>
      </is>
    </oc>
    <nc r="J412" t="inlineStr">
      <is>
        <t>Vijay</t>
      </is>
    </nc>
  </rcc>
  <rcc rId="8439" sId="1" odxf="1">
    <oc r="J407" t="inlineStr">
      <is>
        <t>Shwetha</t>
      </is>
    </oc>
    <nc r="J407" t="inlineStr">
      <is>
        <t>Vijay</t>
      </is>
    </nc>
    <odxf/>
  </rcc>
  <rcc rId="8440" sId="1" odxf="1">
    <oc r="J404" t="inlineStr">
      <is>
        <t>Arya</t>
      </is>
    </oc>
    <nc r="J404" t="inlineStr">
      <is>
        <t>Vijay</t>
      </is>
    </nc>
    <odxf/>
  </rcc>
  <rcc rId="8441" sId="1" odxf="1">
    <oc r="J384" t="inlineStr">
      <is>
        <t>Manasa.</t>
      </is>
    </oc>
    <nc r="J384" t="inlineStr">
      <is>
        <t>Vijay</t>
      </is>
    </nc>
    <odxf/>
  </rcc>
  <rcc rId="8442" sId="1">
    <oc r="J364" t="inlineStr">
      <is>
        <t>Shwetha</t>
      </is>
    </oc>
    <nc r="J364" t="inlineStr">
      <is>
        <t>Vijay</t>
      </is>
    </nc>
  </rcc>
  <rcc rId="8443" sId="1">
    <oc r="J356" t="inlineStr">
      <is>
        <t>Shwetha</t>
      </is>
    </oc>
    <nc r="J356" t="inlineStr">
      <is>
        <t>Vijay</t>
      </is>
    </nc>
  </rcc>
  <rcc rId="8444" sId="1" odxf="1">
    <oc r="J334" t="inlineStr">
      <is>
        <t>Shwetha</t>
      </is>
    </oc>
    <nc r="J334" t="inlineStr">
      <is>
        <t>Vijay</t>
      </is>
    </nc>
    <odxf/>
  </rcc>
  <rcc rId="8445" sId="1">
    <oc r="J325" t="inlineStr">
      <is>
        <t>Arya.</t>
      </is>
    </oc>
    <nc r="J325" t="inlineStr">
      <is>
        <t>Vijay</t>
      </is>
    </nc>
  </rcc>
  <rcc rId="8446" sId="1" odxf="1">
    <oc r="J324" t="inlineStr">
      <is>
        <t>Arya.</t>
      </is>
    </oc>
    <nc r="J324" t="inlineStr">
      <is>
        <t>Vijay</t>
      </is>
    </nc>
    <odxf/>
  </rcc>
  <rcc rId="8447" sId="1">
    <oc r="J318" t="inlineStr">
      <is>
        <t>Shwetha</t>
      </is>
    </oc>
    <nc r="J318" t="inlineStr">
      <is>
        <t>Vijay</t>
      </is>
    </nc>
  </rcc>
  <rcc rId="8448" sId="1">
    <oc r="J317" t="inlineStr">
      <is>
        <t>Shwetha</t>
      </is>
    </oc>
    <nc r="J317" t="inlineStr">
      <is>
        <t>Vijay</t>
      </is>
    </nc>
  </rcc>
  <rcc rId="8449" sId="1">
    <oc r="J314" t="inlineStr">
      <is>
        <t>Yamini</t>
      </is>
    </oc>
    <nc r="J314" t="inlineStr">
      <is>
        <t>Vijay</t>
      </is>
    </nc>
  </rcc>
  <rcc rId="8450" sId="1">
    <oc r="J313" t="inlineStr">
      <is>
        <t>Shwetha</t>
      </is>
    </oc>
    <nc r="J313" t="inlineStr">
      <is>
        <t>Vijay</t>
      </is>
    </nc>
  </rcc>
  <rcc rId="8451" sId="1" odxf="1">
    <oc r="J307" t="inlineStr">
      <is>
        <t>Reshma</t>
      </is>
    </oc>
    <nc r="J307" t="inlineStr">
      <is>
        <t>Vijay</t>
      </is>
    </nc>
    <odxf/>
  </rcc>
  <rcc rId="8452" sId="1" odxf="1">
    <oc r="J306" t="inlineStr">
      <is>
        <t>Arya</t>
      </is>
    </oc>
    <nc r="J306" t="inlineStr">
      <is>
        <t>Vijay</t>
      </is>
    </nc>
    <odxf/>
  </rcc>
  <rcc rId="8453" sId="1">
    <oc r="J305" t="inlineStr">
      <is>
        <t>Shwetha</t>
      </is>
    </oc>
    <nc r="J305" t="inlineStr">
      <is>
        <t>Vijay</t>
      </is>
    </nc>
  </rcc>
  <rcc rId="8454" sId="1" odxf="1">
    <oc r="J304" t="inlineStr">
      <is>
        <t>Shwetha</t>
      </is>
    </oc>
    <nc r="J304" t="inlineStr">
      <is>
        <t>Vijay</t>
      </is>
    </nc>
    <odxf/>
  </rcc>
  <rcc rId="8455" sId="1">
    <oc r="J303" t="inlineStr">
      <is>
        <t>Arya</t>
      </is>
    </oc>
    <nc r="J303" t="inlineStr">
      <is>
        <t>Vijay</t>
      </is>
    </nc>
  </rcc>
  <rcc rId="8456" sId="1">
    <oc r="J298" t="inlineStr">
      <is>
        <t>Arya</t>
      </is>
    </oc>
    <nc r="J298" t="inlineStr">
      <is>
        <t>Vijay</t>
      </is>
    </nc>
  </rcc>
  <rcc rId="8457" sId="1">
    <oc r="J297" t="inlineStr">
      <is>
        <t>Reshma</t>
      </is>
    </oc>
    <nc r="J297" t="inlineStr">
      <is>
        <t>Vijay</t>
      </is>
    </nc>
  </rcc>
  <rcc rId="8458" sId="1">
    <oc r="J295" t="inlineStr">
      <is>
        <t>Shwetha</t>
      </is>
    </oc>
    <nc r="J295" t="inlineStr">
      <is>
        <t>Vijay</t>
      </is>
    </nc>
  </rcc>
  <rcc rId="8459" sId="1">
    <oc r="J294" t="inlineStr">
      <is>
        <t>Shwetha</t>
      </is>
    </oc>
    <nc r="J294" t="inlineStr">
      <is>
        <t>Vijay</t>
      </is>
    </nc>
  </rcc>
  <rcc rId="8460" sId="1">
    <oc r="J293" t="inlineStr">
      <is>
        <t>Arya</t>
      </is>
    </oc>
    <nc r="J293" t="inlineStr">
      <is>
        <t>Vijay</t>
      </is>
    </nc>
  </rcc>
  <rcc rId="8461" sId="1">
    <oc r="J291" t="inlineStr">
      <is>
        <t>Arya</t>
      </is>
    </oc>
    <nc r="J291" t="inlineStr">
      <is>
        <t>Vijay</t>
      </is>
    </nc>
  </rcc>
  <rcc rId="8462" sId="1" odxf="1">
    <oc r="J287" t="inlineStr">
      <is>
        <t>Shwetha</t>
      </is>
    </oc>
    <nc r="J287" t="inlineStr">
      <is>
        <t>Vijay</t>
      </is>
    </nc>
    <odxf/>
  </rcc>
  <rcc rId="8463" sId="1" odxf="1">
    <oc r="J286" t="inlineStr">
      <is>
        <t>Yamini</t>
      </is>
    </oc>
    <nc r="J286" t="inlineStr">
      <is>
        <t>Vijay</t>
      </is>
    </nc>
    <odxf/>
  </rcc>
  <rcc rId="8464" sId="1">
    <oc r="J277" t="inlineStr">
      <is>
        <t>Reshma</t>
      </is>
    </oc>
    <nc r="J277" t="inlineStr">
      <is>
        <t>Vijay</t>
      </is>
    </nc>
  </rcc>
  <rcc rId="8465" sId="1">
    <oc r="J257" t="inlineStr">
      <is>
        <t>Shwetha</t>
      </is>
    </oc>
    <nc r="J257" t="inlineStr">
      <is>
        <t>Vijay</t>
      </is>
    </nc>
  </rcc>
  <rcc rId="8466" sId="1">
    <oc r="J255" t="inlineStr">
      <is>
        <t>Reshma</t>
      </is>
    </oc>
    <nc r="J255" t="inlineStr">
      <is>
        <t>Vijay</t>
      </is>
    </nc>
  </rcc>
  <rcc rId="8467" sId="1" odxf="1">
    <oc r="J240" t="inlineStr">
      <is>
        <t>Yamini</t>
      </is>
    </oc>
    <nc r="J240" t="inlineStr">
      <is>
        <t>Vijay</t>
      </is>
    </nc>
    <odxf/>
  </rcc>
  <rcc rId="8468" sId="1" odxf="1">
    <nc r="J236" t="inlineStr">
      <is>
        <t>Vijay</t>
      </is>
    </nc>
    <odxf/>
  </rcc>
  <rcc rId="8469" sId="1" odxf="1">
    <oc r="J235" t="inlineStr">
      <is>
        <t>Yamini</t>
      </is>
    </oc>
    <nc r="J235" t="inlineStr">
      <is>
        <t>Vijay</t>
      </is>
    </nc>
    <odxf/>
  </rcc>
  <rcc rId="8470" sId="1">
    <oc r="J234" t="inlineStr">
      <is>
        <t>Arya</t>
      </is>
    </oc>
    <nc r="J234" t="inlineStr">
      <is>
        <t>Vijay</t>
      </is>
    </nc>
  </rcc>
  <rcc rId="8471" sId="1" odxf="1">
    <oc r="J224" t="inlineStr">
      <is>
        <t>Arya</t>
      </is>
    </oc>
    <nc r="J224" t="inlineStr">
      <is>
        <t>Vijay</t>
      </is>
    </nc>
    <odxf/>
  </rcc>
  <rcc rId="8472" sId="1">
    <oc r="J223" t="inlineStr">
      <is>
        <t>Shwetha</t>
      </is>
    </oc>
    <nc r="J223" t="inlineStr">
      <is>
        <t>Vijay</t>
      </is>
    </nc>
  </rcc>
  <rcc rId="8473" sId="1">
    <nc r="J204" t="inlineStr">
      <is>
        <t>Vijay</t>
      </is>
    </nc>
  </rcc>
  <rcc rId="8474" sId="1" odxf="1">
    <nc r="J161" t="inlineStr">
      <is>
        <t>Vijay</t>
      </is>
    </nc>
    <odxf/>
  </rcc>
  <rcc rId="8475" sId="1">
    <oc r="J140" t="inlineStr">
      <is>
        <t>Shwetha</t>
      </is>
    </oc>
    <nc r="J140" t="inlineStr">
      <is>
        <t>Vijay</t>
      </is>
    </nc>
  </rcc>
  <rcc rId="8476" sId="1">
    <oc r="J27" t="inlineStr">
      <is>
        <t>Yamini</t>
      </is>
    </oc>
    <nc r="J27" t="inlineStr">
      <is>
        <t>Vijay</t>
      </is>
    </nc>
  </rcc>
  <rcc rId="8477" sId="1">
    <oc r="J22" t="inlineStr">
      <is>
        <t>Yamini</t>
      </is>
    </oc>
    <nc r="J22" t="inlineStr">
      <is>
        <t>Vijay</t>
      </is>
    </nc>
  </rcc>
  <rcc rId="8478" sId="1">
    <oc r="J12" t="inlineStr">
      <is>
        <t>Shwetha</t>
      </is>
    </oc>
    <nc r="J12" t="inlineStr">
      <is>
        <t>Vijay</t>
      </is>
    </nc>
  </rcc>
  <rcc rId="8479" sId="1">
    <oc r="J8" t="inlineStr">
      <is>
        <t>Shwetha</t>
      </is>
    </oc>
    <nc r="J8" t="inlineStr">
      <is>
        <t>Vijay</t>
      </is>
    </nc>
  </rcc>
  <rcc rId="8480" sId="1" odxf="1">
    <oc r="J296" t="inlineStr">
      <is>
        <t>Shwetha</t>
      </is>
    </oc>
    <nc r="J296" t="inlineStr">
      <is>
        <t>Vijay</t>
      </is>
    </nc>
    <odxf/>
  </rcc>
  <rcc rId="8481" sId="1">
    <oc r="J436" t="inlineStr">
      <is>
        <t>Arya</t>
      </is>
    </oc>
    <nc r="J436" t="inlineStr">
      <is>
        <t>Shwetha</t>
      </is>
    </nc>
  </rcc>
  <rcc rId="8482" sId="1">
    <oc r="J435" t="inlineStr">
      <is>
        <t>Arya</t>
      </is>
    </oc>
    <nc r="J435" t="inlineStr">
      <is>
        <t>Shwetha</t>
      </is>
    </nc>
  </rcc>
  <rcc rId="8483" sId="1" odxf="1">
    <oc r="J434" t="inlineStr">
      <is>
        <t>Reshma</t>
      </is>
    </oc>
    <nc r="J434" t="inlineStr">
      <is>
        <t>Shwetha</t>
      </is>
    </nc>
    <odxf/>
  </rcc>
  <rcc rId="8484" sId="1" odxf="1">
    <oc r="J430" t="inlineStr">
      <is>
        <t>Yamini</t>
      </is>
    </oc>
    <nc r="J430" t="inlineStr">
      <is>
        <t>Shwetha</t>
      </is>
    </nc>
    <odxf/>
  </rcc>
  <rcc rId="8485" sId="1">
    <oc r="J393" t="inlineStr">
      <is>
        <t>Yamini</t>
      </is>
    </oc>
    <nc r="J393" t="inlineStr">
      <is>
        <t>Shwetha</t>
      </is>
    </nc>
  </rcc>
  <rcc rId="8486" sId="1" odxf="1">
    <oc r="J383" t="inlineStr">
      <is>
        <t>Vijay</t>
      </is>
    </oc>
    <nc r="J383" t="inlineStr">
      <is>
        <t>Shwetha</t>
      </is>
    </nc>
    <odxf/>
  </rcc>
  <rcc rId="8487" sId="1" odxf="1">
    <oc r="J380" t="inlineStr">
      <is>
        <t>Reshma</t>
      </is>
    </oc>
    <nc r="J380" t="inlineStr">
      <is>
        <t>Shwetha</t>
      </is>
    </nc>
    <odxf/>
  </rcc>
  <rcc rId="8488" sId="1">
    <oc r="J376" t="inlineStr">
      <is>
        <t>Reshma</t>
      </is>
    </oc>
    <nc r="J376" t="inlineStr">
      <is>
        <t>Shwetha</t>
      </is>
    </nc>
  </rcc>
  <rcc rId="8489" sId="1">
    <oc r="J365" t="inlineStr">
      <is>
        <t>Reshma</t>
      </is>
    </oc>
    <nc r="J365" t="inlineStr">
      <is>
        <t>Shwetha</t>
      </is>
    </nc>
  </rcc>
  <rcc rId="8490" sId="1">
    <oc r="J363" t="inlineStr">
      <is>
        <t>Vijay</t>
      </is>
    </oc>
    <nc r="J363" t="inlineStr">
      <is>
        <t>Shwetha</t>
      </is>
    </nc>
  </rcc>
  <rcc rId="8491" sId="1" odxf="1">
    <oc r="J362" t="inlineStr">
      <is>
        <t>Reshma</t>
      </is>
    </oc>
    <nc r="J362" t="inlineStr">
      <is>
        <t>Shwetha</t>
      </is>
    </nc>
    <odxf/>
  </rcc>
  <rcc rId="8492" sId="1" odxf="1">
    <oc r="J358" t="inlineStr">
      <is>
        <t>Arya</t>
      </is>
    </oc>
    <nc r="J358" t="inlineStr">
      <is>
        <t>Shwetha</t>
      </is>
    </nc>
    <odxf/>
  </rcc>
  <rcc rId="8493" sId="1" odxf="1">
    <oc r="J349" t="inlineStr">
      <is>
        <t>Arya</t>
      </is>
    </oc>
    <nc r="J349" t="inlineStr">
      <is>
        <t>Shwetha</t>
      </is>
    </nc>
    <odxf/>
  </rcc>
  <rcc rId="8494" sId="1">
    <oc r="J348" t="inlineStr">
      <is>
        <t>Reshma</t>
      </is>
    </oc>
    <nc r="J348" t="inlineStr">
      <is>
        <t>Shwetha</t>
      </is>
    </nc>
  </rcc>
  <rcc rId="8495" sId="1">
    <oc r="J347" t="inlineStr">
      <is>
        <t>Arya</t>
      </is>
    </oc>
    <nc r="J347" t="inlineStr">
      <is>
        <t>Shwetha</t>
      </is>
    </nc>
  </rcc>
  <rcc rId="8496" sId="1" odxf="1">
    <nc r="J309" t="inlineStr">
      <is>
        <t>Shwetha</t>
      </is>
    </nc>
    <odxf/>
  </rcc>
  <rcc rId="8497" sId="1" odxf="1">
    <oc r="J230" t="inlineStr">
      <is>
        <t>Arya</t>
      </is>
    </oc>
    <nc r="J230" t="inlineStr">
      <is>
        <t>Shwetha</t>
      </is>
    </nc>
    <odxf/>
  </rcc>
  <rcc rId="8498" sId="1">
    <oc r="J219" t="inlineStr">
      <is>
        <t>Yamini</t>
      </is>
    </oc>
    <nc r="J219" t="inlineStr">
      <is>
        <t>Shwetha</t>
      </is>
    </nc>
  </rcc>
  <rcc rId="8499" sId="1">
    <oc r="J217" t="inlineStr">
      <is>
        <t>Yamini</t>
      </is>
    </oc>
    <nc r="J217" t="inlineStr">
      <is>
        <t>Shwetha</t>
      </is>
    </nc>
  </rcc>
  <rcc rId="8500" sId="1" odxf="1">
    <oc r="J215" t="inlineStr">
      <is>
        <t>Yamini</t>
      </is>
    </oc>
    <nc r="J215" t="inlineStr">
      <is>
        <t>Shwetha</t>
      </is>
    </nc>
    <odxf/>
  </rcc>
  <rcc rId="8501" sId="1" odxf="1">
    <oc r="J213" t="inlineStr">
      <is>
        <t>Reshma</t>
      </is>
    </oc>
    <nc r="J213" t="inlineStr">
      <is>
        <t>Shwetha</t>
      </is>
    </nc>
    <odxf/>
  </rcc>
  <rcc rId="8502" sId="1">
    <oc r="J212" t="inlineStr">
      <is>
        <t>Vijay</t>
      </is>
    </oc>
    <nc r="J212" t="inlineStr">
      <is>
        <t>Shwetha</t>
      </is>
    </nc>
  </rcc>
  <rcc rId="8503" sId="1" odxf="1">
    <oc r="J211" t="inlineStr">
      <is>
        <t>Yamini</t>
      </is>
    </oc>
    <nc r="J211" t="inlineStr">
      <is>
        <t>Shwetha</t>
      </is>
    </nc>
    <odxf/>
  </rcc>
  <rcc rId="8504" sId="1" odxf="1">
    <oc r="J206" t="inlineStr">
      <is>
        <t>Vijay</t>
      </is>
    </oc>
    <nc r="J206" t="inlineStr">
      <is>
        <t>Shwetha</t>
      </is>
    </nc>
    <odxf/>
  </rcc>
  <rcc rId="8505" sId="1">
    <oc r="J202" t="inlineStr">
      <is>
        <t>Reshma</t>
      </is>
    </oc>
    <nc r="J202" t="inlineStr">
      <is>
        <t>Shwetha</t>
      </is>
    </nc>
  </rcc>
  <rcc rId="8506" sId="1" odxf="1">
    <oc r="J180" t="inlineStr">
      <is>
        <t>Reshma</t>
      </is>
    </oc>
    <nc r="J180" t="inlineStr">
      <is>
        <t>Shwetha</t>
      </is>
    </nc>
    <odxf/>
  </rcc>
  <rcc rId="8507" sId="1" odxf="1">
    <oc r="J166" t="inlineStr">
      <is>
        <t>Reshma</t>
      </is>
    </oc>
    <nc r="J166" t="inlineStr">
      <is>
        <t>Shwetha</t>
      </is>
    </nc>
    <odxf/>
  </rcc>
  <rcc rId="8508" sId="1">
    <oc r="J159" t="inlineStr">
      <is>
        <t>Yamini</t>
      </is>
    </oc>
    <nc r="J159" t="inlineStr">
      <is>
        <t>Shwetha</t>
      </is>
    </nc>
  </rcc>
  <rcc rId="8509" sId="1" odxf="1">
    <oc r="J153" t="inlineStr">
      <is>
        <t>Arya</t>
      </is>
    </oc>
    <nc r="J153" t="inlineStr">
      <is>
        <t>Shwetha</t>
      </is>
    </nc>
    <odxf/>
  </rcc>
  <rcc rId="8510" sId="1" odxf="1">
    <oc r="J150" t="inlineStr">
      <is>
        <t>Reshma</t>
      </is>
    </oc>
    <nc r="J150" t="inlineStr">
      <is>
        <t>Shwetha</t>
      </is>
    </nc>
    <odxf/>
  </rcc>
  <rcc rId="8511" sId="1">
    <oc r="J132" t="inlineStr">
      <is>
        <t>Reshma</t>
      </is>
    </oc>
    <nc r="J132" t="inlineStr">
      <is>
        <t>Shwetha</t>
      </is>
    </nc>
  </rcc>
  <rcc rId="8512" sId="1">
    <oc r="J129" t="inlineStr">
      <is>
        <t>Reshma</t>
      </is>
    </oc>
    <nc r="J129" t="inlineStr">
      <is>
        <t>Shwetha</t>
      </is>
    </nc>
  </rcc>
  <rcc rId="8513" sId="1">
    <oc r="J120" t="inlineStr">
      <is>
        <t>Vijay</t>
      </is>
    </oc>
    <nc r="J120" t="inlineStr">
      <is>
        <t>Shwetha</t>
      </is>
    </nc>
  </rcc>
  <rcc rId="8514" sId="1">
    <oc r="J96" t="inlineStr">
      <is>
        <t>Reshma</t>
      </is>
    </oc>
    <nc r="J96" t="inlineStr">
      <is>
        <t>Shwetha</t>
      </is>
    </nc>
  </rcc>
  <rcc rId="8515" sId="1">
    <oc r="J94" t="inlineStr">
      <is>
        <t>Arya</t>
      </is>
    </oc>
    <nc r="J94" t="inlineStr">
      <is>
        <t>Shwetha</t>
      </is>
    </nc>
  </rcc>
  <rcc rId="8516" sId="1" odxf="1">
    <oc r="J86" t="inlineStr">
      <is>
        <t>Arya</t>
      </is>
    </oc>
    <nc r="J86" t="inlineStr">
      <is>
        <t>Shwetha</t>
      </is>
    </nc>
    <odxf/>
  </rcc>
  <rcc rId="8517" sId="1">
    <oc r="J84" t="inlineStr">
      <is>
        <t>Arya</t>
      </is>
    </oc>
    <nc r="J84" t="inlineStr">
      <is>
        <t>Shwetha</t>
      </is>
    </nc>
  </rcc>
  <rcc rId="8518" sId="1" odxf="1">
    <oc r="J79" t="inlineStr">
      <is>
        <t>Yamini</t>
      </is>
    </oc>
    <nc r="J79" t="inlineStr">
      <is>
        <t>Shwetha</t>
      </is>
    </nc>
    <odxf/>
  </rcc>
  <rcc rId="8519" sId="1" odxf="1">
    <oc r="J78" t="inlineStr">
      <is>
        <t>Vijay</t>
      </is>
    </oc>
    <nc r="J78" t="inlineStr">
      <is>
        <t>Shwetha</t>
      </is>
    </nc>
    <odxf/>
  </rcc>
  <rcc rId="8520" sId="1">
    <oc r="J74" t="inlineStr">
      <is>
        <t>Yamini</t>
      </is>
    </oc>
    <nc r="J74" t="inlineStr">
      <is>
        <t>Shwetha</t>
      </is>
    </nc>
  </rcc>
  <rcc rId="8521" sId="1" odxf="1">
    <oc r="J71" t="inlineStr">
      <is>
        <t>Arya</t>
      </is>
    </oc>
    <nc r="J71" t="inlineStr">
      <is>
        <t>Shwetha</t>
      </is>
    </nc>
    <odxf/>
  </rcc>
  <rcc rId="8522" sId="1" odxf="1">
    <oc r="J70" t="inlineStr">
      <is>
        <t>Yamini</t>
      </is>
    </oc>
    <nc r="J70" t="inlineStr">
      <is>
        <t>Shwetha</t>
      </is>
    </nc>
    <odxf/>
  </rcc>
  <rcc rId="8523" sId="1" odxf="1">
    <oc r="J69" t="inlineStr">
      <is>
        <t>Reshma</t>
      </is>
    </oc>
    <nc r="J69" t="inlineStr">
      <is>
        <t>Shwetha</t>
      </is>
    </nc>
    <odxf/>
  </rcc>
  <rcc rId="8524" sId="1" odxf="1">
    <oc r="J66" t="inlineStr">
      <is>
        <t>Reshma</t>
      </is>
    </oc>
    <nc r="J66" t="inlineStr">
      <is>
        <t>Shwetha</t>
      </is>
    </nc>
    <odxf/>
  </rcc>
  <rcc rId="8525" sId="1">
    <oc r="J53" t="inlineStr">
      <is>
        <t>Yamini</t>
      </is>
    </oc>
    <nc r="J53" t="inlineStr">
      <is>
        <t>Shwetha</t>
      </is>
    </nc>
  </rcc>
  <rcc rId="8526" sId="1">
    <oc r="J52" t="inlineStr">
      <is>
        <t>Vijay</t>
      </is>
    </oc>
    <nc r="J52" t="inlineStr">
      <is>
        <t>Shwetha</t>
      </is>
    </nc>
  </rcc>
  <rcc rId="8527" sId="1">
    <oc r="J50" t="inlineStr">
      <is>
        <t>Vijay</t>
      </is>
    </oc>
    <nc r="J50" t="inlineStr">
      <is>
        <t>Shwetha</t>
      </is>
    </nc>
  </rcc>
  <rcc rId="8528" sId="1">
    <oc r="J46" t="inlineStr">
      <is>
        <t>Vijay</t>
      </is>
    </oc>
    <nc r="J46" t="inlineStr">
      <is>
        <t>Shwetha</t>
      </is>
    </nc>
  </rcc>
  <rcc rId="8529" sId="1">
    <oc r="J45" t="inlineStr">
      <is>
        <t>Vijay</t>
      </is>
    </oc>
    <nc r="J45" t="inlineStr">
      <is>
        <t>Shwetha</t>
      </is>
    </nc>
  </rcc>
  <rcc rId="8530" sId="1" odxf="1">
    <oc r="J44" t="inlineStr">
      <is>
        <t>Vijay</t>
      </is>
    </oc>
    <nc r="J44" t="inlineStr">
      <is>
        <t>Shwetha</t>
      </is>
    </nc>
    <odxf/>
  </rcc>
  <rcc rId="8531" sId="1">
    <oc r="J43" t="inlineStr">
      <is>
        <t>Yamini</t>
      </is>
    </oc>
    <nc r="J43" t="inlineStr">
      <is>
        <t>Shwetha</t>
      </is>
    </nc>
  </rcc>
  <rcc rId="8532" sId="1">
    <oc r="J42" t="inlineStr">
      <is>
        <t>Arya</t>
      </is>
    </oc>
    <nc r="J42" t="inlineStr">
      <is>
        <t>Shwetha</t>
      </is>
    </nc>
  </rcc>
  <rcc rId="8533" sId="1">
    <oc r="J41" t="inlineStr">
      <is>
        <t>Manasa.</t>
      </is>
    </oc>
    <nc r="J41" t="inlineStr">
      <is>
        <t>Shwetha</t>
      </is>
    </nc>
  </rcc>
  <rcc rId="8534" sId="1">
    <oc r="J39" t="inlineStr">
      <is>
        <t>Yamini</t>
      </is>
    </oc>
    <nc r="J39" t="inlineStr">
      <is>
        <t>Shwetha</t>
      </is>
    </nc>
  </rcc>
  <rcc rId="8535" sId="1" odxf="1">
    <oc r="J38" t="inlineStr">
      <is>
        <t>Manasa.</t>
      </is>
    </oc>
    <nc r="J38" t="inlineStr">
      <is>
        <t>Shwetha</t>
      </is>
    </nc>
    <odxf/>
  </rcc>
  <rcc rId="8536" sId="1" odxf="1">
    <oc r="J37" t="inlineStr">
      <is>
        <t>Manasa.</t>
      </is>
    </oc>
    <nc r="J37" t="inlineStr">
      <is>
        <t>Shwetha</t>
      </is>
    </nc>
    <odxf/>
  </rcc>
  <rcc rId="8537" sId="1" odxf="1">
    <oc r="J36" t="inlineStr">
      <is>
        <t>Manasa.</t>
      </is>
    </oc>
    <nc r="J36" t="inlineStr">
      <is>
        <t>Shwetha</t>
      </is>
    </nc>
    <odxf/>
  </rcc>
  <rcc rId="8538" sId="1">
    <oc r="J35" t="inlineStr">
      <is>
        <t>Reshma</t>
      </is>
    </oc>
    <nc r="J35" t="inlineStr">
      <is>
        <t>Shwetha</t>
      </is>
    </nc>
  </rcc>
  <rcc rId="8539" sId="1" odxf="1">
    <oc r="J33" t="inlineStr">
      <is>
        <t>Reshma</t>
      </is>
    </oc>
    <nc r="J33" t="inlineStr">
      <is>
        <t>Shwetha</t>
      </is>
    </nc>
    <odxf/>
  </rcc>
  <rcc rId="8540" sId="1">
    <oc r="J30" t="inlineStr">
      <is>
        <t>Arya</t>
      </is>
    </oc>
    <nc r="J30" t="inlineStr">
      <is>
        <t>Shwetha</t>
      </is>
    </nc>
  </rcc>
  <rcc rId="8541" sId="1" odxf="1">
    <oc r="J28" t="inlineStr">
      <is>
        <t>Reshma</t>
      </is>
    </oc>
    <nc r="J28" t="inlineStr">
      <is>
        <t>Shwetha</t>
      </is>
    </nc>
    <odxf/>
  </rcc>
  <rcc rId="8542" sId="1" odxf="1">
    <oc r="J25" t="inlineStr">
      <is>
        <t>Yamini</t>
      </is>
    </oc>
    <nc r="J25" t="inlineStr">
      <is>
        <t>Shwetha</t>
      </is>
    </nc>
    <odxf/>
  </rcc>
  <rcc rId="8543" sId="1" odxf="1">
    <oc r="J24" t="inlineStr">
      <is>
        <t>Reshma</t>
      </is>
    </oc>
    <nc r="J24" t="inlineStr">
      <is>
        <t>Shwetha</t>
      </is>
    </nc>
    <odxf/>
  </rcc>
  <rcc rId="8544" sId="1">
    <oc r="J23" t="inlineStr">
      <is>
        <t>Vijay</t>
      </is>
    </oc>
    <nc r="J23" t="inlineStr">
      <is>
        <t>Shwetha</t>
      </is>
    </nc>
  </rcc>
  <rcc rId="8545" sId="1" odxf="1">
    <oc r="J20" t="inlineStr">
      <is>
        <t>Reshma</t>
      </is>
    </oc>
    <nc r="J20" t="inlineStr">
      <is>
        <t>Shwetha</t>
      </is>
    </nc>
    <odxf/>
  </rcc>
  <rcc rId="8546" sId="1">
    <oc r="J17" t="inlineStr">
      <is>
        <t>Arya</t>
      </is>
    </oc>
    <nc r="J17" t="inlineStr">
      <is>
        <t>Shwetha</t>
      </is>
    </nc>
  </rcc>
  <rcc rId="8547" sId="1" odxf="1">
    <oc r="J15" t="inlineStr">
      <is>
        <t>Vijay</t>
      </is>
    </oc>
    <nc r="J15" t="inlineStr">
      <is>
        <t>Shwetha</t>
      </is>
    </nc>
    <odxf/>
  </rcc>
  <rcc rId="8548" sId="1" odxf="1">
    <oc r="J13" t="inlineStr">
      <is>
        <t>Yamini</t>
      </is>
    </oc>
    <nc r="J13" t="inlineStr">
      <is>
        <t>Shwetha</t>
      </is>
    </nc>
    <odxf/>
  </rcc>
  <rfmt sheetId="1" sqref="A1 A439:A1048576 A435 A428 A422 A381 A375:A376 A371 A365:A366 A361:A363 A356:A358 A345:A351 A343 A333:A334 A326 A322:A323 A299 A287 A284 A280:A281 A278 A273:A276 A260:A271 A432 A431 A429 A428 A427 A426 A425 A424 A423 A422 A421 A420 A419 A418 A414 A403 A391 A375 A374 A355 A354 A353 A339 A338 A335 A326 A311 A285 A271 A270 A269 A252 A251 A248 A247 A245 A244 A243 A222 A221 A220 A209 A208 A207 A205 A201 A200 A199 A198 A197 A196 A195 A194 A193 A191 A190 A189 A183 A181">
    <dxf>
      <fill>
        <patternFill>
          <bgColor theme="1"/>
        </patternFill>
      </fill>
    </dxf>
  </rfmt>
  <rfmt sheetId="1" sqref="A1 A439:A1048576 A435 A428 A422 A381 A375:A376 A371 A365:A366 A361:A363 A356:A358 A345:A351 A343 A333:A334 A326 A322:A323 A299 A287 A284 A280:A281 A278 A273:A276 A260:A271 A432 A431 A429 A428 A427 A426 A425 A424 A423 A422 A421 A420 A419 A418 A414 A403 A391 A375 A374 A355 A354 A353 A339 A338 A335 A326 A311 A285 A271 A270 A269 A252 A251 A248 A247 A245 A244 A243 A222 A221 A220 A209 A208 A207 A205 A201 A200 A199 A198 A197 A196 A195 A194 A193 A191 A190 A189 A183 A181">
    <dxf>
      <fill>
        <patternFill patternType="none">
          <bgColor auto="1"/>
        </patternFill>
      </fill>
    </dxf>
  </rfmt>
  <rfmt sheetId="1" sqref="A1 A439:A1048576 A435 A428 A422 A381 A375:A376 A371 A365:A366 A361:A363 A356:A358 A345:A351 A343 A333:A334 A326 A322:A323 A299 A287 A284 A280:A281 A278 A273:A276 A260:A271 A432 A431 A429 A428 A427 A426 A425 A424 A423 A422 A421 A420 A419 A418 A414 A403 A391 A375 A374 A355 A354 A353 A339 A338 A335 A326 A311 A285 A271 A270 A269 A252 A251 A248 A247 A245 A244 A243 A222 A221 A220 A209 A208 A207 A205 A201 A200 A199 A198 A197 A196 A195 A194 A193 A191 A190 A189 A183 A181" start="0" length="2147483647">
    <dxf>
      <font>
        <color theme="1"/>
      </font>
    </dxf>
  </rfmt>
  <rfmt sheetId="1" sqref="A1">
    <dxf>
      <fill>
        <patternFill patternType="solid">
          <bgColor theme="4"/>
        </patternFill>
      </fill>
    </dxf>
  </rfmt>
  <rcc rId="8549" sId="1">
    <nc r="J9" t="inlineStr">
      <is>
        <t>Vijay</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 sId="1">
    <nc r="F246" t="inlineStr">
      <is>
        <t>intel</t>
      </is>
    </nc>
  </rcc>
  <rcc rId="766" sId="1">
    <nc r="F319" t="inlineStr">
      <is>
        <t>intel</t>
      </is>
    </nc>
  </rcc>
  <rcc rId="767" sId="1">
    <nc r="F320" t="inlineStr">
      <is>
        <t>intel</t>
      </is>
    </nc>
  </rcc>
  <rcc rId="768" sId="1">
    <nc r="F322" t="inlineStr">
      <is>
        <t>intel</t>
      </is>
    </nc>
  </rcc>
  <rcc rId="769" sId="1">
    <oc r="G246" t="inlineStr">
      <is>
        <t>intel</t>
      </is>
    </oc>
    <nc r="G246"/>
  </rcc>
  <rcc rId="770" sId="1">
    <oc r="G319" t="inlineStr">
      <is>
        <t>intel</t>
      </is>
    </oc>
    <nc r="G319"/>
  </rcc>
  <rcc rId="771" sId="1">
    <oc r="G320" t="inlineStr">
      <is>
        <t>intel</t>
      </is>
    </oc>
    <nc r="G320"/>
  </rcc>
  <rcc rId="772" sId="1">
    <oc r="G322" t="inlineStr">
      <is>
        <t>intel</t>
      </is>
    </oc>
    <nc r="G322"/>
  </rcc>
  <rcv guid="{B7B32A7E-2D71-4021-9AAC-4840A71457B1}" action="delete"/>
  <rdn rId="0" localSheetId="1" customView="1" name="Z_B7B32A7E_2D71_4021_9AAC_4840A71457B1_.wvu.FilterData" hidden="1" oldHidden="1">
    <formula>'FIVC_BIOS_ADL-S_5SGC2_Cons_Ext.'!$A$1:$N$437</formula>
    <oldFormula>'FIVC_BIOS_ADL-S_5SGC2_Cons_Ext.'!$A$1:$N$437</oldFormula>
  </rdn>
  <rcv guid="{B7B32A7E-2D71-4021-9AAC-4840A71457B1}" action="add"/>
</revisions>
</file>

<file path=xl/revisions/revisionLog9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50" sId="1">
    <oc r="J421" t="inlineStr">
      <is>
        <t>Reshma</t>
      </is>
    </oc>
    <nc r="J421" t="inlineStr">
      <is>
        <t>Jijina</t>
      </is>
    </nc>
  </rcc>
  <rcc rId="8551" sId="1">
    <oc r="J414" t="inlineStr">
      <is>
        <t>Reshma</t>
      </is>
    </oc>
    <nc r="J414" t="inlineStr">
      <is>
        <t>Jijina</t>
      </is>
    </nc>
  </rcc>
  <rcc rId="8552" sId="1">
    <oc r="J339" t="inlineStr">
      <is>
        <t>Reshma</t>
      </is>
    </oc>
    <nc r="J339" t="inlineStr">
      <is>
        <t>Jijina</t>
      </is>
    </nc>
  </rcc>
  <rcc rId="8553" sId="1">
    <oc r="J338" t="inlineStr">
      <is>
        <t>Reshma</t>
      </is>
    </oc>
    <nc r="J338" t="inlineStr">
      <is>
        <t>Jijina</t>
      </is>
    </nc>
  </rcc>
  <rcc rId="8554" sId="1">
    <oc r="J326" t="inlineStr">
      <is>
        <t>Reshma</t>
      </is>
    </oc>
    <nc r="J326" t="inlineStr">
      <is>
        <t>Jijina</t>
      </is>
    </nc>
  </rcc>
  <rcc rId="8555" sId="1">
    <oc r="J311" t="inlineStr">
      <is>
        <t>Reshma</t>
      </is>
    </oc>
    <nc r="J311" t="inlineStr">
      <is>
        <t>Jijina</t>
      </is>
    </nc>
  </rcc>
  <rcc rId="8556" sId="1">
    <oc r="J271" t="inlineStr">
      <is>
        <t>Reshma</t>
      </is>
    </oc>
    <nc r="J271" t="inlineStr">
      <is>
        <t>Jijina</t>
      </is>
    </nc>
  </rcc>
  <rcc rId="8557" sId="1">
    <oc r="J270" t="inlineStr">
      <is>
        <t>Reshma</t>
      </is>
    </oc>
    <nc r="J270" t="inlineStr">
      <is>
        <t>Jijina</t>
      </is>
    </nc>
  </rcc>
  <rcc rId="8558" sId="1">
    <oc r="J269" t="inlineStr">
      <is>
        <t>Reshma</t>
      </is>
    </oc>
    <nc r="J269" t="inlineStr">
      <is>
        <t>Jijina</t>
      </is>
    </nc>
  </rcc>
  <rcc rId="8559" sId="1">
    <oc r="J252" t="inlineStr">
      <is>
        <t>Reshma</t>
      </is>
    </oc>
    <nc r="J252" t="inlineStr">
      <is>
        <t>Jijina</t>
      </is>
    </nc>
  </rcc>
  <rcc rId="8560" sId="1">
    <oc r="J251" t="inlineStr">
      <is>
        <t>Reshma</t>
      </is>
    </oc>
    <nc r="J251" t="inlineStr">
      <is>
        <t>Jijina</t>
      </is>
    </nc>
  </rcc>
  <rcc rId="8561" sId="1">
    <oc r="J248" t="inlineStr">
      <is>
        <t>Reshma</t>
      </is>
    </oc>
    <nc r="J248" t="inlineStr">
      <is>
        <t>Jijina</t>
      </is>
    </nc>
  </rcc>
  <rcc rId="8562" sId="1">
    <oc r="J247" t="inlineStr">
      <is>
        <t>Reshma</t>
      </is>
    </oc>
    <nc r="J247" t="inlineStr">
      <is>
        <t>Jijina</t>
      </is>
    </nc>
  </rcc>
  <rcc rId="8563" sId="1">
    <oc r="J245" t="inlineStr">
      <is>
        <t>Reshma</t>
      </is>
    </oc>
    <nc r="J245" t="inlineStr">
      <is>
        <t>Jijina</t>
      </is>
    </nc>
  </rcc>
  <rcc rId="8564" sId="1">
    <oc r="J244" t="inlineStr">
      <is>
        <t>Reshma</t>
      </is>
    </oc>
    <nc r="J244" t="inlineStr">
      <is>
        <t>Jijina</t>
      </is>
    </nc>
  </rcc>
  <rcc rId="8565" sId="1">
    <oc r="J243" t="inlineStr">
      <is>
        <t>Reshma</t>
      </is>
    </oc>
    <nc r="J243" t="inlineStr">
      <is>
        <t>Jijina</t>
      </is>
    </nc>
  </rcc>
  <rcc rId="8566" sId="1">
    <oc r="J205" t="inlineStr">
      <is>
        <t>Reshma</t>
      </is>
    </oc>
    <nc r="J205" t="inlineStr">
      <is>
        <t>Jijina</t>
      </is>
    </nc>
  </rcc>
  <rcc rId="8567" sId="1">
    <oc r="J116" t="inlineStr">
      <is>
        <t>Reshma</t>
      </is>
    </oc>
    <nc r="J116" t="inlineStr">
      <is>
        <t>Jijina</t>
      </is>
    </nc>
  </rcc>
  <rcc rId="8568" sId="1">
    <oc r="J95" t="inlineStr">
      <is>
        <t>Reshma</t>
      </is>
    </oc>
    <nc r="J95" t="inlineStr">
      <is>
        <t>Jijina</t>
      </is>
    </nc>
  </rcc>
  <rcc rId="8569" sId="1">
    <oc r="J10" t="inlineStr">
      <is>
        <t>Reshma</t>
      </is>
    </oc>
    <nc r="J10" t="inlineStr">
      <is>
        <t>Jijina</t>
      </is>
    </nc>
  </rcc>
  <rcc rId="8570" sId="1">
    <oc r="J322" t="inlineStr">
      <is>
        <t>Yamini</t>
      </is>
    </oc>
    <nc r="J322" t="inlineStr">
      <is>
        <t>Manasa</t>
      </is>
    </nc>
  </rcc>
  <rcc rId="8571" sId="1">
    <oc r="J321" t="inlineStr">
      <is>
        <t>Yamini</t>
      </is>
    </oc>
    <nc r="J321" t="inlineStr">
      <is>
        <t>Manasa</t>
      </is>
    </nc>
  </rcc>
  <rcc rId="8572" sId="1">
    <oc r="J320" t="inlineStr">
      <is>
        <t>Yamini</t>
      </is>
    </oc>
    <nc r="J320" t="inlineStr">
      <is>
        <t>Manasa</t>
      </is>
    </nc>
  </rcc>
  <rcc rId="8573" sId="1">
    <oc r="J319" t="inlineStr">
      <is>
        <t>Yamini</t>
      </is>
    </oc>
    <nc r="J319" t="inlineStr">
      <is>
        <t>Manasa</t>
      </is>
    </nc>
  </rcc>
  <rcc rId="8574" sId="1">
    <oc r="J246" t="inlineStr">
      <is>
        <t>Yamini</t>
      </is>
    </oc>
    <nc r="J246" t="inlineStr">
      <is>
        <t>Manasa</t>
      </is>
    </nc>
  </rcc>
  <rcc rId="8575" sId="1">
    <oc r="J19" t="inlineStr">
      <is>
        <t>Yamini</t>
      </is>
    </oc>
    <nc r="J19" t="inlineStr">
      <is>
        <t>Manasa</t>
      </is>
    </nc>
  </rcc>
  <rcc rId="8576" sId="1">
    <oc r="J18" t="inlineStr">
      <is>
        <t>Yamini</t>
      </is>
    </oc>
    <nc r="J18" t="inlineStr">
      <is>
        <t>Manasa</t>
      </is>
    </nc>
  </rc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Test_Data!$A$1:$U$438</formula>
    <oldFormula>Test_Data!$A$1:$U$438</oldFormula>
  </rdn>
  <rcv guid="{59388434-B977-4D04-820B-C0079DE38CFF}" action="add"/>
</revisions>
</file>

<file path=xl/revisions/revisionLog9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79" sId="1">
    <oc r="J392" t="inlineStr">
      <is>
        <t>Yamini</t>
      </is>
    </oc>
    <nc r="J392" t="inlineStr">
      <is>
        <t>Jijina</t>
      </is>
    </nc>
  </rcc>
  <rcc rId="8580" sId="1">
    <oc r="J385" t="inlineStr">
      <is>
        <t>Yamini</t>
      </is>
    </oc>
    <nc r="J385" t="inlineStr">
      <is>
        <t>Jijina</t>
      </is>
    </nc>
  </rcc>
  <rcc rId="8581" sId="1">
    <oc r="J373" t="inlineStr">
      <is>
        <t>Yamini</t>
      </is>
    </oc>
    <nc r="J373" t="inlineStr">
      <is>
        <t>Jijina</t>
      </is>
    </nc>
  </rcc>
  <rcc rId="8582" sId="1">
    <oc r="J366" t="inlineStr">
      <is>
        <t>Yamini</t>
      </is>
    </oc>
    <nc r="J366" t="inlineStr">
      <is>
        <t>Jijina</t>
      </is>
    </nc>
  </rcc>
  <rcc rId="8583" sId="1">
    <oc r="J333" t="inlineStr">
      <is>
        <t>Yamini</t>
      </is>
    </oc>
    <nc r="J333" t="inlineStr">
      <is>
        <t>Jijina</t>
      </is>
    </nc>
  </rcc>
  <rcc rId="8584" sId="1">
    <oc r="J332" t="inlineStr">
      <is>
        <t>Yamini</t>
      </is>
    </oc>
    <nc r="J332" t="inlineStr">
      <is>
        <t>Jijina</t>
      </is>
    </nc>
  </rcc>
  <rcc rId="8585" sId="1">
    <oc r="J331" t="inlineStr">
      <is>
        <t>Yamini</t>
      </is>
    </oc>
    <nc r="J331" t="inlineStr">
      <is>
        <t>Jijina</t>
      </is>
    </nc>
  </rcc>
  <rcc rId="8586" sId="1">
    <oc r="J330" t="inlineStr">
      <is>
        <t>Yamini</t>
      </is>
    </oc>
    <nc r="J330" t="inlineStr">
      <is>
        <t>Jijina</t>
      </is>
    </nc>
  </rcc>
  <rcc rId="8587" sId="1">
    <oc r="J329" t="inlineStr">
      <is>
        <t>Yamini</t>
      </is>
    </oc>
    <nc r="J329" t="inlineStr">
      <is>
        <t>Jijina</t>
      </is>
    </nc>
  </rcc>
  <rcc rId="8588" sId="1">
    <oc r="J302" t="inlineStr">
      <is>
        <t>Yamini</t>
      </is>
    </oc>
    <nc r="J302" t="inlineStr">
      <is>
        <t>Jijina</t>
      </is>
    </nc>
  </rcc>
  <rcc rId="8589" sId="1">
    <oc r="J301" t="inlineStr">
      <is>
        <t>Yamini</t>
      </is>
    </oc>
    <nc r="J301" t="inlineStr">
      <is>
        <t>Jijina</t>
      </is>
    </nc>
  </rcc>
  <rcc rId="8590" sId="1">
    <oc r="J250" t="inlineStr">
      <is>
        <t>Yamini</t>
      </is>
    </oc>
    <nc r="J250" t="inlineStr">
      <is>
        <t>Jijina</t>
      </is>
    </nc>
  </rcc>
  <rcc rId="8591" sId="1">
    <oc r="J249" t="inlineStr">
      <is>
        <t>Yamini</t>
      </is>
    </oc>
    <nc r="J249" t="inlineStr">
      <is>
        <t>Jijina</t>
      </is>
    </nc>
  </rcc>
  <rcc rId="8592" sId="1">
    <oc r="J241" t="inlineStr">
      <is>
        <t>Yamini</t>
      </is>
    </oc>
    <nc r="J241" t="inlineStr">
      <is>
        <t>Jijina</t>
      </is>
    </nc>
  </rcc>
  <rcc rId="8593" sId="1">
    <oc r="J118" t="inlineStr">
      <is>
        <t>Yamini</t>
      </is>
    </oc>
    <nc r="J118" t="inlineStr">
      <is>
        <t>Jijina</t>
      </is>
    </nc>
  </rcc>
  <rcc rId="8594" sId="1">
    <oc r="J60" t="inlineStr">
      <is>
        <t>Yamini</t>
      </is>
    </oc>
    <nc r="J60" t="inlineStr">
      <is>
        <t>Jijina</t>
      </is>
    </nc>
  </rcc>
  <rcc rId="8595" sId="1">
    <oc r="J58" t="inlineStr">
      <is>
        <t>Yamini</t>
      </is>
    </oc>
    <nc r="J58" t="inlineStr">
      <is>
        <t>Jijina</t>
      </is>
    </nc>
  </rcc>
</revisions>
</file>

<file path=xl/revisions/revisionLog9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9388434-B977-4D04-820B-C0079DE38CFF}" action="delete"/>
  <rdn rId="0" localSheetId="2" customView="1" name="Z_59388434_B977_4D04_820B_C0079DE38CFF_.wvu.FilterData" hidden="1" oldHidden="1">
    <formula>Test_Config!$A$1</formula>
    <oldFormula>Test_Config!$A$1</oldFormula>
  </rdn>
  <rdn rId="0" localSheetId="1" customView="1" name="Z_59388434_B977_4D04_820B_C0079DE38CFF_.wvu.FilterData" hidden="1" oldHidden="1">
    <formula>Test_Data!$A$1:$U$438</formula>
    <oldFormula>Test_Data!$A$1:$U$438</oldFormula>
  </rdn>
  <rcv guid="{59388434-B977-4D04-820B-C0079DE38CFF}" action="add"/>
</revisions>
</file>

<file path=xl/revisions/revisionLog9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98" sId="1">
    <oc r="J339" t="inlineStr">
      <is>
        <t>Jijina</t>
      </is>
    </oc>
    <nc r="J339" t="inlineStr">
      <is>
        <t>Yamini</t>
      </is>
    </nc>
  </rcc>
  <rcc rId="8599" sId="1">
    <oc r="J338" t="inlineStr">
      <is>
        <t>Jijina</t>
      </is>
    </oc>
    <nc r="J338" t="inlineStr">
      <is>
        <t>Yamini</t>
      </is>
    </nc>
  </rcc>
  <rdn rId="0" localSheetId="2" customView="1" name="Z_AF045930_F6CD_4BF7_B8A9_DE1F9790BF9B_.wvu.FilterData" hidden="1" oldHidden="1">
    <formula>Test_Config!$A$1</formula>
  </rdn>
  <rdn rId="0" localSheetId="1" customView="1" name="Z_AF045930_F6CD_4BF7_B8A9_DE1F9790BF9B_.wvu.FilterData" hidden="1" oldHidden="1">
    <formula>Test_Data!$A$1:$U$438</formula>
  </rdn>
  <rcv guid="{AF045930-F6CD-4BF7-B8A9-DE1F9790BF9B}" action="add"/>
</revisions>
</file>

<file path=xl/revisions/revisionLog9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2" sId="1">
    <oc r="I201" t="inlineStr">
      <is>
        <t>Not_Run</t>
      </is>
    </oc>
    <nc r="I201" t="inlineStr">
      <is>
        <t>Passed</t>
      </is>
    </nc>
  </rcc>
</revisions>
</file>

<file path=xl/revisions/revisionLog9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3" sId="1">
    <oc r="I196" t="inlineStr">
      <is>
        <t>Not_Run</t>
      </is>
    </oc>
    <nc r="I196" t="inlineStr">
      <is>
        <t>Passed</t>
      </is>
    </nc>
  </rcc>
</revisions>
</file>

<file path=xl/revisions/revisionLog9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4" sId="1">
    <oc r="I195" t="inlineStr">
      <is>
        <t>Not_Run</t>
      </is>
    </oc>
    <nc r="I195" t="inlineStr">
      <is>
        <t>Passed</t>
      </is>
    </nc>
  </rcc>
</revisions>
</file>

<file path=xl/revisions/revisionLog9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5" sId="1">
    <oc r="I194" t="inlineStr">
      <is>
        <t>Not_Run</t>
      </is>
    </oc>
    <nc r="I194" t="inlineStr">
      <is>
        <t>Passed</t>
      </is>
    </nc>
  </rcc>
</revisions>
</file>

<file path=xl/revisions/revisionLog9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6" sId="1">
    <oc r="I193" t="inlineStr">
      <is>
        <t>Not_Run</t>
      </is>
    </oc>
    <nc r="I193" t="inlineStr">
      <is>
        <t>Passed</t>
      </is>
    </nc>
  </rcc>
</revisions>
</file>

<file path=xl/revisions/revisionLog9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7" sId="1">
    <oc r="I399" t="inlineStr">
      <is>
        <t>Not_Run</t>
      </is>
    </oc>
    <nc r="I399" t="inlineStr">
      <is>
        <t>Passed</t>
      </is>
    </nc>
  </rcc>
  <rcc rId="8608" sId="1">
    <oc r="I397" t="inlineStr">
      <is>
        <t>Not_Run</t>
      </is>
    </oc>
    <nc r="I397" t="inlineStr">
      <is>
        <t>Passed</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79D22E-755A-4E0D-A977-6DB5DB67A016}" action="delete"/>
  <rdn rId="0" localSheetId="1" customView="1" name="Z_5579D22E_755A_4E0D_A977_6DB5DB67A016_.wvu.FilterData" hidden="1" oldHidden="1">
    <formula>'FIVC_BIOS_ADL-S_5SGC2_Cons_Ext.'!$A$1:$N$437</formula>
    <oldFormula>'FIVC_BIOS_ADL-S_5SGC2_Cons_Ext.'!$A$1:$N$437</oldFormula>
  </rdn>
  <rcv guid="{5579D22E-755A-4E0D-A977-6DB5DB67A016}" action="add"/>
</revisions>
</file>

<file path=xl/revisions/revisionLog9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9" sId="1">
    <oc r="I392" t="inlineStr">
      <is>
        <t>Not_Run</t>
      </is>
    </oc>
    <nc r="I392" t="inlineStr">
      <is>
        <t>Passed</t>
      </is>
    </nc>
  </rcc>
  <rcc rId="8610" sId="1">
    <oc r="I373" t="inlineStr">
      <is>
        <t>Not_Run</t>
      </is>
    </oc>
    <nc r="I373" t="inlineStr">
      <is>
        <t>Passed</t>
      </is>
    </nc>
  </rcc>
  <rcc rId="8611" sId="1">
    <oc r="I333" t="inlineStr">
      <is>
        <t>Not_Run</t>
      </is>
    </oc>
    <nc r="I333" t="inlineStr">
      <is>
        <t>Passed</t>
      </is>
    </nc>
  </rcc>
  <rcc rId="8612" sId="1">
    <oc r="I331" t="inlineStr">
      <is>
        <t>Not_Run</t>
      </is>
    </oc>
    <nc r="I331" t="inlineStr">
      <is>
        <t>Passed</t>
      </is>
    </nc>
  </rcc>
  <rcc rId="8613" sId="1">
    <oc r="I329" t="inlineStr">
      <is>
        <t>Not_Run</t>
      </is>
    </oc>
    <nc r="I329" t="inlineStr">
      <is>
        <t>Passed</t>
      </is>
    </nc>
  </rcc>
  <rcc rId="8614" sId="1">
    <oc r="I302" t="inlineStr">
      <is>
        <t>Not_Run</t>
      </is>
    </oc>
    <nc r="I302" t="inlineStr">
      <is>
        <t>Passed</t>
      </is>
    </nc>
  </rcc>
  <rcc rId="8615" sId="1">
    <oc r="I118" t="inlineStr">
      <is>
        <t>Not_Run</t>
      </is>
    </oc>
    <nc r="I118" t="inlineStr">
      <is>
        <t>Passed</t>
      </is>
    </nc>
  </rcc>
</revisions>
</file>

<file path=xl/revisions/revisionLog9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6" sId="1">
    <oc r="I190" t="inlineStr">
      <is>
        <t>Not_Run</t>
      </is>
    </oc>
    <nc r="I190" t="inlineStr">
      <is>
        <t>Passed</t>
      </is>
    </nc>
  </rcc>
</revisions>
</file>

<file path=xl/revisions/revisionLog9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7" sId="1">
    <oc r="I189" t="inlineStr">
      <is>
        <t>Not_Run</t>
      </is>
    </oc>
    <nc r="I189" t="inlineStr">
      <is>
        <t>Passed</t>
      </is>
    </nc>
  </rcc>
</revisions>
</file>

<file path=xl/revisions/revisionLog9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8" sId="1">
    <oc r="I151" t="inlineStr">
      <is>
        <t>Not_Run</t>
      </is>
    </oc>
    <nc r="I151" t="inlineStr">
      <is>
        <t>Passed</t>
      </is>
    </nc>
  </rcc>
</revisions>
</file>

<file path=xl/revisions/revisionLog9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9" sId="1">
    <oc r="I92" t="inlineStr">
      <is>
        <t>Not_Run</t>
      </is>
    </oc>
    <nc r="I92" t="inlineStr">
      <is>
        <t>Passed</t>
      </is>
    </nc>
  </rcc>
</revisions>
</file>

<file path=xl/revisions/revisionLog9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0" sId="1">
    <oc r="I67" t="inlineStr">
      <is>
        <t>Not_Run</t>
      </is>
    </oc>
    <nc r="I67" t="inlineStr">
      <is>
        <t>Passed</t>
      </is>
    </nc>
  </rcc>
</revisions>
</file>

<file path=xl/revisions/revisionLog9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1" sId="1">
    <oc r="I93" t="inlineStr">
      <is>
        <t>Not_Run</t>
      </is>
    </oc>
    <nc r="I93" t="inlineStr">
      <is>
        <t>Passed</t>
      </is>
    </nc>
  </rcc>
</revisions>
</file>

<file path=xl/revisions/revisionLog9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2" sId="1">
    <oc r="I60" t="inlineStr">
      <is>
        <t>Not_Run</t>
      </is>
    </oc>
    <nc r="I60" t="inlineStr">
      <is>
        <t>Passed</t>
      </is>
    </nc>
  </rcc>
  <rcc rId="8623" sId="1">
    <oc r="I270" t="inlineStr">
      <is>
        <t>Not_Run</t>
      </is>
    </oc>
    <nc r="I270" t="inlineStr">
      <is>
        <t>Passed</t>
      </is>
    </nc>
  </rcc>
</revisions>
</file>

<file path=xl/revisions/revisionLog9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4" sId="1">
    <oc r="I87" t="inlineStr">
      <is>
        <t>Not_Run</t>
      </is>
    </oc>
    <nc r="I87" t="inlineStr">
      <is>
        <t>Passed</t>
      </is>
    </nc>
  </rcc>
</revisions>
</file>

<file path=xl/revisions/revisionLog9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5" sId="1">
    <oc r="I375" t="inlineStr">
      <is>
        <t>Not_Run</t>
      </is>
    </oc>
    <nc r="I375" t="inlineStr">
      <is>
        <t>Passed</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5" sId="1">
    <oc r="G10" t="inlineStr">
      <is>
        <t>Arya</t>
      </is>
    </oc>
    <nc r="G10" t="inlineStr">
      <is>
        <t>Reshma</t>
      </is>
    </nc>
  </rcc>
  <rcc rId="776" sId="1">
    <oc r="G116" t="inlineStr">
      <is>
        <t>Arya</t>
      </is>
    </oc>
    <nc r="G116" t="inlineStr">
      <is>
        <t>Reshma</t>
      </is>
    </nc>
  </rcc>
  <rcc rId="777" sId="1">
    <oc r="G155" t="inlineStr">
      <is>
        <t>Arya</t>
      </is>
    </oc>
    <nc r="G155" t="inlineStr">
      <is>
        <t>Reshma</t>
      </is>
    </nc>
  </rcc>
  <rcc rId="778" sId="1">
    <oc r="G166" t="inlineStr">
      <is>
        <t>Arya</t>
      </is>
    </oc>
    <nc r="G166" t="inlineStr">
      <is>
        <t>Reshma</t>
      </is>
    </nc>
  </rcc>
  <rcc rId="779" sId="1">
    <oc r="G180" t="inlineStr">
      <is>
        <t>Arya</t>
      </is>
    </oc>
    <nc r="G180" t="inlineStr">
      <is>
        <t>Reshma</t>
      </is>
    </nc>
  </rcc>
  <rcc rId="780" sId="1">
    <oc r="G230" t="inlineStr">
      <is>
        <t>Arya</t>
      </is>
    </oc>
    <nc r="G230" t="inlineStr">
      <is>
        <t>Reshma</t>
      </is>
    </nc>
  </rcc>
  <rcc rId="781" sId="1">
    <oc r="G284" t="inlineStr">
      <is>
        <t>Arya</t>
      </is>
    </oc>
    <nc r="G284" t="inlineStr">
      <is>
        <t>Reshma</t>
      </is>
    </nc>
  </rcc>
  <rcc rId="782" sId="1">
    <oc r="G290" t="inlineStr">
      <is>
        <t>Arya</t>
      </is>
    </oc>
    <nc r="G290" t="inlineStr">
      <is>
        <t>Reshma</t>
      </is>
    </nc>
  </rcc>
  <rcc rId="783" sId="1">
    <oc r="G291" t="inlineStr">
      <is>
        <t>Arya</t>
      </is>
    </oc>
    <nc r="G291" t="inlineStr">
      <is>
        <t>Reshma</t>
      </is>
    </nc>
  </rcc>
  <rcc rId="784" sId="1">
    <oc r="G292" t="inlineStr">
      <is>
        <t>Arya</t>
      </is>
    </oc>
    <nc r="G292" t="inlineStr">
      <is>
        <t>Reshma</t>
      </is>
    </nc>
  </rcc>
  <rcc rId="785" sId="1">
    <oc r="G305" t="inlineStr">
      <is>
        <t>Arya</t>
      </is>
    </oc>
    <nc r="G305" t="inlineStr">
      <is>
        <t>Reshma</t>
      </is>
    </nc>
  </rcc>
  <rcc rId="786" sId="1">
    <oc r="G316" t="inlineStr">
      <is>
        <t>Arya</t>
      </is>
    </oc>
    <nc r="G316" t="inlineStr">
      <is>
        <t>Reshma</t>
      </is>
    </nc>
  </rcc>
  <rcc rId="787" sId="1">
    <oc r="G317" t="inlineStr">
      <is>
        <t>Arya</t>
      </is>
    </oc>
    <nc r="G317" t="inlineStr">
      <is>
        <t>Reshma</t>
      </is>
    </nc>
  </rcc>
  <rcc rId="788" sId="1">
    <oc r="G338" t="inlineStr">
      <is>
        <t>Arya</t>
      </is>
    </oc>
    <nc r="G338" t="inlineStr">
      <is>
        <t>Reshma</t>
      </is>
    </nc>
  </rcc>
  <rcc rId="789" sId="1">
    <oc r="G433" t="inlineStr">
      <is>
        <t>Arya</t>
      </is>
    </oc>
    <nc r="G433" t="inlineStr">
      <is>
        <t>Reshma</t>
      </is>
    </nc>
  </rcc>
  <rcc rId="790" sId="1">
    <oc r="G236" t="inlineStr">
      <is>
        <t>Arya</t>
      </is>
    </oc>
    <nc r="G236" t="inlineStr">
      <is>
        <t>Reshma</t>
      </is>
    </nc>
  </rcc>
  <rcc rId="791" sId="1">
    <oc r="G238" t="inlineStr">
      <is>
        <t>Arya</t>
      </is>
    </oc>
    <nc r="G238" t="inlineStr">
      <is>
        <t>Reshma</t>
      </is>
    </nc>
  </rcc>
  <rcc rId="792" sId="1">
    <oc r="G255" t="inlineStr">
      <is>
        <t>Arya</t>
      </is>
    </oc>
    <nc r="G255" t="inlineStr">
      <is>
        <t>Reshma</t>
      </is>
    </nc>
  </rcc>
  <rcv guid="{B7B32A7E-2D71-4021-9AAC-4840A71457B1}" action="delete"/>
  <rdn rId="0" localSheetId="1" customView="1" name="Z_B7B32A7E_2D71_4021_9AAC_4840A71457B1_.wvu.FilterData" hidden="1" oldHidden="1">
    <formula>'FIVC_BIOS_ADL-S_5SGC2_Cons_Ext.'!$A$1:$N$437</formula>
    <oldFormula>'FIVC_BIOS_ADL-S_5SGC2_Cons_Ext.'!$A$1:$N$437</oldFormula>
  </rdn>
  <rcv guid="{B7B32A7E-2D71-4021-9AAC-4840A71457B1}" action="add"/>
</revisions>
</file>

<file path=xl/revisions/revisionLog9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6" sId="1">
    <oc r="I374" t="inlineStr">
      <is>
        <t>Not_Run</t>
      </is>
    </oc>
    <nc r="I374" t="inlineStr">
      <is>
        <t>Passed</t>
      </is>
    </nc>
  </rcc>
</revisions>
</file>

<file path=xl/revisions/revisionLog9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7" sId="1">
    <oc r="I326" t="inlineStr">
      <is>
        <t>Not_Run</t>
      </is>
    </oc>
    <nc r="I326" t="inlineStr">
      <is>
        <t>Passed</t>
      </is>
    </nc>
  </rcc>
</revisions>
</file>

<file path=xl/revisions/revisionLog9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8" sId="1">
    <oc r="I222" t="inlineStr">
      <is>
        <t>Not_Run</t>
      </is>
    </oc>
    <nc r="I222" t="inlineStr">
      <is>
        <t>Passed</t>
      </is>
    </nc>
  </rcc>
</revisions>
</file>

<file path=xl/revisions/revisionLog9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9" sId="1">
    <oc r="I221" t="inlineStr">
      <is>
        <t>Not_Run</t>
      </is>
    </oc>
    <nc r="I221" t="inlineStr">
      <is>
        <t>Passed</t>
      </is>
    </nc>
  </rcc>
</revisions>
</file>

<file path=xl/revisions/revisionLog9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0" sId="1">
    <oc r="I220" t="inlineStr">
      <is>
        <t>Not_Run</t>
      </is>
    </oc>
    <nc r="I220" t="inlineStr">
      <is>
        <t>Passed</t>
      </is>
    </nc>
  </rcc>
</revisions>
</file>

<file path=xl/revisions/revisionLog9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1" sId="1">
    <oc r="I163" t="inlineStr">
      <is>
        <t>Not_Run</t>
      </is>
    </oc>
    <nc r="I163" t="inlineStr">
      <is>
        <t>Passed</t>
      </is>
    </nc>
  </rcc>
</revisions>
</file>

<file path=xl/revisions/revisionLog9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2" sId="1">
    <oc r="I432" t="inlineStr">
      <is>
        <t>Not_Run</t>
      </is>
    </oc>
    <nc r="I432" t="inlineStr">
      <is>
        <t>Passed</t>
      </is>
    </nc>
  </rcc>
</revisions>
</file>

<file path=xl/revisions/revisionLog9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3" sId="1">
    <oc r="I403" t="inlineStr">
      <is>
        <t>Not_Run</t>
      </is>
    </oc>
    <nc r="I403" t="inlineStr">
      <is>
        <t>Passed</t>
      </is>
    </nc>
  </rcc>
</revisions>
</file>

<file path=xl/revisions/revisionLog9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4" sId="1">
    <oc r="I355" t="inlineStr">
      <is>
        <t>Not_Run</t>
      </is>
    </oc>
    <nc r="I355" t="inlineStr">
      <is>
        <t>Passed</t>
      </is>
    </nc>
  </rcc>
</revisions>
</file>

<file path=xl/revisions/revisionLog9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5" sId="1">
    <oc r="I354" t="inlineStr">
      <is>
        <t>Not_Run</t>
      </is>
    </oc>
    <nc r="I354" t="inlineStr">
      <is>
        <t>Passed</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4" sId="1">
    <oc r="E241" t="inlineStr">
      <is>
        <t>Not_Run</t>
      </is>
    </oc>
    <nc r="E241" t="inlineStr">
      <is>
        <t>Passed</t>
      </is>
    </nc>
  </rcc>
</revisions>
</file>

<file path=xl/revisions/revisionLog9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6" sId="1">
    <oc r="I353" t="inlineStr">
      <is>
        <t>Not_Run</t>
      </is>
    </oc>
    <nc r="I353" t="inlineStr">
      <is>
        <t>Passed</t>
      </is>
    </nc>
  </rcc>
</revisions>
</file>

<file path=xl/revisions/revisionLog9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7" sId="1">
    <oc r="I335" t="inlineStr">
      <is>
        <t>Not_Run</t>
      </is>
    </oc>
    <nc r="I335" t="inlineStr">
      <is>
        <t>Passed</t>
      </is>
    </nc>
  </rcc>
</revisions>
</file>

<file path=xl/revisions/revisionLog9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8" sId="1">
    <oc r="I250" t="inlineStr">
      <is>
        <t>Not_Run</t>
      </is>
    </oc>
    <nc r="I250" t="inlineStr">
      <is>
        <t>Passed</t>
      </is>
    </nc>
  </rcc>
</revisions>
</file>

<file path=xl/revisions/revisionLog9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9" sId="1">
    <oc r="I200" t="inlineStr">
      <is>
        <t>Not_Run</t>
      </is>
    </oc>
    <nc r="I200" t="inlineStr">
      <is>
        <t>Passed</t>
      </is>
    </nc>
  </rcc>
</revisions>
</file>

<file path=xl/revisions/revisionLog9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40" sId="1">
    <oc r="I249" t="inlineStr">
      <is>
        <t>Not_Run</t>
      </is>
    </oc>
    <nc r="I249" t="inlineStr">
      <is>
        <t>Passed</t>
      </is>
    </nc>
  </rcc>
</revisions>
</file>

<file path=xl/revisions/revisionLog9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41" sId="1">
    <oc r="I199" t="inlineStr">
      <is>
        <t>Not_Run</t>
      </is>
    </oc>
    <nc r="I199" t="inlineStr">
      <is>
        <t>Passed</t>
      </is>
    </nc>
  </rcc>
  <rcc rId="8642" sId="1">
    <oc r="I198" t="inlineStr">
      <is>
        <t>Not_Run</t>
      </is>
    </oc>
    <nc r="I198" t="inlineStr">
      <is>
        <t>Passed</t>
      </is>
    </nc>
  </rcc>
</revisions>
</file>

<file path=xl/revisions/revisionLog9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43" sId="1">
    <oc r="I396" t="inlineStr">
      <is>
        <t>Not_Run</t>
      </is>
    </oc>
    <nc r="I396" t="inlineStr">
      <is>
        <t>Passed</t>
      </is>
    </nc>
  </rcc>
  <rcc rId="8644" sId="1">
    <oc r="I395" t="inlineStr">
      <is>
        <t>Not_Run</t>
      </is>
    </oc>
    <nc r="I395" t="inlineStr">
      <is>
        <t>Passed</t>
      </is>
    </nc>
  </rcc>
  <rcc rId="8645" sId="1">
    <oc r="I186" t="inlineStr">
      <is>
        <t>Not_Run</t>
      </is>
    </oc>
    <nc r="I186" t="inlineStr">
      <is>
        <t>Passed</t>
      </is>
    </nc>
  </rcc>
  <rcc rId="8646" sId="1">
    <oc r="I265" t="inlineStr">
      <is>
        <t>Not_Run</t>
      </is>
    </oc>
    <nc r="I265" t="inlineStr">
      <is>
        <t>Passed</t>
      </is>
    </nc>
  </rcc>
  <rcc rId="8647" sId="1">
    <oc r="I136" t="inlineStr">
      <is>
        <t>Not_Run</t>
      </is>
    </oc>
    <nc r="I136" t="inlineStr">
      <is>
        <t>Passed</t>
      </is>
    </nc>
  </rcc>
  <rcc rId="8648" sId="1">
    <nc r="L136" t="inlineStr">
      <is>
        <t>Verified with Keyboard</t>
      </is>
    </nc>
  </rcc>
  <rcc rId="8649" sId="1">
    <oc r="I147" t="inlineStr">
      <is>
        <t>Not_Run</t>
      </is>
    </oc>
    <nc r="I147" t="inlineStr">
      <is>
        <t>Passed</t>
      </is>
    </nc>
  </rcc>
  <rcc rId="8650" sId="1">
    <oc r="I185" t="inlineStr">
      <is>
        <t>Not_Run</t>
      </is>
    </oc>
    <nc r="I185" t="inlineStr">
      <is>
        <t>Passed</t>
      </is>
    </nc>
  </rcc>
</revisions>
</file>

<file path=xl/revisions/revisionLog9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51" sId="1">
    <oc r="I431" t="inlineStr">
      <is>
        <t>Not_Run</t>
      </is>
    </oc>
    <nc r="I431" t="inlineStr">
      <is>
        <t>Passed</t>
      </is>
    </nc>
  </rcc>
</revisions>
</file>

<file path=xl/revisions/revisionLog9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52" sId="1">
    <oc r="I243" t="inlineStr">
      <is>
        <t>Not_Run</t>
      </is>
    </oc>
    <nc r="I243" t="inlineStr">
      <is>
        <t>Passed</t>
      </is>
    </nc>
  </rcc>
</revisions>
</file>

<file path=xl/revisions/revisionLog9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53" sId="1">
    <oc r="I63" t="inlineStr">
      <is>
        <t>Not_Run</t>
      </is>
    </oc>
    <nc r="I63" t="inlineStr">
      <is>
        <t>Passed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1">
  <userInfo guid="{D9F2FE37-9518-485F-87E0-A6C030703318}" name="Biju, BeethuX" id="-1996830628" dateTime="2022-03-04T15:24:39"/>
  <userInfo guid="{CD4BBA92-E963-41CF-8815-8C0CA98F16EE}" name="Biju, BeethuX" id="-1996828527" dateTime="2022-03-04T16:17:39"/>
  <userInfo guid="{AD022FF1-F838-4AE5-84FE-8F58370AAB65}" name="Vs, AnanthareshmaX" id="-2103097120" dateTime="2022-03-07T11:36:36"/>
  <userInfo guid="{2E5C7614-7684-486B-A744-E2E3B3168682}" name="As, VijayX" id="-1695807136" dateTime="2022-03-09T09:23:02"/>
  <userInfo guid="{4ED85297-4197-430E-9932-FB567D794A90}" name="Vs, AnanthareshmaX" id="-2103110259" dateTime="2022-03-09T10:25:56"/>
  <userInfo guid="{A9C73FF2-BE58-4BD0-96DD-1B3A14839521}" name="Suresh, AryaX" id="-91542193" dateTime="2022-04-01T11:04:17"/>
  <userInfo guid="{2E44AFDB-2709-4364-8CB7-F2BCCA1296F2}" name="Suresh, AryaX" id="-91546870" dateTime="2022-05-06T17:27:17"/>
  <userInfo guid="{5263770C-AC19-4164-9AF1-92ECC5936219}" name="Suresh, AryaX" id="-91548395" dateTime="2022-05-09T11:50:31"/>
  <userInfo guid="{E25945D1-58D0-48F8-9DC5-6A24787F4D8B}" name="Suresh, AryaX" id="-91505653" dateTime="2022-05-09T21:03:41"/>
  <userInfo guid="{AE619A66-9627-4FE9-B7A8-7E6D278D88B5}" name="Vs, AnanthareshmaX" id="-2103097917" dateTime="2022-05-10T09:54:21"/>
  <userInfo guid="{F43A09E0-0272-4BBF-98DD-0543318903DE}" name="As, VijayX" id="-1695765315" dateTime="2022-05-10T10:20:00"/>
  <userInfo guid="{AE619A66-9627-4FE9-B7A8-7E6D278D88B5}" name="D, ShwethaX" id="-2012226948" dateTime="2022-05-10T17:52:34"/>
  <userInfo guid="{09F28D0E-5693-4BB8-8256-3419580DCA52}" name="Biju, BeethuX" id="-1996870423" dateTime="2022-05-12T11:58:04"/>
  <userInfo guid="{F93072D2-FC83-4EC5-B2A7-790F93260522}" name="Suresh, AryaX" id="-91545207" dateTime="2022-05-19T10:01:37"/>
  <userInfo guid="{536CA3E9-CC3C-4129-B7A2-2752FB643B86}" name="Yamini, ChittepuX" id="-2067046299" dateTime="2022-05-20T15:57:17"/>
  <userInfo guid="{90B7DCB4-37C8-46FA-9961-21278394E4CB}" name="D, ShwethaX" id="-2012263029" dateTime="2022-05-23T09:42:40"/>
  <userInfo guid="{4B659874-0C6F-46C4-B242-6661CFD15D3D}" name="Vs, AnanthareshmaX" id="-2103103551" dateTime="2022-05-23T09:44:39"/>
  <userInfo guid="{56DEBA4F-505A-4C2D-AF95-7B57392E82AA}" name="Suresh, AryaX" id="-91512357" dateTime="2022-05-23T10:38:35"/>
  <userInfo guid="{4581B6BE-3498-415E-A2E7-B39CB70ECB94}" name="U, SavithaX B" id="-815817128" dateTime="2022-05-23T17:58:39"/>
  <userInfo guid="{FED65759-1274-4C36-98A7-6BFB88FAF3C8}" name="Suresh, AryaX" id="-91533855" dateTime="2022-05-24T11:35:49"/>
  <userInfo guid="{3CC74E9B-22D9-4923-BB28-EFA79006FEF0}" name="D, ShwethaX" id="-2012224642" dateTime="2022-05-25T10:11:01"/>
  <userInfo guid="{C4D7BD6D-B482-4692-A7A8-14A6D38859A6}" name="Yamini, ChittepuX" id="-2067039508" dateTime="2022-05-25T10:21:50"/>
  <userInfo guid="{C1DCCAF5-A141-4C2D-A263-1A9AF0E3F3E7}" name="U, SavithaX B" id="-815853393" dateTime="2022-05-25T18:10:04"/>
  <userInfo guid="{C4D7BD6D-B482-4692-A7A8-14A6D38859A6}" name="Kumar, Vasanth1X" id="-276818218" dateTime="2022-05-25T19:14:25"/>
  <userInfo guid="{C4D7BD6D-B482-4692-A7A8-14A6D38859A6}" name="D, ShwethaX" id="-2012244897" dateTime="2022-05-26T09:51:56"/>
  <userInfo guid="{99136F50-7CB3-47C8-BBA1-8B91994EF00E}" name="Suresh, AryaX" id="-91491370" dateTime="2022-06-14T10:33:14"/>
  <userInfo guid="{9FF8E17E-2B4E-4F5D-A4B0-34388A5222B7}" name="Yamini, ChittepuX" id="-2067013288" dateTime="2022-06-15T09:36:05"/>
  <userInfo guid="{69737B91-9EB0-46ED-A228-5A8D570C666A}" name="Vs, AnanthareshmaX" id="-2103105206" dateTime="2022-06-15T10:00:15"/>
  <userInfo guid="{79750D5D-40C9-4AED-A71E-FA79DBF6E189}" name="Pandyala, JijinaX Nellyatt" id="-58056123" dateTime="2022-06-15T10:23:55"/>
  <userInfo guid="{9FF8E17E-2B4E-4F5D-A4B0-34388A5222B7}" name="Yamini, ChittepuX" id="-2067059804" dateTime="2022-06-16T09:51:10"/>
  <userInfo guid="{BF043B07-F418-41F7-870C-4ECE875220F6}" name="Pandyala, JijinaX Nellyatt" id="-58064634" dateTime="2022-07-06T09:50:3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microsoft.com/office/2006/relationships/wsSortMap" Target="wsSortMa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8"/>
  <sheetViews>
    <sheetView tabSelected="1" zoomScale="104" workbookViewId="0">
      <selection activeCell="C1" sqref="C1:C1048576"/>
    </sheetView>
  </sheetViews>
  <sheetFormatPr defaultRowHeight="14.4" x14ac:dyDescent="0.3"/>
  <cols>
    <col min="1" max="1" width="12.21875" style="20" customWidth="1"/>
    <col min="2" max="2" width="109.44140625" customWidth="1"/>
    <col min="3" max="3" width="8.44140625" bestFit="1" customWidth="1"/>
    <col min="4" max="4" width="2.6640625" customWidth="1"/>
    <col min="5" max="5" width="3.6640625" style="10" customWidth="1"/>
    <col min="6" max="6" width="3.109375" style="10" customWidth="1"/>
    <col min="7" max="7" width="2.77734375" style="10" customWidth="1"/>
    <col min="9" max="9" width="9.6640625" customWidth="1"/>
    <col min="10" max="10" width="9.77734375" style="10" customWidth="1"/>
    <col min="11" max="11" width="24.5546875" customWidth="1"/>
    <col min="17" max="17" width="22.33203125" customWidth="1"/>
    <col min="18" max="18" width="14" bestFit="1" customWidth="1"/>
  </cols>
  <sheetData>
    <row r="1" spans="1:19" s="4" customFormat="1" x14ac:dyDescent="0.3">
      <c r="A1" s="23" t="s">
        <v>1255</v>
      </c>
      <c r="B1" s="9" t="s">
        <v>1256</v>
      </c>
      <c r="C1" s="9" t="s">
        <v>1185</v>
      </c>
      <c r="D1" s="9" t="s">
        <v>1216</v>
      </c>
      <c r="E1" s="6" t="s">
        <v>1213</v>
      </c>
      <c r="F1" s="7" t="s">
        <v>1214</v>
      </c>
      <c r="G1" s="7" t="s">
        <v>1215</v>
      </c>
      <c r="I1" s="9" t="s">
        <v>1229</v>
      </c>
      <c r="J1" s="9" t="s">
        <v>1230</v>
      </c>
      <c r="K1" s="9" t="s">
        <v>1192</v>
      </c>
      <c r="L1" s="9" t="s">
        <v>1220</v>
      </c>
      <c r="M1" s="9" t="s">
        <v>1192</v>
      </c>
      <c r="N1" s="9" t="s">
        <v>0</v>
      </c>
      <c r="O1" s="9" t="s">
        <v>1</v>
      </c>
      <c r="P1" s="9" t="s">
        <v>2</v>
      </c>
      <c r="Q1" s="9" t="s">
        <v>3</v>
      </c>
      <c r="R1" s="9" t="s">
        <v>4</v>
      </c>
      <c r="S1" s="9"/>
    </row>
    <row r="2" spans="1:19" x14ac:dyDescent="0.3">
      <c r="A2" s="10" t="str">
        <f>HYPERLINK("https://hsdes.intel.com/resource/22011843490","22011843490")</f>
        <v>22011843490</v>
      </c>
      <c r="B2" t="s">
        <v>1182</v>
      </c>
      <c r="C2" t="s">
        <v>1240</v>
      </c>
      <c r="D2" t="s">
        <v>1217</v>
      </c>
      <c r="E2" s="5" t="s">
        <v>1219</v>
      </c>
      <c r="F2" s="11" t="s">
        <v>1236</v>
      </c>
      <c r="I2" t="s">
        <v>1186</v>
      </c>
      <c r="L2" t="s">
        <v>5</v>
      </c>
      <c r="M2" t="s">
        <v>18</v>
      </c>
      <c r="N2" t="s">
        <v>7</v>
      </c>
      <c r="O2" t="s">
        <v>19</v>
      </c>
      <c r="P2" t="s">
        <v>20</v>
      </c>
      <c r="Q2" t="s">
        <v>1183</v>
      </c>
      <c r="R2" t="s">
        <v>1184</v>
      </c>
    </row>
    <row r="3" spans="1:19" x14ac:dyDescent="0.3">
      <c r="A3" s="10" t="str">
        <f>HYPERLINK("https://hsdes.intel.com/resource/22011834699","22011834699")</f>
        <v>22011834699</v>
      </c>
      <c r="B3" t="s">
        <v>1180</v>
      </c>
      <c r="C3" s="10" t="s">
        <v>1242</v>
      </c>
      <c r="D3" t="s">
        <v>1217</v>
      </c>
      <c r="E3" s="5" t="s">
        <v>1219</v>
      </c>
      <c r="F3" s="11" t="s">
        <v>1236</v>
      </c>
      <c r="I3" t="s">
        <v>1241</v>
      </c>
      <c r="L3" t="s">
        <v>5</v>
      </c>
      <c r="M3" t="s">
        <v>1178</v>
      </c>
      <c r="N3" t="s">
        <v>7</v>
      </c>
      <c r="O3" t="s">
        <v>25</v>
      </c>
      <c r="P3" t="s">
        <v>26</v>
      </c>
      <c r="Q3" t="s">
        <v>1175</v>
      </c>
      <c r="R3" t="s">
        <v>1181</v>
      </c>
    </row>
    <row r="4" spans="1:19" x14ac:dyDescent="0.3">
      <c r="A4" s="10" t="str">
        <f>HYPERLINK("https://hsdes.intel.com/resource/22011834694","22011834694")</f>
        <v>22011834694</v>
      </c>
      <c r="B4" t="s">
        <v>1177</v>
      </c>
      <c r="C4" s="10" t="s">
        <v>1242</v>
      </c>
      <c r="D4" s="10" t="s">
        <v>1217</v>
      </c>
      <c r="E4" s="5" t="s">
        <v>1219</v>
      </c>
      <c r="F4" s="11" t="s">
        <v>1236</v>
      </c>
      <c r="I4" s="10" t="s">
        <v>1241</v>
      </c>
      <c r="L4" t="s">
        <v>5</v>
      </c>
      <c r="M4" t="s">
        <v>1178</v>
      </c>
      <c r="N4" t="s">
        <v>7</v>
      </c>
      <c r="O4" t="s">
        <v>25</v>
      </c>
      <c r="P4" t="s">
        <v>26</v>
      </c>
      <c r="Q4" t="s">
        <v>1175</v>
      </c>
      <c r="R4" t="s">
        <v>1179</v>
      </c>
    </row>
    <row r="5" spans="1:19" x14ac:dyDescent="0.3">
      <c r="A5" s="10" t="str">
        <f>HYPERLINK("https://hsdes.intel.com/resource/22011834676","22011834676")</f>
        <v>22011834676</v>
      </c>
      <c r="B5" t="s">
        <v>1174</v>
      </c>
      <c r="C5" s="10" t="s">
        <v>1242</v>
      </c>
      <c r="D5" s="10" t="s">
        <v>1217</v>
      </c>
      <c r="E5" s="5" t="s">
        <v>1219</v>
      </c>
      <c r="F5" s="11" t="s">
        <v>1236</v>
      </c>
      <c r="I5" s="10" t="s">
        <v>1241</v>
      </c>
      <c r="L5" t="s">
        <v>5</v>
      </c>
      <c r="M5" t="s">
        <v>24</v>
      </c>
      <c r="N5" t="s">
        <v>7</v>
      </c>
      <c r="O5" t="s">
        <v>25</v>
      </c>
      <c r="P5" t="s">
        <v>26</v>
      </c>
      <c r="Q5" t="s">
        <v>1175</v>
      </c>
      <c r="R5" t="s">
        <v>1176</v>
      </c>
    </row>
    <row r="6" spans="1:19" x14ac:dyDescent="0.3">
      <c r="A6" s="10" t="str">
        <f>HYPERLINK("https://hsdes.intel.com/resource/22011834621","22011834621")</f>
        <v>22011834621</v>
      </c>
      <c r="B6" t="s">
        <v>1172</v>
      </c>
      <c r="C6" s="10" t="s">
        <v>1242</v>
      </c>
      <c r="D6" s="10" t="s">
        <v>1217</v>
      </c>
      <c r="E6" s="5" t="s">
        <v>1219</v>
      </c>
      <c r="F6" s="11" t="s">
        <v>1236</v>
      </c>
      <c r="I6" s="10" t="s">
        <v>1188</v>
      </c>
      <c r="L6" t="s">
        <v>5</v>
      </c>
      <c r="M6" t="s">
        <v>24</v>
      </c>
      <c r="N6" t="s">
        <v>7</v>
      </c>
      <c r="O6" t="s">
        <v>25</v>
      </c>
      <c r="P6" t="s">
        <v>26</v>
      </c>
      <c r="Q6" t="s">
        <v>27</v>
      </c>
      <c r="R6" t="s">
        <v>1173</v>
      </c>
    </row>
    <row r="7" spans="1:19" x14ac:dyDescent="0.3">
      <c r="A7" s="20" t="str">
        <f>HYPERLINK("https://hsdes.intel.com/resource/22011834375","22011834375")</f>
        <v>22011834375</v>
      </c>
      <c r="B7" t="s">
        <v>1169</v>
      </c>
      <c r="C7" s="10" t="s">
        <v>1242</v>
      </c>
      <c r="D7" s="10" t="s">
        <v>1218</v>
      </c>
      <c r="E7" s="5" t="s">
        <v>1219</v>
      </c>
      <c r="F7" s="11" t="s">
        <v>1236</v>
      </c>
      <c r="I7" t="s">
        <v>1189</v>
      </c>
      <c r="L7" t="s">
        <v>34</v>
      </c>
      <c r="M7" t="s">
        <v>6</v>
      </c>
      <c r="N7" t="s">
        <v>7</v>
      </c>
      <c r="O7" t="s">
        <v>13</v>
      </c>
      <c r="P7" t="s">
        <v>14</v>
      </c>
      <c r="Q7" t="s">
        <v>1170</v>
      </c>
      <c r="R7" t="s">
        <v>1171</v>
      </c>
    </row>
    <row r="8" spans="1:19" x14ac:dyDescent="0.3">
      <c r="A8" s="20" t="str">
        <f>HYPERLINK("https://hsdes.intel.com/resource/22011834274","22011834274")</f>
        <v>22011834274</v>
      </c>
      <c r="B8" t="s">
        <v>1167</v>
      </c>
      <c r="C8" s="10" t="s">
        <v>1242</v>
      </c>
      <c r="D8" s="10" t="s">
        <v>1217</v>
      </c>
      <c r="E8" s="5" t="s">
        <v>1219</v>
      </c>
      <c r="F8" s="11" t="s">
        <v>1236</v>
      </c>
      <c r="I8" s="10" t="s">
        <v>1189</v>
      </c>
      <c r="L8" t="s">
        <v>30</v>
      </c>
      <c r="M8" t="s">
        <v>6</v>
      </c>
      <c r="N8" t="s">
        <v>7</v>
      </c>
      <c r="O8" t="s">
        <v>13</v>
      </c>
      <c r="P8" t="s">
        <v>14</v>
      </c>
      <c r="Q8" t="s">
        <v>1035</v>
      </c>
      <c r="R8" t="s">
        <v>1168</v>
      </c>
    </row>
    <row r="9" spans="1:19" x14ac:dyDescent="0.3">
      <c r="A9" s="10" t="str">
        <f>HYPERLINK("https://hsdes.intel.com/resource/16015007753","16015007753")</f>
        <v>16015007753</v>
      </c>
      <c r="B9" t="s">
        <v>1163</v>
      </c>
      <c r="C9" s="10" t="s">
        <v>1242</v>
      </c>
      <c r="D9" s="10" t="s">
        <v>1217</v>
      </c>
      <c r="E9" s="5" t="s">
        <v>1219</v>
      </c>
      <c r="F9" s="11" t="s">
        <v>1236</v>
      </c>
      <c r="I9" s="10" t="s">
        <v>1188</v>
      </c>
      <c r="L9" t="s">
        <v>5</v>
      </c>
      <c r="M9" t="s">
        <v>304</v>
      </c>
      <c r="N9" t="s">
        <v>575</v>
      </c>
      <c r="O9" t="s">
        <v>436</v>
      </c>
      <c r="P9" t="s">
        <v>1164</v>
      </c>
      <c r="Q9" t="s">
        <v>1165</v>
      </c>
      <c r="R9" t="s">
        <v>1166</v>
      </c>
    </row>
    <row r="10" spans="1:19" x14ac:dyDescent="0.3">
      <c r="A10" s="21" t="str">
        <f>HYPERLINK("https://hsdes.intel.com/resource/16014422452","16014422452")</f>
        <v>16014422452</v>
      </c>
      <c r="B10" t="s">
        <v>1162</v>
      </c>
      <c r="C10" s="10" t="s">
        <v>1242</v>
      </c>
      <c r="D10" s="10" t="s">
        <v>1218</v>
      </c>
      <c r="E10" s="5" t="s">
        <v>1219</v>
      </c>
      <c r="F10" s="11" t="s">
        <v>1236</v>
      </c>
      <c r="I10" s="10" t="s">
        <v>1189</v>
      </c>
      <c r="L10" t="s">
        <v>34</v>
      </c>
      <c r="M10" t="s">
        <v>6</v>
      </c>
      <c r="N10" t="s">
        <v>75</v>
      </c>
      <c r="O10" t="s">
        <v>275</v>
      </c>
      <c r="P10" t="s">
        <v>14</v>
      </c>
      <c r="Q10" t="s">
        <v>1160</v>
      </c>
      <c r="R10" t="s">
        <v>277</v>
      </c>
    </row>
    <row r="11" spans="1:19" x14ac:dyDescent="0.3">
      <c r="A11" s="20" t="str">
        <f>HYPERLINK("https://hsdes.intel.com/resource/16013897116","16013897116")</f>
        <v>16013897116</v>
      </c>
      <c r="B11" t="s">
        <v>1161</v>
      </c>
      <c r="C11" s="10" t="s">
        <v>1242</v>
      </c>
      <c r="D11" s="10" t="s">
        <v>1218</v>
      </c>
      <c r="E11" s="5" t="s">
        <v>1219</v>
      </c>
      <c r="F11" s="11" t="s">
        <v>1236</v>
      </c>
      <c r="I11" s="10" t="s">
        <v>1189</v>
      </c>
      <c r="L11" t="s">
        <v>34</v>
      </c>
      <c r="M11" t="s">
        <v>6</v>
      </c>
      <c r="N11" t="s">
        <v>75</v>
      </c>
      <c r="O11" t="s">
        <v>275</v>
      </c>
      <c r="P11" t="s">
        <v>14</v>
      </c>
      <c r="Q11" t="s">
        <v>1160</v>
      </c>
      <c r="R11" t="s">
        <v>277</v>
      </c>
    </row>
    <row r="12" spans="1:19" x14ac:dyDescent="0.3">
      <c r="A12" s="20" t="str">
        <f>HYPERLINK("https://hsdes.intel.com/resource/16013894474","16013894474")</f>
        <v>16013894474</v>
      </c>
      <c r="B12" t="s">
        <v>1159</v>
      </c>
      <c r="C12" s="10" t="s">
        <v>1242</v>
      </c>
      <c r="D12" s="10" t="s">
        <v>1218</v>
      </c>
      <c r="E12" s="5" t="s">
        <v>1219</v>
      </c>
      <c r="F12" s="11" t="s">
        <v>1236</v>
      </c>
      <c r="I12" s="10" t="s">
        <v>1189</v>
      </c>
      <c r="L12" t="s">
        <v>34</v>
      </c>
      <c r="M12" t="s">
        <v>6</v>
      </c>
      <c r="N12" t="s">
        <v>75</v>
      </c>
      <c r="O12" t="s">
        <v>275</v>
      </c>
      <c r="P12" t="s">
        <v>14</v>
      </c>
      <c r="Q12" t="s">
        <v>1160</v>
      </c>
      <c r="R12" t="s">
        <v>277</v>
      </c>
    </row>
    <row r="13" spans="1:19" x14ac:dyDescent="0.3">
      <c r="A13" s="20" t="str">
        <f>HYPERLINK("https://hsdes.intel.com/resource/16013832714","16013832714")</f>
        <v>16013832714</v>
      </c>
      <c r="B13" t="s">
        <v>1157</v>
      </c>
      <c r="C13" s="10" t="s">
        <v>1242</v>
      </c>
      <c r="D13" s="10" t="s">
        <v>1218</v>
      </c>
      <c r="E13" s="5" t="s">
        <v>1219</v>
      </c>
      <c r="F13" s="11" t="s">
        <v>1236</v>
      </c>
      <c r="I13" s="10" t="s">
        <v>1189</v>
      </c>
      <c r="L13" t="s">
        <v>34</v>
      </c>
      <c r="M13" t="s">
        <v>6</v>
      </c>
      <c r="N13" t="s">
        <v>7</v>
      </c>
      <c r="O13" t="s">
        <v>13</v>
      </c>
      <c r="P13" t="s">
        <v>14</v>
      </c>
      <c r="Q13" t="s">
        <v>1158</v>
      </c>
      <c r="R13" t="s">
        <v>188</v>
      </c>
    </row>
    <row r="14" spans="1:19" x14ac:dyDescent="0.3">
      <c r="A14" s="20" t="str">
        <f>HYPERLINK("https://hsdes.intel.com/resource/16013697548","16013697548")</f>
        <v>16013697548</v>
      </c>
      <c r="B14" t="s">
        <v>1156</v>
      </c>
      <c r="C14" s="10" t="s">
        <v>1242</v>
      </c>
      <c r="D14" s="10" t="s">
        <v>1218</v>
      </c>
      <c r="E14" s="5" t="s">
        <v>1219</v>
      </c>
      <c r="F14" s="11" t="s">
        <v>1236</v>
      </c>
      <c r="I14" s="10" t="s">
        <v>1248</v>
      </c>
      <c r="L14" t="s">
        <v>5</v>
      </c>
      <c r="M14" t="s">
        <v>6</v>
      </c>
      <c r="N14" t="s">
        <v>7</v>
      </c>
      <c r="O14" t="s">
        <v>448</v>
      </c>
      <c r="P14" t="s">
        <v>14</v>
      </c>
      <c r="Q14" t="s">
        <v>449</v>
      </c>
      <c r="R14" t="s">
        <v>450</v>
      </c>
    </row>
    <row r="15" spans="1:19" x14ac:dyDescent="0.3">
      <c r="A15" s="20" t="str">
        <f>HYPERLINK("https://hsdes.intel.com/resource/16013686490","16013686490")</f>
        <v>16013686490</v>
      </c>
      <c r="B15" t="s">
        <v>1155</v>
      </c>
      <c r="C15" s="10" t="s">
        <v>1242</v>
      </c>
      <c r="D15" s="10" t="s">
        <v>1218</v>
      </c>
      <c r="E15" s="5" t="s">
        <v>1219</v>
      </c>
      <c r="F15" s="11" t="s">
        <v>1236</v>
      </c>
      <c r="I15" s="10" t="s">
        <v>1248</v>
      </c>
      <c r="L15" t="s">
        <v>5</v>
      </c>
      <c r="M15" t="s">
        <v>6</v>
      </c>
      <c r="N15" t="s">
        <v>7</v>
      </c>
      <c r="O15" t="s">
        <v>448</v>
      </c>
      <c r="P15" t="s">
        <v>14</v>
      </c>
      <c r="Q15" t="s">
        <v>482</v>
      </c>
      <c r="R15" t="s">
        <v>485</v>
      </c>
    </row>
    <row r="16" spans="1:19" x14ac:dyDescent="0.3">
      <c r="A16" s="20" t="str">
        <f>HYPERLINK("https://hsdes.intel.com/resource/16013681042","16013681042")</f>
        <v>16013681042</v>
      </c>
      <c r="B16" t="s">
        <v>1154</v>
      </c>
      <c r="C16" s="10" t="s">
        <v>1242</v>
      </c>
      <c r="D16" s="10" t="s">
        <v>1218</v>
      </c>
      <c r="E16" s="5" t="s">
        <v>1219</v>
      </c>
      <c r="F16" s="11" t="s">
        <v>1236</v>
      </c>
      <c r="I16" s="10" t="s">
        <v>1248</v>
      </c>
      <c r="L16" t="s">
        <v>34</v>
      </c>
      <c r="M16" t="s">
        <v>6</v>
      </c>
      <c r="N16" t="s">
        <v>7</v>
      </c>
      <c r="O16" t="s">
        <v>448</v>
      </c>
      <c r="P16" t="s">
        <v>14</v>
      </c>
      <c r="Q16" t="s">
        <v>482</v>
      </c>
      <c r="R16" t="s">
        <v>487</v>
      </c>
    </row>
    <row r="17" spans="1:18" x14ac:dyDescent="0.3">
      <c r="A17" s="20" t="str">
        <f>HYPERLINK("https://hsdes.intel.com/resource/16013677643","16013677643")</f>
        <v>16013677643</v>
      </c>
      <c r="B17" t="s">
        <v>1153</v>
      </c>
      <c r="C17" s="10" t="s">
        <v>1242</v>
      </c>
      <c r="D17" s="10" t="s">
        <v>1218</v>
      </c>
      <c r="E17" s="5" t="s">
        <v>1219</v>
      </c>
      <c r="F17" s="11" t="s">
        <v>1236</v>
      </c>
      <c r="I17" s="10" t="s">
        <v>1248</v>
      </c>
      <c r="L17" t="s">
        <v>5</v>
      </c>
      <c r="M17" t="s">
        <v>6</v>
      </c>
      <c r="N17" t="s">
        <v>7</v>
      </c>
      <c r="O17" t="s">
        <v>448</v>
      </c>
      <c r="P17" t="s">
        <v>14</v>
      </c>
      <c r="Q17" t="s">
        <v>493</v>
      </c>
      <c r="R17" t="s">
        <v>494</v>
      </c>
    </row>
    <row r="18" spans="1:18" x14ac:dyDescent="0.3">
      <c r="A18" s="20" t="str">
        <f>HYPERLINK("https://hsdes.intel.com/resource/16013677281","16013677281")</f>
        <v>16013677281</v>
      </c>
      <c r="B18" t="s">
        <v>1150</v>
      </c>
      <c r="C18" s="10" t="s">
        <v>1242</v>
      </c>
      <c r="D18" s="10" t="s">
        <v>1217</v>
      </c>
      <c r="E18" s="5" t="s">
        <v>1219</v>
      </c>
      <c r="F18" s="11" t="s">
        <v>1236</v>
      </c>
      <c r="I18" t="s">
        <v>1248</v>
      </c>
      <c r="L18" t="s">
        <v>5</v>
      </c>
      <c r="M18" t="s">
        <v>74</v>
      </c>
      <c r="N18" t="s">
        <v>75</v>
      </c>
      <c r="O18" t="s">
        <v>25</v>
      </c>
      <c r="P18" t="s">
        <v>76</v>
      </c>
      <c r="Q18" t="s">
        <v>1151</v>
      </c>
      <c r="R18" t="s">
        <v>1152</v>
      </c>
    </row>
    <row r="19" spans="1:18" x14ac:dyDescent="0.3">
      <c r="A19" s="24" t="str">
        <f>HYPERLINK("https://hsdes.intel.com/resource/16013676942","16013676942")</f>
        <v>16013676942</v>
      </c>
      <c r="B19" t="s">
        <v>1149</v>
      </c>
      <c r="C19" s="10" t="s">
        <v>1242</v>
      </c>
      <c r="D19" s="10" t="s">
        <v>1218</v>
      </c>
      <c r="E19" s="5" t="s">
        <v>1219</v>
      </c>
      <c r="F19" s="11" t="s">
        <v>1236</v>
      </c>
      <c r="I19" s="10" t="s">
        <v>1248</v>
      </c>
      <c r="L19" t="s">
        <v>5</v>
      </c>
      <c r="M19" t="s">
        <v>6</v>
      </c>
      <c r="N19" t="s">
        <v>7</v>
      </c>
      <c r="O19" t="s">
        <v>448</v>
      </c>
      <c r="P19" t="s">
        <v>14</v>
      </c>
      <c r="Q19" t="s">
        <v>496</v>
      </c>
      <c r="R19" t="s">
        <v>497</v>
      </c>
    </row>
    <row r="20" spans="1:18" x14ac:dyDescent="0.3">
      <c r="A20" s="20" t="str">
        <f>HYPERLINK("https://hsdes.intel.com/resource/16013676825","16013676825")</f>
        <v>16013676825</v>
      </c>
      <c r="B20" t="s">
        <v>1148</v>
      </c>
      <c r="C20" s="10" t="s">
        <v>1242</v>
      </c>
      <c r="D20" s="10" t="s">
        <v>1218</v>
      </c>
      <c r="E20" s="5" t="s">
        <v>1219</v>
      </c>
      <c r="F20" s="11" t="s">
        <v>1236</v>
      </c>
      <c r="I20" s="10" t="s">
        <v>1248</v>
      </c>
      <c r="L20" t="s">
        <v>30</v>
      </c>
      <c r="M20" t="s">
        <v>6</v>
      </c>
      <c r="N20" t="s">
        <v>7</v>
      </c>
      <c r="O20" t="s">
        <v>448</v>
      </c>
      <c r="P20" t="s">
        <v>14</v>
      </c>
      <c r="Q20" t="s">
        <v>504</v>
      </c>
      <c r="R20" t="s">
        <v>505</v>
      </c>
    </row>
    <row r="21" spans="1:18" x14ac:dyDescent="0.3">
      <c r="A21" s="20" t="str">
        <f>HYPERLINK("https://hsdes.intel.com/resource/16013162130","16013162130")</f>
        <v>16013162130</v>
      </c>
      <c r="B21" t="s">
        <v>1146</v>
      </c>
      <c r="C21" s="10" t="s">
        <v>1242</v>
      </c>
      <c r="D21" s="10" t="s">
        <v>1218</v>
      </c>
      <c r="E21" s="5" t="s">
        <v>1219</v>
      </c>
      <c r="F21" s="11" t="s">
        <v>1236</v>
      </c>
      <c r="I21" s="10" t="s">
        <v>1248</v>
      </c>
      <c r="L21" t="s">
        <v>34</v>
      </c>
      <c r="M21" t="s">
        <v>6</v>
      </c>
      <c r="N21" t="s">
        <v>7</v>
      </c>
      <c r="O21" t="s">
        <v>275</v>
      </c>
      <c r="Q21" t="s">
        <v>1147</v>
      </c>
    </row>
    <row r="22" spans="1:18" x14ac:dyDescent="0.3">
      <c r="A22" s="10" t="str">
        <f>HYPERLINK("https://hsdes.intel.com/resource/16012848216","16012848216")</f>
        <v>16012848216</v>
      </c>
      <c r="B22" t="s">
        <v>1144</v>
      </c>
      <c r="C22" s="10" t="s">
        <v>1242</v>
      </c>
      <c r="D22" s="10" t="s">
        <v>1217</v>
      </c>
      <c r="E22" s="5" t="s">
        <v>1219</v>
      </c>
      <c r="F22" s="11" t="s">
        <v>1236</v>
      </c>
      <c r="I22" t="s">
        <v>1187</v>
      </c>
      <c r="L22" t="s">
        <v>30</v>
      </c>
      <c r="M22" t="s">
        <v>18</v>
      </c>
      <c r="N22" t="s">
        <v>75</v>
      </c>
      <c r="O22" t="s">
        <v>19</v>
      </c>
      <c r="Q22" t="s">
        <v>1145</v>
      </c>
    </row>
    <row r="23" spans="1:18" x14ac:dyDescent="0.3">
      <c r="A23" s="10" t="str">
        <f>HYPERLINK("https://hsdes.intel.com/resource/16012641932","16012641932")</f>
        <v>16012641932</v>
      </c>
      <c r="B23" t="s">
        <v>1141</v>
      </c>
      <c r="C23" s="10" t="s">
        <v>1242</v>
      </c>
      <c r="D23" s="10" t="s">
        <v>1217</v>
      </c>
      <c r="E23" s="5" t="s">
        <v>1219</v>
      </c>
      <c r="F23" s="11" t="s">
        <v>1236</v>
      </c>
      <c r="I23" t="s">
        <v>1241</v>
      </c>
      <c r="L23" t="s">
        <v>5</v>
      </c>
      <c r="M23" t="s">
        <v>37</v>
      </c>
      <c r="N23" t="s">
        <v>7</v>
      </c>
      <c r="O23" t="s">
        <v>19</v>
      </c>
      <c r="P23" t="s">
        <v>179</v>
      </c>
      <c r="Q23" t="s">
        <v>1142</v>
      </c>
      <c r="R23" t="s">
        <v>1143</v>
      </c>
    </row>
    <row r="24" spans="1:18" x14ac:dyDescent="0.3">
      <c r="A24" s="10" t="str">
        <f>HYPERLINK("https://hsdes.intel.com/resource/16012332283","16012332283")</f>
        <v>16012332283</v>
      </c>
      <c r="B24" t="s">
        <v>1139</v>
      </c>
      <c r="C24" s="10" t="s">
        <v>1242</v>
      </c>
      <c r="D24" s="10" t="s">
        <v>1217</v>
      </c>
      <c r="E24" s="5" t="s">
        <v>1219</v>
      </c>
      <c r="F24" s="11" t="s">
        <v>1236</v>
      </c>
      <c r="I24" s="10" t="s">
        <v>1187</v>
      </c>
      <c r="L24" t="s">
        <v>5</v>
      </c>
      <c r="M24" t="s">
        <v>18</v>
      </c>
      <c r="N24" t="s">
        <v>7</v>
      </c>
      <c r="O24" t="s">
        <v>19</v>
      </c>
      <c r="P24" t="s">
        <v>20</v>
      </c>
      <c r="Q24" t="s">
        <v>811</v>
      </c>
      <c r="R24" t="s">
        <v>1140</v>
      </c>
    </row>
    <row r="25" spans="1:18" x14ac:dyDescent="0.3">
      <c r="A25" s="20" t="str">
        <f>HYPERLINK("https://hsdes.intel.com/resource/14013185864","14013185864")</f>
        <v>14013185864</v>
      </c>
      <c r="B25" t="s">
        <v>1135</v>
      </c>
      <c r="C25" s="10" t="s">
        <v>1222</v>
      </c>
      <c r="D25" s="10" t="s">
        <v>1217</v>
      </c>
      <c r="E25" s="5" t="s">
        <v>1219</v>
      </c>
      <c r="F25" s="11" t="s">
        <v>1236</v>
      </c>
      <c r="I25" s="10" t="s">
        <v>1248</v>
      </c>
      <c r="K25" t="s">
        <v>1223</v>
      </c>
      <c r="L25" t="s">
        <v>5</v>
      </c>
      <c r="M25" t="s">
        <v>304</v>
      </c>
      <c r="N25" t="s">
        <v>75</v>
      </c>
      <c r="O25" t="s">
        <v>19</v>
      </c>
      <c r="P25" t="s">
        <v>1136</v>
      </c>
      <c r="Q25" t="s">
        <v>1137</v>
      </c>
      <c r="R25" t="s">
        <v>1138</v>
      </c>
    </row>
    <row r="26" spans="1:18" x14ac:dyDescent="0.3">
      <c r="A26" s="10" t="str">
        <f>HYPERLINK("https://hsdes.intel.com/resource/14013185842","14013185842")</f>
        <v>14013185842</v>
      </c>
      <c r="B26" t="s">
        <v>1133</v>
      </c>
      <c r="C26" s="10" t="s">
        <v>1240</v>
      </c>
      <c r="D26" s="10" t="s">
        <v>1217</v>
      </c>
      <c r="E26" s="5" t="s">
        <v>1219</v>
      </c>
      <c r="F26" s="11" t="s">
        <v>1236</v>
      </c>
      <c r="I26" t="s">
        <v>1186</v>
      </c>
      <c r="L26" t="s">
        <v>34</v>
      </c>
      <c r="M26" t="s">
        <v>45</v>
      </c>
      <c r="N26" t="s">
        <v>7</v>
      </c>
      <c r="O26" t="s">
        <v>264</v>
      </c>
      <c r="P26" t="s">
        <v>216</v>
      </c>
      <c r="Q26" t="s">
        <v>55</v>
      </c>
      <c r="R26" t="s">
        <v>1134</v>
      </c>
    </row>
    <row r="27" spans="1:18" x14ac:dyDescent="0.3">
      <c r="A27" s="10" t="str">
        <f>HYPERLINK("https://hsdes.intel.com/resource/14013185831","14013185831")</f>
        <v>14013185831</v>
      </c>
      <c r="B27" t="s">
        <v>1131</v>
      </c>
      <c r="C27" s="10" t="s">
        <v>1242</v>
      </c>
      <c r="D27" s="10" t="s">
        <v>1217</v>
      </c>
      <c r="E27" s="5" t="s">
        <v>1219</v>
      </c>
      <c r="F27" s="11" t="s">
        <v>1236</v>
      </c>
      <c r="I27" s="10" t="s">
        <v>1187</v>
      </c>
      <c r="L27" t="s">
        <v>34</v>
      </c>
      <c r="M27" t="s">
        <v>18</v>
      </c>
      <c r="N27" t="s">
        <v>7</v>
      </c>
      <c r="O27" t="s">
        <v>707</v>
      </c>
      <c r="P27" t="s">
        <v>20</v>
      </c>
      <c r="Q27" t="s">
        <v>1119</v>
      </c>
      <c r="R27" t="s">
        <v>1132</v>
      </c>
    </row>
    <row r="28" spans="1:18" x14ac:dyDescent="0.3">
      <c r="A28" s="3" t="str">
        <f>HYPERLINK("https://hsdes.intel.com/resource/14013185828","14013185828")</f>
        <v>14013185828</v>
      </c>
      <c r="B28" t="s">
        <v>1128</v>
      </c>
      <c r="C28" s="10" t="s">
        <v>1242</v>
      </c>
      <c r="D28" s="10" t="s">
        <v>1217</v>
      </c>
      <c r="E28" s="5" t="s">
        <v>1219</v>
      </c>
      <c r="F28" s="11" t="s">
        <v>1236</v>
      </c>
      <c r="I28" t="s">
        <v>1241</v>
      </c>
      <c r="L28" t="s">
        <v>5</v>
      </c>
      <c r="M28" t="s">
        <v>18</v>
      </c>
      <c r="N28" t="s">
        <v>75</v>
      </c>
      <c r="O28" t="s">
        <v>19</v>
      </c>
      <c r="P28" t="s">
        <v>20</v>
      </c>
      <c r="Q28" t="s">
        <v>1129</v>
      </c>
      <c r="R28" t="s">
        <v>1130</v>
      </c>
    </row>
    <row r="29" spans="1:18" x14ac:dyDescent="0.3">
      <c r="A29" s="10" t="str">
        <f>HYPERLINK("https://hsdes.intel.com/resource/14013185827","14013185827")</f>
        <v>14013185827</v>
      </c>
      <c r="B29" t="s">
        <v>1126</v>
      </c>
      <c r="C29" s="10" t="s">
        <v>1240</v>
      </c>
      <c r="D29" s="10" t="s">
        <v>1217</v>
      </c>
      <c r="E29" s="5" t="s">
        <v>1219</v>
      </c>
      <c r="F29" s="11" t="s">
        <v>1236</v>
      </c>
      <c r="I29" t="s">
        <v>1186</v>
      </c>
      <c r="L29" t="s">
        <v>34</v>
      </c>
      <c r="M29" t="s">
        <v>18</v>
      </c>
      <c r="N29" t="s">
        <v>7</v>
      </c>
      <c r="O29" t="s">
        <v>50</v>
      </c>
      <c r="P29" t="s">
        <v>20</v>
      </c>
      <c r="Q29" t="s">
        <v>282</v>
      </c>
      <c r="R29" t="s">
        <v>1127</v>
      </c>
    </row>
    <row r="30" spans="1:18" x14ac:dyDescent="0.3">
      <c r="A30" s="10" t="str">
        <f>HYPERLINK("https://hsdes.intel.com/resource/14013185826","14013185826")</f>
        <v>14013185826</v>
      </c>
      <c r="B30" t="s">
        <v>1123</v>
      </c>
      <c r="C30" s="10" t="s">
        <v>1240</v>
      </c>
      <c r="D30" s="10" t="s">
        <v>1217</v>
      </c>
      <c r="E30" s="5" t="s">
        <v>1219</v>
      </c>
      <c r="F30" s="11" t="s">
        <v>1236</v>
      </c>
      <c r="I30" s="10" t="s">
        <v>1186</v>
      </c>
      <c r="L30" t="s">
        <v>34</v>
      </c>
      <c r="M30" t="s">
        <v>18</v>
      </c>
      <c r="N30" t="s">
        <v>7</v>
      </c>
      <c r="O30" t="s">
        <v>50</v>
      </c>
      <c r="P30" t="s">
        <v>20</v>
      </c>
      <c r="Q30" t="s">
        <v>1124</v>
      </c>
      <c r="R30" t="s">
        <v>1125</v>
      </c>
    </row>
    <row r="31" spans="1:18" x14ac:dyDescent="0.3">
      <c r="A31" s="10" t="str">
        <f>HYPERLINK("https://hsdes.intel.com/resource/14013185824","14013185824")</f>
        <v>14013185824</v>
      </c>
      <c r="B31" t="s">
        <v>1121</v>
      </c>
      <c r="C31" s="10" t="s">
        <v>1242</v>
      </c>
      <c r="D31" s="10" t="s">
        <v>1217</v>
      </c>
      <c r="E31" s="5" t="s">
        <v>1219</v>
      </c>
      <c r="F31" s="11" t="s">
        <v>1236</v>
      </c>
      <c r="I31" t="s">
        <v>1241</v>
      </c>
      <c r="L31" t="s">
        <v>34</v>
      </c>
      <c r="M31" t="s">
        <v>18</v>
      </c>
      <c r="N31" t="s">
        <v>7</v>
      </c>
      <c r="O31" t="s">
        <v>50</v>
      </c>
      <c r="P31" t="s">
        <v>20</v>
      </c>
      <c r="Q31" t="s">
        <v>21</v>
      </c>
      <c r="R31" t="s">
        <v>1122</v>
      </c>
    </row>
    <row r="32" spans="1:18" x14ac:dyDescent="0.3">
      <c r="A32" s="10" t="str">
        <f>HYPERLINK("https://hsdes.intel.com/resource/14013185822","14013185822")</f>
        <v>14013185822</v>
      </c>
      <c r="B32" t="s">
        <v>1118</v>
      </c>
      <c r="C32" s="10" t="s">
        <v>1242</v>
      </c>
      <c r="D32" s="10" t="s">
        <v>1217</v>
      </c>
      <c r="E32" s="5" t="s">
        <v>1219</v>
      </c>
      <c r="F32" s="11" t="s">
        <v>1236</v>
      </c>
      <c r="I32" s="10" t="s">
        <v>1187</v>
      </c>
      <c r="L32" t="s">
        <v>34</v>
      </c>
      <c r="M32" t="s">
        <v>18</v>
      </c>
      <c r="N32" t="s">
        <v>7</v>
      </c>
      <c r="O32" t="s">
        <v>19</v>
      </c>
      <c r="P32" t="s">
        <v>20</v>
      </c>
      <c r="Q32" t="s">
        <v>1119</v>
      </c>
      <c r="R32" t="s">
        <v>1120</v>
      </c>
    </row>
    <row r="33" spans="1:20" x14ac:dyDescent="0.3">
      <c r="A33" s="10" t="str">
        <f>HYPERLINK("https://hsdes.intel.com/resource/14013185815","14013185815")</f>
        <v>14013185815</v>
      </c>
      <c r="B33" t="s">
        <v>1116</v>
      </c>
      <c r="C33" s="10" t="s">
        <v>1240</v>
      </c>
      <c r="D33" s="10" t="s">
        <v>1217</v>
      </c>
      <c r="E33" s="5" t="s">
        <v>1219</v>
      </c>
      <c r="F33" s="11" t="s">
        <v>1236</v>
      </c>
      <c r="I33" t="s">
        <v>1186</v>
      </c>
      <c r="L33" t="s">
        <v>34</v>
      </c>
      <c r="M33" t="s">
        <v>18</v>
      </c>
      <c r="N33" t="s">
        <v>7</v>
      </c>
      <c r="O33" t="s">
        <v>19</v>
      </c>
      <c r="P33" t="s">
        <v>20</v>
      </c>
      <c r="Q33" t="s">
        <v>1114</v>
      </c>
      <c r="R33" t="s">
        <v>1117</v>
      </c>
    </row>
    <row r="34" spans="1:20" x14ac:dyDescent="0.3">
      <c r="A34" s="10" t="str">
        <f>HYPERLINK("https://hsdes.intel.com/resource/14013185814","14013185814")</f>
        <v>14013185814</v>
      </c>
      <c r="B34" t="s">
        <v>1113</v>
      </c>
      <c r="C34" s="10" t="s">
        <v>1240</v>
      </c>
      <c r="D34" s="10" t="s">
        <v>1217</v>
      </c>
      <c r="E34" s="5" t="s">
        <v>1219</v>
      </c>
      <c r="F34" s="11" t="s">
        <v>1236</v>
      </c>
      <c r="I34" t="s">
        <v>1186</v>
      </c>
      <c r="L34" t="s">
        <v>34</v>
      </c>
      <c r="M34" t="s">
        <v>18</v>
      </c>
      <c r="N34" t="s">
        <v>7</v>
      </c>
      <c r="O34" t="s">
        <v>19</v>
      </c>
      <c r="P34" t="s">
        <v>20</v>
      </c>
      <c r="Q34" t="s">
        <v>1114</v>
      </c>
      <c r="R34" t="s">
        <v>1115</v>
      </c>
    </row>
    <row r="35" spans="1:20" x14ac:dyDescent="0.3">
      <c r="A35" s="10" t="str">
        <f>HYPERLINK("https://hsdes.intel.com/resource/14013185807","14013185807")</f>
        <v>14013185807</v>
      </c>
      <c r="B35" t="s">
        <v>1111</v>
      </c>
      <c r="C35" s="10" t="s">
        <v>1242</v>
      </c>
      <c r="D35" s="10" t="s">
        <v>1217</v>
      </c>
      <c r="E35" s="5" t="s">
        <v>1219</v>
      </c>
      <c r="F35" s="11" t="s">
        <v>1236</v>
      </c>
      <c r="I35" s="10" t="s">
        <v>1187</v>
      </c>
      <c r="L35" t="s">
        <v>5</v>
      </c>
      <c r="M35" t="s">
        <v>45</v>
      </c>
      <c r="N35" t="s">
        <v>7</v>
      </c>
      <c r="O35" t="s">
        <v>25</v>
      </c>
      <c r="P35" t="s">
        <v>54</v>
      </c>
      <c r="Q35" t="s">
        <v>27</v>
      </c>
      <c r="R35" t="s">
        <v>1112</v>
      </c>
    </row>
    <row r="36" spans="1:20" x14ac:dyDescent="0.3">
      <c r="A36" s="20" t="str">
        <f>HYPERLINK("https://hsdes.intel.com/resource/14013185758","14013185758")</f>
        <v>14013185758</v>
      </c>
      <c r="B36" t="s">
        <v>1109</v>
      </c>
      <c r="C36" s="10" t="s">
        <v>1242</v>
      </c>
      <c r="D36" s="10" t="s">
        <v>1217</v>
      </c>
      <c r="E36" s="5" t="s">
        <v>1219</v>
      </c>
      <c r="F36" s="11" t="s">
        <v>1236</v>
      </c>
      <c r="I36" s="10" t="s">
        <v>1189</v>
      </c>
      <c r="K36" t="s">
        <v>1254</v>
      </c>
      <c r="L36" t="s">
        <v>34</v>
      </c>
      <c r="M36" t="s">
        <v>6</v>
      </c>
      <c r="N36" t="s">
        <v>7</v>
      </c>
      <c r="O36" t="s">
        <v>67</v>
      </c>
      <c r="P36" t="s">
        <v>14</v>
      </c>
      <c r="Q36" t="s">
        <v>472</v>
      </c>
      <c r="R36" t="s">
        <v>1110</v>
      </c>
      <c r="T36" t="s">
        <v>1191</v>
      </c>
    </row>
    <row r="37" spans="1:20" x14ac:dyDescent="0.3">
      <c r="A37" s="10" t="str">
        <f>HYPERLINK("https://hsdes.intel.com/resource/14013185732","14013185732")</f>
        <v>14013185732</v>
      </c>
      <c r="B37" t="s">
        <v>1106</v>
      </c>
      <c r="C37" s="10" t="s">
        <v>1240</v>
      </c>
      <c r="D37" s="10" t="s">
        <v>1217</v>
      </c>
      <c r="E37" s="5" t="s">
        <v>1219</v>
      </c>
      <c r="F37" s="11" t="s">
        <v>1236</v>
      </c>
      <c r="I37" s="10" t="s">
        <v>1186</v>
      </c>
      <c r="L37" t="s">
        <v>5</v>
      </c>
      <c r="M37" t="s">
        <v>18</v>
      </c>
      <c r="N37" t="s">
        <v>7</v>
      </c>
      <c r="O37" t="s">
        <v>50</v>
      </c>
      <c r="P37" t="s">
        <v>20</v>
      </c>
      <c r="Q37" t="s">
        <v>1107</v>
      </c>
      <c r="R37" t="s">
        <v>1108</v>
      </c>
      <c r="T37" t="s">
        <v>1191</v>
      </c>
    </row>
    <row r="38" spans="1:20" x14ac:dyDescent="0.3">
      <c r="A38" s="10" t="str">
        <f>HYPERLINK("https://hsdes.intel.com/resource/14013185729","14013185729")</f>
        <v>14013185729</v>
      </c>
      <c r="B38" t="s">
        <v>1103</v>
      </c>
      <c r="C38" s="10" t="s">
        <v>1240</v>
      </c>
      <c r="D38" s="10" t="s">
        <v>1217</v>
      </c>
      <c r="E38" s="5" t="s">
        <v>1219</v>
      </c>
      <c r="F38" s="11" t="s">
        <v>1236</v>
      </c>
      <c r="I38" s="10" t="s">
        <v>1186</v>
      </c>
      <c r="L38" t="s">
        <v>5</v>
      </c>
      <c r="M38" t="s">
        <v>18</v>
      </c>
      <c r="N38" t="s">
        <v>7</v>
      </c>
      <c r="O38" t="s">
        <v>19</v>
      </c>
      <c r="P38" t="s">
        <v>20</v>
      </c>
      <c r="Q38" t="s">
        <v>1104</v>
      </c>
      <c r="R38" t="s">
        <v>1105</v>
      </c>
      <c r="T38" t="s">
        <v>1191</v>
      </c>
    </row>
    <row r="39" spans="1:20" x14ac:dyDescent="0.3">
      <c r="A39" s="10" t="str">
        <f>HYPERLINK("https://hsdes.intel.com/resource/14013185728","14013185728")</f>
        <v>14013185728</v>
      </c>
      <c r="B39" t="s">
        <v>1101</v>
      </c>
      <c r="C39" s="10" t="s">
        <v>1240</v>
      </c>
      <c r="D39" s="10" t="s">
        <v>1217</v>
      </c>
      <c r="E39" s="5" t="s">
        <v>1219</v>
      </c>
      <c r="F39" s="11" t="s">
        <v>1236</v>
      </c>
      <c r="I39" s="10" t="s">
        <v>1186</v>
      </c>
      <c r="L39" t="s">
        <v>5</v>
      </c>
      <c r="M39" t="s">
        <v>18</v>
      </c>
      <c r="N39" t="s">
        <v>7</v>
      </c>
      <c r="O39" t="s">
        <v>19</v>
      </c>
      <c r="P39" t="s">
        <v>20</v>
      </c>
      <c r="Q39" t="s">
        <v>31</v>
      </c>
      <c r="R39" t="s">
        <v>1102</v>
      </c>
    </row>
    <row r="40" spans="1:20" x14ac:dyDescent="0.3">
      <c r="A40" s="10" t="str">
        <f>HYPERLINK("https://hsdes.intel.com/resource/14013185714","14013185714")</f>
        <v>14013185714</v>
      </c>
      <c r="B40" t="s">
        <v>1099</v>
      </c>
      <c r="C40" s="10" t="s">
        <v>1242</v>
      </c>
      <c r="D40" s="10" t="s">
        <v>1217</v>
      </c>
      <c r="E40" s="5" t="s">
        <v>1219</v>
      </c>
      <c r="F40" s="11" t="s">
        <v>1236</v>
      </c>
      <c r="I40" s="10" t="s">
        <v>1241</v>
      </c>
      <c r="L40" t="s">
        <v>5</v>
      </c>
      <c r="M40" t="s">
        <v>37</v>
      </c>
      <c r="N40" t="s">
        <v>7</v>
      </c>
      <c r="O40" t="s">
        <v>707</v>
      </c>
      <c r="P40" t="s">
        <v>179</v>
      </c>
      <c r="Q40" t="s">
        <v>336</v>
      </c>
      <c r="R40" t="s">
        <v>1100</v>
      </c>
    </row>
    <row r="41" spans="1:20" x14ac:dyDescent="0.3">
      <c r="A41" s="10" t="str">
        <f>HYPERLINK("https://hsdes.intel.com/resource/14013185710","14013185710")</f>
        <v>14013185710</v>
      </c>
      <c r="B41" t="s">
        <v>1097</v>
      </c>
      <c r="C41" s="10" t="s">
        <v>1240</v>
      </c>
      <c r="D41" s="10" t="s">
        <v>1217</v>
      </c>
      <c r="E41" s="5" t="s">
        <v>1219</v>
      </c>
      <c r="F41" s="11" t="s">
        <v>1236</v>
      </c>
      <c r="I41" s="10" t="s">
        <v>1186</v>
      </c>
      <c r="L41" t="s">
        <v>5</v>
      </c>
      <c r="M41" t="s">
        <v>37</v>
      </c>
      <c r="N41" t="s">
        <v>7</v>
      </c>
      <c r="O41" t="s">
        <v>19</v>
      </c>
      <c r="P41" t="s">
        <v>179</v>
      </c>
      <c r="Q41" t="s">
        <v>1093</v>
      </c>
      <c r="R41" t="s">
        <v>1098</v>
      </c>
    </row>
    <row r="42" spans="1:20" x14ac:dyDescent="0.3">
      <c r="A42" s="10" t="str">
        <f>HYPERLINK("https://hsdes.intel.com/resource/14013185707","14013185707")</f>
        <v>14013185707</v>
      </c>
      <c r="B42" t="s">
        <v>1095</v>
      </c>
      <c r="C42" s="10" t="s">
        <v>1242</v>
      </c>
      <c r="D42" s="10" t="s">
        <v>1217</v>
      </c>
      <c r="E42" s="5" t="s">
        <v>1219</v>
      </c>
      <c r="F42" s="11" t="s">
        <v>1236</v>
      </c>
      <c r="I42" s="10" t="s">
        <v>1241</v>
      </c>
      <c r="L42" t="s">
        <v>5</v>
      </c>
      <c r="M42" t="s">
        <v>37</v>
      </c>
      <c r="N42" t="s">
        <v>7</v>
      </c>
      <c r="O42" t="s">
        <v>707</v>
      </c>
      <c r="P42" t="s">
        <v>179</v>
      </c>
      <c r="Q42" t="s">
        <v>336</v>
      </c>
      <c r="R42" t="s">
        <v>1096</v>
      </c>
    </row>
    <row r="43" spans="1:20" x14ac:dyDescent="0.3">
      <c r="A43" s="10" t="str">
        <f>HYPERLINK("https://hsdes.intel.com/resource/14013185694","14013185694")</f>
        <v>14013185694</v>
      </c>
      <c r="B43" t="s">
        <v>1092</v>
      </c>
      <c r="C43" s="10" t="s">
        <v>1242</v>
      </c>
      <c r="D43" s="10" t="s">
        <v>1217</v>
      </c>
      <c r="E43" s="5" t="s">
        <v>1219</v>
      </c>
      <c r="F43" s="11" t="s">
        <v>1236</v>
      </c>
      <c r="I43" s="10" t="s">
        <v>1241</v>
      </c>
      <c r="L43" t="s">
        <v>5</v>
      </c>
      <c r="M43" t="s">
        <v>37</v>
      </c>
      <c r="N43" t="s">
        <v>7</v>
      </c>
      <c r="O43" t="s">
        <v>19</v>
      </c>
      <c r="P43" t="s">
        <v>179</v>
      </c>
      <c r="Q43" t="s">
        <v>1093</v>
      </c>
      <c r="R43" t="s">
        <v>1094</v>
      </c>
    </row>
    <row r="44" spans="1:20" x14ac:dyDescent="0.3">
      <c r="A44" s="10" t="str">
        <f>HYPERLINK("https://hsdes.intel.com/resource/14013185689","14013185689")</f>
        <v>14013185689</v>
      </c>
      <c r="B44" t="s">
        <v>1090</v>
      </c>
      <c r="C44" s="10" t="s">
        <v>1242</v>
      </c>
      <c r="D44" s="10" t="s">
        <v>1217</v>
      </c>
      <c r="E44" s="5" t="s">
        <v>1219</v>
      </c>
      <c r="F44" s="11" t="s">
        <v>1236</v>
      </c>
      <c r="I44" s="10" t="s">
        <v>1241</v>
      </c>
      <c r="L44" t="s">
        <v>5</v>
      </c>
      <c r="M44" t="s">
        <v>37</v>
      </c>
      <c r="N44" t="s">
        <v>7</v>
      </c>
      <c r="O44" t="s">
        <v>50</v>
      </c>
      <c r="P44" t="s">
        <v>179</v>
      </c>
      <c r="Q44" t="s">
        <v>259</v>
      </c>
      <c r="R44" t="s">
        <v>1091</v>
      </c>
    </row>
    <row r="45" spans="1:20" x14ac:dyDescent="0.3">
      <c r="A45" s="10" t="str">
        <f>HYPERLINK("https://hsdes.intel.com/resource/14013185678","14013185678")</f>
        <v>14013185678</v>
      </c>
      <c r="B45" t="s">
        <v>1088</v>
      </c>
      <c r="C45" s="10" t="s">
        <v>1240</v>
      </c>
      <c r="D45" s="10" t="s">
        <v>1217</v>
      </c>
      <c r="E45" s="5" t="s">
        <v>1219</v>
      </c>
      <c r="F45" s="11" t="s">
        <v>1236</v>
      </c>
      <c r="I45" s="10" t="s">
        <v>1186</v>
      </c>
      <c r="L45" t="s">
        <v>5</v>
      </c>
      <c r="M45" t="s">
        <v>37</v>
      </c>
      <c r="N45" t="s">
        <v>7</v>
      </c>
      <c r="O45" t="s">
        <v>19</v>
      </c>
      <c r="P45" t="s">
        <v>179</v>
      </c>
      <c r="Q45" t="s">
        <v>259</v>
      </c>
      <c r="R45" t="s">
        <v>1089</v>
      </c>
    </row>
    <row r="46" spans="1:20" x14ac:dyDescent="0.3">
      <c r="A46" s="10" t="str">
        <f>HYPERLINK("https://hsdes.intel.com/resource/14013185500","14013185500")</f>
        <v>14013185500</v>
      </c>
      <c r="B46" t="s">
        <v>1086</v>
      </c>
      <c r="C46" s="10" t="s">
        <v>1242</v>
      </c>
      <c r="D46" s="10" t="s">
        <v>1217</v>
      </c>
      <c r="E46" s="5" t="s">
        <v>1219</v>
      </c>
      <c r="F46" s="11" t="s">
        <v>1236</v>
      </c>
      <c r="I46" s="10" t="s">
        <v>1188</v>
      </c>
      <c r="L46" t="s">
        <v>5</v>
      </c>
      <c r="M46" t="s">
        <v>45</v>
      </c>
      <c r="N46" t="s">
        <v>75</v>
      </c>
      <c r="O46" t="s">
        <v>264</v>
      </c>
      <c r="P46" t="s">
        <v>216</v>
      </c>
      <c r="Q46" t="s">
        <v>1046</v>
      </c>
      <c r="R46" t="s">
        <v>1087</v>
      </c>
    </row>
    <row r="47" spans="1:20" x14ac:dyDescent="0.3">
      <c r="A47" s="10" t="str">
        <f>HYPERLINK("https://hsdes.intel.com/resource/14013185476","14013185476")</f>
        <v>14013185476</v>
      </c>
      <c r="B47" t="s">
        <v>1084</v>
      </c>
      <c r="C47" s="10" t="s">
        <v>1242</v>
      </c>
      <c r="D47" s="10" t="s">
        <v>1217</v>
      </c>
      <c r="E47" s="5" t="s">
        <v>1219</v>
      </c>
      <c r="F47" s="11" t="s">
        <v>1236</v>
      </c>
      <c r="I47" s="10" t="s">
        <v>1248</v>
      </c>
      <c r="L47" t="s">
        <v>5</v>
      </c>
      <c r="M47" t="s">
        <v>74</v>
      </c>
      <c r="N47" t="s">
        <v>75</v>
      </c>
      <c r="O47" t="s">
        <v>921</v>
      </c>
      <c r="P47" t="s">
        <v>76</v>
      </c>
      <c r="Q47" t="s">
        <v>77</v>
      </c>
      <c r="R47" t="s">
        <v>1085</v>
      </c>
    </row>
    <row r="48" spans="1:20" x14ac:dyDescent="0.3">
      <c r="A48" s="20" t="str">
        <f>HYPERLINK("https://hsdes.intel.com/resource/14013185392","14013185392")</f>
        <v>14013185392</v>
      </c>
      <c r="B48" t="s">
        <v>1080</v>
      </c>
      <c r="C48" s="10" t="s">
        <v>1242</v>
      </c>
      <c r="D48" s="10" t="s">
        <v>1217</v>
      </c>
      <c r="E48" s="5" t="s">
        <v>1219</v>
      </c>
      <c r="F48" s="11" t="s">
        <v>1236</v>
      </c>
      <c r="I48" s="10" t="s">
        <v>1189</v>
      </c>
      <c r="L48" t="s">
        <v>34</v>
      </c>
      <c r="M48" t="s">
        <v>6</v>
      </c>
      <c r="N48" t="s">
        <v>7</v>
      </c>
      <c r="O48" t="s">
        <v>1081</v>
      </c>
      <c r="P48" t="s">
        <v>14</v>
      </c>
      <c r="Q48" t="s">
        <v>1082</v>
      </c>
      <c r="R48" t="s">
        <v>1083</v>
      </c>
    </row>
    <row r="49" spans="1:18" x14ac:dyDescent="0.3">
      <c r="A49" s="10" t="str">
        <f>HYPERLINK("https://hsdes.intel.com/resource/14013185388","14013185388")</f>
        <v>14013185388</v>
      </c>
      <c r="B49" t="s">
        <v>1077</v>
      </c>
      <c r="C49" s="10" t="s">
        <v>1242</v>
      </c>
      <c r="D49" s="10" t="s">
        <v>1217</v>
      </c>
      <c r="E49" s="5" t="s">
        <v>1219</v>
      </c>
      <c r="F49" s="11" t="s">
        <v>1236</v>
      </c>
      <c r="I49" t="s">
        <v>1241</v>
      </c>
      <c r="L49" t="s">
        <v>5</v>
      </c>
      <c r="M49" t="s">
        <v>18</v>
      </c>
      <c r="N49" t="s">
        <v>75</v>
      </c>
      <c r="O49" t="s">
        <v>707</v>
      </c>
      <c r="P49" t="s">
        <v>20</v>
      </c>
      <c r="Q49" t="s">
        <v>1078</v>
      </c>
      <c r="R49" t="s">
        <v>1079</v>
      </c>
    </row>
    <row r="50" spans="1:18" x14ac:dyDescent="0.3">
      <c r="A50" s="10" t="str">
        <f>HYPERLINK("https://hsdes.intel.com/resource/14013185378","14013185378")</f>
        <v>14013185378</v>
      </c>
      <c r="B50" t="s">
        <v>1075</v>
      </c>
      <c r="C50" s="10" t="s">
        <v>1251</v>
      </c>
      <c r="D50" s="10" t="s">
        <v>1217</v>
      </c>
      <c r="E50" s="5" t="s">
        <v>1219</v>
      </c>
      <c r="F50" s="11" t="s">
        <v>1236</v>
      </c>
      <c r="I50" s="10" t="s">
        <v>1190</v>
      </c>
      <c r="L50" t="s">
        <v>5</v>
      </c>
      <c r="M50" t="s">
        <v>18</v>
      </c>
      <c r="N50" t="s">
        <v>75</v>
      </c>
      <c r="O50" t="s">
        <v>50</v>
      </c>
      <c r="P50" t="s">
        <v>20</v>
      </c>
      <c r="Q50" t="s">
        <v>1070</v>
      </c>
      <c r="R50" t="s">
        <v>1076</v>
      </c>
    </row>
    <row r="51" spans="1:18" x14ac:dyDescent="0.3">
      <c r="A51" s="10" t="str">
        <f>HYPERLINK("https://hsdes.intel.com/resource/14013185376","14013185376")</f>
        <v>14013185376</v>
      </c>
      <c r="B51" t="s">
        <v>1072</v>
      </c>
      <c r="C51" s="10" t="s">
        <v>1251</v>
      </c>
      <c r="D51" s="10" t="s">
        <v>1217</v>
      </c>
      <c r="E51" s="5" t="s">
        <v>1219</v>
      </c>
      <c r="F51" s="11" t="s">
        <v>1236</v>
      </c>
      <c r="I51" t="s">
        <v>1190</v>
      </c>
      <c r="L51" t="s">
        <v>5</v>
      </c>
      <c r="M51" t="s">
        <v>18</v>
      </c>
      <c r="N51" t="s">
        <v>75</v>
      </c>
      <c r="O51" t="s">
        <v>50</v>
      </c>
      <c r="P51" t="s">
        <v>20</v>
      </c>
      <c r="Q51" t="s">
        <v>1073</v>
      </c>
      <c r="R51" t="s">
        <v>1074</v>
      </c>
    </row>
    <row r="52" spans="1:18" x14ac:dyDescent="0.3">
      <c r="A52" s="10" t="str">
        <f>HYPERLINK("https://hsdes.intel.com/resource/14013185370","14013185370")</f>
        <v>14013185370</v>
      </c>
      <c r="B52" t="s">
        <v>1069</v>
      </c>
      <c r="C52" s="10" t="s">
        <v>1251</v>
      </c>
      <c r="D52" s="10" t="s">
        <v>1217</v>
      </c>
      <c r="E52" s="5" t="s">
        <v>1219</v>
      </c>
      <c r="F52" s="11" t="s">
        <v>1236</v>
      </c>
      <c r="I52" s="10" t="s">
        <v>1190</v>
      </c>
      <c r="L52" t="s">
        <v>5</v>
      </c>
      <c r="M52" t="s">
        <v>18</v>
      </c>
      <c r="N52" t="s">
        <v>7</v>
      </c>
      <c r="O52" t="s">
        <v>707</v>
      </c>
      <c r="P52" t="s">
        <v>20</v>
      </c>
      <c r="Q52" t="s">
        <v>1070</v>
      </c>
      <c r="R52" t="s">
        <v>1071</v>
      </c>
    </row>
    <row r="53" spans="1:18" x14ac:dyDescent="0.3">
      <c r="A53" s="10" t="str">
        <f>HYPERLINK("https://hsdes.intel.com/resource/14013185363","14013185363")</f>
        <v>14013185363</v>
      </c>
      <c r="B53" t="s">
        <v>1067</v>
      </c>
      <c r="C53" s="10" t="s">
        <v>1251</v>
      </c>
      <c r="D53" s="10" t="s">
        <v>1217</v>
      </c>
      <c r="E53" s="5" t="s">
        <v>1219</v>
      </c>
      <c r="F53" s="11" t="s">
        <v>1236</v>
      </c>
      <c r="I53" s="10" t="s">
        <v>1190</v>
      </c>
      <c r="L53" t="s">
        <v>5</v>
      </c>
      <c r="M53" t="s">
        <v>18</v>
      </c>
      <c r="N53" t="s">
        <v>7</v>
      </c>
      <c r="O53" t="s">
        <v>19</v>
      </c>
      <c r="P53" t="s">
        <v>20</v>
      </c>
      <c r="Q53" t="s">
        <v>282</v>
      </c>
      <c r="R53" t="s">
        <v>1068</v>
      </c>
    </row>
    <row r="54" spans="1:18" x14ac:dyDescent="0.3">
      <c r="A54" s="10" t="str">
        <f>HYPERLINK("https://hsdes.intel.com/resource/14013185356","14013185356")</f>
        <v>14013185356</v>
      </c>
      <c r="B54" t="s">
        <v>1065</v>
      </c>
      <c r="C54" s="10" t="s">
        <v>1242</v>
      </c>
      <c r="D54" s="10" t="s">
        <v>1217</v>
      </c>
      <c r="E54" s="5" t="s">
        <v>1219</v>
      </c>
      <c r="F54" s="11" t="s">
        <v>1236</v>
      </c>
      <c r="I54" s="10" t="s">
        <v>1190</v>
      </c>
      <c r="L54" t="s">
        <v>5</v>
      </c>
      <c r="M54" t="s">
        <v>74</v>
      </c>
      <c r="N54" t="s">
        <v>75</v>
      </c>
      <c r="O54" t="s">
        <v>921</v>
      </c>
      <c r="P54" t="s">
        <v>76</v>
      </c>
      <c r="Q54" t="s">
        <v>77</v>
      </c>
      <c r="R54" t="s">
        <v>1066</v>
      </c>
    </row>
    <row r="55" spans="1:18" x14ac:dyDescent="0.3">
      <c r="A55" s="10" t="str">
        <f>HYPERLINK("https://hsdes.intel.com/resource/14013185336","14013185336")</f>
        <v>14013185336</v>
      </c>
      <c r="B55" t="s">
        <v>1062</v>
      </c>
      <c r="C55" s="10" t="s">
        <v>1242</v>
      </c>
      <c r="D55" s="10" t="s">
        <v>1217</v>
      </c>
      <c r="E55" s="5" t="s">
        <v>1219</v>
      </c>
      <c r="F55" s="11" t="s">
        <v>1236</v>
      </c>
      <c r="I55" s="10" t="s">
        <v>1187</v>
      </c>
      <c r="L55" t="s">
        <v>5</v>
      </c>
      <c r="M55" t="s">
        <v>18</v>
      </c>
      <c r="N55" t="s">
        <v>7</v>
      </c>
      <c r="O55" t="s">
        <v>19</v>
      </c>
      <c r="P55" t="s">
        <v>20</v>
      </c>
      <c r="Q55" t="s">
        <v>1063</v>
      </c>
      <c r="R55" t="s">
        <v>1064</v>
      </c>
    </row>
    <row r="56" spans="1:18" x14ac:dyDescent="0.3">
      <c r="A56" s="10" t="str">
        <f>HYPERLINK("https://hsdes.intel.com/resource/14013185276","14013185276")</f>
        <v>14013185276</v>
      </c>
      <c r="B56" t="s">
        <v>1059</v>
      </c>
      <c r="C56" s="10" t="s">
        <v>1242</v>
      </c>
      <c r="D56" s="10" t="s">
        <v>1217</v>
      </c>
      <c r="E56" s="5" t="s">
        <v>1219</v>
      </c>
      <c r="F56" s="11" t="s">
        <v>1236</v>
      </c>
      <c r="I56" s="10" t="s">
        <v>1241</v>
      </c>
      <c r="L56" t="s">
        <v>5</v>
      </c>
      <c r="M56" t="s">
        <v>24</v>
      </c>
      <c r="N56" t="s">
        <v>7</v>
      </c>
      <c r="O56" t="s">
        <v>146</v>
      </c>
      <c r="P56" t="s">
        <v>26</v>
      </c>
      <c r="Q56" t="s">
        <v>1060</v>
      </c>
      <c r="R56" t="s">
        <v>1061</v>
      </c>
    </row>
    <row r="57" spans="1:18" x14ac:dyDescent="0.3">
      <c r="A57" s="10" t="str">
        <f>HYPERLINK("https://hsdes.intel.com/resource/14013185224","14013185224")</f>
        <v>14013185224</v>
      </c>
      <c r="B57" t="s">
        <v>1056</v>
      </c>
      <c r="C57" s="10" t="s">
        <v>1251</v>
      </c>
      <c r="D57" s="10" t="s">
        <v>1217</v>
      </c>
      <c r="E57" s="5" t="s">
        <v>1219</v>
      </c>
      <c r="F57" s="11" t="s">
        <v>1236</v>
      </c>
      <c r="I57" s="10" t="s">
        <v>1190</v>
      </c>
      <c r="L57" t="s">
        <v>5</v>
      </c>
      <c r="M57" t="s">
        <v>18</v>
      </c>
      <c r="N57" t="s">
        <v>7</v>
      </c>
      <c r="O57" t="s">
        <v>19</v>
      </c>
      <c r="P57" t="s">
        <v>20</v>
      </c>
      <c r="Q57" t="s">
        <v>1057</v>
      </c>
      <c r="R57" t="s">
        <v>1058</v>
      </c>
    </row>
    <row r="58" spans="1:18" x14ac:dyDescent="0.3">
      <c r="A58" s="10" t="str">
        <f>HYPERLINK("https://hsdes.intel.com/resource/14013185220","14013185220")</f>
        <v>14013185220</v>
      </c>
      <c r="B58" t="s">
        <v>1053</v>
      </c>
      <c r="C58" s="10" t="s">
        <v>1251</v>
      </c>
      <c r="D58" s="10" t="s">
        <v>1217</v>
      </c>
      <c r="E58" s="5" t="s">
        <v>1219</v>
      </c>
      <c r="F58" s="11" t="s">
        <v>1236</v>
      </c>
      <c r="I58" s="10" t="s">
        <v>1190</v>
      </c>
      <c r="L58" t="s">
        <v>5</v>
      </c>
      <c r="M58" t="s">
        <v>18</v>
      </c>
      <c r="N58" t="s">
        <v>7</v>
      </c>
      <c r="O58" t="s">
        <v>707</v>
      </c>
      <c r="P58" t="s">
        <v>20</v>
      </c>
      <c r="Q58" t="s">
        <v>1054</v>
      </c>
      <c r="R58" t="s">
        <v>1055</v>
      </c>
    </row>
    <row r="59" spans="1:18" x14ac:dyDescent="0.3">
      <c r="A59" s="10" t="str">
        <f>HYPERLINK("https://hsdes.intel.com/resource/14013185209","14013185209")</f>
        <v>14013185209</v>
      </c>
      <c r="B59" t="s">
        <v>1050</v>
      </c>
      <c r="C59" s="10" t="s">
        <v>1242</v>
      </c>
      <c r="D59" s="10" t="s">
        <v>1217</v>
      </c>
      <c r="E59" s="5" t="s">
        <v>1219</v>
      </c>
      <c r="F59" s="11" t="s">
        <v>1236</v>
      </c>
      <c r="I59" s="10" t="s">
        <v>1241</v>
      </c>
      <c r="L59" t="s">
        <v>5</v>
      </c>
      <c r="M59" t="s">
        <v>24</v>
      </c>
      <c r="N59" t="s">
        <v>7</v>
      </c>
      <c r="O59" t="s">
        <v>25</v>
      </c>
      <c r="P59" t="s">
        <v>26</v>
      </c>
      <c r="Q59" t="s">
        <v>1051</v>
      </c>
      <c r="R59" t="s">
        <v>1052</v>
      </c>
    </row>
    <row r="60" spans="1:18" x14ac:dyDescent="0.3">
      <c r="A60" s="10" t="str">
        <f>HYPERLINK("https://hsdes.intel.com/resource/14013185086","14013185086")</f>
        <v>14013185086</v>
      </c>
      <c r="B60" t="s">
        <v>1048</v>
      </c>
      <c r="C60" s="10" t="s">
        <v>1240</v>
      </c>
      <c r="D60" s="10" t="s">
        <v>1217</v>
      </c>
      <c r="E60" s="5" t="s">
        <v>1219</v>
      </c>
      <c r="F60" s="11" t="s">
        <v>1236</v>
      </c>
      <c r="I60" t="s">
        <v>1186</v>
      </c>
      <c r="L60" t="s">
        <v>5</v>
      </c>
      <c r="M60" t="s">
        <v>45</v>
      </c>
      <c r="N60" t="s">
        <v>7</v>
      </c>
      <c r="O60" t="s">
        <v>25</v>
      </c>
      <c r="P60" t="s">
        <v>46</v>
      </c>
      <c r="Q60" t="s">
        <v>47</v>
      </c>
      <c r="R60" t="s">
        <v>1049</v>
      </c>
    </row>
    <row r="61" spans="1:18" x14ac:dyDescent="0.3">
      <c r="A61" s="10" t="str">
        <f>HYPERLINK("https://hsdes.intel.com/resource/14013184835","14013184835")</f>
        <v>14013184835</v>
      </c>
      <c r="B61" t="s">
        <v>1044</v>
      </c>
      <c r="C61" s="10" t="s">
        <v>1240</v>
      </c>
      <c r="D61" s="10" t="s">
        <v>1217</v>
      </c>
      <c r="E61" s="5" t="s">
        <v>1219</v>
      </c>
      <c r="F61" s="11" t="s">
        <v>1236</v>
      </c>
      <c r="I61" t="s">
        <v>1186</v>
      </c>
      <c r="L61" t="s">
        <v>5</v>
      </c>
      <c r="M61" t="s">
        <v>45</v>
      </c>
      <c r="N61" t="s">
        <v>7</v>
      </c>
      <c r="O61" t="s">
        <v>1045</v>
      </c>
      <c r="P61" t="s">
        <v>216</v>
      </c>
      <c r="Q61" t="s">
        <v>1046</v>
      </c>
      <c r="R61" t="s">
        <v>1047</v>
      </c>
    </row>
    <row r="62" spans="1:18" x14ac:dyDescent="0.3">
      <c r="A62" s="10" t="str">
        <f>HYPERLINK("https://hsdes.intel.com/resource/14013184823","14013184823")</f>
        <v>14013184823</v>
      </c>
      <c r="B62" t="s">
        <v>1042</v>
      </c>
      <c r="C62" s="10" t="s">
        <v>1240</v>
      </c>
      <c r="D62" s="10" t="s">
        <v>1217</v>
      </c>
      <c r="E62" s="5" t="s">
        <v>1219</v>
      </c>
      <c r="F62" s="11" t="s">
        <v>1236</v>
      </c>
      <c r="I62" t="s">
        <v>1186</v>
      </c>
      <c r="L62" t="s">
        <v>5</v>
      </c>
      <c r="M62" t="s">
        <v>45</v>
      </c>
      <c r="N62" t="s">
        <v>7</v>
      </c>
      <c r="O62" t="s">
        <v>115</v>
      </c>
      <c r="P62" t="s">
        <v>216</v>
      </c>
      <c r="Q62" t="s">
        <v>55</v>
      </c>
      <c r="R62" t="s">
        <v>1043</v>
      </c>
    </row>
    <row r="63" spans="1:18" x14ac:dyDescent="0.3">
      <c r="A63" s="10" t="str">
        <f>HYPERLINK("https://hsdes.intel.com/resource/14013184742","14013184742")</f>
        <v>14013184742</v>
      </c>
      <c r="B63" t="s">
        <v>1039</v>
      </c>
      <c r="C63" s="10" t="s">
        <v>1242</v>
      </c>
      <c r="D63" s="10" t="s">
        <v>1217</v>
      </c>
      <c r="E63" s="5" t="s">
        <v>1219</v>
      </c>
      <c r="F63" s="11" t="s">
        <v>1236</v>
      </c>
      <c r="I63" s="10" t="s">
        <v>1188</v>
      </c>
      <c r="L63" t="s">
        <v>34</v>
      </c>
      <c r="M63" t="s">
        <v>24</v>
      </c>
      <c r="N63" t="s">
        <v>7</v>
      </c>
      <c r="O63" t="s">
        <v>8</v>
      </c>
      <c r="P63" t="s">
        <v>26</v>
      </c>
      <c r="Q63" t="s">
        <v>1040</v>
      </c>
      <c r="R63" t="s">
        <v>1041</v>
      </c>
    </row>
    <row r="64" spans="1:18" x14ac:dyDescent="0.3">
      <c r="A64" s="20" t="str">
        <f>HYPERLINK("https://hsdes.intel.com/resource/14013184512","14013184512")</f>
        <v>14013184512</v>
      </c>
      <c r="B64" t="s">
        <v>1037</v>
      </c>
      <c r="C64" s="10" t="s">
        <v>1242</v>
      </c>
      <c r="D64" s="10" t="s">
        <v>1218</v>
      </c>
      <c r="E64" s="5" t="s">
        <v>1219</v>
      </c>
      <c r="F64" s="11" t="s">
        <v>1236</v>
      </c>
      <c r="I64" s="10" t="s">
        <v>1189</v>
      </c>
      <c r="L64" t="s">
        <v>34</v>
      </c>
      <c r="M64" t="s">
        <v>6</v>
      </c>
      <c r="N64" t="s">
        <v>7</v>
      </c>
      <c r="O64" t="s">
        <v>67</v>
      </c>
      <c r="P64" t="s">
        <v>14</v>
      </c>
      <c r="Q64" t="s">
        <v>1035</v>
      </c>
      <c r="R64" t="s">
        <v>1038</v>
      </c>
    </row>
    <row r="65" spans="1:18" x14ac:dyDescent="0.3">
      <c r="A65" s="20" t="str">
        <f>HYPERLINK("https://hsdes.intel.com/resource/14013184477","14013184477")</f>
        <v>14013184477</v>
      </c>
      <c r="B65" t="s">
        <v>1034</v>
      </c>
      <c r="C65" s="10" t="s">
        <v>1242</v>
      </c>
      <c r="D65" s="10" t="s">
        <v>1218</v>
      </c>
      <c r="E65" s="5" t="s">
        <v>1219</v>
      </c>
      <c r="F65" s="11" t="s">
        <v>1236</v>
      </c>
      <c r="I65" s="10" t="s">
        <v>1189</v>
      </c>
      <c r="L65" t="s">
        <v>34</v>
      </c>
      <c r="M65" t="s">
        <v>6</v>
      </c>
      <c r="N65" t="s">
        <v>7</v>
      </c>
      <c r="O65" t="s">
        <v>67</v>
      </c>
      <c r="P65" t="s">
        <v>14</v>
      </c>
      <c r="Q65" t="s">
        <v>1035</v>
      </c>
      <c r="R65" t="s">
        <v>1036</v>
      </c>
    </row>
    <row r="66" spans="1:18" x14ac:dyDescent="0.3">
      <c r="A66" s="10" t="str">
        <f>HYPERLINK("https://hsdes.intel.com/resource/14013184407","14013184407")</f>
        <v>14013184407</v>
      </c>
      <c r="B66" t="s">
        <v>1032</v>
      </c>
      <c r="C66" s="10" t="s">
        <v>1242</v>
      </c>
      <c r="D66" s="10" t="s">
        <v>1217</v>
      </c>
      <c r="E66" s="5" t="s">
        <v>1219</v>
      </c>
      <c r="F66" s="11" t="s">
        <v>1236</v>
      </c>
      <c r="I66" s="10" t="s">
        <v>1248</v>
      </c>
      <c r="L66" t="s">
        <v>5</v>
      </c>
      <c r="M66" t="s">
        <v>74</v>
      </c>
      <c r="N66" t="s">
        <v>75</v>
      </c>
      <c r="O66" t="s">
        <v>921</v>
      </c>
      <c r="P66" t="s">
        <v>76</v>
      </c>
      <c r="Q66" t="s">
        <v>80</v>
      </c>
      <c r="R66" t="s">
        <v>1033</v>
      </c>
    </row>
    <row r="67" spans="1:18" x14ac:dyDescent="0.3">
      <c r="A67" s="10" t="str">
        <f>HYPERLINK("https://hsdes.intel.com/resource/14013184016","14013184016")</f>
        <v>14013184016</v>
      </c>
      <c r="B67" t="s">
        <v>1029</v>
      </c>
      <c r="C67" s="10" t="s">
        <v>1240</v>
      </c>
      <c r="D67" s="10" t="s">
        <v>1217</v>
      </c>
      <c r="E67" s="5" t="s">
        <v>1219</v>
      </c>
      <c r="F67" s="11" t="s">
        <v>1236</v>
      </c>
      <c r="I67" s="10" t="s">
        <v>1186</v>
      </c>
      <c r="L67" t="s">
        <v>5</v>
      </c>
      <c r="M67" t="s">
        <v>18</v>
      </c>
      <c r="N67" t="s">
        <v>7</v>
      </c>
      <c r="O67" t="s">
        <v>19</v>
      </c>
      <c r="P67" t="s">
        <v>20</v>
      </c>
      <c r="Q67" t="s">
        <v>1030</v>
      </c>
      <c r="R67" t="s">
        <v>1031</v>
      </c>
    </row>
    <row r="68" spans="1:18" x14ac:dyDescent="0.3">
      <c r="A68" s="10" t="str">
        <f>HYPERLINK("https://hsdes.intel.com/resource/14013184015","14013184015")</f>
        <v>14013184015</v>
      </c>
      <c r="B68" t="s">
        <v>1026</v>
      </c>
      <c r="C68" s="10" t="s">
        <v>1242</v>
      </c>
      <c r="D68" s="10" t="s">
        <v>1217</v>
      </c>
      <c r="E68" s="5" t="s">
        <v>1219</v>
      </c>
      <c r="F68" s="11" t="s">
        <v>1236</v>
      </c>
      <c r="I68" t="s">
        <v>1241</v>
      </c>
      <c r="L68" t="s">
        <v>5</v>
      </c>
      <c r="M68" t="s">
        <v>18</v>
      </c>
      <c r="N68" t="s">
        <v>7</v>
      </c>
      <c r="O68" t="s">
        <v>19</v>
      </c>
      <c r="P68" t="s">
        <v>20</v>
      </c>
      <c r="Q68" t="s">
        <v>1027</v>
      </c>
      <c r="R68" t="s">
        <v>1028</v>
      </c>
    </row>
    <row r="69" spans="1:18" x14ac:dyDescent="0.3">
      <c r="A69" s="10" t="str">
        <f>HYPERLINK("https://hsdes.intel.com/resource/14013183947","14013183947")</f>
        <v>14013183947</v>
      </c>
      <c r="B69" t="s">
        <v>1023</v>
      </c>
      <c r="C69" s="10" t="s">
        <v>1240</v>
      </c>
      <c r="D69" s="10" t="s">
        <v>1217</v>
      </c>
      <c r="E69" s="5" t="s">
        <v>1219</v>
      </c>
      <c r="F69" s="11" t="s">
        <v>1236</v>
      </c>
      <c r="I69" t="s">
        <v>1186</v>
      </c>
      <c r="L69" t="s">
        <v>5</v>
      </c>
      <c r="M69" t="s">
        <v>18</v>
      </c>
      <c r="N69" t="s">
        <v>7</v>
      </c>
      <c r="O69" t="s">
        <v>19</v>
      </c>
      <c r="P69" t="s">
        <v>20</v>
      </c>
      <c r="Q69" t="s">
        <v>1024</v>
      </c>
      <c r="R69" t="s">
        <v>1025</v>
      </c>
    </row>
    <row r="70" spans="1:18" x14ac:dyDescent="0.3">
      <c r="A70" s="10" t="str">
        <f>HYPERLINK("https://hsdes.intel.com/resource/14013183898","14013183898")</f>
        <v>14013183898</v>
      </c>
      <c r="B70" t="s">
        <v>1020</v>
      </c>
      <c r="C70" s="10" t="s">
        <v>1240</v>
      </c>
      <c r="D70" s="10" t="s">
        <v>1217</v>
      </c>
      <c r="E70" s="5" t="s">
        <v>1219</v>
      </c>
      <c r="F70" s="11" t="s">
        <v>1236</v>
      </c>
      <c r="I70" s="10" t="s">
        <v>1186</v>
      </c>
      <c r="L70" t="s">
        <v>5</v>
      </c>
      <c r="M70" t="s">
        <v>18</v>
      </c>
      <c r="N70" t="s">
        <v>7</v>
      </c>
      <c r="O70" t="s">
        <v>19</v>
      </c>
      <c r="P70" t="s">
        <v>20</v>
      </c>
      <c r="Q70" t="s">
        <v>1021</v>
      </c>
      <c r="R70" t="s">
        <v>1022</v>
      </c>
    </row>
    <row r="71" spans="1:18" x14ac:dyDescent="0.3">
      <c r="A71" s="10" t="str">
        <f>HYPERLINK("https://hsdes.intel.com/resource/14013183796","14013183796")</f>
        <v>14013183796</v>
      </c>
      <c r="B71" t="s">
        <v>1017</v>
      </c>
      <c r="C71" s="10" t="s">
        <v>1240</v>
      </c>
      <c r="D71" s="10" t="s">
        <v>1217</v>
      </c>
      <c r="E71" s="5" t="s">
        <v>1219</v>
      </c>
      <c r="F71" s="11" t="s">
        <v>1236</v>
      </c>
      <c r="I71" s="10" t="s">
        <v>1186</v>
      </c>
      <c r="L71" t="s">
        <v>5</v>
      </c>
      <c r="M71" t="s">
        <v>18</v>
      </c>
      <c r="N71" t="s">
        <v>7</v>
      </c>
      <c r="O71" t="s">
        <v>19</v>
      </c>
      <c r="P71" t="s">
        <v>20</v>
      </c>
      <c r="Q71" t="s">
        <v>1018</v>
      </c>
      <c r="R71" t="s">
        <v>1019</v>
      </c>
    </row>
    <row r="72" spans="1:18" x14ac:dyDescent="0.3">
      <c r="A72" s="10" t="str">
        <f>HYPERLINK("https://hsdes.intel.com/resource/14013183790","14013183790")</f>
        <v>14013183790</v>
      </c>
      <c r="B72" t="s">
        <v>1014</v>
      </c>
      <c r="C72" s="10" t="s">
        <v>1240</v>
      </c>
      <c r="D72" s="10" t="s">
        <v>1217</v>
      </c>
      <c r="E72" s="5" t="s">
        <v>1219</v>
      </c>
      <c r="F72" s="11" t="s">
        <v>1236</v>
      </c>
      <c r="I72" t="s">
        <v>1186</v>
      </c>
      <c r="L72" t="s">
        <v>5</v>
      </c>
      <c r="M72" t="s">
        <v>18</v>
      </c>
      <c r="N72" t="s">
        <v>7</v>
      </c>
      <c r="O72" t="s">
        <v>19</v>
      </c>
      <c r="P72" t="s">
        <v>20</v>
      </c>
      <c r="Q72" t="s">
        <v>1015</v>
      </c>
      <c r="R72" t="s">
        <v>1016</v>
      </c>
    </row>
    <row r="73" spans="1:18" x14ac:dyDescent="0.3">
      <c r="A73" s="10" t="str">
        <f>HYPERLINK("https://hsdes.intel.com/resource/14013183750","14013183750")</f>
        <v>14013183750</v>
      </c>
      <c r="B73" t="s">
        <v>1012</v>
      </c>
      <c r="C73" s="10" t="s">
        <v>1242</v>
      </c>
      <c r="D73" s="10" t="s">
        <v>1217</v>
      </c>
      <c r="E73" s="5" t="s">
        <v>1219</v>
      </c>
      <c r="F73" s="11" t="s">
        <v>1236</v>
      </c>
      <c r="I73" s="10" t="s">
        <v>1190</v>
      </c>
      <c r="L73" t="s">
        <v>5</v>
      </c>
      <c r="M73" t="s">
        <v>74</v>
      </c>
      <c r="N73" t="s">
        <v>75</v>
      </c>
      <c r="O73" t="s">
        <v>19</v>
      </c>
      <c r="P73" t="s">
        <v>76</v>
      </c>
      <c r="Q73" t="s">
        <v>80</v>
      </c>
      <c r="R73" t="s">
        <v>1013</v>
      </c>
    </row>
    <row r="74" spans="1:18" x14ac:dyDescent="0.3">
      <c r="A74" s="10" t="str">
        <f>HYPERLINK("https://hsdes.intel.com/resource/14013183707","14013183707")</f>
        <v>14013183707</v>
      </c>
      <c r="B74" t="s">
        <v>1010</v>
      </c>
      <c r="C74" s="10" t="s">
        <v>1242</v>
      </c>
      <c r="D74" s="10" t="s">
        <v>1217</v>
      </c>
      <c r="E74" s="5" t="s">
        <v>1219</v>
      </c>
      <c r="F74" s="11" t="s">
        <v>1236</v>
      </c>
      <c r="I74" s="10" t="s">
        <v>1188</v>
      </c>
      <c r="L74" t="s">
        <v>5</v>
      </c>
      <c r="M74" t="s">
        <v>24</v>
      </c>
      <c r="N74" t="s">
        <v>7</v>
      </c>
      <c r="O74" t="s">
        <v>8</v>
      </c>
      <c r="P74" t="s">
        <v>26</v>
      </c>
      <c r="Q74" t="s">
        <v>147</v>
      </c>
      <c r="R74" t="s">
        <v>1011</v>
      </c>
    </row>
    <row r="75" spans="1:18" x14ac:dyDescent="0.3">
      <c r="A75" s="10" t="str">
        <f>HYPERLINK("https://hsdes.intel.com/resource/14013183460","14013183460")</f>
        <v>14013183460</v>
      </c>
      <c r="B75" t="s">
        <v>1007</v>
      </c>
      <c r="C75" s="10" t="s">
        <v>1242</v>
      </c>
      <c r="D75" s="10" t="s">
        <v>1217</v>
      </c>
      <c r="E75" s="5" t="s">
        <v>1219</v>
      </c>
      <c r="F75" s="11" t="s">
        <v>1236</v>
      </c>
      <c r="I75" s="10" t="s">
        <v>1187</v>
      </c>
      <c r="L75" t="s">
        <v>5</v>
      </c>
      <c r="M75" t="s">
        <v>18</v>
      </c>
      <c r="N75" t="s">
        <v>7</v>
      </c>
      <c r="O75" t="s">
        <v>50</v>
      </c>
      <c r="P75" t="s">
        <v>20</v>
      </c>
      <c r="Q75" t="s">
        <v>1008</v>
      </c>
      <c r="R75" t="s">
        <v>1009</v>
      </c>
    </row>
    <row r="76" spans="1:18" x14ac:dyDescent="0.3">
      <c r="A76" s="10" t="str">
        <f>HYPERLINK("https://hsdes.intel.com/resource/14013183399","14013183399")</f>
        <v>14013183399</v>
      </c>
      <c r="B76" t="s">
        <v>1005</v>
      </c>
      <c r="C76" s="10" t="s">
        <v>1242</v>
      </c>
      <c r="D76" s="10" t="s">
        <v>1217</v>
      </c>
      <c r="E76" s="5" t="s">
        <v>1219</v>
      </c>
      <c r="F76" s="11" t="s">
        <v>1236</v>
      </c>
      <c r="I76" s="10" t="s">
        <v>1241</v>
      </c>
      <c r="L76" t="s">
        <v>5</v>
      </c>
      <c r="M76" t="s">
        <v>24</v>
      </c>
      <c r="N76" t="s">
        <v>75</v>
      </c>
      <c r="O76" t="s">
        <v>264</v>
      </c>
      <c r="P76" t="s">
        <v>26</v>
      </c>
      <c r="Q76" t="s">
        <v>112</v>
      </c>
      <c r="R76" t="s">
        <v>1006</v>
      </c>
    </row>
    <row r="77" spans="1:18" x14ac:dyDescent="0.3">
      <c r="A77" s="3" t="str">
        <f>HYPERLINK("https://hsdes.intel.com/resource/14013183384","14013183384")</f>
        <v>14013183384</v>
      </c>
      <c r="B77" t="s">
        <v>1002</v>
      </c>
      <c r="C77" s="10" t="s">
        <v>1242</v>
      </c>
      <c r="D77" s="10" t="s">
        <v>1217</v>
      </c>
      <c r="E77" s="5" t="s">
        <v>1219</v>
      </c>
      <c r="F77" s="11" t="s">
        <v>1236</v>
      </c>
      <c r="I77" s="10" t="s">
        <v>1241</v>
      </c>
      <c r="L77" t="s">
        <v>5</v>
      </c>
      <c r="M77" t="s">
        <v>24</v>
      </c>
      <c r="N77" t="s">
        <v>7</v>
      </c>
      <c r="O77" t="s">
        <v>8</v>
      </c>
      <c r="P77" t="s">
        <v>26</v>
      </c>
      <c r="Q77" t="s">
        <v>1003</v>
      </c>
      <c r="R77" t="s">
        <v>1004</v>
      </c>
    </row>
    <row r="78" spans="1:18" x14ac:dyDescent="0.3">
      <c r="A78" s="10" t="str">
        <f>HYPERLINK("https://hsdes.intel.com/resource/14013183314","14013183314")</f>
        <v>14013183314</v>
      </c>
      <c r="B78" t="s">
        <v>999</v>
      </c>
      <c r="C78" s="10" t="s">
        <v>1240</v>
      </c>
      <c r="D78" s="10" t="s">
        <v>1217</v>
      </c>
      <c r="E78" s="5" t="s">
        <v>1219</v>
      </c>
      <c r="F78" s="11" t="s">
        <v>1236</v>
      </c>
      <c r="I78" t="s">
        <v>1186</v>
      </c>
      <c r="L78" t="s">
        <v>34</v>
      </c>
      <c r="M78" t="s">
        <v>6</v>
      </c>
      <c r="N78" t="s">
        <v>75</v>
      </c>
      <c r="O78" t="s">
        <v>25</v>
      </c>
      <c r="P78" t="s">
        <v>9</v>
      </c>
      <c r="Q78" t="s">
        <v>1000</v>
      </c>
      <c r="R78" t="s">
        <v>1001</v>
      </c>
    </row>
    <row r="79" spans="1:18" x14ac:dyDescent="0.3">
      <c r="A79" s="10" t="str">
        <f>HYPERLINK("https://hsdes.intel.com/resource/14013182806","14013182806")</f>
        <v>14013182806</v>
      </c>
      <c r="B79" t="s">
        <v>997</v>
      </c>
      <c r="C79" s="10" t="s">
        <v>1240</v>
      </c>
      <c r="D79" s="10" t="s">
        <v>1217</v>
      </c>
      <c r="E79" s="5" t="s">
        <v>1219</v>
      </c>
      <c r="F79" s="11" t="s">
        <v>1236</v>
      </c>
      <c r="I79" t="s">
        <v>1186</v>
      </c>
      <c r="L79" t="s">
        <v>5</v>
      </c>
      <c r="M79" t="s">
        <v>18</v>
      </c>
      <c r="N79" t="s">
        <v>7</v>
      </c>
      <c r="O79" t="s">
        <v>19</v>
      </c>
      <c r="P79" t="s">
        <v>20</v>
      </c>
      <c r="Q79" t="s">
        <v>995</v>
      </c>
      <c r="R79" t="s">
        <v>998</v>
      </c>
    </row>
    <row r="80" spans="1:18" x14ac:dyDescent="0.3">
      <c r="A80" s="10" t="str">
        <f>HYPERLINK("https://hsdes.intel.com/resource/14013182798","14013182798")</f>
        <v>14013182798</v>
      </c>
      <c r="B80" t="s">
        <v>994</v>
      </c>
      <c r="C80" s="10" t="s">
        <v>1240</v>
      </c>
      <c r="D80" s="10" t="s">
        <v>1217</v>
      </c>
      <c r="E80" s="5" t="s">
        <v>1219</v>
      </c>
      <c r="F80" s="11" t="s">
        <v>1236</v>
      </c>
      <c r="I80" s="10" t="s">
        <v>1186</v>
      </c>
      <c r="L80" t="s">
        <v>5</v>
      </c>
      <c r="M80" t="s">
        <v>18</v>
      </c>
      <c r="N80" t="s">
        <v>7</v>
      </c>
      <c r="O80" t="s">
        <v>19</v>
      </c>
      <c r="P80" t="s">
        <v>20</v>
      </c>
      <c r="Q80" t="s">
        <v>995</v>
      </c>
      <c r="R80" t="s">
        <v>996</v>
      </c>
    </row>
    <row r="81" spans="1:18" x14ac:dyDescent="0.3">
      <c r="A81" s="10" t="str">
        <f>HYPERLINK("https://hsdes.intel.com/resource/14013182624","14013182624")</f>
        <v>14013182624</v>
      </c>
      <c r="B81" t="s">
        <v>992</v>
      </c>
      <c r="C81" s="10" t="s">
        <v>1242</v>
      </c>
      <c r="D81" s="10" t="s">
        <v>1217</v>
      </c>
      <c r="E81" s="5" t="s">
        <v>1219</v>
      </c>
      <c r="F81" s="11" t="s">
        <v>1236</v>
      </c>
      <c r="I81" s="10" t="s">
        <v>1241</v>
      </c>
      <c r="L81" t="s">
        <v>5</v>
      </c>
      <c r="M81" t="s">
        <v>24</v>
      </c>
      <c r="N81" t="s">
        <v>7</v>
      </c>
      <c r="O81" t="s">
        <v>146</v>
      </c>
      <c r="P81" t="s">
        <v>26</v>
      </c>
      <c r="Q81" t="s">
        <v>112</v>
      </c>
      <c r="R81" t="s">
        <v>993</v>
      </c>
    </row>
    <row r="82" spans="1:18" x14ac:dyDescent="0.3">
      <c r="A82" s="10" t="str">
        <f>HYPERLINK("https://hsdes.intel.com/resource/14013182446","14013182446")</f>
        <v>14013182446</v>
      </c>
      <c r="B82" t="s">
        <v>989</v>
      </c>
      <c r="C82" s="10" t="s">
        <v>1240</v>
      </c>
      <c r="D82" s="10" t="s">
        <v>1217</v>
      </c>
      <c r="E82" s="5" t="s">
        <v>1219</v>
      </c>
      <c r="F82" s="11" t="s">
        <v>1236</v>
      </c>
      <c r="I82" t="s">
        <v>1186</v>
      </c>
      <c r="L82" t="s">
        <v>5</v>
      </c>
      <c r="M82" t="s">
        <v>24</v>
      </c>
      <c r="N82" t="s">
        <v>7</v>
      </c>
      <c r="O82" t="s">
        <v>25</v>
      </c>
      <c r="P82" t="s">
        <v>26</v>
      </c>
      <c r="Q82" t="s">
        <v>990</v>
      </c>
      <c r="R82" t="s">
        <v>991</v>
      </c>
    </row>
    <row r="83" spans="1:18" x14ac:dyDescent="0.3">
      <c r="A83" s="10" t="str">
        <f>HYPERLINK("https://hsdes.intel.com/resource/14013182365","14013182365")</f>
        <v>14013182365</v>
      </c>
      <c r="B83" t="s">
        <v>987</v>
      </c>
      <c r="C83" s="10" t="s">
        <v>1242</v>
      </c>
      <c r="D83" s="10" t="s">
        <v>1217</v>
      </c>
      <c r="E83" s="5" t="s">
        <v>1219</v>
      </c>
      <c r="F83" s="11" t="s">
        <v>1236</v>
      </c>
      <c r="I83" s="10" t="s">
        <v>1187</v>
      </c>
      <c r="L83" t="s">
        <v>5</v>
      </c>
      <c r="M83" t="s">
        <v>45</v>
      </c>
      <c r="N83" t="s">
        <v>7</v>
      </c>
      <c r="O83" t="s">
        <v>115</v>
      </c>
      <c r="P83" t="s">
        <v>216</v>
      </c>
      <c r="Q83" t="s">
        <v>55</v>
      </c>
      <c r="R83" t="s">
        <v>988</v>
      </c>
    </row>
    <row r="84" spans="1:18" x14ac:dyDescent="0.3">
      <c r="A84" s="20" t="str">
        <f>HYPERLINK("https://hsdes.intel.com/resource/14013182355","14013182355")</f>
        <v>14013182355</v>
      </c>
      <c r="B84" t="s">
        <v>984</v>
      </c>
      <c r="C84" s="10" t="s">
        <v>1242</v>
      </c>
      <c r="D84" s="10" t="s">
        <v>1217</v>
      </c>
      <c r="E84" s="5" t="s">
        <v>1219</v>
      </c>
      <c r="F84" s="11" t="s">
        <v>1236</v>
      </c>
      <c r="I84" s="10" t="s">
        <v>1189</v>
      </c>
      <c r="L84" t="s">
        <v>30</v>
      </c>
      <c r="M84" t="s">
        <v>6</v>
      </c>
      <c r="N84" t="s">
        <v>7</v>
      </c>
      <c r="O84" t="s">
        <v>67</v>
      </c>
      <c r="P84" t="s">
        <v>14</v>
      </c>
      <c r="Q84" t="s">
        <v>985</v>
      </c>
      <c r="R84" t="s">
        <v>986</v>
      </c>
    </row>
    <row r="85" spans="1:18" x14ac:dyDescent="0.3">
      <c r="A85" s="20" t="str">
        <f>HYPERLINK("https://hsdes.intel.com/resource/14013182348","14013182348")</f>
        <v>14013182348</v>
      </c>
      <c r="B85" t="s">
        <v>981</v>
      </c>
      <c r="C85" s="10" t="s">
        <v>1242</v>
      </c>
      <c r="D85" s="10" t="s">
        <v>1217</v>
      </c>
      <c r="E85" s="5" t="s">
        <v>1219</v>
      </c>
      <c r="F85" s="11" t="s">
        <v>1236</v>
      </c>
      <c r="I85" s="10" t="s">
        <v>1189</v>
      </c>
      <c r="L85" t="s">
        <v>30</v>
      </c>
      <c r="M85" t="s">
        <v>6</v>
      </c>
      <c r="N85" t="s">
        <v>7</v>
      </c>
      <c r="O85" t="s">
        <v>67</v>
      </c>
      <c r="P85" t="s">
        <v>14</v>
      </c>
      <c r="Q85" t="s">
        <v>982</v>
      </c>
      <c r="R85" t="s">
        <v>983</v>
      </c>
    </row>
    <row r="86" spans="1:18" x14ac:dyDescent="0.3">
      <c r="A86" s="20" t="str">
        <f>HYPERLINK("https://hsdes.intel.com/resource/14013182324","14013182324")</f>
        <v>14013182324</v>
      </c>
      <c r="B86" t="s">
        <v>978</v>
      </c>
      <c r="C86" s="10" t="s">
        <v>1242</v>
      </c>
      <c r="D86" s="10" t="s">
        <v>1217</v>
      </c>
      <c r="E86" s="5" t="s">
        <v>1219</v>
      </c>
      <c r="F86" s="11" t="s">
        <v>1236</v>
      </c>
      <c r="I86" s="10" t="s">
        <v>1189</v>
      </c>
      <c r="L86" t="s">
        <v>5</v>
      </c>
      <c r="M86" t="s">
        <v>6</v>
      </c>
      <c r="N86" t="s">
        <v>7</v>
      </c>
      <c r="O86" t="s">
        <v>186</v>
      </c>
      <c r="P86" t="s">
        <v>20</v>
      </c>
      <c r="Q86" t="s">
        <v>979</v>
      </c>
      <c r="R86" t="s">
        <v>980</v>
      </c>
    </row>
    <row r="87" spans="1:18" x14ac:dyDescent="0.3">
      <c r="A87" s="10" t="str">
        <f>HYPERLINK("https://hsdes.intel.com/resource/14013182314","14013182314")</f>
        <v>14013182314</v>
      </c>
      <c r="B87" t="s">
        <v>975</v>
      </c>
      <c r="C87" s="10" t="s">
        <v>1251</v>
      </c>
      <c r="D87" s="10" t="s">
        <v>1217</v>
      </c>
      <c r="E87" s="5" t="s">
        <v>1219</v>
      </c>
      <c r="F87" s="11" t="s">
        <v>1236</v>
      </c>
      <c r="I87" s="10" t="s">
        <v>1190</v>
      </c>
      <c r="L87" t="s">
        <v>5</v>
      </c>
      <c r="M87" t="s">
        <v>18</v>
      </c>
      <c r="N87" t="s">
        <v>7</v>
      </c>
      <c r="O87" t="s">
        <v>50</v>
      </c>
      <c r="P87" t="s">
        <v>20</v>
      </c>
      <c r="Q87" t="s">
        <v>976</v>
      </c>
      <c r="R87" t="s">
        <v>977</v>
      </c>
    </row>
    <row r="88" spans="1:18" x14ac:dyDescent="0.3">
      <c r="A88" s="10" t="str">
        <f>HYPERLINK("https://hsdes.intel.com/resource/14013180512","14013180512")</f>
        <v>14013180512</v>
      </c>
      <c r="B88" t="s">
        <v>973</v>
      </c>
      <c r="C88" s="10" t="s">
        <v>1240</v>
      </c>
      <c r="D88" s="10" t="s">
        <v>1217</v>
      </c>
      <c r="E88" s="5" t="s">
        <v>1219</v>
      </c>
      <c r="F88" s="11" t="s">
        <v>1236</v>
      </c>
      <c r="I88" t="s">
        <v>1186</v>
      </c>
      <c r="L88" t="s">
        <v>5</v>
      </c>
      <c r="M88" t="s">
        <v>304</v>
      </c>
      <c r="N88" t="s">
        <v>75</v>
      </c>
      <c r="O88" t="s">
        <v>436</v>
      </c>
      <c r="P88" t="s">
        <v>306</v>
      </c>
      <c r="Q88" t="s">
        <v>576</v>
      </c>
      <c r="R88" t="s">
        <v>974</v>
      </c>
    </row>
    <row r="89" spans="1:18" x14ac:dyDescent="0.3">
      <c r="A89" s="10" t="str">
        <f>HYPERLINK("https://hsdes.intel.com/resource/14013180508","14013180508")</f>
        <v>14013180508</v>
      </c>
      <c r="B89" t="s">
        <v>970</v>
      </c>
      <c r="C89" s="10" t="s">
        <v>1240</v>
      </c>
      <c r="D89" s="10" t="s">
        <v>1217</v>
      </c>
      <c r="E89" s="5" t="s">
        <v>1219</v>
      </c>
      <c r="F89" s="11" t="s">
        <v>1236</v>
      </c>
      <c r="I89" t="s">
        <v>1186</v>
      </c>
      <c r="L89" t="s">
        <v>5</v>
      </c>
      <c r="M89" t="s">
        <v>37</v>
      </c>
      <c r="N89" t="s">
        <v>7</v>
      </c>
      <c r="O89" t="s">
        <v>115</v>
      </c>
      <c r="P89" t="s">
        <v>38</v>
      </c>
      <c r="Q89" t="s">
        <v>971</v>
      </c>
      <c r="R89" t="s">
        <v>972</v>
      </c>
    </row>
    <row r="90" spans="1:18" x14ac:dyDescent="0.3">
      <c r="A90" s="10" t="str">
        <f>HYPERLINK("https://hsdes.intel.com/resource/14013180470","14013180470")</f>
        <v>14013180470</v>
      </c>
      <c r="B90" t="s">
        <v>967</v>
      </c>
      <c r="C90" s="10" t="s">
        <v>1242</v>
      </c>
      <c r="D90" s="10" t="s">
        <v>1217</v>
      </c>
      <c r="E90" s="5" t="s">
        <v>1219</v>
      </c>
      <c r="F90" s="11" t="s">
        <v>1236</v>
      </c>
      <c r="I90" s="10" t="s">
        <v>1188</v>
      </c>
      <c r="L90" t="s">
        <v>5</v>
      </c>
      <c r="M90" t="s">
        <v>304</v>
      </c>
      <c r="N90" t="s">
        <v>75</v>
      </c>
      <c r="O90" t="s">
        <v>436</v>
      </c>
      <c r="P90" t="s">
        <v>306</v>
      </c>
      <c r="Q90" t="s">
        <v>968</v>
      </c>
      <c r="R90" t="s">
        <v>969</v>
      </c>
    </row>
    <row r="91" spans="1:18" x14ac:dyDescent="0.3">
      <c r="A91" s="10" t="str">
        <f>HYPERLINK("https://hsdes.intel.com/resource/14013180203","14013180203")</f>
        <v>14013180203</v>
      </c>
      <c r="B91" t="s">
        <v>965</v>
      </c>
      <c r="C91" s="10" t="s">
        <v>1242</v>
      </c>
      <c r="D91" s="10" t="s">
        <v>1217</v>
      </c>
      <c r="E91" s="5" t="s">
        <v>1219</v>
      </c>
      <c r="F91" s="11" t="s">
        <v>1236</v>
      </c>
      <c r="I91" s="10" t="s">
        <v>1188</v>
      </c>
      <c r="L91" t="s">
        <v>5</v>
      </c>
      <c r="M91" t="s">
        <v>304</v>
      </c>
      <c r="N91" t="s">
        <v>75</v>
      </c>
      <c r="O91" t="s">
        <v>436</v>
      </c>
      <c r="P91" t="s">
        <v>306</v>
      </c>
      <c r="Q91" t="s">
        <v>437</v>
      </c>
      <c r="R91" t="s">
        <v>966</v>
      </c>
    </row>
    <row r="92" spans="1:18" x14ac:dyDescent="0.3">
      <c r="A92" s="10" t="str">
        <f>HYPERLINK("https://hsdes.intel.com/resource/14013179705","14013179705")</f>
        <v>14013179705</v>
      </c>
      <c r="B92" t="s">
        <v>962</v>
      </c>
      <c r="C92" s="10" t="s">
        <v>1242</v>
      </c>
      <c r="D92" s="10" t="s">
        <v>1217</v>
      </c>
      <c r="E92" s="5" t="s">
        <v>1219</v>
      </c>
      <c r="F92" s="11" t="s">
        <v>1236</v>
      </c>
      <c r="I92" s="10" t="s">
        <v>1188</v>
      </c>
      <c r="L92" t="s">
        <v>5</v>
      </c>
      <c r="M92" t="s">
        <v>24</v>
      </c>
      <c r="N92" t="s">
        <v>7</v>
      </c>
      <c r="O92" t="s">
        <v>8</v>
      </c>
      <c r="P92" t="s">
        <v>26</v>
      </c>
      <c r="Q92" t="s">
        <v>963</v>
      </c>
      <c r="R92" t="s">
        <v>964</v>
      </c>
    </row>
    <row r="93" spans="1:18" x14ac:dyDescent="0.3">
      <c r="A93" s="10" t="str">
        <f>HYPERLINK("https://hsdes.intel.com/resource/14013179573","14013179573")</f>
        <v>14013179573</v>
      </c>
      <c r="B93" t="s">
        <v>960</v>
      </c>
      <c r="C93" s="10" t="s">
        <v>1242</v>
      </c>
      <c r="D93" s="10" t="s">
        <v>1217</v>
      </c>
      <c r="E93" s="5" t="s">
        <v>1219</v>
      </c>
      <c r="F93" s="11" t="s">
        <v>1236</v>
      </c>
      <c r="I93" s="10" t="s">
        <v>1241</v>
      </c>
      <c r="L93" t="s">
        <v>34</v>
      </c>
      <c r="M93" t="s">
        <v>37</v>
      </c>
      <c r="N93" t="s">
        <v>75</v>
      </c>
      <c r="O93" t="s">
        <v>19</v>
      </c>
      <c r="P93" t="s">
        <v>179</v>
      </c>
      <c r="Q93" t="s">
        <v>367</v>
      </c>
      <c r="R93" t="s">
        <v>961</v>
      </c>
    </row>
    <row r="94" spans="1:18" x14ac:dyDescent="0.3">
      <c r="A94" s="10" t="str">
        <f>HYPERLINK("https://hsdes.intel.com/resource/14013179556","14013179556")</f>
        <v>14013179556</v>
      </c>
      <c r="B94" t="s">
        <v>958</v>
      </c>
      <c r="C94" s="10" t="s">
        <v>1242</v>
      </c>
      <c r="D94" s="10" t="s">
        <v>1217</v>
      </c>
      <c r="E94" s="5" t="s">
        <v>1219</v>
      </c>
      <c r="F94" s="11" t="s">
        <v>1236</v>
      </c>
      <c r="I94" s="10" t="s">
        <v>1241</v>
      </c>
      <c r="K94" t="s">
        <v>1199</v>
      </c>
      <c r="L94" t="s">
        <v>34</v>
      </c>
      <c r="M94" t="s">
        <v>37</v>
      </c>
      <c r="N94" t="s">
        <v>75</v>
      </c>
      <c r="O94" t="s">
        <v>19</v>
      </c>
      <c r="P94" t="s">
        <v>179</v>
      </c>
      <c r="Q94" t="s">
        <v>367</v>
      </c>
      <c r="R94" t="s">
        <v>959</v>
      </c>
    </row>
    <row r="95" spans="1:18" x14ac:dyDescent="0.3">
      <c r="A95" s="10" t="str">
        <f>HYPERLINK("https://hsdes.intel.com/resource/14013179540","14013179540")</f>
        <v>14013179540</v>
      </c>
      <c r="B95" t="s">
        <v>956</v>
      </c>
      <c r="C95" s="10" t="s">
        <v>1242</v>
      </c>
      <c r="D95" s="10" t="s">
        <v>1217</v>
      </c>
      <c r="E95" s="5" t="s">
        <v>1219</v>
      </c>
      <c r="F95" s="11" t="s">
        <v>1236</v>
      </c>
      <c r="I95" s="10" t="s">
        <v>1241</v>
      </c>
      <c r="L95" t="s">
        <v>34</v>
      </c>
      <c r="M95" t="s">
        <v>37</v>
      </c>
      <c r="N95" t="s">
        <v>75</v>
      </c>
      <c r="O95" t="s">
        <v>19</v>
      </c>
      <c r="P95" t="s">
        <v>179</v>
      </c>
      <c r="Q95" t="s">
        <v>367</v>
      </c>
      <c r="R95" t="s">
        <v>957</v>
      </c>
    </row>
    <row r="96" spans="1:18" x14ac:dyDescent="0.3">
      <c r="A96" s="10" t="str">
        <f>HYPERLINK("https://hsdes.intel.com/resource/14013179523","14013179523")</f>
        <v>14013179523</v>
      </c>
      <c r="B96" t="s">
        <v>954</v>
      </c>
      <c r="C96" s="10" t="s">
        <v>1242</v>
      </c>
      <c r="D96" s="10" t="s">
        <v>1217</v>
      </c>
      <c r="E96" s="5" t="s">
        <v>1219</v>
      </c>
      <c r="F96" s="11" t="s">
        <v>1236</v>
      </c>
      <c r="I96" s="10" t="s">
        <v>1241</v>
      </c>
      <c r="K96" t="s">
        <v>1199</v>
      </c>
      <c r="L96" t="s">
        <v>34</v>
      </c>
      <c r="M96" t="s">
        <v>37</v>
      </c>
      <c r="N96" t="s">
        <v>75</v>
      </c>
      <c r="O96" t="s">
        <v>19</v>
      </c>
      <c r="P96" t="s">
        <v>179</v>
      </c>
      <c r="Q96" t="s">
        <v>367</v>
      </c>
      <c r="R96" t="s">
        <v>955</v>
      </c>
    </row>
    <row r="97" spans="1:18" x14ac:dyDescent="0.3">
      <c r="A97" s="10" t="str">
        <f>HYPERLINK("https://hsdes.intel.com/resource/14013179479","14013179479")</f>
        <v>14013179479</v>
      </c>
      <c r="B97" t="s">
        <v>952</v>
      </c>
      <c r="C97" s="10" t="s">
        <v>1242</v>
      </c>
      <c r="D97" s="10" t="s">
        <v>1217</v>
      </c>
      <c r="E97" s="5" t="s">
        <v>1219</v>
      </c>
      <c r="F97" s="11" t="s">
        <v>1236</v>
      </c>
      <c r="I97" s="10" t="s">
        <v>1241</v>
      </c>
      <c r="K97" t="s">
        <v>1198</v>
      </c>
      <c r="L97" t="s">
        <v>34</v>
      </c>
      <c r="M97" t="s">
        <v>37</v>
      </c>
      <c r="N97" t="s">
        <v>75</v>
      </c>
      <c r="O97" t="s">
        <v>19</v>
      </c>
      <c r="P97" t="s">
        <v>179</v>
      </c>
      <c r="Q97" t="s">
        <v>327</v>
      </c>
      <c r="R97" t="s">
        <v>953</v>
      </c>
    </row>
    <row r="98" spans="1:18" x14ac:dyDescent="0.3">
      <c r="A98" s="10" t="str">
        <f>HYPERLINK("https://hsdes.intel.com/resource/14013179473","14013179473")</f>
        <v>14013179473</v>
      </c>
      <c r="B98" t="s">
        <v>950</v>
      </c>
      <c r="C98" s="10" t="s">
        <v>1242</v>
      </c>
      <c r="D98" s="10" t="s">
        <v>1217</v>
      </c>
      <c r="E98" s="5" t="s">
        <v>1219</v>
      </c>
      <c r="F98" s="11" t="s">
        <v>1236</v>
      </c>
      <c r="I98" s="10" t="s">
        <v>1241</v>
      </c>
      <c r="L98" t="s">
        <v>34</v>
      </c>
      <c r="M98" t="s">
        <v>37</v>
      </c>
      <c r="N98" t="s">
        <v>75</v>
      </c>
      <c r="O98" t="s">
        <v>19</v>
      </c>
      <c r="P98" t="s">
        <v>179</v>
      </c>
      <c r="Q98" t="s">
        <v>327</v>
      </c>
      <c r="R98" t="s">
        <v>951</v>
      </c>
    </row>
    <row r="99" spans="1:18" x14ac:dyDescent="0.3">
      <c r="A99" s="10" t="str">
        <f>HYPERLINK("https://hsdes.intel.com/resource/14013179437","14013179437")</f>
        <v>14013179437</v>
      </c>
      <c r="B99" t="s">
        <v>948</v>
      </c>
      <c r="C99" s="10" t="s">
        <v>1242</v>
      </c>
      <c r="D99" s="10" t="s">
        <v>1217</v>
      </c>
      <c r="E99" s="5" t="s">
        <v>1219</v>
      </c>
      <c r="F99" s="11" t="s">
        <v>1236</v>
      </c>
      <c r="I99" s="10" t="s">
        <v>1241</v>
      </c>
      <c r="L99" t="s">
        <v>34</v>
      </c>
      <c r="M99" t="s">
        <v>37</v>
      </c>
      <c r="N99" t="s">
        <v>7</v>
      </c>
      <c r="O99" t="s">
        <v>19</v>
      </c>
      <c r="P99" t="s">
        <v>179</v>
      </c>
      <c r="Q99" t="s">
        <v>180</v>
      </c>
      <c r="R99" t="s">
        <v>949</v>
      </c>
    </row>
    <row r="100" spans="1:18" x14ac:dyDescent="0.3">
      <c r="A100" s="20" t="str">
        <f>HYPERLINK("https://hsdes.intel.com/resource/14013179332","14013179332")</f>
        <v>14013179332</v>
      </c>
      <c r="B100" t="s">
        <v>946</v>
      </c>
      <c r="C100" s="10" t="s">
        <v>1251</v>
      </c>
      <c r="D100" s="10" t="s">
        <v>1218</v>
      </c>
      <c r="E100" s="5" t="s">
        <v>1219</v>
      </c>
      <c r="F100" s="11" t="s">
        <v>1236</v>
      </c>
      <c r="I100" s="10" t="s">
        <v>1241</v>
      </c>
      <c r="L100" t="s">
        <v>34</v>
      </c>
      <c r="M100" t="s">
        <v>45</v>
      </c>
      <c r="N100" t="s">
        <v>7</v>
      </c>
      <c r="O100" t="s">
        <v>294</v>
      </c>
      <c r="P100" t="s">
        <v>46</v>
      </c>
      <c r="Q100" t="s">
        <v>940</v>
      </c>
      <c r="R100" t="s">
        <v>947</v>
      </c>
    </row>
    <row r="101" spans="1:18" x14ac:dyDescent="0.3">
      <c r="A101" s="20" t="str">
        <f>HYPERLINK("https://hsdes.intel.com/resource/14013179329","14013179329")</f>
        <v>14013179329</v>
      </c>
      <c r="B101" t="s">
        <v>944</v>
      </c>
      <c r="C101" s="10" t="s">
        <v>1240</v>
      </c>
      <c r="D101" s="10" t="s">
        <v>1217</v>
      </c>
      <c r="E101" s="5" t="s">
        <v>1219</v>
      </c>
      <c r="F101" s="11" t="s">
        <v>1236</v>
      </c>
      <c r="I101" s="10" t="s">
        <v>1241</v>
      </c>
      <c r="L101" t="s">
        <v>34</v>
      </c>
      <c r="M101" t="s">
        <v>45</v>
      </c>
      <c r="N101" t="s">
        <v>7</v>
      </c>
      <c r="O101" t="s">
        <v>294</v>
      </c>
      <c r="P101" t="s">
        <v>46</v>
      </c>
      <c r="Q101" t="s">
        <v>47</v>
      </c>
      <c r="R101" t="s">
        <v>945</v>
      </c>
    </row>
    <row r="102" spans="1:18" x14ac:dyDescent="0.3">
      <c r="A102" s="10" t="str">
        <f>HYPERLINK("https://hsdes.intel.com/resource/14013179315","14013179315")</f>
        <v>14013179315</v>
      </c>
      <c r="B102" t="s">
        <v>942</v>
      </c>
      <c r="C102" s="10" t="s">
        <v>1240</v>
      </c>
      <c r="D102" s="10" t="s">
        <v>1217</v>
      </c>
      <c r="E102" s="5" t="s">
        <v>1219</v>
      </c>
      <c r="F102" s="11" t="s">
        <v>1236</v>
      </c>
      <c r="I102" t="s">
        <v>1186</v>
      </c>
      <c r="L102" t="s">
        <v>5</v>
      </c>
      <c r="M102" t="s">
        <v>45</v>
      </c>
      <c r="N102" t="s">
        <v>7</v>
      </c>
      <c r="O102" t="s">
        <v>25</v>
      </c>
      <c r="P102" t="s">
        <v>46</v>
      </c>
      <c r="Q102" t="s">
        <v>940</v>
      </c>
      <c r="R102" t="s">
        <v>943</v>
      </c>
    </row>
    <row r="103" spans="1:18" x14ac:dyDescent="0.3">
      <c r="A103" s="10" t="str">
        <f>HYPERLINK("https://hsdes.intel.com/resource/14013179310","14013179310")</f>
        <v>14013179310</v>
      </c>
      <c r="B103" t="s">
        <v>939</v>
      </c>
      <c r="C103" s="10" t="s">
        <v>1240</v>
      </c>
      <c r="D103" s="10" t="s">
        <v>1217</v>
      </c>
      <c r="E103" s="5" t="s">
        <v>1219</v>
      </c>
      <c r="F103" s="11" t="s">
        <v>1236</v>
      </c>
      <c r="I103" t="s">
        <v>1186</v>
      </c>
      <c r="L103" t="s">
        <v>5</v>
      </c>
      <c r="M103" t="s">
        <v>45</v>
      </c>
      <c r="N103" t="s">
        <v>7</v>
      </c>
      <c r="O103" t="s">
        <v>115</v>
      </c>
      <c r="P103" t="s">
        <v>46</v>
      </c>
      <c r="Q103" t="s">
        <v>940</v>
      </c>
      <c r="R103" t="s">
        <v>941</v>
      </c>
    </row>
    <row r="104" spans="1:18" x14ac:dyDescent="0.3">
      <c r="A104" s="20" t="str">
        <f>HYPERLINK("https://hsdes.intel.com/resource/14013179274","14013179274")</f>
        <v>14013179274</v>
      </c>
      <c r="B104" t="s">
        <v>936</v>
      </c>
      <c r="C104" s="10" t="s">
        <v>1242</v>
      </c>
      <c r="D104" s="10" t="s">
        <v>1217</v>
      </c>
      <c r="E104" s="5" t="s">
        <v>1219</v>
      </c>
      <c r="F104" s="11" t="s">
        <v>1236</v>
      </c>
      <c r="I104" s="10" t="s">
        <v>1189</v>
      </c>
      <c r="L104" t="s">
        <v>34</v>
      </c>
      <c r="M104" t="s">
        <v>6</v>
      </c>
      <c r="N104" t="s">
        <v>7</v>
      </c>
      <c r="O104" t="s">
        <v>67</v>
      </c>
      <c r="P104" t="s">
        <v>14</v>
      </c>
      <c r="Q104" t="s">
        <v>937</v>
      </c>
      <c r="R104" t="s">
        <v>938</v>
      </c>
    </row>
    <row r="105" spans="1:18" x14ac:dyDescent="0.3">
      <c r="A105" s="10" t="str">
        <f>HYPERLINK("https://hsdes.intel.com/resource/14013179255","14013179255")</f>
        <v>14013179255</v>
      </c>
      <c r="B105" t="s">
        <v>933</v>
      </c>
      <c r="C105" s="10" t="s">
        <v>1242</v>
      </c>
      <c r="D105" s="10" t="s">
        <v>1217</v>
      </c>
      <c r="E105" s="5" t="s">
        <v>1219</v>
      </c>
      <c r="F105" s="11" t="s">
        <v>1236</v>
      </c>
      <c r="I105" s="10" t="s">
        <v>1187</v>
      </c>
      <c r="L105" t="s">
        <v>5</v>
      </c>
      <c r="M105" t="s">
        <v>45</v>
      </c>
      <c r="N105" t="s">
        <v>7</v>
      </c>
      <c r="O105" t="s">
        <v>25</v>
      </c>
      <c r="P105" t="s">
        <v>216</v>
      </c>
      <c r="Q105" t="s">
        <v>934</v>
      </c>
      <c r="R105" t="s">
        <v>935</v>
      </c>
    </row>
    <row r="106" spans="1:18" x14ac:dyDescent="0.3">
      <c r="A106" s="10" t="str">
        <f>HYPERLINK("https://hsdes.intel.com/resource/14013179183","14013179183")</f>
        <v>14013179183</v>
      </c>
      <c r="B106" t="s">
        <v>931</v>
      </c>
      <c r="C106" s="10" t="s">
        <v>1242</v>
      </c>
      <c r="D106" s="10" t="s">
        <v>1217</v>
      </c>
      <c r="E106" s="5" t="s">
        <v>1219</v>
      </c>
      <c r="F106" s="11" t="s">
        <v>1236</v>
      </c>
      <c r="I106" s="10" t="s">
        <v>1248</v>
      </c>
      <c r="L106" t="s">
        <v>5</v>
      </c>
      <c r="M106" t="s">
        <v>74</v>
      </c>
      <c r="N106" t="s">
        <v>75</v>
      </c>
      <c r="O106" t="s">
        <v>921</v>
      </c>
      <c r="P106" t="s">
        <v>76</v>
      </c>
      <c r="Q106" t="s">
        <v>80</v>
      </c>
      <c r="R106" t="s">
        <v>932</v>
      </c>
    </row>
    <row r="107" spans="1:18" x14ac:dyDescent="0.3">
      <c r="A107" s="10" t="str">
        <f>HYPERLINK("https://hsdes.intel.com/resource/14013179166","14013179166")</f>
        <v>14013179166</v>
      </c>
      <c r="B107" t="s">
        <v>929</v>
      </c>
      <c r="C107" s="10" t="s">
        <v>1242</v>
      </c>
      <c r="D107" s="10" t="s">
        <v>1217</v>
      </c>
      <c r="E107" s="5" t="s">
        <v>1219</v>
      </c>
      <c r="F107" s="11" t="s">
        <v>1236</v>
      </c>
      <c r="I107" s="10" t="s">
        <v>1190</v>
      </c>
      <c r="L107" t="s">
        <v>5</v>
      </c>
      <c r="M107" t="s">
        <v>74</v>
      </c>
      <c r="N107" t="s">
        <v>75</v>
      </c>
      <c r="O107" t="s">
        <v>19</v>
      </c>
      <c r="P107" t="s">
        <v>76</v>
      </c>
      <c r="Q107" t="s">
        <v>80</v>
      </c>
      <c r="R107" t="s">
        <v>930</v>
      </c>
    </row>
    <row r="108" spans="1:18" x14ac:dyDescent="0.3">
      <c r="A108" s="10" t="str">
        <f>HYPERLINK("https://hsdes.intel.com/resource/14013179162","14013179162")</f>
        <v>14013179162</v>
      </c>
      <c r="B108" t="s">
        <v>927</v>
      </c>
      <c r="C108" s="10" t="s">
        <v>1242</v>
      </c>
      <c r="D108" s="10" t="s">
        <v>1217</v>
      </c>
      <c r="E108" s="5" t="s">
        <v>1219</v>
      </c>
      <c r="F108" s="11" t="s">
        <v>1236</v>
      </c>
      <c r="I108" s="10" t="s">
        <v>1248</v>
      </c>
      <c r="L108" t="s">
        <v>34</v>
      </c>
      <c r="M108" t="s">
        <v>74</v>
      </c>
      <c r="N108" t="s">
        <v>75</v>
      </c>
      <c r="O108" t="s">
        <v>19</v>
      </c>
      <c r="P108" t="s">
        <v>76</v>
      </c>
      <c r="Q108" t="s">
        <v>80</v>
      </c>
      <c r="R108" t="s">
        <v>928</v>
      </c>
    </row>
    <row r="109" spans="1:18" x14ac:dyDescent="0.3">
      <c r="A109" s="10" t="str">
        <f>HYPERLINK("https://hsdes.intel.com/resource/14013179157","14013179157")</f>
        <v>14013179157</v>
      </c>
      <c r="B109" t="s">
        <v>924</v>
      </c>
      <c r="C109" s="10" t="s">
        <v>1242</v>
      </c>
      <c r="D109" s="10" t="s">
        <v>1217</v>
      </c>
      <c r="E109" s="5" t="s">
        <v>1219</v>
      </c>
      <c r="F109" s="11" t="s">
        <v>1236</v>
      </c>
      <c r="I109" s="10" t="s">
        <v>1248</v>
      </c>
      <c r="L109" t="s">
        <v>30</v>
      </c>
      <c r="M109" t="s">
        <v>74</v>
      </c>
      <c r="N109" t="s">
        <v>75</v>
      </c>
      <c r="O109" t="s">
        <v>25</v>
      </c>
      <c r="P109" t="s">
        <v>76</v>
      </c>
      <c r="Q109" t="s">
        <v>925</v>
      </c>
      <c r="R109" t="s">
        <v>926</v>
      </c>
    </row>
    <row r="110" spans="1:18" x14ac:dyDescent="0.3">
      <c r="A110" s="10" t="str">
        <f>HYPERLINK("https://hsdes.intel.com/resource/14013179142","14013179142")</f>
        <v>14013179142</v>
      </c>
      <c r="B110" t="s">
        <v>920</v>
      </c>
      <c r="C110" s="10" t="s">
        <v>1242</v>
      </c>
      <c r="D110" s="10" t="s">
        <v>1217</v>
      </c>
      <c r="E110" s="5" t="s">
        <v>1219</v>
      </c>
      <c r="F110" s="11" t="s">
        <v>1236</v>
      </c>
      <c r="I110" s="10" t="s">
        <v>1248</v>
      </c>
      <c r="L110" t="s">
        <v>5</v>
      </c>
      <c r="M110" t="s">
        <v>74</v>
      </c>
      <c r="N110" t="s">
        <v>75</v>
      </c>
      <c r="O110" t="s">
        <v>921</v>
      </c>
      <c r="P110" t="s">
        <v>76</v>
      </c>
      <c r="Q110" t="s">
        <v>922</v>
      </c>
      <c r="R110" t="s">
        <v>923</v>
      </c>
    </row>
    <row r="111" spans="1:18" x14ac:dyDescent="0.3">
      <c r="A111" s="10" t="str">
        <f>HYPERLINK("https://hsdes.intel.com/resource/14013179118","14013179118")</f>
        <v>14013179118</v>
      </c>
      <c r="B111" t="s">
        <v>918</v>
      </c>
      <c r="C111" s="10" t="s">
        <v>1240</v>
      </c>
      <c r="D111" s="10" t="s">
        <v>1217</v>
      </c>
      <c r="E111" s="5" t="s">
        <v>1219</v>
      </c>
      <c r="F111" s="11" t="s">
        <v>1236</v>
      </c>
      <c r="I111" t="s">
        <v>1186</v>
      </c>
      <c r="L111" t="s">
        <v>34</v>
      </c>
      <c r="M111" t="s">
        <v>37</v>
      </c>
      <c r="N111" t="s">
        <v>7</v>
      </c>
      <c r="O111" t="s">
        <v>707</v>
      </c>
      <c r="P111" t="s">
        <v>179</v>
      </c>
      <c r="Q111" t="s">
        <v>916</v>
      </c>
      <c r="R111" t="s">
        <v>919</v>
      </c>
    </row>
    <row r="112" spans="1:18" x14ac:dyDescent="0.3">
      <c r="A112" s="10" t="str">
        <f>HYPERLINK("https://hsdes.intel.com/resource/14013179115","14013179115")</f>
        <v>14013179115</v>
      </c>
      <c r="B112" t="s">
        <v>915</v>
      </c>
      <c r="C112" s="10" t="s">
        <v>1240</v>
      </c>
      <c r="D112" s="10" t="s">
        <v>1217</v>
      </c>
      <c r="E112" s="5" t="s">
        <v>1219</v>
      </c>
      <c r="F112" s="11" t="s">
        <v>1236</v>
      </c>
      <c r="I112" t="s">
        <v>1186</v>
      </c>
      <c r="L112" t="s">
        <v>34</v>
      </c>
      <c r="M112" t="s">
        <v>37</v>
      </c>
      <c r="N112" t="s">
        <v>7</v>
      </c>
      <c r="O112" t="s">
        <v>19</v>
      </c>
      <c r="P112" t="s">
        <v>179</v>
      </c>
      <c r="Q112" t="s">
        <v>916</v>
      </c>
      <c r="R112" t="s">
        <v>917</v>
      </c>
    </row>
    <row r="113" spans="1:18" x14ac:dyDescent="0.3">
      <c r="A113" s="20" t="str">
        <f>HYPERLINK("https://hsdes.intel.com/resource/14013179108","14013179108")</f>
        <v>14013179108</v>
      </c>
      <c r="B113" t="s">
        <v>913</v>
      </c>
      <c r="C113" s="10" t="s">
        <v>1242</v>
      </c>
      <c r="D113" s="10" t="s">
        <v>1217</v>
      </c>
      <c r="E113" s="5" t="s">
        <v>1219</v>
      </c>
      <c r="F113" s="11" t="s">
        <v>1236</v>
      </c>
      <c r="I113" s="10" t="s">
        <v>1248</v>
      </c>
      <c r="L113" t="s">
        <v>5</v>
      </c>
      <c r="M113" t="s">
        <v>74</v>
      </c>
      <c r="N113" t="s">
        <v>75</v>
      </c>
      <c r="O113" t="s">
        <v>25</v>
      </c>
      <c r="P113" t="s">
        <v>76</v>
      </c>
      <c r="Q113" t="s">
        <v>716</v>
      </c>
      <c r="R113" t="s">
        <v>914</v>
      </c>
    </row>
    <row r="114" spans="1:18" x14ac:dyDescent="0.3">
      <c r="A114" s="10" t="str">
        <f>HYPERLINK("https://hsdes.intel.com/resource/14013179047","14013179047")</f>
        <v>14013179047</v>
      </c>
      <c r="B114" t="s">
        <v>911</v>
      </c>
      <c r="C114" s="10" t="s">
        <v>1242</v>
      </c>
      <c r="D114" s="10" t="s">
        <v>1217</v>
      </c>
      <c r="E114" s="5" t="s">
        <v>1219</v>
      </c>
      <c r="F114" s="11" t="s">
        <v>1236</v>
      </c>
      <c r="I114" s="10" t="s">
        <v>1187</v>
      </c>
      <c r="L114" t="s">
        <v>5</v>
      </c>
      <c r="M114" t="s">
        <v>18</v>
      </c>
      <c r="N114" t="s">
        <v>7</v>
      </c>
      <c r="O114" t="s">
        <v>8</v>
      </c>
      <c r="P114" t="s">
        <v>20</v>
      </c>
      <c r="Q114" t="s">
        <v>21</v>
      </c>
      <c r="R114" t="s">
        <v>912</v>
      </c>
    </row>
    <row r="115" spans="1:18" x14ac:dyDescent="0.3">
      <c r="A115" s="10" t="str">
        <f>HYPERLINK("https://hsdes.intel.com/resource/14013179024","14013179024")</f>
        <v>14013179024</v>
      </c>
      <c r="B115" t="s">
        <v>908</v>
      </c>
      <c r="C115" s="10" t="s">
        <v>1242</v>
      </c>
      <c r="D115" s="10" t="s">
        <v>1217</v>
      </c>
      <c r="E115" s="5" t="s">
        <v>1219</v>
      </c>
      <c r="F115" s="11" t="s">
        <v>1236</v>
      </c>
      <c r="I115" s="10" t="s">
        <v>1187</v>
      </c>
      <c r="L115" t="s">
        <v>34</v>
      </c>
      <c r="M115" t="s">
        <v>18</v>
      </c>
      <c r="N115" t="s">
        <v>75</v>
      </c>
      <c r="O115" t="s">
        <v>8</v>
      </c>
      <c r="P115" t="s">
        <v>20</v>
      </c>
      <c r="Q115" t="s">
        <v>909</v>
      </c>
      <c r="R115" t="s">
        <v>910</v>
      </c>
    </row>
    <row r="116" spans="1:18" x14ac:dyDescent="0.3">
      <c r="A116" s="10" t="str">
        <f>HYPERLINK("https://hsdes.intel.com/resource/14013179000","14013179000")</f>
        <v>14013179000</v>
      </c>
      <c r="B116" t="s">
        <v>905</v>
      </c>
      <c r="C116" s="10" t="s">
        <v>1242</v>
      </c>
      <c r="D116" s="10" t="s">
        <v>1217</v>
      </c>
      <c r="E116" s="5" t="s">
        <v>1219</v>
      </c>
      <c r="F116" s="11" t="s">
        <v>1236</v>
      </c>
      <c r="I116" s="10" t="s">
        <v>1241</v>
      </c>
      <c r="L116" t="s">
        <v>30</v>
      </c>
      <c r="M116" t="s">
        <v>18</v>
      </c>
      <c r="N116" t="s">
        <v>75</v>
      </c>
      <c r="O116" t="s">
        <v>19</v>
      </c>
      <c r="P116" t="s">
        <v>686</v>
      </c>
      <c r="Q116" t="s">
        <v>906</v>
      </c>
      <c r="R116" t="s">
        <v>907</v>
      </c>
    </row>
    <row r="117" spans="1:18" x14ac:dyDescent="0.3">
      <c r="A117" s="10" t="str">
        <f>HYPERLINK("https://hsdes.intel.com/resource/14013178967","14013178967")</f>
        <v>14013178967</v>
      </c>
      <c r="B117" t="s">
        <v>903</v>
      </c>
      <c r="C117" s="10" t="s">
        <v>1240</v>
      </c>
      <c r="D117" s="10" t="s">
        <v>1217</v>
      </c>
      <c r="E117" s="5" t="s">
        <v>1219</v>
      </c>
      <c r="F117" s="11" t="s">
        <v>1236</v>
      </c>
      <c r="I117" s="10" t="s">
        <v>1249</v>
      </c>
      <c r="K117" t="s">
        <v>1244</v>
      </c>
      <c r="L117" t="s">
        <v>5</v>
      </c>
      <c r="M117" t="s">
        <v>74</v>
      </c>
      <c r="N117" t="s">
        <v>75</v>
      </c>
      <c r="O117" t="s">
        <v>19</v>
      </c>
      <c r="P117" t="s">
        <v>76</v>
      </c>
      <c r="Q117" t="s">
        <v>190</v>
      </c>
      <c r="R117" t="s">
        <v>904</v>
      </c>
    </row>
    <row r="118" spans="1:18" x14ac:dyDescent="0.3">
      <c r="A118" s="10" t="str">
        <f>HYPERLINK("https://hsdes.intel.com/resource/14013178956","14013178956")</f>
        <v>14013178956</v>
      </c>
      <c r="B118" t="s">
        <v>901</v>
      </c>
      <c r="C118" s="10" t="s">
        <v>1240</v>
      </c>
      <c r="D118" s="10" t="s">
        <v>1217</v>
      </c>
      <c r="E118" s="5" t="s">
        <v>1219</v>
      </c>
      <c r="F118" s="11" t="s">
        <v>1236</v>
      </c>
      <c r="I118" s="10" t="s">
        <v>1249</v>
      </c>
      <c r="K118" t="s">
        <v>1244</v>
      </c>
      <c r="L118" t="s">
        <v>5</v>
      </c>
      <c r="M118" t="s">
        <v>74</v>
      </c>
      <c r="N118" t="s">
        <v>75</v>
      </c>
      <c r="O118" t="s">
        <v>19</v>
      </c>
      <c r="P118" t="s">
        <v>76</v>
      </c>
      <c r="Q118" t="s">
        <v>77</v>
      </c>
      <c r="R118" t="s">
        <v>902</v>
      </c>
    </row>
    <row r="119" spans="1:18" x14ac:dyDescent="0.3">
      <c r="A119" s="10" t="str">
        <f>HYPERLINK("https://hsdes.intel.com/resource/14013178947","14013178947")</f>
        <v>14013178947</v>
      </c>
      <c r="B119" t="s">
        <v>899</v>
      </c>
      <c r="C119" s="10" t="s">
        <v>1240</v>
      </c>
      <c r="D119" s="10" t="s">
        <v>1217</v>
      </c>
      <c r="E119" s="5" t="s">
        <v>1219</v>
      </c>
      <c r="F119" s="11" t="s">
        <v>1236</v>
      </c>
      <c r="I119" s="10" t="s">
        <v>1249</v>
      </c>
      <c r="K119" t="s">
        <v>1244</v>
      </c>
      <c r="L119" t="s">
        <v>5</v>
      </c>
      <c r="M119" t="s">
        <v>74</v>
      </c>
      <c r="N119" t="s">
        <v>75</v>
      </c>
      <c r="O119" t="s">
        <v>19</v>
      </c>
      <c r="P119" t="s">
        <v>76</v>
      </c>
      <c r="Q119" t="s">
        <v>190</v>
      </c>
      <c r="R119" t="s">
        <v>900</v>
      </c>
    </row>
    <row r="120" spans="1:18" x14ac:dyDescent="0.3">
      <c r="A120" s="10" t="str">
        <f>HYPERLINK("https://hsdes.intel.com/resource/14013178930","14013178930")</f>
        <v>14013178930</v>
      </c>
      <c r="B120" t="s">
        <v>897</v>
      </c>
      <c r="C120" s="10" t="s">
        <v>1240</v>
      </c>
      <c r="D120" s="10" t="s">
        <v>1217</v>
      </c>
      <c r="E120" s="5" t="s">
        <v>1219</v>
      </c>
      <c r="F120" s="11" t="s">
        <v>1236</v>
      </c>
      <c r="I120" s="10" t="s">
        <v>1249</v>
      </c>
      <c r="K120" t="s">
        <v>1244</v>
      </c>
      <c r="L120" t="s">
        <v>5</v>
      </c>
      <c r="M120" t="s">
        <v>74</v>
      </c>
      <c r="N120" t="s">
        <v>75</v>
      </c>
      <c r="O120" t="s">
        <v>854</v>
      </c>
      <c r="P120" t="s">
        <v>76</v>
      </c>
      <c r="Q120" t="s">
        <v>190</v>
      </c>
      <c r="R120" t="s">
        <v>898</v>
      </c>
    </row>
    <row r="121" spans="1:18" x14ac:dyDescent="0.3">
      <c r="A121" s="10" t="str">
        <f>HYPERLINK("https://hsdes.intel.com/resource/14013178499","14013178499")</f>
        <v>14013178499</v>
      </c>
      <c r="B121" t="s">
        <v>894</v>
      </c>
      <c r="C121" s="10" t="s">
        <v>1242</v>
      </c>
      <c r="D121" s="10" t="s">
        <v>1218</v>
      </c>
      <c r="E121" s="5" t="s">
        <v>1219</v>
      </c>
      <c r="F121" s="11" t="s">
        <v>1236</v>
      </c>
      <c r="I121" s="10" t="s">
        <v>1241</v>
      </c>
      <c r="L121" t="s">
        <v>5</v>
      </c>
      <c r="M121" t="s">
        <v>18</v>
      </c>
      <c r="N121" t="s">
        <v>75</v>
      </c>
      <c r="O121" t="s">
        <v>8</v>
      </c>
      <c r="P121" t="s">
        <v>20</v>
      </c>
      <c r="Q121" t="s">
        <v>895</v>
      </c>
      <c r="R121" t="s">
        <v>896</v>
      </c>
    </row>
    <row r="122" spans="1:18" x14ac:dyDescent="0.3">
      <c r="A122" s="10" t="str">
        <f>HYPERLINK("https://hsdes.intel.com/resource/14013178496","14013178496")</f>
        <v>14013178496</v>
      </c>
      <c r="B122" t="s">
        <v>891</v>
      </c>
      <c r="C122" s="10" t="s">
        <v>1240</v>
      </c>
      <c r="D122" s="10" t="s">
        <v>1217</v>
      </c>
      <c r="E122" s="5" t="s">
        <v>1219</v>
      </c>
      <c r="F122" s="11" t="s">
        <v>1236</v>
      </c>
      <c r="I122" s="10" t="s">
        <v>1241</v>
      </c>
      <c r="L122" t="s">
        <v>5</v>
      </c>
      <c r="M122" t="s">
        <v>18</v>
      </c>
      <c r="N122" t="s">
        <v>75</v>
      </c>
      <c r="O122" t="s">
        <v>8</v>
      </c>
      <c r="P122" t="s">
        <v>20</v>
      </c>
      <c r="Q122" t="s">
        <v>892</v>
      </c>
      <c r="R122" t="s">
        <v>893</v>
      </c>
    </row>
    <row r="123" spans="1:18" x14ac:dyDescent="0.3">
      <c r="A123" s="10" t="str">
        <f>HYPERLINK("https://hsdes.intel.com/resource/14013178330","14013178330")</f>
        <v>14013178330</v>
      </c>
      <c r="B123" t="s">
        <v>889</v>
      </c>
      <c r="C123" s="10" t="s">
        <v>1242</v>
      </c>
      <c r="D123" s="10" t="s">
        <v>1217</v>
      </c>
      <c r="E123" s="5" t="s">
        <v>1219</v>
      </c>
      <c r="F123" s="11" t="s">
        <v>1236</v>
      </c>
      <c r="I123" s="10" t="s">
        <v>1241</v>
      </c>
      <c r="L123" t="s">
        <v>34</v>
      </c>
      <c r="M123" t="s">
        <v>24</v>
      </c>
      <c r="N123" t="s">
        <v>75</v>
      </c>
      <c r="O123" t="s">
        <v>207</v>
      </c>
      <c r="P123" t="s">
        <v>20</v>
      </c>
      <c r="Q123" t="s">
        <v>728</v>
      </c>
      <c r="R123" t="s">
        <v>890</v>
      </c>
    </row>
    <row r="124" spans="1:18" x14ac:dyDescent="0.3">
      <c r="A124" s="10" t="str">
        <f>HYPERLINK("https://hsdes.intel.com/resource/14013178329","14013178329")</f>
        <v>14013178329</v>
      </c>
      <c r="B124" t="s">
        <v>886</v>
      </c>
      <c r="C124" s="10" t="s">
        <v>1242</v>
      </c>
      <c r="D124" s="10" t="s">
        <v>1217</v>
      </c>
      <c r="E124" s="5" t="s">
        <v>1219</v>
      </c>
      <c r="F124" s="11" t="s">
        <v>1236</v>
      </c>
      <c r="I124" s="10" t="s">
        <v>1241</v>
      </c>
      <c r="L124" t="s">
        <v>34</v>
      </c>
      <c r="M124" t="s">
        <v>24</v>
      </c>
      <c r="N124" t="s">
        <v>75</v>
      </c>
      <c r="O124" t="s">
        <v>207</v>
      </c>
      <c r="P124" t="s">
        <v>20</v>
      </c>
      <c r="Q124" t="s">
        <v>887</v>
      </c>
      <c r="R124" t="s">
        <v>888</v>
      </c>
    </row>
    <row r="125" spans="1:18" x14ac:dyDescent="0.3">
      <c r="A125" s="10" t="str">
        <f>HYPERLINK("https://hsdes.intel.com/resource/14013178263","14013178263")</f>
        <v>14013178263</v>
      </c>
      <c r="B125" t="s">
        <v>884</v>
      </c>
      <c r="C125" s="10" t="s">
        <v>1242</v>
      </c>
      <c r="D125" s="10" t="s">
        <v>1217</v>
      </c>
      <c r="E125" s="5" t="s">
        <v>1219</v>
      </c>
      <c r="F125" s="11" t="s">
        <v>1236</v>
      </c>
      <c r="I125" s="10" t="s">
        <v>1187</v>
      </c>
      <c r="L125" t="s">
        <v>34</v>
      </c>
      <c r="M125" t="s">
        <v>18</v>
      </c>
      <c r="N125" t="s">
        <v>75</v>
      </c>
      <c r="O125" t="s">
        <v>8</v>
      </c>
      <c r="P125" t="s">
        <v>20</v>
      </c>
      <c r="Q125" t="s">
        <v>831</v>
      </c>
      <c r="R125" t="s">
        <v>885</v>
      </c>
    </row>
    <row r="126" spans="1:18" x14ac:dyDescent="0.3">
      <c r="A126" s="10" t="str">
        <f>HYPERLINK("https://hsdes.intel.com/resource/14013178260","14013178260")</f>
        <v>14013178260</v>
      </c>
      <c r="B126" t="s">
        <v>882</v>
      </c>
      <c r="C126" s="10" t="s">
        <v>1242</v>
      </c>
      <c r="D126" s="10" t="s">
        <v>1217</v>
      </c>
      <c r="E126" s="5" t="s">
        <v>1219</v>
      </c>
      <c r="F126" s="11" t="s">
        <v>1236</v>
      </c>
      <c r="I126" s="10" t="s">
        <v>1187</v>
      </c>
      <c r="L126" t="s">
        <v>30</v>
      </c>
      <c r="M126" t="s">
        <v>18</v>
      </c>
      <c r="N126" t="s">
        <v>7</v>
      </c>
      <c r="O126" t="s">
        <v>19</v>
      </c>
      <c r="P126" t="s">
        <v>20</v>
      </c>
      <c r="Q126" t="s">
        <v>848</v>
      </c>
      <c r="R126" t="s">
        <v>883</v>
      </c>
    </row>
    <row r="127" spans="1:18" x14ac:dyDescent="0.3">
      <c r="A127" s="10" t="str">
        <f>HYPERLINK("https://hsdes.intel.com/resource/14013178259","14013178259")</f>
        <v>14013178259</v>
      </c>
      <c r="B127" t="s">
        <v>880</v>
      </c>
      <c r="C127" s="10" t="s">
        <v>1242</v>
      </c>
      <c r="D127" s="10" t="s">
        <v>1217</v>
      </c>
      <c r="E127" s="5" t="s">
        <v>1219</v>
      </c>
      <c r="F127" s="11" t="s">
        <v>1236</v>
      </c>
      <c r="I127" s="10" t="s">
        <v>1187</v>
      </c>
      <c r="L127" t="s">
        <v>30</v>
      </c>
      <c r="M127" t="s">
        <v>18</v>
      </c>
      <c r="N127" t="s">
        <v>7</v>
      </c>
      <c r="O127" t="s">
        <v>8</v>
      </c>
      <c r="P127" t="s">
        <v>20</v>
      </c>
      <c r="Q127" t="s">
        <v>848</v>
      </c>
      <c r="R127" t="s">
        <v>881</v>
      </c>
    </row>
    <row r="128" spans="1:18" x14ac:dyDescent="0.3">
      <c r="A128" s="20" t="str">
        <f>HYPERLINK("https://hsdes.intel.com/resource/14013178252","14013178252")</f>
        <v>14013178252</v>
      </c>
      <c r="B128" t="s">
        <v>877</v>
      </c>
      <c r="C128" s="10" t="s">
        <v>1242</v>
      </c>
      <c r="D128" s="10" t="s">
        <v>1217</v>
      </c>
      <c r="E128" s="5" t="s">
        <v>1219</v>
      </c>
      <c r="F128" s="11" t="s">
        <v>1236</v>
      </c>
      <c r="I128" s="10" t="s">
        <v>1248</v>
      </c>
      <c r="L128" t="s">
        <v>34</v>
      </c>
      <c r="M128" t="s">
        <v>18</v>
      </c>
      <c r="N128" t="s">
        <v>75</v>
      </c>
      <c r="O128" t="s">
        <v>19</v>
      </c>
      <c r="P128" t="s">
        <v>20</v>
      </c>
      <c r="Q128" t="s">
        <v>878</v>
      </c>
      <c r="R128" t="s">
        <v>879</v>
      </c>
    </row>
    <row r="129" spans="1:18" x14ac:dyDescent="0.3">
      <c r="A129" s="10" t="str">
        <f>HYPERLINK("https://hsdes.intel.com/resource/14013178166","14013178166")</f>
        <v>14013178166</v>
      </c>
      <c r="B129" t="s">
        <v>875</v>
      </c>
      <c r="C129" s="10" t="s">
        <v>1242</v>
      </c>
      <c r="D129" s="10" t="s">
        <v>1217</v>
      </c>
      <c r="E129" s="5" t="s">
        <v>1219</v>
      </c>
      <c r="F129" s="11" t="s">
        <v>1236</v>
      </c>
      <c r="I129" s="10" t="s">
        <v>1187</v>
      </c>
      <c r="L129" t="s">
        <v>34</v>
      </c>
      <c r="M129" t="s">
        <v>18</v>
      </c>
      <c r="N129" t="s">
        <v>7</v>
      </c>
      <c r="O129" t="s">
        <v>8</v>
      </c>
      <c r="P129" t="s">
        <v>20</v>
      </c>
      <c r="Q129" t="s">
        <v>848</v>
      </c>
      <c r="R129" t="s">
        <v>876</v>
      </c>
    </row>
    <row r="130" spans="1:18" x14ac:dyDescent="0.3">
      <c r="A130" s="10" t="str">
        <f>HYPERLINK("https://hsdes.intel.com/resource/14013178130","14013178130")</f>
        <v>14013178130</v>
      </c>
      <c r="B130" t="s">
        <v>873</v>
      </c>
      <c r="C130" s="10" t="s">
        <v>1222</v>
      </c>
      <c r="D130" s="10" t="s">
        <v>1217</v>
      </c>
      <c r="E130" s="5" t="s">
        <v>1219</v>
      </c>
      <c r="F130" s="11" t="s">
        <v>1236</v>
      </c>
      <c r="I130" s="10" t="s">
        <v>1188</v>
      </c>
      <c r="K130" t="s">
        <v>1191</v>
      </c>
      <c r="L130" t="s">
        <v>5</v>
      </c>
      <c r="M130" t="s">
        <v>24</v>
      </c>
      <c r="N130" t="s">
        <v>75</v>
      </c>
      <c r="O130" t="s">
        <v>8</v>
      </c>
      <c r="P130" t="s">
        <v>26</v>
      </c>
      <c r="Q130" t="s">
        <v>83</v>
      </c>
      <c r="R130" t="s">
        <v>874</v>
      </c>
    </row>
    <row r="131" spans="1:18" x14ac:dyDescent="0.3">
      <c r="A131" s="10" t="str">
        <f>HYPERLINK("https://hsdes.intel.com/resource/14013178092","14013178092")</f>
        <v>14013178092</v>
      </c>
      <c r="B131" t="s">
        <v>871</v>
      </c>
      <c r="C131" s="10" t="s">
        <v>1242</v>
      </c>
      <c r="D131" s="10" t="s">
        <v>1217</v>
      </c>
      <c r="E131" s="5" t="s">
        <v>1219</v>
      </c>
      <c r="F131" s="11" t="s">
        <v>1236</v>
      </c>
      <c r="I131" s="10" t="s">
        <v>1187</v>
      </c>
      <c r="L131" t="s">
        <v>34</v>
      </c>
      <c r="M131" t="s">
        <v>18</v>
      </c>
      <c r="N131" t="s">
        <v>75</v>
      </c>
      <c r="O131" t="s">
        <v>19</v>
      </c>
      <c r="P131" t="s">
        <v>686</v>
      </c>
      <c r="Q131" t="s">
        <v>869</v>
      </c>
      <c r="R131" t="s">
        <v>872</v>
      </c>
    </row>
    <row r="132" spans="1:18" x14ac:dyDescent="0.3">
      <c r="A132" s="10" t="str">
        <f>HYPERLINK("https://hsdes.intel.com/resource/14013178088","14013178088")</f>
        <v>14013178088</v>
      </c>
      <c r="B132" t="s">
        <v>868</v>
      </c>
      <c r="C132" s="10" t="s">
        <v>1242</v>
      </c>
      <c r="D132" s="10" t="s">
        <v>1217</v>
      </c>
      <c r="E132" s="5" t="s">
        <v>1219</v>
      </c>
      <c r="F132" s="11" t="s">
        <v>1236</v>
      </c>
      <c r="I132" s="10" t="s">
        <v>1187</v>
      </c>
      <c r="L132" t="s">
        <v>34</v>
      </c>
      <c r="M132" t="s">
        <v>18</v>
      </c>
      <c r="N132" t="s">
        <v>75</v>
      </c>
      <c r="O132" t="s">
        <v>19</v>
      </c>
      <c r="P132" t="s">
        <v>686</v>
      </c>
      <c r="Q132" t="s">
        <v>869</v>
      </c>
      <c r="R132" t="s">
        <v>870</v>
      </c>
    </row>
    <row r="133" spans="1:18" x14ac:dyDescent="0.3">
      <c r="A133" s="10" t="str">
        <f>HYPERLINK("https://hsdes.intel.com/resource/14013178068","14013178068")</f>
        <v>14013178068</v>
      </c>
      <c r="B133" t="s">
        <v>865</v>
      </c>
      <c r="C133" s="10" t="s">
        <v>1240</v>
      </c>
      <c r="D133" s="10" t="s">
        <v>1217</v>
      </c>
      <c r="E133" s="5" t="s">
        <v>1219</v>
      </c>
      <c r="F133" s="11" t="s">
        <v>1236</v>
      </c>
      <c r="I133" s="10" t="s">
        <v>1187</v>
      </c>
      <c r="L133" t="s">
        <v>30</v>
      </c>
      <c r="M133" t="s">
        <v>18</v>
      </c>
      <c r="N133" t="s">
        <v>75</v>
      </c>
      <c r="O133" t="s">
        <v>19</v>
      </c>
      <c r="P133" t="s">
        <v>20</v>
      </c>
      <c r="Q133" t="s">
        <v>866</v>
      </c>
      <c r="R133" t="s">
        <v>867</v>
      </c>
    </row>
    <row r="134" spans="1:18" x14ac:dyDescent="0.3">
      <c r="A134" s="10" t="str">
        <f>HYPERLINK("https://hsdes.intel.com/resource/14013177978","14013177978")</f>
        <v>14013177978</v>
      </c>
      <c r="B134" t="s">
        <v>862</v>
      </c>
      <c r="C134" s="10" t="s">
        <v>1242</v>
      </c>
      <c r="D134" s="10" t="s">
        <v>1217</v>
      </c>
      <c r="E134" s="5" t="s">
        <v>1219</v>
      </c>
      <c r="F134" s="11" t="s">
        <v>1236</v>
      </c>
      <c r="I134" s="10" t="s">
        <v>1187</v>
      </c>
      <c r="L134" t="s">
        <v>30</v>
      </c>
      <c r="M134" t="s">
        <v>18</v>
      </c>
      <c r="N134" t="s">
        <v>7</v>
      </c>
      <c r="O134" t="s">
        <v>863</v>
      </c>
      <c r="P134" t="s">
        <v>20</v>
      </c>
      <c r="Q134" t="s">
        <v>728</v>
      </c>
      <c r="R134" t="s">
        <v>864</v>
      </c>
    </row>
    <row r="135" spans="1:18" x14ac:dyDescent="0.3">
      <c r="A135" s="3" t="str">
        <f>HYPERLINK("https://hsdes.intel.com/resource/14013177968","14013177968")</f>
        <v>14013177968</v>
      </c>
      <c r="B135" t="s">
        <v>859</v>
      </c>
      <c r="C135" s="10" t="s">
        <v>1242</v>
      </c>
      <c r="D135" s="10" t="s">
        <v>1217</v>
      </c>
      <c r="E135" s="5" t="s">
        <v>1219</v>
      </c>
      <c r="F135" s="11" t="s">
        <v>1236</v>
      </c>
      <c r="I135" s="10" t="s">
        <v>1187</v>
      </c>
      <c r="L135" t="s">
        <v>30</v>
      </c>
      <c r="M135" t="s">
        <v>18</v>
      </c>
      <c r="N135" t="s">
        <v>7</v>
      </c>
      <c r="O135" t="s">
        <v>146</v>
      </c>
      <c r="P135" t="s">
        <v>20</v>
      </c>
      <c r="Q135" t="s">
        <v>860</v>
      </c>
      <c r="R135" t="s">
        <v>861</v>
      </c>
    </row>
    <row r="136" spans="1:18" x14ac:dyDescent="0.3">
      <c r="A136" s="10" t="str">
        <f>HYPERLINK("https://hsdes.intel.com/resource/14013177965","14013177965")</f>
        <v>14013177965</v>
      </c>
      <c r="B136" t="s">
        <v>857</v>
      </c>
      <c r="C136" s="10" t="s">
        <v>1242</v>
      </c>
      <c r="D136" s="10" t="s">
        <v>1217</v>
      </c>
      <c r="E136" s="5" t="s">
        <v>1219</v>
      </c>
      <c r="F136" s="11" t="s">
        <v>1236</v>
      </c>
      <c r="I136" s="10" t="s">
        <v>1187</v>
      </c>
      <c r="L136" t="s">
        <v>5</v>
      </c>
      <c r="M136" t="s">
        <v>18</v>
      </c>
      <c r="N136" t="s">
        <v>7</v>
      </c>
      <c r="O136" t="s">
        <v>854</v>
      </c>
      <c r="P136" t="s">
        <v>20</v>
      </c>
      <c r="Q136" t="s">
        <v>848</v>
      </c>
      <c r="R136" t="s">
        <v>858</v>
      </c>
    </row>
    <row r="137" spans="1:18" x14ac:dyDescent="0.3">
      <c r="A137" s="10" t="str">
        <f>HYPERLINK("https://hsdes.intel.com/resource/14013177940","14013177940")</f>
        <v>14013177940</v>
      </c>
      <c r="B137" t="s">
        <v>853</v>
      </c>
      <c r="C137" s="10" t="s">
        <v>1242</v>
      </c>
      <c r="D137" s="10" t="s">
        <v>1217</v>
      </c>
      <c r="E137" s="5" t="s">
        <v>1219</v>
      </c>
      <c r="F137" s="11" t="s">
        <v>1236</v>
      </c>
      <c r="I137" s="10" t="s">
        <v>1248</v>
      </c>
      <c r="L137" t="s">
        <v>5</v>
      </c>
      <c r="M137" t="s">
        <v>74</v>
      </c>
      <c r="N137" t="s">
        <v>75</v>
      </c>
      <c r="O137" t="s">
        <v>854</v>
      </c>
      <c r="P137" t="s">
        <v>76</v>
      </c>
      <c r="Q137" t="s">
        <v>855</v>
      </c>
      <c r="R137" t="s">
        <v>856</v>
      </c>
    </row>
    <row r="138" spans="1:18" x14ac:dyDescent="0.3">
      <c r="A138" s="19" t="str">
        <f>HYPERLINK("https://hsdes.intel.com/resource/14013177930","14013177930")</f>
        <v>14013177930</v>
      </c>
      <c r="B138" t="s">
        <v>850</v>
      </c>
      <c r="C138" s="10" t="s">
        <v>1242</v>
      </c>
      <c r="D138" s="10" t="s">
        <v>1217</v>
      </c>
      <c r="E138" s="5" t="s">
        <v>1219</v>
      </c>
      <c r="F138" s="11" t="s">
        <v>1236</v>
      </c>
      <c r="I138" s="10" t="s">
        <v>1248</v>
      </c>
      <c r="L138" t="s">
        <v>34</v>
      </c>
      <c r="M138" t="s">
        <v>74</v>
      </c>
      <c r="N138" t="s">
        <v>75</v>
      </c>
      <c r="O138" t="s">
        <v>19</v>
      </c>
      <c r="P138" t="s">
        <v>76</v>
      </c>
      <c r="Q138" t="s">
        <v>851</v>
      </c>
      <c r="R138" t="s">
        <v>852</v>
      </c>
    </row>
    <row r="139" spans="1:18" x14ac:dyDescent="0.3">
      <c r="A139" s="10" t="str">
        <f>HYPERLINK("https://hsdes.intel.com/resource/14013177900","14013177900")</f>
        <v>14013177900</v>
      </c>
      <c r="B139" t="s">
        <v>847</v>
      </c>
      <c r="C139" s="10" t="s">
        <v>1242</v>
      </c>
      <c r="D139" s="10" t="s">
        <v>1217</v>
      </c>
      <c r="E139" s="5" t="s">
        <v>1219</v>
      </c>
      <c r="F139" s="11" t="s">
        <v>1236</v>
      </c>
      <c r="I139" s="10" t="s">
        <v>1241</v>
      </c>
      <c r="K139" t="s">
        <v>1227</v>
      </c>
      <c r="L139" t="s">
        <v>5</v>
      </c>
      <c r="M139" t="s">
        <v>24</v>
      </c>
      <c r="N139" t="s">
        <v>75</v>
      </c>
      <c r="O139" t="s">
        <v>175</v>
      </c>
      <c r="P139" t="s">
        <v>686</v>
      </c>
      <c r="Q139" t="s">
        <v>848</v>
      </c>
      <c r="R139" t="s">
        <v>849</v>
      </c>
    </row>
    <row r="140" spans="1:18" x14ac:dyDescent="0.3">
      <c r="A140" s="10" t="str">
        <f>HYPERLINK("https://hsdes.intel.com/resource/14013177883","14013177883")</f>
        <v>14013177883</v>
      </c>
      <c r="B140" t="s">
        <v>844</v>
      </c>
      <c r="C140" s="10" t="s">
        <v>1242</v>
      </c>
      <c r="D140" s="10" t="s">
        <v>1217</v>
      </c>
      <c r="E140" s="5" t="s">
        <v>1219</v>
      </c>
      <c r="F140" s="11" t="s">
        <v>1236</v>
      </c>
      <c r="I140" s="10" t="s">
        <v>1241</v>
      </c>
      <c r="L140" t="s">
        <v>34</v>
      </c>
      <c r="M140" t="s">
        <v>37</v>
      </c>
      <c r="N140" t="s">
        <v>75</v>
      </c>
      <c r="O140" t="s">
        <v>19</v>
      </c>
      <c r="P140" t="s">
        <v>179</v>
      </c>
      <c r="Q140" t="s">
        <v>845</v>
      </c>
      <c r="R140" t="s">
        <v>846</v>
      </c>
    </row>
    <row r="141" spans="1:18" x14ac:dyDescent="0.3">
      <c r="A141" s="3" t="str">
        <f>HYPERLINK("https://hsdes.intel.com/resource/14013177881","14013177881")</f>
        <v>14013177881</v>
      </c>
      <c r="B141" t="s">
        <v>841</v>
      </c>
      <c r="C141" s="10" t="s">
        <v>1242</v>
      </c>
      <c r="D141" s="10" t="s">
        <v>1217</v>
      </c>
      <c r="E141" s="5" t="s">
        <v>1219</v>
      </c>
      <c r="F141" s="11" t="s">
        <v>1236</v>
      </c>
      <c r="I141" s="10" t="s">
        <v>1187</v>
      </c>
      <c r="L141" t="s">
        <v>34</v>
      </c>
      <c r="M141" t="s">
        <v>18</v>
      </c>
      <c r="N141" t="s">
        <v>75</v>
      </c>
      <c r="O141" t="s">
        <v>19</v>
      </c>
      <c r="P141" t="s">
        <v>20</v>
      </c>
      <c r="Q141" t="s">
        <v>842</v>
      </c>
      <c r="R141" t="s">
        <v>843</v>
      </c>
    </row>
    <row r="142" spans="1:18" x14ac:dyDescent="0.3">
      <c r="A142" s="10" t="str">
        <f>HYPERLINK("https://hsdes.intel.com/resource/14013177875","14013177875")</f>
        <v>14013177875</v>
      </c>
      <c r="B142" t="s">
        <v>838</v>
      </c>
      <c r="C142" s="10" t="s">
        <v>1242</v>
      </c>
      <c r="D142" s="10" t="s">
        <v>1217</v>
      </c>
      <c r="E142" s="5" t="s">
        <v>1219</v>
      </c>
      <c r="F142" s="11" t="s">
        <v>1236</v>
      </c>
      <c r="I142" s="10" t="s">
        <v>1187</v>
      </c>
      <c r="L142" t="s">
        <v>34</v>
      </c>
      <c r="M142" t="s">
        <v>18</v>
      </c>
      <c r="N142" t="s">
        <v>75</v>
      </c>
      <c r="O142" t="s">
        <v>19</v>
      </c>
      <c r="P142" t="s">
        <v>20</v>
      </c>
      <c r="Q142" t="s">
        <v>839</v>
      </c>
      <c r="R142" t="s">
        <v>840</v>
      </c>
    </row>
    <row r="143" spans="1:18" x14ac:dyDescent="0.3">
      <c r="A143" s="10" t="str">
        <f>HYPERLINK("https://hsdes.intel.com/resource/14013177835","14013177835")</f>
        <v>14013177835</v>
      </c>
      <c r="B143" t="s">
        <v>833</v>
      </c>
      <c r="C143" s="10" t="s">
        <v>1240</v>
      </c>
      <c r="D143" s="10" t="s">
        <v>1217</v>
      </c>
      <c r="E143" s="5" t="s">
        <v>1219</v>
      </c>
      <c r="F143" s="11" t="s">
        <v>1236</v>
      </c>
      <c r="I143" s="10" t="s">
        <v>1187</v>
      </c>
      <c r="L143" t="s">
        <v>34</v>
      </c>
      <c r="M143" t="s">
        <v>18</v>
      </c>
      <c r="N143" t="s">
        <v>75</v>
      </c>
      <c r="O143" t="s">
        <v>19</v>
      </c>
      <c r="P143" t="s">
        <v>20</v>
      </c>
      <c r="Q143" t="s">
        <v>834</v>
      </c>
      <c r="R143" t="s">
        <v>835</v>
      </c>
    </row>
    <row r="144" spans="1:18" x14ac:dyDescent="0.3">
      <c r="A144" s="3" t="str">
        <f>HYPERLINK("https://hsdes.intel.com/resource/14013177828","14013177828")</f>
        <v>14013177828</v>
      </c>
      <c r="B144" t="s">
        <v>830</v>
      </c>
      <c r="C144" s="10" t="s">
        <v>1240</v>
      </c>
      <c r="D144" s="10" t="s">
        <v>1217</v>
      </c>
      <c r="E144" s="5" t="s">
        <v>1219</v>
      </c>
      <c r="F144" s="11" t="s">
        <v>1236</v>
      </c>
      <c r="I144" s="10" t="s">
        <v>1187</v>
      </c>
      <c r="K144" s="10"/>
      <c r="L144" t="s">
        <v>5</v>
      </c>
      <c r="M144" t="s">
        <v>18</v>
      </c>
      <c r="N144" t="s">
        <v>75</v>
      </c>
      <c r="O144" t="s">
        <v>19</v>
      </c>
      <c r="P144" t="s">
        <v>20</v>
      </c>
      <c r="Q144" t="s">
        <v>831</v>
      </c>
      <c r="R144" t="s">
        <v>832</v>
      </c>
    </row>
    <row r="145" spans="1:18" x14ac:dyDescent="0.3">
      <c r="A145" s="10" t="str">
        <f>HYPERLINK("https://hsdes.intel.com/resource/14013177801","14013177801")</f>
        <v>14013177801</v>
      </c>
      <c r="B145" t="s">
        <v>827</v>
      </c>
      <c r="C145" s="10" t="s">
        <v>1242</v>
      </c>
      <c r="D145" s="10" t="s">
        <v>1217</v>
      </c>
      <c r="E145" s="5" t="s">
        <v>1219</v>
      </c>
      <c r="F145" s="11" t="s">
        <v>1236</v>
      </c>
      <c r="I145" s="10" t="s">
        <v>1187</v>
      </c>
      <c r="L145" t="s">
        <v>30</v>
      </c>
      <c r="M145" t="s">
        <v>6</v>
      </c>
      <c r="N145" t="s">
        <v>75</v>
      </c>
      <c r="O145" t="s">
        <v>25</v>
      </c>
      <c r="P145" t="s">
        <v>9</v>
      </c>
      <c r="Q145" t="s">
        <v>828</v>
      </c>
      <c r="R145" t="s">
        <v>829</v>
      </c>
    </row>
    <row r="146" spans="1:18" x14ac:dyDescent="0.3">
      <c r="A146" s="10" t="str">
        <f>HYPERLINK("https://hsdes.intel.com/resource/14013177761","14013177761")</f>
        <v>14013177761</v>
      </c>
      <c r="B146" t="s">
        <v>824</v>
      </c>
      <c r="C146" s="10" t="s">
        <v>1242</v>
      </c>
      <c r="D146" s="10" t="s">
        <v>1217</v>
      </c>
      <c r="E146" s="5" t="s">
        <v>1219</v>
      </c>
      <c r="F146" s="11" t="s">
        <v>1236</v>
      </c>
      <c r="I146" t="s">
        <v>1241</v>
      </c>
      <c r="K146" t="s">
        <v>1252</v>
      </c>
      <c r="L146" t="s">
        <v>5</v>
      </c>
      <c r="M146" t="s">
        <v>24</v>
      </c>
      <c r="N146" t="s">
        <v>75</v>
      </c>
      <c r="O146" t="s">
        <v>825</v>
      </c>
      <c r="P146" t="s">
        <v>686</v>
      </c>
      <c r="Q146" t="s">
        <v>728</v>
      </c>
      <c r="R146" t="s">
        <v>826</v>
      </c>
    </row>
    <row r="147" spans="1:18" x14ac:dyDescent="0.3">
      <c r="A147" s="10" t="str">
        <f>HYPERLINK("https://hsdes.intel.com/resource/14013177672","14013177672")</f>
        <v>14013177672</v>
      </c>
      <c r="B147" t="s">
        <v>822</v>
      </c>
      <c r="C147" s="10" t="s">
        <v>1240</v>
      </c>
      <c r="D147" s="10" t="s">
        <v>1217</v>
      </c>
      <c r="E147" s="5" t="s">
        <v>1219</v>
      </c>
      <c r="F147" s="11" t="s">
        <v>1236</v>
      </c>
      <c r="I147" s="10" t="s">
        <v>1187</v>
      </c>
      <c r="L147" t="s">
        <v>34</v>
      </c>
      <c r="M147" t="s">
        <v>18</v>
      </c>
      <c r="N147" t="s">
        <v>75</v>
      </c>
      <c r="O147" t="s">
        <v>19</v>
      </c>
      <c r="P147" t="s">
        <v>20</v>
      </c>
      <c r="Q147" t="s">
        <v>728</v>
      </c>
      <c r="R147" t="s">
        <v>823</v>
      </c>
    </row>
    <row r="148" spans="1:18" x14ac:dyDescent="0.3">
      <c r="A148" s="10" t="str">
        <f>HYPERLINK("https://hsdes.intel.com/resource/14013177652","14013177652")</f>
        <v>14013177652</v>
      </c>
      <c r="B148" t="s">
        <v>819</v>
      </c>
      <c r="C148" s="10" t="s">
        <v>1242</v>
      </c>
      <c r="D148" s="10" t="s">
        <v>1217</v>
      </c>
      <c r="E148" s="5" t="s">
        <v>1219</v>
      </c>
      <c r="F148" s="11" t="s">
        <v>1236</v>
      </c>
      <c r="I148" t="s">
        <v>1188</v>
      </c>
      <c r="K148" t="s">
        <v>1226</v>
      </c>
      <c r="L148" t="s">
        <v>5</v>
      </c>
      <c r="M148" t="s">
        <v>24</v>
      </c>
      <c r="N148" t="s">
        <v>75</v>
      </c>
      <c r="O148" t="s">
        <v>19</v>
      </c>
      <c r="P148" t="s">
        <v>686</v>
      </c>
      <c r="Q148" t="s">
        <v>820</v>
      </c>
      <c r="R148" t="s">
        <v>821</v>
      </c>
    </row>
    <row r="149" spans="1:18" x14ac:dyDescent="0.3">
      <c r="A149" s="10" t="str">
        <f>HYPERLINK("https://hsdes.intel.com/resource/14013177439","14013177439")</f>
        <v>14013177439</v>
      </c>
      <c r="B149" t="s">
        <v>816</v>
      </c>
      <c r="C149" s="10" t="s">
        <v>1240</v>
      </c>
      <c r="D149" s="10" t="s">
        <v>1217</v>
      </c>
      <c r="E149" s="5" t="s">
        <v>1219</v>
      </c>
      <c r="F149" s="11" t="s">
        <v>1236</v>
      </c>
      <c r="I149" t="s">
        <v>1186</v>
      </c>
      <c r="L149" t="s">
        <v>5</v>
      </c>
      <c r="M149" t="s">
        <v>24</v>
      </c>
      <c r="N149" t="s">
        <v>75</v>
      </c>
      <c r="O149" t="s">
        <v>88</v>
      </c>
      <c r="P149" t="s">
        <v>686</v>
      </c>
      <c r="Q149" t="s">
        <v>817</v>
      </c>
      <c r="R149" t="s">
        <v>818</v>
      </c>
    </row>
    <row r="150" spans="1:18" x14ac:dyDescent="0.3">
      <c r="A150" s="10" t="str">
        <f>HYPERLINK("https://hsdes.intel.com/resource/14013177396","14013177396")</f>
        <v>14013177396</v>
      </c>
      <c r="B150" t="s">
        <v>813</v>
      </c>
      <c r="C150" s="10" t="s">
        <v>1240</v>
      </c>
      <c r="D150" s="10" t="s">
        <v>1217</v>
      </c>
      <c r="E150" s="5" t="s">
        <v>1219</v>
      </c>
      <c r="F150" s="11" t="s">
        <v>1236</v>
      </c>
      <c r="I150" t="s">
        <v>1186</v>
      </c>
      <c r="L150" t="s">
        <v>5</v>
      </c>
      <c r="M150" t="s">
        <v>24</v>
      </c>
      <c r="N150" t="s">
        <v>75</v>
      </c>
      <c r="O150" t="s">
        <v>88</v>
      </c>
      <c r="P150" t="s">
        <v>686</v>
      </c>
      <c r="Q150" t="s">
        <v>814</v>
      </c>
      <c r="R150" t="s">
        <v>815</v>
      </c>
    </row>
    <row r="151" spans="1:18" x14ac:dyDescent="0.3">
      <c r="A151" s="10" t="str">
        <f>HYPERLINK("https://hsdes.intel.com/resource/14013177371","14013177371")</f>
        <v>14013177371</v>
      </c>
      <c r="B151" t="s">
        <v>810</v>
      </c>
      <c r="C151" s="10" t="s">
        <v>1242</v>
      </c>
      <c r="D151" s="10" t="s">
        <v>1217</v>
      </c>
      <c r="E151" s="5" t="s">
        <v>1219</v>
      </c>
      <c r="F151" s="11" t="s">
        <v>1236</v>
      </c>
      <c r="I151" s="10" t="s">
        <v>1187</v>
      </c>
      <c r="L151" t="s">
        <v>5</v>
      </c>
      <c r="M151" t="s">
        <v>18</v>
      </c>
      <c r="N151" t="s">
        <v>7</v>
      </c>
      <c r="O151" t="s">
        <v>19</v>
      </c>
      <c r="P151" t="s">
        <v>20</v>
      </c>
      <c r="Q151" t="s">
        <v>811</v>
      </c>
      <c r="R151" t="s">
        <v>812</v>
      </c>
    </row>
    <row r="152" spans="1:18" x14ac:dyDescent="0.3">
      <c r="A152" s="10" t="str">
        <f>HYPERLINK("https://hsdes.intel.com/resource/14013177299","14013177299")</f>
        <v>14013177299</v>
      </c>
      <c r="B152" t="s">
        <v>807</v>
      </c>
      <c r="C152" s="10" t="s">
        <v>1240</v>
      </c>
      <c r="D152" s="10" t="s">
        <v>1217</v>
      </c>
      <c r="E152" s="5" t="s">
        <v>1219</v>
      </c>
      <c r="F152" s="11" t="s">
        <v>1236</v>
      </c>
      <c r="I152" s="10" t="s">
        <v>1187</v>
      </c>
      <c r="L152" t="s">
        <v>5</v>
      </c>
      <c r="M152" t="s">
        <v>24</v>
      </c>
      <c r="N152" t="s">
        <v>7</v>
      </c>
      <c r="O152" t="s">
        <v>88</v>
      </c>
      <c r="P152" t="s">
        <v>686</v>
      </c>
      <c r="Q152" t="s">
        <v>808</v>
      </c>
      <c r="R152" t="s">
        <v>809</v>
      </c>
    </row>
    <row r="153" spans="1:18" x14ac:dyDescent="0.3">
      <c r="A153" s="20" t="str">
        <f>HYPERLINK("https://hsdes.intel.com/resource/14013177269","14013177269")</f>
        <v>14013177269</v>
      </c>
      <c r="B153" t="s">
        <v>803</v>
      </c>
      <c r="C153" s="10" t="s">
        <v>1253</v>
      </c>
      <c r="D153" s="10" t="s">
        <v>1218</v>
      </c>
      <c r="E153" s="5" t="s">
        <v>1219</v>
      </c>
      <c r="F153" s="11" t="s">
        <v>1236</v>
      </c>
      <c r="I153" s="10" t="s">
        <v>1189</v>
      </c>
      <c r="J153" s="10" t="s">
        <v>1197</v>
      </c>
      <c r="L153" t="s">
        <v>5</v>
      </c>
      <c r="M153" t="s">
        <v>24</v>
      </c>
      <c r="N153" t="s">
        <v>7</v>
      </c>
      <c r="O153" t="s">
        <v>804</v>
      </c>
      <c r="P153" t="s">
        <v>686</v>
      </c>
      <c r="Q153" t="s">
        <v>805</v>
      </c>
      <c r="R153" t="s">
        <v>806</v>
      </c>
    </row>
    <row r="154" spans="1:18" x14ac:dyDescent="0.3">
      <c r="A154" s="10" t="str">
        <f>HYPERLINK("https://hsdes.intel.com/resource/14013177266","14013177266")</f>
        <v>14013177266</v>
      </c>
      <c r="B154" t="s">
        <v>800</v>
      </c>
      <c r="C154" s="10" t="s">
        <v>1242</v>
      </c>
      <c r="D154" s="10" t="s">
        <v>1217</v>
      </c>
      <c r="E154" s="5" t="s">
        <v>1219</v>
      </c>
      <c r="F154" s="11" t="s">
        <v>1236</v>
      </c>
      <c r="I154" s="10" t="s">
        <v>1188</v>
      </c>
      <c r="L154" t="s">
        <v>30</v>
      </c>
      <c r="M154" t="s">
        <v>24</v>
      </c>
      <c r="N154" t="s">
        <v>75</v>
      </c>
      <c r="O154" t="s">
        <v>19</v>
      </c>
      <c r="P154" t="s">
        <v>686</v>
      </c>
      <c r="Q154" t="s">
        <v>801</v>
      </c>
      <c r="R154" t="s">
        <v>802</v>
      </c>
    </row>
    <row r="155" spans="1:18" x14ac:dyDescent="0.3">
      <c r="A155" s="10" t="str">
        <f>HYPERLINK("https://hsdes.intel.com/resource/14013177264","14013177264")</f>
        <v>14013177264</v>
      </c>
      <c r="B155" t="s">
        <v>797</v>
      </c>
      <c r="C155" s="10" t="s">
        <v>1242</v>
      </c>
      <c r="D155" s="10" t="s">
        <v>1217</v>
      </c>
      <c r="E155" s="5" t="s">
        <v>1219</v>
      </c>
      <c r="F155" s="11" t="s">
        <v>1236</v>
      </c>
      <c r="I155" s="10" t="s">
        <v>1188</v>
      </c>
      <c r="L155" t="s">
        <v>30</v>
      </c>
      <c r="M155" t="s">
        <v>24</v>
      </c>
      <c r="N155" t="s">
        <v>75</v>
      </c>
      <c r="O155" t="s">
        <v>19</v>
      </c>
      <c r="P155" t="s">
        <v>686</v>
      </c>
      <c r="Q155" t="s">
        <v>798</v>
      </c>
      <c r="R155" t="s">
        <v>799</v>
      </c>
    </row>
    <row r="156" spans="1:18" x14ac:dyDescent="0.3">
      <c r="A156" s="10" t="str">
        <f>HYPERLINK("https://hsdes.intel.com/resource/14013177179","14013177179")</f>
        <v>14013177179</v>
      </c>
      <c r="B156" t="s">
        <v>795</v>
      </c>
      <c r="C156" s="10" t="s">
        <v>1240</v>
      </c>
      <c r="D156" s="10" t="s">
        <v>1218</v>
      </c>
      <c r="E156" s="5" t="s">
        <v>1219</v>
      </c>
      <c r="F156" s="11" t="s">
        <v>1236</v>
      </c>
      <c r="I156" t="s">
        <v>1186</v>
      </c>
      <c r="L156" t="s">
        <v>5</v>
      </c>
      <c r="M156" t="s">
        <v>24</v>
      </c>
      <c r="N156" t="s">
        <v>75</v>
      </c>
      <c r="O156" t="s">
        <v>175</v>
      </c>
      <c r="P156" t="s">
        <v>686</v>
      </c>
      <c r="Q156" t="s">
        <v>119</v>
      </c>
      <c r="R156" t="s">
        <v>796</v>
      </c>
    </row>
    <row r="157" spans="1:18" x14ac:dyDescent="0.3">
      <c r="A157" s="10" t="str">
        <f>HYPERLINK("https://hsdes.intel.com/resource/14013177170","14013177170")</f>
        <v>14013177170</v>
      </c>
      <c r="B157" t="s">
        <v>791</v>
      </c>
      <c r="C157" s="10" t="s">
        <v>1240</v>
      </c>
      <c r="D157" s="10" t="s">
        <v>1218</v>
      </c>
      <c r="E157" s="5" t="s">
        <v>1219</v>
      </c>
      <c r="F157" s="11" t="s">
        <v>1236</v>
      </c>
      <c r="I157" t="s">
        <v>1186</v>
      </c>
      <c r="L157" t="s">
        <v>5</v>
      </c>
      <c r="M157" t="s">
        <v>24</v>
      </c>
      <c r="N157" t="s">
        <v>7</v>
      </c>
      <c r="O157" t="s">
        <v>792</v>
      </c>
      <c r="P157" t="s">
        <v>686</v>
      </c>
      <c r="Q157" t="s">
        <v>793</v>
      </c>
      <c r="R157" t="s">
        <v>794</v>
      </c>
    </row>
    <row r="158" spans="1:18" x14ac:dyDescent="0.3">
      <c r="A158" s="10" t="str">
        <f>HYPERLINK("https://hsdes.intel.com/resource/14013176972","14013176972")</f>
        <v>14013176972</v>
      </c>
      <c r="B158" t="s">
        <v>789</v>
      </c>
      <c r="C158" s="10" t="s">
        <v>1242</v>
      </c>
      <c r="D158" s="10" t="s">
        <v>1218</v>
      </c>
      <c r="E158" s="5" t="s">
        <v>1219</v>
      </c>
      <c r="F158" s="11" t="s">
        <v>1236</v>
      </c>
      <c r="I158" t="s">
        <v>1241</v>
      </c>
      <c r="L158" t="s">
        <v>34</v>
      </c>
      <c r="M158" t="s">
        <v>24</v>
      </c>
      <c r="N158" t="s">
        <v>7</v>
      </c>
      <c r="O158" t="s">
        <v>19</v>
      </c>
      <c r="P158" t="s">
        <v>686</v>
      </c>
      <c r="Q158" t="s">
        <v>773</v>
      </c>
      <c r="R158" t="s">
        <v>790</v>
      </c>
    </row>
    <row r="159" spans="1:18" x14ac:dyDescent="0.3">
      <c r="A159" s="10" t="str">
        <f>HYPERLINK("https://hsdes.intel.com/resource/14013176969","14013176969")</f>
        <v>14013176969</v>
      </c>
      <c r="B159" t="s">
        <v>786</v>
      </c>
      <c r="C159" s="10" t="s">
        <v>1242</v>
      </c>
      <c r="D159" s="10" t="s">
        <v>1218</v>
      </c>
      <c r="E159" s="5" t="s">
        <v>1219</v>
      </c>
      <c r="F159" s="11" t="s">
        <v>1236</v>
      </c>
      <c r="I159" t="s">
        <v>1241</v>
      </c>
      <c r="L159" t="s">
        <v>30</v>
      </c>
      <c r="M159" t="s">
        <v>24</v>
      </c>
      <c r="N159" t="s">
        <v>7</v>
      </c>
      <c r="O159" t="s">
        <v>19</v>
      </c>
      <c r="P159" t="s">
        <v>686</v>
      </c>
      <c r="Q159" t="s">
        <v>787</v>
      </c>
      <c r="R159" t="s">
        <v>788</v>
      </c>
    </row>
    <row r="160" spans="1:18" x14ac:dyDescent="0.3">
      <c r="A160" s="10" t="str">
        <f>HYPERLINK("https://hsdes.intel.com/resource/14013176958","14013176958")</f>
        <v>14013176958</v>
      </c>
      <c r="B160" t="s">
        <v>783</v>
      </c>
      <c r="C160" s="10" t="s">
        <v>1240</v>
      </c>
      <c r="D160" s="10" t="s">
        <v>1218</v>
      </c>
      <c r="E160" s="5" t="s">
        <v>1219</v>
      </c>
      <c r="F160" s="11" t="s">
        <v>1236</v>
      </c>
      <c r="I160" s="10" t="s">
        <v>1186</v>
      </c>
      <c r="L160" t="s">
        <v>5</v>
      </c>
      <c r="M160" t="s">
        <v>24</v>
      </c>
      <c r="N160" t="s">
        <v>75</v>
      </c>
      <c r="O160" t="s">
        <v>784</v>
      </c>
      <c r="P160" t="s">
        <v>686</v>
      </c>
      <c r="Q160" t="s">
        <v>741</v>
      </c>
      <c r="R160" t="s">
        <v>785</v>
      </c>
    </row>
    <row r="161" spans="1:18" x14ac:dyDescent="0.3">
      <c r="A161" s="10" t="str">
        <f>HYPERLINK("https://hsdes.intel.com/resource/14013176953","14013176953")</f>
        <v>14013176953</v>
      </c>
      <c r="B161" t="s">
        <v>780</v>
      </c>
      <c r="C161" s="10" t="s">
        <v>1242</v>
      </c>
      <c r="D161" s="10" t="s">
        <v>1218</v>
      </c>
      <c r="E161" s="5" t="s">
        <v>1219</v>
      </c>
      <c r="F161" s="11" t="s">
        <v>1236</v>
      </c>
      <c r="I161" s="10" t="s">
        <v>1187</v>
      </c>
      <c r="L161" t="s">
        <v>34</v>
      </c>
      <c r="M161" t="s">
        <v>24</v>
      </c>
      <c r="N161" t="s">
        <v>7</v>
      </c>
      <c r="O161" t="s">
        <v>19</v>
      </c>
      <c r="P161" t="s">
        <v>686</v>
      </c>
      <c r="Q161" t="s">
        <v>781</v>
      </c>
      <c r="R161" t="s">
        <v>782</v>
      </c>
    </row>
    <row r="162" spans="1:18" x14ac:dyDescent="0.3">
      <c r="A162" s="10" t="str">
        <f>HYPERLINK("https://hsdes.intel.com/resource/14013176948","14013176948")</f>
        <v>14013176948</v>
      </c>
      <c r="B162" t="s">
        <v>777</v>
      </c>
      <c r="C162" s="10" t="s">
        <v>1240</v>
      </c>
      <c r="D162" s="10" t="s">
        <v>1218</v>
      </c>
      <c r="E162" s="5" t="s">
        <v>1219</v>
      </c>
      <c r="F162" s="11" t="s">
        <v>1236</v>
      </c>
      <c r="I162" t="s">
        <v>1186</v>
      </c>
      <c r="L162" t="s">
        <v>5</v>
      </c>
      <c r="M162" t="s">
        <v>24</v>
      </c>
      <c r="N162" t="s">
        <v>7</v>
      </c>
      <c r="O162" t="s">
        <v>19</v>
      </c>
      <c r="P162" t="s">
        <v>686</v>
      </c>
      <c r="Q162" t="s">
        <v>778</v>
      </c>
      <c r="R162" t="s">
        <v>779</v>
      </c>
    </row>
    <row r="163" spans="1:18" x14ac:dyDescent="0.3">
      <c r="A163" s="10" t="str">
        <f>HYPERLINK("https://hsdes.intel.com/resource/14013176928","14013176928")</f>
        <v>14013176928</v>
      </c>
      <c r="B163" t="s">
        <v>775</v>
      </c>
      <c r="C163" s="10" t="s">
        <v>1240</v>
      </c>
      <c r="D163" s="10" t="s">
        <v>1217</v>
      </c>
      <c r="E163" s="5" t="s">
        <v>1219</v>
      </c>
      <c r="F163" s="11" t="s">
        <v>1236</v>
      </c>
      <c r="I163" t="s">
        <v>1186</v>
      </c>
      <c r="L163" t="s">
        <v>34</v>
      </c>
      <c r="M163" t="s">
        <v>45</v>
      </c>
      <c r="N163" t="s">
        <v>7</v>
      </c>
      <c r="O163" t="s">
        <v>25</v>
      </c>
      <c r="P163" t="s">
        <v>46</v>
      </c>
      <c r="Q163" t="s">
        <v>295</v>
      </c>
      <c r="R163" t="s">
        <v>776</v>
      </c>
    </row>
    <row r="164" spans="1:18" x14ac:dyDescent="0.3">
      <c r="A164" s="10" t="str">
        <f>HYPERLINK("https://hsdes.intel.com/resource/14013176861","14013176861")</f>
        <v>14013176861</v>
      </c>
      <c r="B164" t="s">
        <v>772</v>
      </c>
      <c r="C164" s="10" t="s">
        <v>1240</v>
      </c>
      <c r="D164" s="10" t="s">
        <v>1218</v>
      </c>
      <c r="E164" s="5" t="s">
        <v>1219</v>
      </c>
      <c r="F164" s="11" t="s">
        <v>1236</v>
      </c>
      <c r="I164" t="s">
        <v>1186</v>
      </c>
      <c r="L164" t="s">
        <v>5</v>
      </c>
      <c r="M164" t="s">
        <v>24</v>
      </c>
      <c r="N164" t="s">
        <v>7</v>
      </c>
      <c r="O164" t="s">
        <v>19</v>
      </c>
      <c r="P164" t="s">
        <v>686</v>
      </c>
      <c r="Q164" t="s">
        <v>773</v>
      </c>
      <c r="R164" t="s">
        <v>774</v>
      </c>
    </row>
    <row r="165" spans="1:18" x14ac:dyDescent="0.3">
      <c r="A165" s="10" t="str">
        <f>HYPERLINK("https://hsdes.intel.com/resource/14013176789","14013176789")</f>
        <v>14013176789</v>
      </c>
      <c r="B165" t="s">
        <v>769</v>
      </c>
      <c r="C165" s="10" t="s">
        <v>1240</v>
      </c>
      <c r="D165" s="10" t="s">
        <v>1217</v>
      </c>
      <c r="E165" s="5" t="s">
        <v>1219</v>
      </c>
      <c r="F165" s="11" t="s">
        <v>1236</v>
      </c>
      <c r="I165" s="10" t="s">
        <v>1186</v>
      </c>
      <c r="L165" t="s">
        <v>5</v>
      </c>
      <c r="M165" t="s">
        <v>24</v>
      </c>
      <c r="N165" t="s">
        <v>7</v>
      </c>
      <c r="O165" t="s">
        <v>88</v>
      </c>
      <c r="P165" t="s">
        <v>686</v>
      </c>
      <c r="Q165" t="s">
        <v>770</v>
      </c>
      <c r="R165" t="s">
        <v>771</v>
      </c>
    </row>
    <row r="166" spans="1:18" x14ac:dyDescent="0.3">
      <c r="A166" s="10" t="str">
        <f>HYPERLINK("https://hsdes.intel.com/resource/14013176735","14013176735")</f>
        <v>14013176735</v>
      </c>
      <c r="B166" t="s">
        <v>766</v>
      </c>
      <c r="C166" s="10" t="s">
        <v>1240</v>
      </c>
      <c r="D166" s="10" t="s">
        <v>1217</v>
      </c>
      <c r="E166" s="5" t="s">
        <v>1219</v>
      </c>
      <c r="F166" s="11" t="s">
        <v>1236</v>
      </c>
      <c r="I166" t="s">
        <v>1186</v>
      </c>
      <c r="L166" t="s">
        <v>5</v>
      </c>
      <c r="M166" t="s">
        <v>24</v>
      </c>
      <c r="N166" t="s">
        <v>75</v>
      </c>
      <c r="O166" t="s">
        <v>88</v>
      </c>
      <c r="P166" t="s">
        <v>686</v>
      </c>
      <c r="Q166" t="s">
        <v>767</v>
      </c>
      <c r="R166" t="s">
        <v>768</v>
      </c>
    </row>
    <row r="167" spans="1:18" x14ac:dyDescent="0.3">
      <c r="A167" s="20" t="str">
        <f>HYPERLINK("https://hsdes.intel.com/resource/14013176673","14013176673")</f>
        <v>14013176673</v>
      </c>
      <c r="B167" t="s">
        <v>763</v>
      </c>
      <c r="C167" s="10" t="s">
        <v>1240</v>
      </c>
      <c r="D167" s="10" t="s">
        <v>1217</v>
      </c>
      <c r="E167" s="5" t="s">
        <v>1219</v>
      </c>
      <c r="F167" s="11" t="s">
        <v>1236</v>
      </c>
      <c r="I167" s="10" t="s">
        <v>1249</v>
      </c>
      <c r="K167" t="s">
        <v>1244</v>
      </c>
      <c r="L167" t="s">
        <v>30</v>
      </c>
      <c r="M167" t="s">
        <v>45</v>
      </c>
      <c r="N167" t="s">
        <v>7</v>
      </c>
      <c r="O167" t="s">
        <v>764</v>
      </c>
      <c r="P167" t="s">
        <v>46</v>
      </c>
      <c r="Q167" t="s">
        <v>47</v>
      </c>
      <c r="R167" t="s">
        <v>765</v>
      </c>
    </row>
    <row r="168" spans="1:18" x14ac:dyDescent="0.3">
      <c r="A168" s="20" t="str">
        <f>HYPERLINK("https://hsdes.intel.com/resource/14013176650","14013176650")</f>
        <v>14013176650</v>
      </c>
      <c r="B168" t="s">
        <v>761</v>
      </c>
      <c r="C168" s="10" t="s">
        <v>1242</v>
      </c>
      <c r="D168" s="10" t="s">
        <v>1218</v>
      </c>
      <c r="E168" s="5" t="s">
        <v>1219</v>
      </c>
      <c r="F168" s="11" t="s">
        <v>1236</v>
      </c>
      <c r="I168" s="10" t="s">
        <v>1248</v>
      </c>
      <c r="L168" t="s">
        <v>5</v>
      </c>
      <c r="M168" t="s">
        <v>45</v>
      </c>
      <c r="N168" t="s">
        <v>7</v>
      </c>
      <c r="O168" t="s">
        <v>25</v>
      </c>
      <c r="P168" t="s">
        <v>46</v>
      </c>
      <c r="Q168" t="s">
        <v>295</v>
      </c>
      <c r="R168" t="s">
        <v>762</v>
      </c>
    </row>
    <row r="169" spans="1:18" x14ac:dyDescent="0.3">
      <c r="A169" s="20" t="str">
        <f>HYPERLINK("https://hsdes.intel.com/resource/14013176647","14013176647")</f>
        <v>14013176647</v>
      </c>
      <c r="B169" t="s">
        <v>759</v>
      </c>
      <c r="C169" s="10" t="s">
        <v>1222</v>
      </c>
      <c r="D169" s="10" t="s">
        <v>1218</v>
      </c>
      <c r="E169" s="5" t="s">
        <v>1219</v>
      </c>
      <c r="F169" s="11" t="s">
        <v>1236</v>
      </c>
      <c r="I169" s="10" t="s">
        <v>1248</v>
      </c>
      <c r="K169" s="2" t="s">
        <v>1228</v>
      </c>
      <c r="L169" t="s">
        <v>5</v>
      </c>
      <c r="M169" t="s">
        <v>45</v>
      </c>
      <c r="N169" t="s">
        <v>7</v>
      </c>
      <c r="O169" t="s">
        <v>25</v>
      </c>
      <c r="P169" t="s">
        <v>46</v>
      </c>
      <c r="Q169" t="s">
        <v>295</v>
      </c>
      <c r="R169" t="s">
        <v>760</v>
      </c>
    </row>
    <row r="170" spans="1:18" x14ac:dyDescent="0.3">
      <c r="A170" s="10" t="str">
        <f>HYPERLINK("https://hsdes.intel.com/resource/14013176644","14013176644")</f>
        <v>14013176644</v>
      </c>
      <c r="B170" t="s">
        <v>757</v>
      </c>
      <c r="C170" s="10" t="s">
        <v>1240</v>
      </c>
      <c r="D170" s="10" t="s">
        <v>1218</v>
      </c>
      <c r="E170" s="5" t="s">
        <v>1219</v>
      </c>
      <c r="F170" s="11" t="s">
        <v>1236</v>
      </c>
      <c r="I170" t="s">
        <v>1186</v>
      </c>
      <c r="L170" t="s">
        <v>5</v>
      </c>
      <c r="M170" t="s">
        <v>45</v>
      </c>
      <c r="N170" t="s">
        <v>7</v>
      </c>
      <c r="O170" t="s">
        <v>25</v>
      </c>
      <c r="P170" t="s">
        <v>46</v>
      </c>
      <c r="Q170" t="s">
        <v>295</v>
      </c>
      <c r="R170" t="s">
        <v>758</v>
      </c>
    </row>
    <row r="171" spans="1:18" x14ac:dyDescent="0.3">
      <c r="A171" s="10" t="str">
        <f>HYPERLINK("https://hsdes.intel.com/resource/14013176467","14013176467")</f>
        <v>14013176467</v>
      </c>
      <c r="B171" t="s">
        <v>754</v>
      </c>
      <c r="C171" s="10" t="s">
        <v>1242</v>
      </c>
      <c r="D171" s="10" t="s">
        <v>1217</v>
      </c>
      <c r="E171" s="5" t="s">
        <v>1219</v>
      </c>
      <c r="F171" s="11" t="s">
        <v>1236</v>
      </c>
      <c r="I171" t="s">
        <v>1241</v>
      </c>
      <c r="K171" t="s">
        <v>1245</v>
      </c>
      <c r="L171" t="s">
        <v>30</v>
      </c>
      <c r="M171" t="s">
        <v>24</v>
      </c>
      <c r="N171" t="s">
        <v>75</v>
      </c>
      <c r="O171" t="s">
        <v>19</v>
      </c>
      <c r="P171" t="s">
        <v>686</v>
      </c>
      <c r="Q171" t="s">
        <v>755</v>
      </c>
      <c r="R171" t="s">
        <v>756</v>
      </c>
    </row>
    <row r="172" spans="1:18" x14ac:dyDescent="0.3">
      <c r="A172" s="10" t="str">
        <f>HYPERLINK("https://hsdes.intel.com/resource/14013176415","14013176415")</f>
        <v>14013176415</v>
      </c>
      <c r="B172" t="s">
        <v>752</v>
      </c>
      <c r="C172" s="10" t="s">
        <v>1240</v>
      </c>
      <c r="D172" s="10" t="s">
        <v>1217</v>
      </c>
      <c r="E172" s="5" t="s">
        <v>1219</v>
      </c>
      <c r="F172" s="11" t="s">
        <v>1236</v>
      </c>
      <c r="I172" t="s">
        <v>1186</v>
      </c>
      <c r="L172" t="s">
        <v>34</v>
      </c>
      <c r="M172" t="s">
        <v>45</v>
      </c>
      <c r="N172" t="s">
        <v>7</v>
      </c>
      <c r="O172" t="s">
        <v>25</v>
      </c>
      <c r="P172" t="s">
        <v>46</v>
      </c>
      <c r="Q172" t="s">
        <v>295</v>
      </c>
      <c r="R172" t="s">
        <v>753</v>
      </c>
    </row>
    <row r="173" spans="1:18" x14ac:dyDescent="0.3">
      <c r="A173" s="10" t="str">
        <f>HYPERLINK("https://hsdes.intel.com/resource/14013176385","14013176385")</f>
        <v>14013176385</v>
      </c>
      <c r="B173" t="s">
        <v>749</v>
      </c>
      <c r="C173" s="10" t="s">
        <v>1242</v>
      </c>
      <c r="D173" s="10" t="s">
        <v>1217</v>
      </c>
      <c r="E173" s="5" t="s">
        <v>1219</v>
      </c>
      <c r="F173" s="11" t="s">
        <v>1236</v>
      </c>
      <c r="I173" s="10" t="s">
        <v>1241</v>
      </c>
      <c r="L173" t="s">
        <v>5</v>
      </c>
      <c r="M173" t="s">
        <v>37</v>
      </c>
      <c r="N173" t="s">
        <v>75</v>
      </c>
      <c r="O173" t="s">
        <v>25</v>
      </c>
      <c r="P173" t="s">
        <v>54</v>
      </c>
      <c r="Q173" t="s">
        <v>750</v>
      </c>
      <c r="R173" t="s">
        <v>751</v>
      </c>
    </row>
    <row r="174" spans="1:18" x14ac:dyDescent="0.3">
      <c r="A174" s="10" t="str">
        <f>HYPERLINK("https://hsdes.intel.com/resource/14013176281","14013176281")</f>
        <v>14013176281</v>
      </c>
      <c r="B174" t="s">
        <v>746</v>
      </c>
      <c r="C174" s="10" t="s">
        <v>1240</v>
      </c>
      <c r="D174" s="10" t="s">
        <v>1217</v>
      </c>
      <c r="E174" s="5" t="s">
        <v>1219</v>
      </c>
      <c r="F174" s="11" t="s">
        <v>1236</v>
      </c>
      <c r="I174" t="s">
        <v>1186</v>
      </c>
      <c r="L174" t="s">
        <v>34</v>
      </c>
      <c r="M174" t="s">
        <v>37</v>
      </c>
      <c r="N174" t="s">
        <v>75</v>
      </c>
      <c r="O174" t="s">
        <v>19</v>
      </c>
      <c r="P174" t="s">
        <v>179</v>
      </c>
      <c r="Q174" t="s">
        <v>747</v>
      </c>
      <c r="R174" t="s">
        <v>748</v>
      </c>
    </row>
    <row r="175" spans="1:18" x14ac:dyDescent="0.3">
      <c r="A175" s="10" t="str">
        <f>HYPERLINK("https://hsdes.intel.com/resource/14013176151","14013176151")</f>
        <v>14013176151</v>
      </c>
      <c r="B175" t="s">
        <v>743</v>
      </c>
      <c r="C175" s="10" t="s">
        <v>1240</v>
      </c>
      <c r="D175" s="10" t="s">
        <v>1217</v>
      </c>
      <c r="E175" s="5" t="s">
        <v>1219</v>
      </c>
      <c r="F175" s="11" t="s">
        <v>1236</v>
      </c>
      <c r="I175" t="s">
        <v>1186</v>
      </c>
      <c r="L175" t="s">
        <v>5</v>
      </c>
      <c r="M175" t="s">
        <v>24</v>
      </c>
      <c r="N175" t="s">
        <v>7</v>
      </c>
      <c r="O175" t="s">
        <v>88</v>
      </c>
      <c r="P175" t="s">
        <v>686</v>
      </c>
      <c r="Q175" t="s">
        <v>744</v>
      </c>
      <c r="R175" t="s">
        <v>745</v>
      </c>
    </row>
    <row r="176" spans="1:18" x14ac:dyDescent="0.3">
      <c r="A176" s="10" t="str">
        <f>HYPERLINK("https://hsdes.intel.com/resource/14013176141","14013176141")</f>
        <v>14013176141</v>
      </c>
      <c r="B176" t="s">
        <v>740</v>
      </c>
      <c r="C176" s="10" t="s">
        <v>1240</v>
      </c>
      <c r="D176" s="10" t="s">
        <v>1217</v>
      </c>
      <c r="E176" s="5" t="s">
        <v>1219</v>
      </c>
      <c r="F176" s="11" t="s">
        <v>1236</v>
      </c>
      <c r="I176" t="s">
        <v>1186</v>
      </c>
      <c r="L176" t="s">
        <v>5</v>
      </c>
      <c r="M176" t="s">
        <v>37</v>
      </c>
      <c r="N176" t="s">
        <v>7</v>
      </c>
      <c r="O176" t="s">
        <v>88</v>
      </c>
      <c r="P176" t="s">
        <v>38</v>
      </c>
      <c r="Q176" t="s">
        <v>741</v>
      </c>
      <c r="R176" t="s">
        <v>742</v>
      </c>
    </row>
    <row r="177" spans="1:18" x14ac:dyDescent="0.3">
      <c r="A177" s="10" t="str">
        <f>HYPERLINK("https://hsdes.intel.com/resource/14013176015","14013176015")</f>
        <v>14013176015</v>
      </c>
      <c r="B177" t="s">
        <v>738</v>
      </c>
      <c r="C177" s="10" t="s">
        <v>1240</v>
      </c>
      <c r="D177" s="10" t="s">
        <v>1218</v>
      </c>
      <c r="E177" s="5" t="s">
        <v>1219</v>
      </c>
      <c r="F177" s="11" t="s">
        <v>1236</v>
      </c>
      <c r="I177" t="s">
        <v>1186</v>
      </c>
      <c r="L177" t="s">
        <v>34</v>
      </c>
      <c r="M177" t="s">
        <v>45</v>
      </c>
      <c r="N177" t="s">
        <v>7</v>
      </c>
      <c r="O177" t="s">
        <v>25</v>
      </c>
      <c r="P177" t="s">
        <v>46</v>
      </c>
      <c r="Q177" t="s">
        <v>295</v>
      </c>
      <c r="R177" t="s">
        <v>739</v>
      </c>
    </row>
    <row r="178" spans="1:18" x14ac:dyDescent="0.3">
      <c r="A178" s="10" t="str">
        <f>HYPERLINK("https://hsdes.intel.com/resource/14013176001","14013176001")</f>
        <v>14013176001</v>
      </c>
      <c r="B178" t="s">
        <v>735</v>
      </c>
      <c r="C178" s="10" t="s">
        <v>1251</v>
      </c>
      <c r="D178" s="10" t="s">
        <v>1217</v>
      </c>
      <c r="E178" s="5" t="s">
        <v>1219</v>
      </c>
      <c r="F178" s="11" t="s">
        <v>1236</v>
      </c>
      <c r="I178" s="10" t="s">
        <v>1190</v>
      </c>
      <c r="L178" t="s">
        <v>34</v>
      </c>
      <c r="M178" t="s">
        <v>18</v>
      </c>
      <c r="N178" t="s">
        <v>7</v>
      </c>
      <c r="O178" t="s">
        <v>19</v>
      </c>
      <c r="P178" t="s">
        <v>20</v>
      </c>
      <c r="Q178" t="s">
        <v>736</v>
      </c>
      <c r="R178" t="s">
        <v>737</v>
      </c>
    </row>
    <row r="179" spans="1:18" x14ac:dyDescent="0.3">
      <c r="A179" s="10" t="str">
        <f>HYPERLINK("https://hsdes.intel.com/resource/14013175903","14013175903")</f>
        <v>14013175903</v>
      </c>
      <c r="B179" t="s">
        <v>733</v>
      </c>
      <c r="C179" s="10" t="s">
        <v>1240</v>
      </c>
      <c r="D179" s="10" t="s">
        <v>1217</v>
      </c>
      <c r="E179" s="5" t="s">
        <v>1219</v>
      </c>
      <c r="F179" s="11" t="s">
        <v>1236</v>
      </c>
      <c r="I179" t="s">
        <v>1186</v>
      </c>
      <c r="L179" t="s">
        <v>5</v>
      </c>
      <c r="M179" t="s">
        <v>18</v>
      </c>
      <c r="N179" t="s">
        <v>7</v>
      </c>
      <c r="O179" t="s">
        <v>19</v>
      </c>
      <c r="P179" t="s">
        <v>20</v>
      </c>
      <c r="Q179" t="s">
        <v>31</v>
      </c>
      <c r="R179" t="s">
        <v>734</v>
      </c>
    </row>
    <row r="180" spans="1:18" x14ac:dyDescent="0.3">
      <c r="A180" s="10" t="str">
        <f>HYPERLINK("https://hsdes.intel.com/resource/14013175738","14013175738")</f>
        <v>14013175738</v>
      </c>
      <c r="B180" t="s">
        <v>730</v>
      </c>
      <c r="C180" s="10" t="s">
        <v>1240</v>
      </c>
      <c r="D180" s="10" t="s">
        <v>1218</v>
      </c>
      <c r="E180" s="5" t="s">
        <v>1219</v>
      </c>
      <c r="F180" s="11" t="s">
        <v>1236</v>
      </c>
      <c r="I180" t="s">
        <v>1186</v>
      </c>
      <c r="L180" t="s">
        <v>34</v>
      </c>
      <c r="M180" t="s">
        <v>24</v>
      </c>
      <c r="N180" t="s">
        <v>7</v>
      </c>
      <c r="O180" t="s">
        <v>88</v>
      </c>
      <c r="P180" t="s">
        <v>686</v>
      </c>
      <c r="Q180" t="s">
        <v>731</v>
      </c>
      <c r="R180" t="s">
        <v>732</v>
      </c>
    </row>
    <row r="181" spans="1:18" x14ac:dyDescent="0.3">
      <c r="A181" s="10" t="str">
        <f>HYPERLINK("https://hsdes.intel.com/resource/14013175736","14013175736")</f>
        <v>14013175736</v>
      </c>
      <c r="B181" t="s">
        <v>727</v>
      </c>
      <c r="C181" s="10" t="s">
        <v>1242</v>
      </c>
      <c r="D181" s="10" t="s">
        <v>1217</v>
      </c>
      <c r="E181" s="5" t="s">
        <v>1219</v>
      </c>
      <c r="F181" s="11" t="s">
        <v>1236</v>
      </c>
      <c r="I181" s="10" t="s">
        <v>1187</v>
      </c>
      <c r="L181" t="s">
        <v>5</v>
      </c>
      <c r="M181" t="s">
        <v>18</v>
      </c>
      <c r="N181" t="s">
        <v>7</v>
      </c>
      <c r="O181" t="s">
        <v>19</v>
      </c>
      <c r="P181" t="s">
        <v>20</v>
      </c>
      <c r="Q181" t="s">
        <v>728</v>
      </c>
      <c r="R181" t="s">
        <v>729</v>
      </c>
    </row>
    <row r="182" spans="1:18" x14ac:dyDescent="0.3">
      <c r="A182" s="10" t="str">
        <f>HYPERLINK("https://hsdes.intel.com/resource/14013175646","14013175646")</f>
        <v>14013175646</v>
      </c>
      <c r="B182" t="s">
        <v>725</v>
      </c>
      <c r="C182" s="10" t="s">
        <v>1240</v>
      </c>
      <c r="D182" s="10" t="s">
        <v>1217</v>
      </c>
      <c r="E182" s="5" t="s">
        <v>1219</v>
      </c>
      <c r="F182" s="11" t="s">
        <v>1236</v>
      </c>
      <c r="I182" t="s">
        <v>1186</v>
      </c>
      <c r="L182" t="s">
        <v>5</v>
      </c>
      <c r="M182" t="s">
        <v>45</v>
      </c>
      <c r="N182" t="s">
        <v>7</v>
      </c>
      <c r="O182" t="s">
        <v>115</v>
      </c>
      <c r="P182" t="s">
        <v>54</v>
      </c>
      <c r="Q182" t="s">
        <v>719</v>
      </c>
      <c r="R182" t="s">
        <v>726</v>
      </c>
    </row>
    <row r="183" spans="1:18" x14ac:dyDescent="0.3">
      <c r="A183" s="10" t="str">
        <f>HYPERLINK("https://hsdes.intel.com/resource/14013175628","14013175628")</f>
        <v>14013175628</v>
      </c>
      <c r="B183" t="s">
        <v>723</v>
      </c>
      <c r="C183" s="10" t="s">
        <v>1242</v>
      </c>
      <c r="D183" s="10" t="s">
        <v>1217</v>
      </c>
      <c r="E183" s="5" t="s">
        <v>1219</v>
      </c>
      <c r="F183" s="11" t="s">
        <v>1236</v>
      </c>
      <c r="I183" s="10" t="s">
        <v>1187</v>
      </c>
      <c r="L183" t="s">
        <v>34</v>
      </c>
      <c r="M183" t="s">
        <v>37</v>
      </c>
      <c r="N183" t="s">
        <v>7</v>
      </c>
      <c r="O183" t="s">
        <v>25</v>
      </c>
      <c r="P183" t="s">
        <v>38</v>
      </c>
      <c r="Q183" t="s">
        <v>39</v>
      </c>
      <c r="R183" t="s">
        <v>724</v>
      </c>
    </row>
    <row r="184" spans="1:18" x14ac:dyDescent="0.3">
      <c r="A184" s="10" t="str">
        <f>HYPERLINK("https://hsdes.intel.com/resource/14013175614","14013175614")</f>
        <v>14013175614</v>
      </c>
      <c r="B184" t="s">
        <v>721</v>
      </c>
      <c r="C184" s="10" t="s">
        <v>1240</v>
      </c>
      <c r="D184" s="10" t="s">
        <v>1217</v>
      </c>
      <c r="E184" s="5" t="s">
        <v>1219</v>
      </c>
      <c r="F184" s="11" t="s">
        <v>1236</v>
      </c>
      <c r="I184" t="s">
        <v>1186</v>
      </c>
      <c r="L184" t="s">
        <v>5</v>
      </c>
      <c r="M184" t="s">
        <v>18</v>
      </c>
      <c r="N184" t="s">
        <v>7</v>
      </c>
      <c r="O184" t="s">
        <v>25</v>
      </c>
      <c r="P184" t="s">
        <v>600</v>
      </c>
      <c r="Q184" t="s">
        <v>151</v>
      </c>
      <c r="R184" t="s">
        <v>722</v>
      </c>
    </row>
    <row r="185" spans="1:18" x14ac:dyDescent="0.3">
      <c r="A185" s="10" t="str">
        <f>HYPERLINK("https://hsdes.intel.com/resource/14013175598","14013175598")</f>
        <v>14013175598</v>
      </c>
      <c r="B185" t="s">
        <v>718</v>
      </c>
      <c r="C185" s="10" t="s">
        <v>1240</v>
      </c>
      <c r="D185" s="10" t="s">
        <v>1217</v>
      </c>
      <c r="E185" s="5" t="s">
        <v>1219</v>
      </c>
      <c r="F185" s="11" t="s">
        <v>1236</v>
      </c>
      <c r="I185" s="10" t="s">
        <v>1186</v>
      </c>
      <c r="L185" t="s">
        <v>5</v>
      </c>
      <c r="M185" t="s">
        <v>45</v>
      </c>
      <c r="N185" t="s">
        <v>7</v>
      </c>
      <c r="O185" t="s">
        <v>8</v>
      </c>
      <c r="P185" t="s">
        <v>54</v>
      </c>
      <c r="Q185" t="s">
        <v>719</v>
      </c>
      <c r="R185" t="s">
        <v>720</v>
      </c>
    </row>
    <row r="186" spans="1:18" x14ac:dyDescent="0.3">
      <c r="A186" s="20" t="str">
        <f>HYPERLINK("https://hsdes.intel.com/resource/14013175476","14013175476")</f>
        <v>14013175476</v>
      </c>
      <c r="B186" t="s">
        <v>715</v>
      </c>
      <c r="C186" s="10" t="s">
        <v>1242</v>
      </c>
      <c r="D186" s="10" t="s">
        <v>1217</v>
      </c>
      <c r="E186" s="5" t="s">
        <v>1219</v>
      </c>
      <c r="F186" s="11" t="s">
        <v>1236</v>
      </c>
      <c r="I186" s="10" t="s">
        <v>1248</v>
      </c>
      <c r="L186" t="s">
        <v>5</v>
      </c>
      <c r="M186" t="s">
        <v>74</v>
      </c>
      <c r="N186" t="s">
        <v>75</v>
      </c>
      <c r="O186" t="s">
        <v>115</v>
      </c>
      <c r="P186" t="s">
        <v>76</v>
      </c>
      <c r="Q186" t="s">
        <v>716</v>
      </c>
      <c r="R186" t="s">
        <v>717</v>
      </c>
    </row>
    <row r="187" spans="1:18" x14ac:dyDescent="0.3">
      <c r="A187" s="21" t="str">
        <f>HYPERLINK("https://hsdes.intel.com/resource/14013174814","14013174814")</f>
        <v>14013174814</v>
      </c>
      <c r="B187" t="s">
        <v>713</v>
      </c>
      <c r="C187" s="10" t="s">
        <v>1242</v>
      </c>
      <c r="D187" s="10" t="s">
        <v>1217</v>
      </c>
      <c r="E187" s="5" t="s">
        <v>1219</v>
      </c>
      <c r="F187" s="11" t="s">
        <v>1236</v>
      </c>
      <c r="I187" s="10" t="s">
        <v>1248</v>
      </c>
      <c r="L187" t="s">
        <v>5</v>
      </c>
      <c r="M187" t="s">
        <v>74</v>
      </c>
      <c r="N187" t="s">
        <v>75</v>
      </c>
      <c r="O187" t="s">
        <v>19</v>
      </c>
      <c r="P187" t="s">
        <v>76</v>
      </c>
      <c r="Q187" t="s">
        <v>702</v>
      </c>
      <c r="R187" t="s">
        <v>714</v>
      </c>
    </row>
    <row r="188" spans="1:18" x14ac:dyDescent="0.3">
      <c r="A188" s="10" t="str">
        <f>HYPERLINK("https://hsdes.intel.com/resource/14013174775","14013174775")</f>
        <v>14013174775</v>
      </c>
      <c r="B188" t="s">
        <v>710</v>
      </c>
      <c r="C188" s="10" t="s">
        <v>1242</v>
      </c>
      <c r="D188" s="10" t="s">
        <v>1217</v>
      </c>
      <c r="E188" s="5" t="s">
        <v>1219</v>
      </c>
      <c r="F188" s="11" t="s">
        <v>1236</v>
      </c>
      <c r="I188" s="10" t="s">
        <v>1248</v>
      </c>
      <c r="L188" t="s">
        <v>5</v>
      </c>
      <c r="M188" t="s">
        <v>74</v>
      </c>
      <c r="N188" t="s">
        <v>75</v>
      </c>
      <c r="O188" t="s">
        <v>699</v>
      </c>
      <c r="P188" t="s">
        <v>76</v>
      </c>
      <c r="Q188" t="s">
        <v>711</v>
      </c>
      <c r="R188" t="s">
        <v>712</v>
      </c>
    </row>
    <row r="189" spans="1:18" x14ac:dyDescent="0.3">
      <c r="A189" s="10" t="str">
        <f>HYPERLINK("https://hsdes.intel.com/resource/14013174768","14013174768")</f>
        <v>14013174768</v>
      </c>
      <c r="B189" t="s">
        <v>706</v>
      </c>
      <c r="C189" s="10" t="s">
        <v>1242</v>
      </c>
      <c r="D189" s="10" t="s">
        <v>1217</v>
      </c>
      <c r="E189" s="5" t="s">
        <v>1219</v>
      </c>
      <c r="F189" s="11" t="s">
        <v>1236</v>
      </c>
      <c r="I189" s="10" t="s">
        <v>1248</v>
      </c>
      <c r="L189" t="s">
        <v>5</v>
      </c>
      <c r="M189" t="s">
        <v>74</v>
      </c>
      <c r="N189" t="s">
        <v>75</v>
      </c>
      <c r="O189" t="s">
        <v>707</v>
      </c>
      <c r="P189" t="s">
        <v>76</v>
      </c>
      <c r="Q189" t="s">
        <v>708</v>
      </c>
      <c r="R189" t="s">
        <v>709</v>
      </c>
    </row>
    <row r="190" spans="1:18" x14ac:dyDescent="0.3">
      <c r="A190" s="20" t="str">
        <f>HYPERLINK("https://hsdes.intel.com/resource/14013174630","14013174630")</f>
        <v>14013174630</v>
      </c>
      <c r="B190" t="s">
        <v>704</v>
      </c>
      <c r="C190" s="10" t="s">
        <v>1242</v>
      </c>
      <c r="D190" s="10" t="s">
        <v>1217</v>
      </c>
      <c r="E190" s="5" t="s">
        <v>1219</v>
      </c>
      <c r="F190" s="11" t="s">
        <v>1236</v>
      </c>
      <c r="I190" s="10" t="s">
        <v>1248</v>
      </c>
      <c r="L190" t="s">
        <v>5</v>
      </c>
      <c r="M190" t="s">
        <v>74</v>
      </c>
      <c r="N190" t="s">
        <v>75</v>
      </c>
      <c r="O190" t="s">
        <v>115</v>
      </c>
      <c r="P190" t="s">
        <v>76</v>
      </c>
      <c r="Q190" t="s">
        <v>702</v>
      </c>
      <c r="R190" t="s">
        <v>705</v>
      </c>
    </row>
    <row r="191" spans="1:18" x14ac:dyDescent="0.3">
      <c r="A191" s="20" t="str">
        <f>HYPERLINK("https://hsdes.intel.com/resource/14013174625","14013174625")</f>
        <v>14013174625</v>
      </c>
      <c r="B191" t="s">
        <v>701</v>
      </c>
      <c r="C191" s="10" t="s">
        <v>1242</v>
      </c>
      <c r="D191" s="10" t="s">
        <v>1217</v>
      </c>
      <c r="E191" s="5" t="s">
        <v>1219</v>
      </c>
      <c r="F191" s="11" t="s">
        <v>1236</v>
      </c>
      <c r="I191" s="10" t="s">
        <v>1248</v>
      </c>
      <c r="L191" t="s">
        <v>5</v>
      </c>
      <c r="M191" t="s">
        <v>74</v>
      </c>
      <c r="N191" t="s">
        <v>75</v>
      </c>
      <c r="O191" t="s">
        <v>25</v>
      </c>
      <c r="P191" t="s">
        <v>76</v>
      </c>
      <c r="Q191" t="s">
        <v>702</v>
      </c>
      <c r="R191" t="s">
        <v>703</v>
      </c>
    </row>
    <row r="192" spans="1:18" x14ac:dyDescent="0.3">
      <c r="A192" s="10" t="str">
        <f>HYPERLINK("https://hsdes.intel.com/resource/14013174602","14013174602")</f>
        <v>14013174602</v>
      </c>
      <c r="B192" t="s">
        <v>698</v>
      </c>
      <c r="C192" s="10" t="s">
        <v>1240</v>
      </c>
      <c r="D192" s="10" t="s">
        <v>1217</v>
      </c>
      <c r="E192" s="5" t="s">
        <v>1219</v>
      </c>
      <c r="F192" s="11" t="s">
        <v>1236</v>
      </c>
      <c r="I192" s="10" t="s">
        <v>1249</v>
      </c>
      <c r="K192" t="s">
        <v>1247</v>
      </c>
      <c r="L192" t="s">
        <v>5</v>
      </c>
      <c r="M192" t="s">
        <v>74</v>
      </c>
      <c r="N192" t="s">
        <v>75</v>
      </c>
      <c r="O192" t="s">
        <v>699</v>
      </c>
      <c r="P192" t="s">
        <v>76</v>
      </c>
      <c r="Q192" t="s">
        <v>190</v>
      </c>
      <c r="R192" t="s">
        <v>700</v>
      </c>
    </row>
    <row r="193" spans="1:18" x14ac:dyDescent="0.3">
      <c r="A193" s="20" t="str">
        <f>HYPERLINK("https://hsdes.intel.com/resource/14013174476","14013174476")</f>
        <v>14013174476</v>
      </c>
      <c r="B193" t="s">
        <v>695</v>
      </c>
      <c r="C193" s="10" t="s">
        <v>1242</v>
      </c>
      <c r="D193" s="10" t="s">
        <v>1217</v>
      </c>
      <c r="E193" s="5" t="s">
        <v>1219</v>
      </c>
      <c r="F193" s="11" t="s">
        <v>1236</v>
      </c>
      <c r="I193" s="10" t="s">
        <v>1248</v>
      </c>
      <c r="L193" t="s">
        <v>5</v>
      </c>
      <c r="M193" t="s">
        <v>74</v>
      </c>
      <c r="N193" t="s">
        <v>75</v>
      </c>
      <c r="O193" t="s">
        <v>25</v>
      </c>
      <c r="P193" t="s">
        <v>76</v>
      </c>
      <c r="Q193" t="s">
        <v>696</v>
      </c>
      <c r="R193" t="s">
        <v>697</v>
      </c>
    </row>
    <row r="194" spans="1:18" x14ac:dyDescent="0.3">
      <c r="A194" s="20" t="str">
        <f>HYPERLINK("https://hsdes.intel.com/resource/14013174447","14013174447")</f>
        <v>14013174447</v>
      </c>
      <c r="B194" t="s">
        <v>692</v>
      </c>
      <c r="C194" s="10" t="s">
        <v>1242</v>
      </c>
      <c r="D194" s="10" t="s">
        <v>1217</v>
      </c>
      <c r="E194" s="5" t="s">
        <v>1219</v>
      </c>
      <c r="F194" s="11" t="s">
        <v>1236</v>
      </c>
      <c r="I194" s="10" t="s">
        <v>1248</v>
      </c>
      <c r="L194" t="s">
        <v>5</v>
      </c>
      <c r="M194" t="s">
        <v>74</v>
      </c>
      <c r="N194" t="s">
        <v>75</v>
      </c>
      <c r="O194" t="s">
        <v>25</v>
      </c>
      <c r="P194" t="s">
        <v>76</v>
      </c>
      <c r="Q194" t="s">
        <v>693</v>
      </c>
      <c r="R194" t="s">
        <v>694</v>
      </c>
    </row>
    <row r="195" spans="1:18" x14ac:dyDescent="0.3">
      <c r="A195" s="20" t="str">
        <f>HYPERLINK("https://hsdes.intel.com/resource/14013174283","14013174283")</f>
        <v>14013174283</v>
      </c>
      <c r="B195" t="s">
        <v>689</v>
      </c>
      <c r="C195" s="10" t="s">
        <v>1242</v>
      </c>
      <c r="D195" s="10" t="s">
        <v>1217</v>
      </c>
      <c r="E195" s="5" t="s">
        <v>1219</v>
      </c>
      <c r="F195" s="11" t="s">
        <v>1236</v>
      </c>
      <c r="I195" s="10" t="s">
        <v>1248</v>
      </c>
      <c r="L195" t="s">
        <v>5</v>
      </c>
      <c r="M195" t="s">
        <v>74</v>
      </c>
      <c r="N195" t="s">
        <v>75</v>
      </c>
      <c r="O195" t="s">
        <v>115</v>
      </c>
      <c r="P195" t="s">
        <v>76</v>
      </c>
      <c r="Q195" t="s">
        <v>690</v>
      </c>
      <c r="R195" t="s">
        <v>691</v>
      </c>
    </row>
    <row r="196" spans="1:18" x14ac:dyDescent="0.3">
      <c r="A196" s="10" t="str">
        <f>HYPERLINK("https://hsdes.intel.com/resource/14013174056","14013174056")</f>
        <v>14013174056</v>
      </c>
      <c r="B196" t="s">
        <v>685</v>
      </c>
      <c r="C196" s="10" t="s">
        <v>1240</v>
      </c>
      <c r="D196" s="10" t="s">
        <v>1218</v>
      </c>
      <c r="E196" s="5" t="s">
        <v>1219</v>
      </c>
      <c r="F196" s="11" t="s">
        <v>1236</v>
      </c>
      <c r="I196" t="s">
        <v>1186</v>
      </c>
      <c r="L196" t="s">
        <v>5</v>
      </c>
      <c r="M196" t="s">
        <v>24</v>
      </c>
      <c r="N196" t="s">
        <v>75</v>
      </c>
      <c r="O196" t="s">
        <v>13</v>
      </c>
      <c r="P196" t="s">
        <v>686</v>
      </c>
      <c r="Q196" t="s">
        <v>687</v>
      </c>
      <c r="R196" t="s">
        <v>688</v>
      </c>
    </row>
    <row r="197" spans="1:18" x14ac:dyDescent="0.3">
      <c r="A197" s="10" t="str">
        <f>HYPERLINK("https://hsdes.intel.com/resource/14013174033","14013174033")</f>
        <v>14013174033</v>
      </c>
      <c r="B197" t="s">
        <v>682</v>
      </c>
      <c r="C197" s="10" t="s">
        <v>1242</v>
      </c>
      <c r="D197" s="10" t="s">
        <v>1217</v>
      </c>
      <c r="E197" s="5" t="s">
        <v>1219</v>
      </c>
      <c r="F197" s="11" t="s">
        <v>1236</v>
      </c>
      <c r="I197" s="10" t="s">
        <v>1248</v>
      </c>
      <c r="L197" t="s">
        <v>34</v>
      </c>
      <c r="M197" t="s">
        <v>74</v>
      </c>
      <c r="N197" t="s">
        <v>75</v>
      </c>
      <c r="O197" t="s">
        <v>19</v>
      </c>
      <c r="P197" t="s">
        <v>76</v>
      </c>
      <c r="Q197" t="s">
        <v>683</v>
      </c>
      <c r="R197" t="s">
        <v>684</v>
      </c>
    </row>
    <row r="198" spans="1:18" x14ac:dyDescent="0.3">
      <c r="A198" s="10" t="str">
        <f>HYPERLINK("https://hsdes.intel.com/resource/14013173295","14013173295")</f>
        <v>14013173295</v>
      </c>
      <c r="B198" t="s">
        <v>680</v>
      </c>
      <c r="C198" s="10" t="s">
        <v>1242</v>
      </c>
      <c r="D198" s="10" t="s">
        <v>1217</v>
      </c>
      <c r="E198" s="5" t="s">
        <v>1219</v>
      </c>
      <c r="F198" s="11" t="s">
        <v>1236</v>
      </c>
      <c r="I198" s="10" t="s">
        <v>1188</v>
      </c>
      <c r="L198" t="s">
        <v>5</v>
      </c>
      <c r="M198" t="s">
        <v>37</v>
      </c>
      <c r="N198" t="s">
        <v>7</v>
      </c>
      <c r="O198" t="s">
        <v>673</v>
      </c>
      <c r="P198" t="s">
        <v>38</v>
      </c>
      <c r="Q198" t="s">
        <v>667</v>
      </c>
      <c r="R198" t="s">
        <v>681</v>
      </c>
    </row>
    <row r="199" spans="1:18" x14ac:dyDescent="0.3">
      <c r="A199" s="10" t="str">
        <f>HYPERLINK("https://hsdes.intel.com/resource/14013173289","14013173289")</f>
        <v>14013173289</v>
      </c>
      <c r="B199" t="s">
        <v>678</v>
      </c>
      <c r="C199" s="10" t="s">
        <v>1240</v>
      </c>
      <c r="D199" s="10" t="s">
        <v>1217</v>
      </c>
      <c r="E199" s="5" t="s">
        <v>1219</v>
      </c>
      <c r="F199" s="11" t="s">
        <v>1236</v>
      </c>
      <c r="I199" t="s">
        <v>1186</v>
      </c>
      <c r="L199" t="s">
        <v>5</v>
      </c>
      <c r="M199" t="s">
        <v>37</v>
      </c>
      <c r="N199" t="s">
        <v>7</v>
      </c>
      <c r="O199" t="s">
        <v>8</v>
      </c>
      <c r="P199" t="s">
        <v>38</v>
      </c>
      <c r="Q199" t="s">
        <v>670</v>
      </c>
      <c r="R199" t="s">
        <v>679</v>
      </c>
    </row>
    <row r="200" spans="1:18" x14ac:dyDescent="0.3">
      <c r="A200" s="10" t="str">
        <f>HYPERLINK("https://hsdes.intel.com/resource/14013173287","14013173287")</f>
        <v>14013173287</v>
      </c>
      <c r="B200" t="s">
        <v>675</v>
      </c>
      <c r="C200" s="10" t="s">
        <v>1242</v>
      </c>
      <c r="D200" s="10" t="s">
        <v>1217</v>
      </c>
      <c r="E200" s="5" t="s">
        <v>1219</v>
      </c>
      <c r="F200" s="11" t="s">
        <v>1236</v>
      </c>
      <c r="I200" s="10" t="s">
        <v>1188</v>
      </c>
      <c r="L200" t="s">
        <v>5</v>
      </c>
      <c r="M200" t="s">
        <v>37</v>
      </c>
      <c r="N200" t="s">
        <v>7</v>
      </c>
      <c r="O200" t="s">
        <v>676</v>
      </c>
      <c r="P200" t="s">
        <v>38</v>
      </c>
      <c r="Q200" t="s">
        <v>670</v>
      </c>
      <c r="R200" t="s">
        <v>677</v>
      </c>
    </row>
    <row r="201" spans="1:18" x14ac:dyDescent="0.3">
      <c r="A201" s="10" t="str">
        <f>HYPERLINK("https://hsdes.intel.com/resource/14013173281","14013173281")</f>
        <v>14013173281</v>
      </c>
      <c r="B201" t="s">
        <v>672</v>
      </c>
      <c r="C201" s="10" t="s">
        <v>1240</v>
      </c>
      <c r="D201" s="10" t="s">
        <v>1217</v>
      </c>
      <c r="E201" s="5" t="s">
        <v>1219</v>
      </c>
      <c r="F201" s="11" t="s">
        <v>1236</v>
      </c>
      <c r="I201" s="10" t="s">
        <v>1186</v>
      </c>
      <c r="L201" t="s">
        <v>5</v>
      </c>
      <c r="M201" t="s">
        <v>37</v>
      </c>
      <c r="N201" t="s">
        <v>7</v>
      </c>
      <c r="O201" t="s">
        <v>673</v>
      </c>
      <c r="P201" t="s">
        <v>38</v>
      </c>
      <c r="Q201" t="s">
        <v>667</v>
      </c>
      <c r="R201" t="s">
        <v>674</v>
      </c>
    </row>
    <row r="202" spans="1:18" x14ac:dyDescent="0.3">
      <c r="A202" s="10" t="str">
        <f>HYPERLINK("https://hsdes.intel.com/resource/14013173279","14013173279")</f>
        <v>14013173279</v>
      </c>
      <c r="B202" t="s">
        <v>669</v>
      </c>
      <c r="C202" s="10" t="s">
        <v>1242</v>
      </c>
      <c r="D202" s="10" t="s">
        <v>1217</v>
      </c>
      <c r="E202" s="5" t="s">
        <v>1219</v>
      </c>
      <c r="F202" s="11" t="s">
        <v>1236</v>
      </c>
      <c r="I202" s="10" t="s">
        <v>1187</v>
      </c>
      <c r="L202" t="s">
        <v>5</v>
      </c>
      <c r="M202" t="s">
        <v>37</v>
      </c>
      <c r="N202" t="s">
        <v>7</v>
      </c>
      <c r="O202" t="s">
        <v>8</v>
      </c>
      <c r="P202" t="s">
        <v>38</v>
      </c>
      <c r="Q202" t="s">
        <v>670</v>
      </c>
      <c r="R202" t="s">
        <v>671</v>
      </c>
    </row>
    <row r="203" spans="1:18" x14ac:dyDescent="0.3">
      <c r="A203" s="10" t="str">
        <f>HYPERLINK("https://hsdes.intel.com/resource/14013173249","14013173249")</f>
        <v>14013173249</v>
      </c>
      <c r="B203" t="s">
        <v>665</v>
      </c>
      <c r="C203" s="10" t="s">
        <v>1242</v>
      </c>
      <c r="D203" s="10" t="s">
        <v>1217</v>
      </c>
      <c r="E203" s="5" t="s">
        <v>1219</v>
      </c>
      <c r="F203" s="11" t="s">
        <v>1236</v>
      </c>
      <c r="I203" s="10" t="s">
        <v>1188</v>
      </c>
      <c r="L203" t="s">
        <v>5</v>
      </c>
      <c r="M203" t="s">
        <v>37</v>
      </c>
      <c r="N203" t="s">
        <v>7</v>
      </c>
      <c r="O203" t="s">
        <v>666</v>
      </c>
      <c r="P203" t="s">
        <v>38</v>
      </c>
      <c r="Q203" t="s">
        <v>667</v>
      </c>
      <c r="R203" t="s">
        <v>668</v>
      </c>
    </row>
    <row r="204" spans="1:18" x14ac:dyDescent="0.3">
      <c r="A204" s="10" t="str">
        <f>HYPERLINK("https://hsdes.intel.com/resource/14013173229","14013173229")</f>
        <v>14013173229</v>
      </c>
      <c r="B204" t="s">
        <v>662</v>
      </c>
      <c r="C204" s="10" t="s">
        <v>1242</v>
      </c>
      <c r="D204" s="10" t="s">
        <v>1217</v>
      </c>
      <c r="E204" s="5" t="s">
        <v>1219</v>
      </c>
      <c r="F204" s="11" t="s">
        <v>1236</v>
      </c>
      <c r="I204" s="10" t="s">
        <v>1187</v>
      </c>
      <c r="L204" t="s">
        <v>34</v>
      </c>
      <c r="M204" t="s">
        <v>45</v>
      </c>
      <c r="N204" t="s">
        <v>7</v>
      </c>
      <c r="O204" t="s">
        <v>25</v>
      </c>
      <c r="P204" t="s">
        <v>54</v>
      </c>
      <c r="Q204" t="s">
        <v>663</v>
      </c>
      <c r="R204" t="s">
        <v>664</v>
      </c>
    </row>
    <row r="205" spans="1:18" x14ac:dyDescent="0.3">
      <c r="A205" s="10" t="str">
        <f>HYPERLINK("https://hsdes.intel.com/resource/14013173203","14013173203")</f>
        <v>14013173203</v>
      </c>
      <c r="B205" t="s">
        <v>659</v>
      </c>
      <c r="C205" s="10" t="s">
        <v>1240</v>
      </c>
      <c r="D205" s="10" t="s">
        <v>1217</v>
      </c>
      <c r="E205" s="5" t="s">
        <v>1219</v>
      </c>
      <c r="F205" s="11" t="s">
        <v>1236</v>
      </c>
      <c r="I205" t="s">
        <v>1186</v>
      </c>
      <c r="L205" t="s">
        <v>5</v>
      </c>
      <c r="M205" t="s">
        <v>24</v>
      </c>
      <c r="N205" t="s">
        <v>7</v>
      </c>
      <c r="O205" t="s">
        <v>25</v>
      </c>
      <c r="P205" t="s">
        <v>26</v>
      </c>
      <c r="Q205" t="s">
        <v>660</v>
      </c>
      <c r="R205" t="s">
        <v>661</v>
      </c>
    </row>
    <row r="206" spans="1:18" x14ac:dyDescent="0.3">
      <c r="A206" s="10" t="str">
        <f>HYPERLINK("https://hsdes.intel.com/resource/14013173200","14013173200")</f>
        <v>14013173200</v>
      </c>
      <c r="B206" t="s">
        <v>656</v>
      </c>
      <c r="C206" s="10" t="s">
        <v>1240</v>
      </c>
      <c r="D206" s="10" t="s">
        <v>1217</v>
      </c>
      <c r="E206" s="5" t="s">
        <v>1219</v>
      </c>
      <c r="F206" s="11" t="s">
        <v>1236</v>
      </c>
      <c r="I206" s="10" t="s">
        <v>1186</v>
      </c>
      <c r="L206" t="s">
        <v>5</v>
      </c>
      <c r="M206" t="s">
        <v>24</v>
      </c>
      <c r="N206" t="s">
        <v>7</v>
      </c>
      <c r="O206" t="s">
        <v>146</v>
      </c>
      <c r="P206" t="s">
        <v>26</v>
      </c>
      <c r="Q206" t="s">
        <v>657</v>
      </c>
      <c r="R206" t="s">
        <v>658</v>
      </c>
    </row>
    <row r="207" spans="1:18" x14ac:dyDescent="0.3">
      <c r="A207" s="10" t="str">
        <f>HYPERLINK("https://hsdes.intel.com/resource/14013173197","14013173197")</f>
        <v>14013173197</v>
      </c>
      <c r="B207" t="s">
        <v>653</v>
      </c>
      <c r="C207" s="10" t="s">
        <v>1240</v>
      </c>
      <c r="D207" s="10" t="s">
        <v>1217</v>
      </c>
      <c r="E207" s="5" t="s">
        <v>1219</v>
      </c>
      <c r="F207" s="11" t="s">
        <v>1236</v>
      </c>
      <c r="I207" t="s">
        <v>1186</v>
      </c>
      <c r="L207" t="s">
        <v>5</v>
      </c>
      <c r="M207" t="s">
        <v>24</v>
      </c>
      <c r="N207" t="s">
        <v>7</v>
      </c>
      <c r="O207" t="s">
        <v>25</v>
      </c>
      <c r="P207" t="s">
        <v>26</v>
      </c>
      <c r="Q207" t="s">
        <v>654</v>
      </c>
      <c r="R207" t="s">
        <v>655</v>
      </c>
    </row>
    <row r="208" spans="1:18" x14ac:dyDescent="0.3">
      <c r="A208" s="10" t="str">
        <f>HYPERLINK("https://hsdes.intel.com/resource/14013173189","14013173189")</f>
        <v>14013173189</v>
      </c>
      <c r="B208" t="s">
        <v>651</v>
      </c>
      <c r="C208" s="10" t="s">
        <v>1242</v>
      </c>
      <c r="D208" s="10" t="s">
        <v>1217</v>
      </c>
      <c r="E208" s="5" t="s">
        <v>1219</v>
      </c>
      <c r="F208" s="11" t="s">
        <v>1236</v>
      </c>
      <c r="I208" s="10" t="s">
        <v>1188</v>
      </c>
      <c r="L208" t="s">
        <v>30</v>
      </c>
      <c r="M208" t="s">
        <v>24</v>
      </c>
      <c r="N208" t="s">
        <v>7</v>
      </c>
      <c r="O208" t="s">
        <v>264</v>
      </c>
      <c r="P208" t="s">
        <v>26</v>
      </c>
      <c r="Q208" t="s">
        <v>27</v>
      </c>
      <c r="R208" t="s">
        <v>652</v>
      </c>
    </row>
    <row r="209" spans="1:18" x14ac:dyDescent="0.3">
      <c r="A209" s="10" t="str">
        <f>HYPERLINK("https://hsdes.intel.com/resource/14013173187","14013173187")</f>
        <v>14013173187</v>
      </c>
      <c r="B209" t="s">
        <v>648</v>
      </c>
      <c r="C209" s="10" t="s">
        <v>1240</v>
      </c>
      <c r="D209" s="10" t="s">
        <v>1217</v>
      </c>
      <c r="E209" s="5" t="s">
        <v>1219</v>
      </c>
      <c r="F209" s="11" t="s">
        <v>1236</v>
      </c>
      <c r="I209" s="10" t="s">
        <v>1186</v>
      </c>
      <c r="L209" t="s">
        <v>5</v>
      </c>
      <c r="M209" t="s">
        <v>24</v>
      </c>
      <c r="N209" t="s">
        <v>7</v>
      </c>
      <c r="O209" t="s">
        <v>25</v>
      </c>
      <c r="P209" t="s">
        <v>26</v>
      </c>
      <c r="Q209" t="s">
        <v>649</v>
      </c>
      <c r="R209" t="s">
        <v>650</v>
      </c>
    </row>
    <row r="210" spans="1:18" x14ac:dyDescent="0.3">
      <c r="A210" s="10" t="str">
        <f>HYPERLINK("https://hsdes.intel.com/resource/14013173177","14013173177")</f>
        <v>14013173177</v>
      </c>
      <c r="B210" t="s">
        <v>646</v>
      </c>
      <c r="C210" s="10" t="s">
        <v>1240</v>
      </c>
      <c r="D210" s="10" t="s">
        <v>1217</v>
      </c>
      <c r="E210" s="5" t="s">
        <v>1219</v>
      </c>
      <c r="F210" s="11" t="s">
        <v>1236</v>
      </c>
      <c r="I210" t="s">
        <v>1186</v>
      </c>
      <c r="K210" s="10"/>
      <c r="L210" t="s">
        <v>5</v>
      </c>
      <c r="M210" t="s">
        <v>24</v>
      </c>
      <c r="N210" t="s">
        <v>7</v>
      </c>
      <c r="O210" t="s">
        <v>25</v>
      </c>
      <c r="P210" t="s">
        <v>26</v>
      </c>
      <c r="Q210" t="s">
        <v>183</v>
      </c>
      <c r="R210" t="s">
        <v>647</v>
      </c>
    </row>
    <row r="211" spans="1:18" x14ac:dyDescent="0.3">
      <c r="A211" s="10" t="str">
        <f>HYPERLINK("https://hsdes.intel.com/resource/14013173176","14013173176")</f>
        <v>14013173176</v>
      </c>
      <c r="B211" t="s">
        <v>643</v>
      </c>
      <c r="C211" s="10" t="s">
        <v>1240</v>
      </c>
      <c r="D211" s="10" t="s">
        <v>1217</v>
      </c>
      <c r="E211" s="5" t="s">
        <v>1219</v>
      </c>
      <c r="F211" s="11" t="s">
        <v>1236</v>
      </c>
      <c r="I211" t="s">
        <v>1186</v>
      </c>
      <c r="L211" t="s">
        <v>5</v>
      </c>
      <c r="M211" t="s">
        <v>24</v>
      </c>
      <c r="N211" t="s">
        <v>7</v>
      </c>
      <c r="O211" t="s">
        <v>644</v>
      </c>
      <c r="P211" t="s">
        <v>26</v>
      </c>
      <c r="Q211" t="s">
        <v>27</v>
      </c>
      <c r="R211" t="s">
        <v>645</v>
      </c>
    </row>
    <row r="212" spans="1:18" x14ac:dyDescent="0.3">
      <c r="A212" s="10" t="str">
        <f>HYPERLINK("https://hsdes.intel.com/resource/14013173175","14013173175")</f>
        <v>14013173175</v>
      </c>
      <c r="B212" t="s">
        <v>641</v>
      </c>
      <c r="C212" s="10" t="s">
        <v>1242</v>
      </c>
      <c r="D212" s="10" t="s">
        <v>1217</v>
      </c>
      <c r="E212" s="5" t="s">
        <v>1219</v>
      </c>
      <c r="F212" s="11" t="s">
        <v>1236</v>
      </c>
      <c r="I212" s="10" t="s">
        <v>1188</v>
      </c>
      <c r="L212" t="s">
        <v>5</v>
      </c>
      <c r="M212" t="s">
        <v>24</v>
      </c>
      <c r="N212" t="s">
        <v>7</v>
      </c>
      <c r="O212" t="s">
        <v>25</v>
      </c>
      <c r="P212" t="s">
        <v>26</v>
      </c>
      <c r="Q212" t="s">
        <v>27</v>
      </c>
      <c r="R212" t="s">
        <v>642</v>
      </c>
    </row>
    <row r="213" spans="1:18" x14ac:dyDescent="0.3">
      <c r="A213" s="10" t="str">
        <f>HYPERLINK("https://hsdes.intel.com/resource/14013173144","14013173144")</f>
        <v>14013173144</v>
      </c>
      <c r="B213" t="s">
        <v>639</v>
      </c>
      <c r="C213" s="10" t="s">
        <v>1240</v>
      </c>
      <c r="D213" s="10" t="s">
        <v>1217</v>
      </c>
      <c r="E213" s="5" t="s">
        <v>1219</v>
      </c>
      <c r="F213" s="11" t="s">
        <v>1236</v>
      </c>
      <c r="I213" s="10" t="s">
        <v>1186</v>
      </c>
      <c r="L213" t="s">
        <v>5</v>
      </c>
      <c r="M213" t="s">
        <v>24</v>
      </c>
      <c r="N213" t="s">
        <v>7</v>
      </c>
      <c r="O213" t="s">
        <v>25</v>
      </c>
      <c r="P213" t="s">
        <v>26</v>
      </c>
      <c r="Q213" t="s">
        <v>27</v>
      </c>
      <c r="R213" t="s">
        <v>640</v>
      </c>
    </row>
    <row r="214" spans="1:18" x14ac:dyDescent="0.3">
      <c r="A214" s="10" t="str">
        <f>HYPERLINK("https://hsdes.intel.com/resource/14013173107","14013173107")</f>
        <v>14013173107</v>
      </c>
      <c r="B214" t="s">
        <v>637</v>
      </c>
      <c r="C214" s="10" t="s">
        <v>1242</v>
      </c>
      <c r="D214" s="10" t="s">
        <v>1217</v>
      </c>
      <c r="E214" s="5" t="s">
        <v>1219</v>
      </c>
      <c r="F214" s="11" t="s">
        <v>1236</v>
      </c>
      <c r="I214" s="10" t="s">
        <v>1187</v>
      </c>
      <c r="L214" t="s">
        <v>5</v>
      </c>
      <c r="M214" t="s">
        <v>6</v>
      </c>
      <c r="N214" t="s">
        <v>7</v>
      </c>
      <c r="O214" t="s">
        <v>8</v>
      </c>
      <c r="P214" t="s">
        <v>622</v>
      </c>
      <c r="Q214" t="s">
        <v>10</v>
      </c>
      <c r="R214" t="s">
        <v>638</v>
      </c>
    </row>
    <row r="215" spans="1:18" x14ac:dyDescent="0.3">
      <c r="A215" s="10" t="str">
        <f>HYPERLINK("https://hsdes.intel.com/resource/14013173096","14013173096")</f>
        <v>14013173096</v>
      </c>
      <c r="B215" t="s">
        <v>634</v>
      </c>
      <c r="C215" s="10" t="s">
        <v>1242</v>
      </c>
      <c r="D215" s="10" t="s">
        <v>1217</v>
      </c>
      <c r="E215" s="5" t="s">
        <v>1219</v>
      </c>
      <c r="F215" s="11" t="s">
        <v>1236</v>
      </c>
      <c r="I215" s="10" t="s">
        <v>1187</v>
      </c>
      <c r="L215" t="s">
        <v>5</v>
      </c>
      <c r="M215" t="s">
        <v>6</v>
      </c>
      <c r="N215" t="s">
        <v>7</v>
      </c>
      <c r="O215" t="s">
        <v>8</v>
      </c>
      <c r="P215" t="s">
        <v>622</v>
      </c>
      <c r="Q215" t="s">
        <v>635</v>
      </c>
      <c r="R215" t="s">
        <v>636</v>
      </c>
    </row>
    <row r="216" spans="1:18" x14ac:dyDescent="0.3">
      <c r="A216" s="20" t="str">
        <f>HYPERLINK("https://hsdes.intel.com/resource/14013172940","14013172940")</f>
        <v>14013172940</v>
      </c>
      <c r="B216" t="s">
        <v>632</v>
      </c>
      <c r="C216" s="10" t="s">
        <v>1242</v>
      </c>
      <c r="D216" s="10" t="s">
        <v>1217</v>
      </c>
      <c r="E216" s="5" t="s">
        <v>1219</v>
      </c>
      <c r="F216" s="11" t="s">
        <v>1236</v>
      </c>
      <c r="I216" s="10" t="s">
        <v>1189</v>
      </c>
      <c r="L216" t="s">
        <v>34</v>
      </c>
      <c r="M216" t="s">
        <v>6</v>
      </c>
      <c r="N216" t="s">
        <v>7</v>
      </c>
      <c r="O216" t="s">
        <v>67</v>
      </c>
      <c r="P216" t="s">
        <v>14</v>
      </c>
      <c r="Q216" t="s">
        <v>534</v>
      </c>
      <c r="R216" t="s">
        <v>633</v>
      </c>
    </row>
    <row r="217" spans="1:18" x14ac:dyDescent="0.3">
      <c r="A217" s="22" t="str">
        <f>HYPERLINK("https://hsdes.intel.com/resource/14013172938","14013172938")</f>
        <v>14013172938</v>
      </c>
      <c r="B217" s="17" t="s">
        <v>629</v>
      </c>
      <c r="C217" s="10" t="s">
        <v>1242</v>
      </c>
      <c r="D217" s="17" t="s">
        <v>1217</v>
      </c>
      <c r="E217" s="5" t="s">
        <v>1219</v>
      </c>
      <c r="F217" s="18" t="s">
        <v>1236</v>
      </c>
      <c r="G217" s="17"/>
      <c r="I217" s="10" t="s">
        <v>1189</v>
      </c>
      <c r="J217" s="17"/>
      <c r="K217" s="17"/>
      <c r="L217" s="17" t="s">
        <v>30</v>
      </c>
      <c r="M217" s="17" t="s">
        <v>6</v>
      </c>
      <c r="N217" s="17" t="s">
        <v>75</v>
      </c>
      <c r="O217" s="17" t="s">
        <v>186</v>
      </c>
      <c r="P217" s="17" t="s">
        <v>14</v>
      </c>
      <c r="Q217" s="17" t="s">
        <v>630</v>
      </c>
      <c r="R217" s="17" t="s">
        <v>631</v>
      </c>
    </row>
    <row r="218" spans="1:18" x14ac:dyDescent="0.3">
      <c r="A218" s="20" t="str">
        <f>HYPERLINK("https://hsdes.intel.com/resource/14013172912","14013172912")</f>
        <v>14013172912</v>
      </c>
      <c r="B218" t="s">
        <v>627</v>
      </c>
      <c r="C218" s="10" t="s">
        <v>1242</v>
      </c>
      <c r="D218" s="10" t="s">
        <v>1218</v>
      </c>
      <c r="E218" s="5" t="s">
        <v>1219</v>
      </c>
      <c r="F218" s="11" t="s">
        <v>1236</v>
      </c>
      <c r="I218" s="10" t="s">
        <v>1189</v>
      </c>
      <c r="L218" t="s">
        <v>34</v>
      </c>
      <c r="M218" t="s">
        <v>6</v>
      </c>
      <c r="N218" t="s">
        <v>7</v>
      </c>
      <c r="O218" t="s">
        <v>67</v>
      </c>
      <c r="P218" t="s">
        <v>14</v>
      </c>
      <c r="Q218" t="s">
        <v>342</v>
      </c>
      <c r="R218" t="s">
        <v>628</v>
      </c>
    </row>
    <row r="219" spans="1:18" x14ac:dyDescent="0.3">
      <c r="A219" s="10" t="str">
        <f>HYPERLINK("https://hsdes.intel.com/resource/14013172908","14013172908")</f>
        <v>14013172908</v>
      </c>
      <c r="B219" t="s">
        <v>625</v>
      </c>
      <c r="C219" s="10" t="s">
        <v>1242</v>
      </c>
      <c r="D219" s="10" t="s">
        <v>1217</v>
      </c>
      <c r="E219" s="5" t="s">
        <v>1219</v>
      </c>
      <c r="F219" s="11" t="s">
        <v>1236</v>
      </c>
      <c r="I219" s="10" t="s">
        <v>1188</v>
      </c>
      <c r="L219" t="s">
        <v>5</v>
      </c>
      <c r="M219" t="s">
        <v>24</v>
      </c>
      <c r="N219" t="s">
        <v>7</v>
      </c>
      <c r="O219" t="s">
        <v>264</v>
      </c>
      <c r="P219" t="s">
        <v>26</v>
      </c>
      <c r="Q219" t="s">
        <v>112</v>
      </c>
      <c r="R219" t="s">
        <v>626</v>
      </c>
    </row>
    <row r="220" spans="1:18" x14ac:dyDescent="0.3">
      <c r="A220" s="10" t="str">
        <f>HYPERLINK("https://hsdes.intel.com/resource/14013172878","14013172878")</f>
        <v>14013172878</v>
      </c>
      <c r="B220" t="s">
        <v>620</v>
      </c>
      <c r="C220" s="10" t="s">
        <v>1240</v>
      </c>
      <c r="D220" s="10" t="s">
        <v>1217</v>
      </c>
      <c r="E220" s="5" t="s">
        <v>1219</v>
      </c>
      <c r="F220" s="11" t="s">
        <v>1236</v>
      </c>
      <c r="I220" t="s">
        <v>1186</v>
      </c>
      <c r="L220" t="s">
        <v>5</v>
      </c>
      <c r="M220" t="s">
        <v>6</v>
      </c>
      <c r="N220" t="s">
        <v>7</v>
      </c>
      <c r="O220" t="s">
        <v>621</v>
      </c>
      <c r="P220" t="s">
        <v>622</v>
      </c>
      <c r="Q220" t="s">
        <v>623</v>
      </c>
      <c r="R220" t="s">
        <v>624</v>
      </c>
    </row>
    <row r="221" spans="1:18" s="17" customFormat="1" x14ac:dyDescent="0.3">
      <c r="A221" s="10" t="str">
        <f>HYPERLINK("https://hsdes.intel.com/resource/14013169128","14013169128")</f>
        <v>14013169128</v>
      </c>
      <c r="B221" s="10" t="s">
        <v>618</v>
      </c>
      <c r="C221" s="10" t="s">
        <v>1242</v>
      </c>
      <c r="D221" s="10" t="s">
        <v>1217</v>
      </c>
      <c r="E221" s="5" t="s">
        <v>1219</v>
      </c>
      <c r="F221" s="11" t="s">
        <v>1236</v>
      </c>
      <c r="G221" s="10"/>
      <c r="I221" s="10" t="s">
        <v>1188</v>
      </c>
      <c r="J221" s="10"/>
      <c r="K221" s="10"/>
      <c r="L221" s="10" t="s">
        <v>34</v>
      </c>
      <c r="M221" s="10" t="s">
        <v>18</v>
      </c>
      <c r="N221" s="10" t="s">
        <v>7</v>
      </c>
      <c r="O221" s="10" t="s">
        <v>613</v>
      </c>
      <c r="P221" s="10" t="s">
        <v>600</v>
      </c>
      <c r="Q221" s="10" t="s">
        <v>614</v>
      </c>
      <c r="R221" s="10" t="s">
        <v>619</v>
      </c>
    </row>
    <row r="222" spans="1:18" x14ac:dyDescent="0.3">
      <c r="A222" s="10" t="str">
        <f>HYPERLINK("https://hsdes.intel.com/resource/14013169126","14013169126")</f>
        <v>14013169126</v>
      </c>
      <c r="B222" t="s">
        <v>616</v>
      </c>
      <c r="C222" s="10" t="s">
        <v>1240</v>
      </c>
      <c r="D222" s="10" t="s">
        <v>1217</v>
      </c>
      <c r="E222" s="5" t="s">
        <v>1219</v>
      </c>
      <c r="F222" s="11" t="s">
        <v>1236</v>
      </c>
      <c r="I222" t="s">
        <v>1186</v>
      </c>
      <c r="L222" t="s">
        <v>34</v>
      </c>
      <c r="M222" t="s">
        <v>18</v>
      </c>
      <c r="N222" t="s">
        <v>7</v>
      </c>
      <c r="O222" t="s">
        <v>613</v>
      </c>
      <c r="P222" t="s">
        <v>600</v>
      </c>
      <c r="Q222" t="s">
        <v>614</v>
      </c>
      <c r="R222" t="s">
        <v>617</v>
      </c>
    </row>
    <row r="223" spans="1:18" x14ac:dyDescent="0.3">
      <c r="A223" s="3" t="str">
        <f>HYPERLINK("https://hsdes.intel.com/resource/14013169121","14013169121")</f>
        <v>14013169121</v>
      </c>
      <c r="B223" t="s">
        <v>612</v>
      </c>
      <c r="C223" s="10" t="s">
        <v>1242</v>
      </c>
      <c r="D223" s="10" t="s">
        <v>1217</v>
      </c>
      <c r="E223" s="5" t="s">
        <v>1219</v>
      </c>
      <c r="F223" s="11" t="s">
        <v>1236</v>
      </c>
      <c r="I223" s="10" t="s">
        <v>1188</v>
      </c>
      <c r="L223" t="s">
        <v>34</v>
      </c>
      <c r="M223" t="s">
        <v>18</v>
      </c>
      <c r="N223" t="s">
        <v>7</v>
      </c>
      <c r="O223" t="s">
        <v>613</v>
      </c>
      <c r="P223" t="s">
        <v>600</v>
      </c>
      <c r="Q223" t="s">
        <v>614</v>
      </c>
      <c r="R223" t="s">
        <v>615</v>
      </c>
    </row>
    <row r="224" spans="1:18" x14ac:dyDescent="0.3">
      <c r="A224" s="10" t="str">
        <f>HYPERLINK("https://hsdes.intel.com/resource/14013168579","14013168579")</f>
        <v>14013168579</v>
      </c>
      <c r="B224" t="s">
        <v>609</v>
      </c>
      <c r="C224" s="10" t="s">
        <v>1240</v>
      </c>
      <c r="D224" s="10" t="s">
        <v>1217</v>
      </c>
      <c r="E224" s="5" t="s">
        <v>1219</v>
      </c>
      <c r="F224" s="11" t="s">
        <v>1236</v>
      </c>
      <c r="I224" t="s">
        <v>1186</v>
      </c>
      <c r="L224" t="s">
        <v>5</v>
      </c>
      <c r="M224" t="s">
        <v>18</v>
      </c>
      <c r="N224" t="s">
        <v>7</v>
      </c>
      <c r="O224" t="s">
        <v>610</v>
      </c>
      <c r="P224" t="s">
        <v>600</v>
      </c>
      <c r="Q224" t="s">
        <v>151</v>
      </c>
      <c r="R224" t="s">
        <v>611</v>
      </c>
    </row>
    <row r="225" spans="1:18" x14ac:dyDescent="0.3">
      <c r="A225" s="3" t="str">
        <f>HYPERLINK("https://hsdes.intel.com/resource/14013167825","14013167825")</f>
        <v>14013167825</v>
      </c>
      <c r="B225" t="s">
        <v>606</v>
      </c>
      <c r="C225" s="10" t="s">
        <v>1242</v>
      </c>
      <c r="D225" s="10" t="s">
        <v>1217</v>
      </c>
      <c r="E225" s="5" t="s">
        <v>1219</v>
      </c>
      <c r="F225" s="11" t="s">
        <v>1236</v>
      </c>
      <c r="I225" s="10" t="s">
        <v>1188</v>
      </c>
      <c r="L225" t="s">
        <v>5</v>
      </c>
      <c r="M225" t="s">
        <v>18</v>
      </c>
      <c r="N225" t="s">
        <v>75</v>
      </c>
      <c r="O225" t="s">
        <v>150</v>
      </c>
      <c r="P225" t="s">
        <v>600</v>
      </c>
      <c r="Q225" t="s">
        <v>607</v>
      </c>
      <c r="R225" t="s">
        <v>608</v>
      </c>
    </row>
    <row r="226" spans="1:18" x14ac:dyDescent="0.3">
      <c r="A226" s="10" t="str">
        <f>HYPERLINK("https://hsdes.intel.com/resource/14013167791","14013167791")</f>
        <v>14013167791</v>
      </c>
      <c r="B226" t="s">
        <v>603</v>
      </c>
      <c r="C226" s="10" t="s">
        <v>1222</v>
      </c>
      <c r="D226" s="10" t="s">
        <v>1217</v>
      </c>
      <c r="E226" s="5" t="s">
        <v>1219</v>
      </c>
      <c r="F226" s="11" t="s">
        <v>1236</v>
      </c>
      <c r="I226" s="10" t="s">
        <v>1188</v>
      </c>
      <c r="K226" t="s">
        <v>1196</v>
      </c>
      <c r="L226" t="s">
        <v>5</v>
      </c>
      <c r="M226" t="s">
        <v>18</v>
      </c>
      <c r="N226" t="s">
        <v>75</v>
      </c>
      <c r="O226" t="s">
        <v>150</v>
      </c>
      <c r="P226" t="s">
        <v>600</v>
      </c>
      <c r="Q226" t="s">
        <v>604</v>
      </c>
      <c r="R226" t="s">
        <v>605</v>
      </c>
    </row>
    <row r="227" spans="1:18" x14ac:dyDescent="0.3">
      <c r="A227" s="10" t="str">
        <f>HYPERLINK("https://hsdes.intel.com/resource/14013167738","14013167738")</f>
        <v>14013167738</v>
      </c>
      <c r="B227" t="s">
        <v>599</v>
      </c>
      <c r="C227" s="10" t="s">
        <v>1251</v>
      </c>
      <c r="D227" s="10" t="s">
        <v>1217</v>
      </c>
      <c r="E227" s="5" t="s">
        <v>1219</v>
      </c>
      <c r="F227" s="11" t="s">
        <v>1236</v>
      </c>
      <c r="I227" s="10" t="s">
        <v>1188</v>
      </c>
      <c r="L227" t="s">
        <v>5</v>
      </c>
      <c r="M227" t="s">
        <v>18</v>
      </c>
      <c r="N227" t="s">
        <v>75</v>
      </c>
      <c r="O227" t="s">
        <v>150</v>
      </c>
      <c r="P227" t="s">
        <v>600</v>
      </c>
      <c r="Q227" t="s">
        <v>601</v>
      </c>
      <c r="R227" t="s">
        <v>602</v>
      </c>
    </row>
    <row r="228" spans="1:18" ht="28.8" x14ac:dyDescent="0.3">
      <c r="A228" s="3" t="str">
        <f>HYPERLINK("https://hsdes.intel.com/resource/14013166904","14013166904")</f>
        <v>14013166904</v>
      </c>
      <c r="B228" t="s">
        <v>595</v>
      </c>
      <c r="C228" s="10" t="s">
        <v>1222</v>
      </c>
      <c r="D228" s="10" t="s">
        <v>1217</v>
      </c>
      <c r="E228" s="5" t="s">
        <v>1219</v>
      </c>
      <c r="F228" s="11" t="s">
        <v>1236</v>
      </c>
      <c r="I228" s="10" t="s">
        <v>1188</v>
      </c>
      <c r="K228" s="1" t="s">
        <v>1193</v>
      </c>
      <c r="L228" t="s">
        <v>30</v>
      </c>
      <c r="M228" t="s">
        <v>304</v>
      </c>
      <c r="N228" t="s">
        <v>7</v>
      </c>
      <c r="O228" t="s">
        <v>25</v>
      </c>
      <c r="P228" t="s">
        <v>596</v>
      </c>
      <c r="Q228" t="s">
        <v>597</v>
      </c>
      <c r="R228" t="s">
        <v>598</v>
      </c>
    </row>
    <row r="229" spans="1:18" x14ac:dyDescent="0.3">
      <c r="A229" s="20" t="str">
        <f>HYPERLINK("https://hsdes.intel.com/resource/14013166704","14013166704")</f>
        <v>14013166704</v>
      </c>
      <c r="B229" t="s">
        <v>593</v>
      </c>
      <c r="C229" s="10" t="s">
        <v>1242</v>
      </c>
      <c r="D229" s="10" t="s">
        <v>1217</v>
      </c>
      <c r="E229" s="5" t="s">
        <v>1219</v>
      </c>
      <c r="F229" s="11" t="s">
        <v>1236</v>
      </c>
      <c r="I229" s="10" t="s">
        <v>1189</v>
      </c>
      <c r="L229" t="s">
        <v>5</v>
      </c>
      <c r="M229" t="s">
        <v>24</v>
      </c>
      <c r="N229" t="s">
        <v>75</v>
      </c>
      <c r="O229" t="s">
        <v>8</v>
      </c>
      <c r="P229" t="s">
        <v>587</v>
      </c>
      <c r="Q229" t="s">
        <v>588</v>
      </c>
      <c r="R229" t="s">
        <v>594</v>
      </c>
    </row>
    <row r="230" spans="1:18" x14ac:dyDescent="0.3">
      <c r="A230" s="20" t="str">
        <f>HYPERLINK("https://hsdes.intel.com/resource/14013166698","14013166698")</f>
        <v>14013166698</v>
      </c>
      <c r="B230" t="s">
        <v>590</v>
      </c>
      <c r="C230" s="10" t="s">
        <v>1240</v>
      </c>
      <c r="D230" s="10" t="s">
        <v>1217</v>
      </c>
      <c r="E230" s="5" t="s">
        <v>1219</v>
      </c>
      <c r="F230" s="11" t="s">
        <v>1236</v>
      </c>
      <c r="I230" s="10" t="s">
        <v>1249</v>
      </c>
      <c r="K230" t="s">
        <v>1200</v>
      </c>
      <c r="L230" t="s">
        <v>34</v>
      </c>
      <c r="M230" t="s">
        <v>24</v>
      </c>
      <c r="N230" t="s">
        <v>75</v>
      </c>
      <c r="O230" t="s">
        <v>8</v>
      </c>
      <c r="P230" t="s">
        <v>587</v>
      </c>
      <c r="Q230" t="s">
        <v>591</v>
      </c>
      <c r="R230" t="s">
        <v>592</v>
      </c>
    </row>
    <row r="231" spans="1:18" x14ac:dyDescent="0.3">
      <c r="A231" s="20" t="str">
        <f>HYPERLINK("https://hsdes.intel.com/resource/14013166601","14013166601")</f>
        <v>14013166601</v>
      </c>
      <c r="B231" t="s">
        <v>586</v>
      </c>
      <c r="C231" s="10" t="s">
        <v>1242</v>
      </c>
      <c r="D231" s="10" t="s">
        <v>1217</v>
      </c>
      <c r="E231" s="5" t="s">
        <v>1219</v>
      </c>
      <c r="F231" s="11" t="s">
        <v>1236</v>
      </c>
      <c r="I231" s="10" t="s">
        <v>1248</v>
      </c>
      <c r="L231" t="s">
        <v>5</v>
      </c>
      <c r="M231" t="s">
        <v>24</v>
      </c>
      <c r="N231" t="s">
        <v>75</v>
      </c>
      <c r="O231" t="s">
        <v>61</v>
      </c>
      <c r="P231" t="s">
        <v>587</v>
      </c>
      <c r="Q231" t="s">
        <v>588</v>
      </c>
      <c r="R231" t="s">
        <v>589</v>
      </c>
    </row>
    <row r="232" spans="1:18" x14ac:dyDescent="0.3">
      <c r="A232" s="10" t="str">
        <f>HYPERLINK("https://hsdes.intel.com/resource/14013165608","14013165608")</f>
        <v>14013165608</v>
      </c>
      <c r="B232" t="s">
        <v>584</v>
      </c>
      <c r="C232" s="10" t="s">
        <v>1242</v>
      </c>
      <c r="D232" s="10" t="s">
        <v>1217</v>
      </c>
      <c r="E232" s="5" t="s">
        <v>1219</v>
      </c>
      <c r="F232" s="11" t="s">
        <v>1236</v>
      </c>
      <c r="I232" s="10" t="s">
        <v>1188</v>
      </c>
      <c r="L232" t="s">
        <v>30</v>
      </c>
      <c r="M232" t="s">
        <v>45</v>
      </c>
      <c r="N232" t="s">
        <v>7</v>
      </c>
      <c r="O232" t="s">
        <v>8</v>
      </c>
      <c r="P232" t="s">
        <v>54</v>
      </c>
      <c r="Q232" t="s">
        <v>94</v>
      </c>
      <c r="R232" t="s">
        <v>585</v>
      </c>
    </row>
    <row r="233" spans="1:18" x14ac:dyDescent="0.3">
      <c r="A233" s="20" t="str">
        <f>HYPERLINK("https://hsdes.intel.com/resource/14013165597","14013165597")</f>
        <v>14013165597</v>
      </c>
      <c r="B233" t="s">
        <v>581</v>
      </c>
      <c r="C233" s="10" t="s">
        <v>1242</v>
      </c>
      <c r="D233" s="10" t="s">
        <v>1217</v>
      </c>
      <c r="E233" s="5" t="s">
        <v>1219</v>
      </c>
      <c r="F233" s="11" t="s">
        <v>1236</v>
      </c>
      <c r="I233" s="10" t="s">
        <v>1248</v>
      </c>
      <c r="L233" t="s">
        <v>34</v>
      </c>
      <c r="M233" t="s">
        <v>74</v>
      </c>
      <c r="N233" t="s">
        <v>75</v>
      </c>
      <c r="O233" t="s">
        <v>19</v>
      </c>
      <c r="P233" t="s">
        <v>76</v>
      </c>
      <c r="Q233" t="s">
        <v>582</v>
      </c>
      <c r="R233" t="s">
        <v>583</v>
      </c>
    </row>
    <row r="234" spans="1:18" x14ac:dyDescent="0.3">
      <c r="A234" s="10" t="str">
        <f>HYPERLINK("https://hsdes.intel.com/resource/14013165524","14013165524")</f>
        <v>14013165524</v>
      </c>
      <c r="B234" t="s">
        <v>578</v>
      </c>
      <c r="C234" s="10" t="s">
        <v>1242</v>
      </c>
      <c r="D234" s="10" t="s">
        <v>1217</v>
      </c>
      <c r="E234" s="5" t="s">
        <v>1219</v>
      </c>
      <c r="F234" s="11" t="s">
        <v>1236</v>
      </c>
      <c r="I234" s="10" t="s">
        <v>1188</v>
      </c>
      <c r="L234" t="s">
        <v>34</v>
      </c>
      <c r="M234" t="s">
        <v>45</v>
      </c>
      <c r="N234" t="s">
        <v>7</v>
      </c>
      <c r="O234" t="s">
        <v>175</v>
      </c>
      <c r="P234" t="s">
        <v>216</v>
      </c>
      <c r="Q234" t="s">
        <v>579</v>
      </c>
      <c r="R234" t="s">
        <v>580</v>
      </c>
    </row>
    <row r="235" spans="1:18" x14ac:dyDescent="0.3">
      <c r="A235" s="10" t="str">
        <f>HYPERLINK("https://hsdes.intel.com/resource/14013165425","14013165425")</f>
        <v>14013165425</v>
      </c>
      <c r="B235" t="s">
        <v>574</v>
      </c>
      <c r="C235" s="10" t="s">
        <v>1242</v>
      </c>
      <c r="D235" s="10" t="s">
        <v>1217</v>
      </c>
      <c r="E235" s="5" t="s">
        <v>1219</v>
      </c>
      <c r="F235" s="11" t="s">
        <v>1236</v>
      </c>
      <c r="I235" s="10" t="s">
        <v>1188</v>
      </c>
      <c r="L235" t="s">
        <v>5</v>
      </c>
      <c r="M235" t="s">
        <v>304</v>
      </c>
      <c r="N235" t="s">
        <v>575</v>
      </c>
      <c r="O235" t="s">
        <v>305</v>
      </c>
      <c r="P235" t="s">
        <v>306</v>
      </c>
      <c r="Q235" t="s">
        <v>576</v>
      </c>
      <c r="R235" t="s">
        <v>577</v>
      </c>
    </row>
    <row r="236" spans="1:18" x14ac:dyDescent="0.3">
      <c r="A236" s="10" t="str">
        <f>HYPERLINK("https://hsdes.intel.com/resource/14013165299","14013165299")</f>
        <v>14013165299</v>
      </c>
      <c r="B236" t="s">
        <v>571</v>
      </c>
      <c r="C236" s="10" t="s">
        <v>1242</v>
      </c>
      <c r="D236" s="10" t="s">
        <v>1217</v>
      </c>
      <c r="E236" s="5" t="s">
        <v>1219</v>
      </c>
      <c r="F236" s="11" t="s">
        <v>1236</v>
      </c>
      <c r="I236" s="10" t="s">
        <v>1248</v>
      </c>
      <c r="L236" t="s">
        <v>5</v>
      </c>
      <c r="M236" t="s">
        <v>24</v>
      </c>
      <c r="N236" t="s">
        <v>7</v>
      </c>
      <c r="O236" t="s">
        <v>264</v>
      </c>
      <c r="P236" t="s">
        <v>26</v>
      </c>
      <c r="Q236" t="s">
        <v>572</v>
      </c>
      <c r="R236" t="s">
        <v>573</v>
      </c>
    </row>
    <row r="237" spans="1:18" x14ac:dyDescent="0.3">
      <c r="A237" s="20" t="str">
        <f>HYPERLINK("https://hsdes.intel.com/resource/14013165295","14013165295")</f>
        <v>14013165295</v>
      </c>
      <c r="B237" t="s">
        <v>568</v>
      </c>
      <c r="C237" s="10" t="s">
        <v>1242</v>
      </c>
      <c r="D237" s="10" t="s">
        <v>1217</v>
      </c>
      <c r="E237" s="5" t="s">
        <v>1219</v>
      </c>
      <c r="F237" s="11" t="s">
        <v>1236</v>
      </c>
      <c r="I237" s="10" t="s">
        <v>1189</v>
      </c>
      <c r="L237" t="s">
        <v>30</v>
      </c>
      <c r="M237" t="s">
        <v>6</v>
      </c>
      <c r="N237" t="s">
        <v>7</v>
      </c>
      <c r="O237" t="s">
        <v>13</v>
      </c>
      <c r="P237" t="s">
        <v>14</v>
      </c>
      <c r="Q237" t="s">
        <v>569</v>
      </c>
      <c r="R237" t="s">
        <v>570</v>
      </c>
    </row>
    <row r="238" spans="1:18" x14ac:dyDescent="0.3">
      <c r="A238" s="20" t="str">
        <f>HYPERLINK("https://hsdes.intel.com/resource/14013165290","14013165290")</f>
        <v>14013165290</v>
      </c>
      <c r="B238" t="s">
        <v>565</v>
      </c>
      <c r="C238" s="10" t="s">
        <v>1242</v>
      </c>
      <c r="D238" s="10" t="s">
        <v>1217</v>
      </c>
      <c r="E238" s="5" t="s">
        <v>1219</v>
      </c>
      <c r="F238" s="11" t="s">
        <v>1236</v>
      </c>
      <c r="I238" s="10" t="s">
        <v>1189</v>
      </c>
      <c r="L238" t="s">
        <v>30</v>
      </c>
      <c r="M238" t="s">
        <v>6</v>
      </c>
      <c r="N238" t="s">
        <v>7</v>
      </c>
      <c r="O238" t="s">
        <v>13</v>
      </c>
      <c r="P238" t="s">
        <v>14</v>
      </c>
      <c r="Q238" t="s">
        <v>566</v>
      </c>
      <c r="R238" t="s">
        <v>567</v>
      </c>
    </row>
    <row r="239" spans="1:18" x14ac:dyDescent="0.3">
      <c r="A239" s="20" t="str">
        <f>HYPERLINK("https://hsdes.intel.com/resource/14013165287","14013165287")</f>
        <v>14013165287</v>
      </c>
      <c r="B239" t="s">
        <v>562</v>
      </c>
      <c r="C239" s="10" t="s">
        <v>1242</v>
      </c>
      <c r="D239" s="10" t="s">
        <v>1217</v>
      </c>
      <c r="E239" s="5" t="s">
        <v>1219</v>
      </c>
      <c r="F239" s="11" t="s">
        <v>1236</v>
      </c>
      <c r="I239" s="10" t="s">
        <v>1189</v>
      </c>
      <c r="L239" t="s">
        <v>30</v>
      </c>
      <c r="M239" t="s">
        <v>6</v>
      </c>
      <c r="N239" t="s">
        <v>7</v>
      </c>
      <c r="O239" t="s">
        <v>13</v>
      </c>
      <c r="P239" t="s">
        <v>14</v>
      </c>
      <c r="Q239" t="s">
        <v>563</v>
      </c>
      <c r="R239" t="s">
        <v>564</v>
      </c>
    </row>
    <row r="240" spans="1:18" x14ac:dyDescent="0.3">
      <c r="A240" s="20" t="str">
        <f>HYPERLINK("https://hsdes.intel.com/resource/14013165281","14013165281")</f>
        <v>14013165281</v>
      </c>
      <c r="B240" t="s">
        <v>559</v>
      </c>
      <c r="C240" s="10" t="s">
        <v>1242</v>
      </c>
      <c r="D240" s="10" t="s">
        <v>1217</v>
      </c>
      <c r="E240" s="5" t="s">
        <v>1219</v>
      </c>
      <c r="F240" s="11" t="s">
        <v>1236</v>
      </c>
      <c r="I240" s="10" t="s">
        <v>1189</v>
      </c>
      <c r="L240" t="s">
        <v>30</v>
      </c>
      <c r="M240" t="s">
        <v>6</v>
      </c>
      <c r="N240" t="s">
        <v>7</v>
      </c>
      <c r="O240" t="s">
        <v>13</v>
      </c>
      <c r="P240" t="s">
        <v>14</v>
      </c>
      <c r="Q240" t="s">
        <v>560</v>
      </c>
      <c r="R240" t="s">
        <v>561</v>
      </c>
    </row>
    <row r="241" spans="1:18" x14ac:dyDescent="0.3">
      <c r="A241" s="20" t="str">
        <f>HYPERLINK("https://hsdes.intel.com/resource/14013165272","14013165272")</f>
        <v>14013165272</v>
      </c>
      <c r="B241" t="s">
        <v>556</v>
      </c>
      <c r="C241" s="10" t="s">
        <v>1242</v>
      </c>
      <c r="D241" s="10" t="s">
        <v>1217</v>
      </c>
      <c r="E241" s="5" t="s">
        <v>1219</v>
      </c>
      <c r="F241" s="11" t="s">
        <v>1236</v>
      </c>
      <c r="I241" s="10" t="s">
        <v>1189</v>
      </c>
      <c r="L241" t="s">
        <v>30</v>
      </c>
      <c r="M241" t="s">
        <v>6</v>
      </c>
      <c r="N241" t="s">
        <v>7</v>
      </c>
      <c r="O241" t="s">
        <v>13</v>
      </c>
      <c r="P241" t="s">
        <v>14</v>
      </c>
      <c r="Q241" t="s">
        <v>557</v>
      </c>
      <c r="R241" t="s">
        <v>558</v>
      </c>
    </row>
    <row r="242" spans="1:18" x14ac:dyDescent="0.3">
      <c r="A242" s="20" t="str">
        <f>HYPERLINK("https://hsdes.intel.com/resource/14013165260","14013165260")</f>
        <v>14013165260</v>
      </c>
      <c r="B242" t="s">
        <v>553</v>
      </c>
      <c r="C242" s="10" t="s">
        <v>1242</v>
      </c>
      <c r="D242" s="10" t="s">
        <v>1217</v>
      </c>
      <c r="E242" s="5" t="s">
        <v>1219</v>
      </c>
      <c r="F242" s="11" t="s">
        <v>1236</v>
      </c>
      <c r="I242" s="10" t="s">
        <v>1189</v>
      </c>
      <c r="L242" t="s">
        <v>30</v>
      </c>
      <c r="M242" t="s">
        <v>6</v>
      </c>
      <c r="N242" t="s">
        <v>7</v>
      </c>
      <c r="O242" t="s">
        <v>13</v>
      </c>
      <c r="P242" t="s">
        <v>14</v>
      </c>
      <c r="Q242" t="s">
        <v>554</v>
      </c>
      <c r="R242" t="s">
        <v>555</v>
      </c>
    </row>
    <row r="243" spans="1:18" x14ac:dyDescent="0.3">
      <c r="A243" s="20" t="str">
        <f>HYPERLINK("https://hsdes.intel.com/resource/14013165243","14013165243")</f>
        <v>14013165243</v>
      </c>
      <c r="B243" t="s">
        <v>550</v>
      </c>
      <c r="C243" s="10" t="s">
        <v>1242</v>
      </c>
      <c r="D243" s="10" t="s">
        <v>1217</v>
      </c>
      <c r="E243" s="5" t="s">
        <v>1219</v>
      </c>
      <c r="F243" s="11" t="s">
        <v>1236</v>
      </c>
      <c r="I243" s="10" t="s">
        <v>1189</v>
      </c>
      <c r="L243" t="s">
        <v>30</v>
      </c>
      <c r="M243" t="s">
        <v>6</v>
      </c>
      <c r="N243" t="s">
        <v>7</v>
      </c>
      <c r="O243" t="s">
        <v>13</v>
      </c>
      <c r="P243" t="s">
        <v>14</v>
      </c>
      <c r="Q243" t="s">
        <v>551</v>
      </c>
      <c r="R243" t="s">
        <v>552</v>
      </c>
    </row>
    <row r="244" spans="1:18" x14ac:dyDescent="0.3">
      <c r="A244" s="20" t="str">
        <f>HYPERLINK("https://hsdes.intel.com/resource/14013165225","14013165225")</f>
        <v>14013165225</v>
      </c>
      <c r="B244" t="s">
        <v>547</v>
      </c>
      <c r="C244" s="10" t="s">
        <v>1242</v>
      </c>
      <c r="D244" s="10" t="s">
        <v>1217</v>
      </c>
      <c r="E244" s="5" t="s">
        <v>1219</v>
      </c>
      <c r="F244" s="11" t="s">
        <v>1236</v>
      </c>
      <c r="I244" s="10" t="s">
        <v>1189</v>
      </c>
      <c r="L244" t="s">
        <v>30</v>
      </c>
      <c r="M244" t="s">
        <v>6</v>
      </c>
      <c r="N244" t="s">
        <v>7</v>
      </c>
      <c r="O244" t="s">
        <v>13</v>
      </c>
      <c r="P244" t="s">
        <v>14</v>
      </c>
      <c r="Q244" t="s">
        <v>548</v>
      </c>
      <c r="R244" t="s">
        <v>549</v>
      </c>
    </row>
    <row r="245" spans="1:18" x14ac:dyDescent="0.3">
      <c r="A245" s="20" t="str">
        <f>HYPERLINK("https://hsdes.intel.com/resource/14013165202","14013165202")</f>
        <v>14013165202</v>
      </c>
      <c r="B245" t="s">
        <v>544</v>
      </c>
      <c r="C245" s="10" t="s">
        <v>1242</v>
      </c>
      <c r="D245" s="10" t="s">
        <v>1217</v>
      </c>
      <c r="E245" s="5" t="s">
        <v>1219</v>
      </c>
      <c r="F245" s="11" t="s">
        <v>1236</v>
      </c>
      <c r="I245" s="10" t="s">
        <v>1189</v>
      </c>
      <c r="L245" t="s">
        <v>30</v>
      </c>
      <c r="M245" t="s">
        <v>6</v>
      </c>
      <c r="N245" t="s">
        <v>7</v>
      </c>
      <c r="O245" t="s">
        <v>13</v>
      </c>
      <c r="P245" t="s">
        <v>14</v>
      </c>
      <c r="Q245" t="s">
        <v>545</v>
      </c>
      <c r="R245" t="s">
        <v>546</v>
      </c>
    </row>
    <row r="246" spans="1:18" x14ac:dyDescent="0.3">
      <c r="A246" s="10" t="str">
        <f>HYPERLINK("https://hsdes.intel.com/resource/14013165165","14013165165")</f>
        <v>14013165165</v>
      </c>
      <c r="B246" t="s">
        <v>541</v>
      </c>
      <c r="C246" s="10" t="s">
        <v>1240</v>
      </c>
      <c r="D246" s="10" t="s">
        <v>1217</v>
      </c>
      <c r="E246" s="5" t="s">
        <v>1219</v>
      </c>
      <c r="F246" s="11" t="s">
        <v>1236</v>
      </c>
      <c r="I246" s="10" t="s">
        <v>1186</v>
      </c>
      <c r="L246" t="s">
        <v>34</v>
      </c>
      <c r="M246" t="s">
        <v>45</v>
      </c>
      <c r="N246" t="s">
        <v>75</v>
      </c>
      <c r="O246" t="s">
        <v>25</v>
      </c>
      <c r="P246" t="s">
        <v>216</v>
      </c>
      <c r="Q246" t="s">
        <v>542</v>
      </c>
      <c r="R246" t="s">
        <v>543</v>
      </c>
    </row>
    <row r="247" spans="1:18" x14ac:dyDescent="0.3">
      <c r="A247" s="20" t="str">
        <f>HYPERLINK("https://hsdes.intel.com/resource/14013165121","14013165121")</f>
        <v>14013165121</v>
      </c>
      <c r="B247" t="s">
        <v>539</v>
      </c>
      <c r="C247" s="10" t="s">
        <v>1242</v>
      </c>
      <c r="D247" s="10" t="s">
        <v>1218</v>
      </c>
      <c r="E247" s="5" t="s">
        <v>1219</v>
      </c>
      <c r="F247" s="11" t="s">
        <v>1236</v>
      </c>
      <c r="I247" s="10" t="s">
        <v>1248</v>
      </c>
      <c r="L247" t="s">
        <v>5</v>
      </c>
      <c r="M247" t="s">
        <v>6</v>
      </c>
      <c r="N247" t="s">
        <v>75</v>
      </c>
      <c r="O247" t="s">
        <v>13</v>
      </c>
      <c r="P247" t="s">
        <v>14</v>
      </c>
      <c r="Q247" t="s">
        <v>482</v>
      </c>
      <c r="R247" t="s">
        <v>540</v>
      </c>
    </row>
    <row r="248" spans="1:18" x14ac:dyDescent="0.3">
      <c r="A248" s="20" t="str">
        <f>HYPERLINK("https://hsdes.intel.com/resource/14013165116","14013165116")</f>
        <v>14013165116</v>
      </c>
      <c r="B248" t="s">
        <v>536</v>
      </c>
      <c r="C248" s="10" t="s">
        <v>1242</v>
      </c>
      <c r="D248" s="10" t="s">
        <v>1217</v>
      </c>
      <c r="E248" s="5" t="s">
        <v>1219</v>
      </c>
      <c r="F248" s="11" t="s">
        <v>1236</v>
      </c>
      <c r="I248" s="10" t="s">
        <v>1189</v>
      </c>
      <c r="K248" s="10"/>
      <c r="L248" t="s">
        <v>5</v>
      </c>
      <c r="M248" t="s">
        <v>6</v>
      </c>
      <c r="N248" t="s">
        <v>7</v>
      </c>
      <c r="O248" t="s">
        <v>13</v>
      </c>
      <c r="P248" t="s">
        <v>14</v>
      </c>
      <c r="Q248" t="s">
        <v>537</v>
      </c>
      <c r="R248" t="s">
        <v>538</v>
      </c>
    </row>
    <row r="249" spans="1:18" x14ac:dyDescent="0.3">
      <c r="A249" s="20" t="str">
        <f>HYPERLINK("https://hsdes.intel.com/resource/14013165112","14013165112")</f>
        <v>14013165112</v>
      </c>
      <c r="B249" t="s">
        <v>533</v>
      </c>
      <c r="C249" s="10" t="s">
        <v>1242</v>
      </c>
      <c r="D249" s="10" t="s">
        <v>1217</v>
      </c>
      <c r="E249" s="5" t="s">
        <v>1219</v>
      </c>
      <c r="F249" s="11" t="s">
        <v>1236</v>
      </c>
      <c r="I249" s="10" t="s">
        <v>1189</v>
      </c>
      <c r="L249" t="s">
        <v>30</v>
      </c>
      <c r="M249" t="s">
        <v>6</v>
      </c>
      <c r="N249" t="s">
        <v>7</v>
      </c>
      <c r="O249" t="s">
        <v>13</v>
      </c>
      <c r="P249" t="s">
        <v>14</v>
      </c>
      <c r="Q249" t="s">
        <v>534</v>
      </c>
      <c r="R249" t="s">
        <v>535</v>
      </c>
    </row>
    <row r="250" spans="1:18" x14ac:dyDescent="0.3">
      <c r="A250" s="10" t="str">
        <f>HYPERLINK("https://hsdes.intel.com/resource/14013165053","14013165053")</f>
        <v>14013165053</v>
      </c>
      <c r="B250" t="s">
        <v>531</v>
      </c>
      <c r="C250" s="10" t="s">
        <v>1240</v>
      </c>
      <c r="D250" s="10" t="s">
        <v>1217</v>
      </c>
      <c r="E250" s="5" t="s">
        <v>1219</v>
      </c>
      <c r="F250" s="11" t="s">
        <v>1236</v>
      </c>
      <c r="I250" s="10" t="s">
        <v>1187</v>
      </c>
      <c r="L250" t="s">
        <v>5</v>
      </c>
      <c r="M250" t="s">
        <v>45</v>
      </c>
      <c r="N250" t="s">
        <v>7</v>
      </c>
      <c r="O250" t="s">
        <v>25</v>
      </c>
      <c r="P250" t="s">
        <v>216</v>
      </c>
      <c r="Q250" t="s">
        <v>55</v>
      </c>
      <c r="R250" t="s">
        <v>532</v>
      </c>
    </row>
    <row r="251" spans="1:18" x14ac:dyDescent="0.3">
      <c r="A251" s="10" t="str">
        <f>HYPERLINK("https://hsdes.intel.com/resource/14013165037","14013165037")</f>
        <v>14013165037</v>
      </c>
      <c r="B251" t="s">
        <v>528</v>
      </c>
      <c r="C251" s="10" t="s">
        <v>1240</v>
      </c>
      <c r="D251" s="10" t="s">
        <v>1217</v>
      </c>
      <c r="E251" s="5" t="s">
        <v>1219</v>
      </c>
      <c r="F251" s="11" t="s">
        <v>1236</v>
      </c>
      <c r="I251" s="10" t="s">
        <v>1186</v>
      </c>
      <c r="L251" t="s">
        <v>5</v>
      </c>
      <c r="M251" t="s">
        <v>24</v>
      </c>
      <c r="N251" t="s">
        <v>7</v>
      </c>
      <c r="O251" t="s">
        <v>175</v>
      </c>
      <c r="P251" t="s">
        <v>26</v>
      </c>
      <c r="Q251" t="s">
        <v>529</v>
      </c>
      <c r="R251" t="s">
        <v>530</v>
      </c>
    </row>
    <row r="252" spans="1:18" x14ac:dyDescent="0.3">
      <c r="A252" s="10" t="str">
        <f>HYPERLINK("https://hsdes.intel.com/resource/14013164753","14013164753")</f>
        <v>14013164753</v>
      </c>
      <c r="B252" t="s">
        <v>526</v>
      </c>
      <c r="C252" s="10" t="s">
        <v>1242</v>
      </c>
      <c r="D252" s="10" t="s">
        <v>1217</v>
      </c>
      <c r="E252" s="5" t="s">
        <v>1219</v>
      </c>
      <c r="F252" s="11" t="s">
        <v>1236</v>
      </c>
      <c r="I252" s="10" t="s">
        <v>1241</v>
      </c>
      <c r="L252" t="s">
        <v>5</v>
      </c>
      <c r="M252" t="s">
        <v>37</v>
      </c>
      <c r="N252" t="s">
        <v>7</v>
      </c>
      <c r="O252" t="s">
        <v>19</v>
      </c>
      <c r="P252" t="s">
        <v>179</v>
      </c>
      <c r="Q252" t="s">
        <v>180</v>
      </c>
      <c r="R252" t="s">
        <v>527</v>
      </c>
    </row>
    <row r="253" spans="1:18" x14ac:dyDescent="0.3">
      <c r="A253" s="10" t="str">
        <f>HYPERLINK("https://hsdes.intel.com/resource/14013164746","14013164746")</f>
        <v>14013164746</v>
      </c>
      <c r="B253" t="s">
        <v>524</v>
      </c>
      <c r="C253" s="10" t="s">
        <v>1242</v>
      </c>
      <c r="D253" s="10" t="s">
        <v>1217</v>
      </c>
      <c r="E253" s="5" t="s">
        <v>1219</v>
      </c>
      <c r="F253" s="11" t="s">
        <v>1236</v>
      </c>
      <c r="I253" s="10" t="s">
        <v>1241</v>
      </c>
      <c r="L253" t="s">
        <v>5</v>
      </c>
      <c r="M253" t="s">
        <v>37</v>
      </c>
      <c r="N253" t="s">
        <v>7</v>
      </c>
      <c r="O253" t="s">
        <v>19</v>
      </c>
      <c r="P253" t="s">
        <v>179</v>
      </c>
      <c r="Q253" t="s">
        <v>423</v>
      </c>
      <c r="R253" t="s">
        <v>525</v>
      </c>
    </row>
    <row r="254" spans="1:18" x14ac:dyDescent="0.3">
      <c r="A254" s="10" t="str">
        <f>HYPERLINK("https://hsdes.intel.com/resource/14013164345","14013164345")</f>
        <v>14013164345</v>
      </c>
      <c r="B254" t="s">
        <v>522</v>
      </c>
      <c r="C254" s="10" t="s">
        <v>1240</v>
      </c>
      <c r="D254" s="10" t="s">
        <v>1217</v>
      </c>
      <c r="E254" s="5" t="s">
        <v>1219</v>
      </c>
      <c r="F254" s="11" t="s">
        <v>1236</v>
      </c>
      <c r="I254" t="s">
        <v>1186</v>
      </c>
      <c r="L254" t="s">
        <v>5</v>
      </c>
      <c r="M254" t="s">
        <v>45</v>
      </c>
      <c r="N254" t="s">
        <v>7</v>
      </c>
      <c r="O254" t="s">
        <v>25</v>
      </c>
      <c r="P254" t="s">
        <v>46</v>
      </c>
      <c r="Q254" t="s">
        <v>47</v>
      </c>
      <c r="R254" t="s">
        <v>523</v>
      </c>
    </row>
    <row r="255" spans="1:18" x14ac:dyDescent="0.3">
      <c r="A255" s="20" t="str">
        <f>HYPERLINK("https://hsdes.intel.com/resource/14013164115","14013164115")</f>
        <v>14013164115</v>
      </c>
      <c r="B255" t="s">
        <v>520</v>
      </c>
      <c r="C255" s="10" t="s">
        <v>1242</v>
      </c>
      <c r="D255" s="10" t="s">
        <v>1218</v>
      </c>
      <c r="E255" s="5" t="s">
        <v>1219</v>
      </c>
      <c r="F255" s="11" t="s">
        <v>1236</v>
      </c>
      <c r="I255" s="10" t="s">
        <v>1248</v>
      </c>
      <c r="L255" t="s">
        <v>5</v>
      </c>
      <c r="M255" t="s">
        <v>6</v>
      </c>
      <c r="N255" t="s">
        <v>7</v>
      </c>
      <c r="O255" t="s">
        <v>13</v>
      </c>
      <c r="P255" t="s">
        <v>14</v>
      </c>
      <c r="Q255" t="s">
        <v>493</v>
      </c>
      <c r="R255" t="s">
        <v>521</v>
      </c>
    </row>
    <row r="256" spans="1:18" x14ac:dyDescent="0.3">
      <c r="A256" s="10" t="str">
        <f>HYPERLINK("https://hsdes.intel.com/resource/14013164082","14013164082")</f>
        <v>14013164082</v>
      </c>
      <c r="B256" t="s">
        <v>518</v>
      </c>
      <c r="C256" s="10" t="s">
        <v>1240</v>
      </c>
      <c r="D256" s="10" t="s">
        <v>1217</v>
      </c>
      <c r="E256" s="5" t="s">
        <v>1219</v>
      </c>
      <c r="F256" s="11" t="s">
        <v>1236</v>
      </c>
      <c r="I256" t="s">
        <v>1186</v>
      </c>
      <c r="L256" t="s">
        <v>5</v>
      </c>
      <c r="M256" t="s">
        <v>37</v>
      </c>
      <c r="N256" t="s">
        <v>7</v>
      </c>
      <c r="O256" t="s">
        <v>19</v>
      </c>
      <c r="P256" t="s">
        <v>179</v>
      </c>
      <c r="Q256" t="s">
        <v>259</v>
      </c>
      <c r="R256" t="s">
        <v>519</v>
      </c>
    </row>
    <row r="257" spans="1:18" x14ac:dyDescent="0.3">
      <c r="A257" s="20" t="str">
        <f>HYPERLINK("https://hsdes.intel.com/resource/14013163931","14013163931")</f>
        <v>14013163931</v>
      </c>
      <c r="B257" t="s">
        <v>516</v>
      </c>
      <c r="C257" s="10" t="s">
        <v>1242</v>
      </c>
      <c r="D257" s="10" t="s">
        <v>1218</v>
      </c>
      <c r="E257" s="5" t="s">
        <v>1219</v>
      </c>
      <c r="F257" s="11" t="s">
        <v>1236</v>
      </c>
      <c r="I257" s="10" t="s">
        <v>1189</v>
      </c>
      <c r="L257" t="s">
        <v>34</v>
      </c>
      <c r="M257" t="s">
        <v>6</v>
      </c>
      <c r="N257" t="s">
        <v>7</v>
      </c>
      <c r="O257" t="s">
        <v>13</v>
      </c>
      <c r="P257" t="s">
        <v>14</v>
      </c>
      <c r="Q257" t="s">
        <v>202</v>
      </c>
      <c r="R257" t="s">
        <v>517</v>
      </c>
    </row>
    <row r="258" spans="1:18" x14ac:dyDescent="0.3">
      <c r="A258" s="10" t="str">
        <f>HYPERLINK("https://hsdes.intel.com/resource/14013163508","14013163508")</f>
        <v>14013163508</v>
      </c>
      <c r="B258" t="s">
        <v>514</v>
      </c>
      <c r="C258" s="10" t="s">
        <v>1222</v>
      </c>
      <c r="D258" s="10" t="s">
        <v>1217</v>
      </c>
      <c r="E258" s="5" t="s">
        <v>1219</v>
      </c>
      <c r="F258" s="11" t="s">
        <v>1236</v>
      </c>
      <c r="I258" s="10" t="s">
        <v>1188</v>
      </c>
      <c r="K258" t="s">
        <v>1191</v>
      </c>
      <c r="L258" t="s">
        <v>5</v>
      </c>
      <c r="M258" t="s">
        <v>24</v>
      </c>
      <c r="N258" t="s">
        <v>75</v>
      </c>
      <c r="O258" t="s">
        <v>8</v>
      </c>
      <c r="P258" t="s">
        <v>26</v>
      </c>
      <c r="Q258" t="s">
        <v>83</v>
      </c>
      <c r="R258" t="s">
        <v>515</v>
      </c>
    </row>
    <row r="259" spans="1:18" x14ac:dyDescent="0.3">
      <c r="A259" s="10" t="str">
        <f>HYPERLINK("https://hsdes.intel.com/resource/14013163467","14013163467")</f>
        <v>14013163467</v>
      </c>
      <c r="B259" t="s">
        <v>511</v>
      </c>
      <c r="C259" s="10" t="s">
        <v>1240</v>
      </c>
      <c r="D259" s="10" t="s">
        <v>1217</v>
      </c>
      <c r="E259" s="5" t="s">
        <v>1219</v>
      </c>
      <c r="F259" s="11" t="s">
        <v>1236</v>
      </c>
      <c r="I259" t="s">
        <v>1186</v>
      </c>
      <c r="L259" t="s">
        <v>30</v>
      </c>
      <c r="M259" t="s">
        <v>45</v>
      </c>
      <c r="N259" t="s">
        <v>7</v>
      </c>
      <c r="O259" t="s">
        <v>25</v>
      </c>
      <c r="P259" t="s">
        <v>46</v>
      </c>
      <c r="Q259" t="s">
        <v>512</v>
      </c>
      <c r="R259" t="s">
        <v>513</v>
      </c>
    </row>
    <row r="260" spans="1:18" x14ac:dyDescent="0.3">
      <c r="A260" s="20" t="str">
        <f>HYPERLINK("https://hsdes.intel.com/resource/14013163449","14013163449")</f>
        <v>14013163449</v>
      </c>
      <c r="B260" t="s">
        <v>508</v>
      </c>
      <c r="C260" s="10" t="s">
        <v>1242</v>
      </c>
      <c r="D260" s="10" t="s">
        <v>1217</v>
      </c>
      <c r="E260" s="5" t="s">
        <v>1219</v>
      </c>
      <c r="F260" s="11" t="s">
        <v>1236</v>
      </c>
      <c r="I260" s="10" t="s">
        <v>1248</v>
      </c>
      <c r="L260" t="s">
        <v>34</v>
      </c>
      <c r="M260" t="s">
        <v>6</v>
      </c>
      <c r="N260" t="s">
        <v>7</v>
      </c>
      <c r="O260" t="s">
        <v>448</v>
      </c>
      <c r="P260" t="s">
        <v>14</v>
      </c>
      <c r="Q260" t="s">
        <v>509</v>
      </c>
      <c r="R260" t="s">
        <v>510</v>
      </c>
    </row>
    <row r="261" spans="1:18" x14ac:dyDescent="0.3">
      <c r="A261" s="20" t="str">
        <f>HYPERLINK("https://hsdes.intel.com/resource/14013163434","14013163434")</f>
        <v>14013163434</v>
      </c>
      <c r="B261" t="s">
        <v>506</v>
      </c>
      <c r="C261" s="10" t="s">
        <v>1242</v>
      </c>
      <c r="D261" s="10" t="s">
        <v>1217</v>
      </c>
      <c r="E261" s="5" t="s">
        <v>1219</v>
      </c>
      <c r="F261" s="11" t="s">
        <v>1236</v>
      </c>
      <c r="I261" s="10" t="s">
        <v>1248</v>
      </c>
      <c r="L261" t="s">
        <v>30</v>
      </c>
      <c r="M261" t="s">
        <v>6</v>
      </c>
      <c r="N261" t="s">
        <v>7</v>
      </c>
      <c r="O261" t="s">
        <v>448</v>
      </c>
      <c r="P261" t="s">
        <v>14</v>
      </c>
      <c r="Q261" t="s">
        <v>504</v>
      </c>
      <c r="R261" t="s">
        <v>507</v>
      </c>
    </row>
    <row r="262" spans="1:18" x14ac:dyDescent="0.3">
      <c r="A262" s="20" t="str">
        <f>HYPERLINK("https://hsdes.intel.com/resource/14013163425","14013163425")</f>
        <v>14013163425</v>
      </c>
      <c r="B262" t="s">
        <v>503</v>
      </c>
      <c r="C262" s="10" t="s">
        <v>1242</v>
      </c>
      <c r="D262" s="10" t="s">
        <v>1217</v>
      </c>
      <c r="E262" s="5" t="s">
        <v>1219</v>
      </c>
      <c r="F262" s="11" t="s">
        <v>1236</v>
      </c>
      <c r="I262" s="10" t="s">
        <v>1248</v>
      </c>
      <c r="L262" t="s">
        <v>30</v>
      </c>
      <c r="M262" t="s">
        <v>6</v>
      </c>
      <c r="N262" t="s">
        <v>7</v>
      </c>
      <c r="O262" t="s">
        <v>448</v>
      </c>
      <c r="P262" t="s">
        <v>14</v>
      </c>
      <c r="Q262" t="s">
        <v>504</v>
      </c>
      <c r="R262" t="s">
        <v>505</v>
      </c>
    </row>
    <row r="263" spans="1:18" x14ac:dyDescent="0.3">
      <c r="A263" s="20" t="str">
        <f>HYPERLINK("https://hsdes.intel.com/resource/14013163415","14013163415")</f>
        <v>14013163415</v>
      </c>
      <c r="B263" t="s">
        <v>500</v>
      </c>
      <c r="C263" s="10" t="s">
        <v>1242</v>
      </c>
      <c r="D263" s="10" t="s">
        <v>1217</v>
      </c>
      <c r="E263" s="5" t="s">
        <v>1219</v>
      </c>
      <c r="F263" s="11" t="s">
        <v>1236</v>
      </c>
      <c r="I263" s="10" t="s">
        <v>1248</v>
      </c>
      <c r="L263" t="s">
        <v>34</v>
      </c>
      <c r="M263" t="s">
        <v>6</v>
      </c>
      <c r="N263" t="s">
        <v>7</v>
      </c>
      <c r="O263" t="s">
        <v>448</v>
      </c>
      <c r="P263" t="s">
        <v>14</v>
      </c>
      <c r="Q263" t="s">
        <v>501</v>
      </c>
      <c r="R263" t="s">
        <v>502</v>
      </c>
    </row>
    <row r="264" spans="1:18" x14ac:dyDescent="0.3">
      <c r="A264" s="20" t="str">
        <f>HYPERLINK("https://hsdes.intel.com/resource/14013163402","14013163402")</f>
        <v>14013163402</v>
      </c>
      <c r="B264" t="s">
        <v>498</v>
      </c>
      <c r="C264" s="10" t="s">
        <v>1242</v>
      </c>
      <c r="D264" s="10" t="s">
        <v>1217</v>
      </c>
      <c r="E264" s="5" t="s">
        <v>1219</v>
      </c>
      <c r="F264" s="11" t="s">
        <v>1236</v>
      </c>
      <c r="I264" s="10" t="s">
        <v>1248</v>
      </c>
      <c r="L264" t="s">
        <v>5</v>
      </c>
      <c r="M264" t="s">
        <v>6</v>
      </c>
      <c r="N264" t="s">
        <v>7</v>
      </c>
      <c r="O264" t="s">
        <v>448</v>
      </c>
      <c r="P264" t="s">
        <v>14</v>
      </c>
      <c r="Q264" t="s">
        <v>496</v>
      </c>
      <c r="R264" t="s">
        <v>499</v>
      </c>
    </row>
    <row r="265" spans="1:18" x14ac:dyDescent="0.3">
      <c r="A265" s="20" t="str">
        <f>HYPERLINK("https://hsdes.intel.com/resource/14013163393","14013163393")</f>
        <v>14013163393</v>
      </c>
      <c r="B265" t="s">
        <v>495</v>
      </c>
      <c r="C265" s="10" t="s">
        <v>1242</v>
      </c>
      <c r="D265" s="10" t="s">
        <v>1217</v>
      </c>
      <c r="E265" s="5" t="s">
        <v>1219</v>
      </c>
      <c r="F265" s="11" t="s">
        <v>1236</v>
      </c>
      <c r="I265" s="10" t="s">
        <v>1248</v>
      </c>
      <c r="L265" t="s">
        <v>34</v>
      </c>
      <c r="M265" t="s">
        <v>6</v>
      </c>
      <c r="N265" t="s">
        <v>7</v>
      </c>
      <c r="O265" t="s">
        <v>448</v>
      </c>
      <c r="P265" t="s">
        <v>14</v>
      </c>
      <c r="Q265" t="s">
        <v>496</v>
      </c>
      <c r="R265" t="s">
        <v>497</v>
      </c>
    </row>
    <row r="266" spans="1:18" x14ac:dyDescent="0.3">
      <c r="A266" s="20" t="str">
        <f>HYPERLINK("https://hsdes.intel.com/resource/14013163390","14013163390")</f>
        <v>14013163390</v>
      </c>
      <c r="B266" t="s">
        <v>492</v>
      </c>
      <c r="C266" s="10" t="s">
        <v>1242</v>
      </c>
      <c r="D266" s="10" t="s">
        <v>1217</v>
      </c>
      <c r="E266" s="5" t="s">
        <v>1219</v>
      </c>
      <c r="F266" s="11" t="s">
        <v>1236</v>
      </c>
      <c r="I266" s="10" t="s">
        <v>1248</v>
      </c>
      <c r="L266" t="s">
        <v>30</v>
      </c>
      <c r="M266" t="s">
        <v>6</v>
      </c>
      <c r="N266" t="s">
        <v>7</v>
      </c>
      <c r="O266" t="s">
        <v>448</v>
      </c>
      <c r="P266" t="s">
        <v>14</v>
      </c>
      <c r="Q266" t="s">
        <v>493</v>
      </c>
      <c r="R266" t="s">
        <v>494</v>
      </c>
    </row>
    <row r="267" spans="1:18" x14ac:dyDescent="0.3">
      <c r="A267" s="20" t="str">
        <f>HYPERLINK("https://hsdes.intel.com/resource/14013163371","14013163371")</f>
        <v>14013163371</v>
      </c>
      <c r="B267" t="s">
        <v>490</v>
      </c>
      <c r="C267" s="10" t="s">
        <v>1242</v>
      </c>
      <c r="D267" s="10" t="s">
        <v>1217</v>
      </c>
      <c r="E267" s="5" t="s">
        <v>1219</v>
      </c>
      <c r="F267" s="11" t="s">
        <v>1236</v>
      </c>
      <c r="I267" s="10" t="s">
        <v>1248</v>
      </c>
      <c r="L267" t="s">
        <v>34</v>
      </c>
      <c r="M267" t="s">
        <v>6</v>
      </c>
      <c r="N267" t="s">
        <v>7</v>
      </c>
      <c r="O267" t="s">
        <v>448</v>
      </c>
      <c r="P267" t="s">
        <v>14</v>
      </c>
      <c r="Q267" t="s">
        <v>482</v>
      </c>
      <c r="R267" t="s">
        <v>491</v>
      </c>
    </row>
    <row r="268" spans="1:18" x14ac:dyDescent="0.3">
      <c r="A268" s="20" t="str">
        <f>HYPERLINK("https://hsdes.intel.com/resource/14013163359","14013163359")</f>
        <v>14013163359</v>
      </c>
      <c r="B268" t="s">
        <v>488</v>
      </c>
      <c r="C268" s="10" t="s">
        <v>1242</v>
      </c>
      <c r="D268" s="10" t="s">
        <v>1217</v>
      </c>
      <c r="E268" s="5" t="s">
        <v>1219</v>
      </c>
      <c r="F268" s="11" t="s">
        <v>1236</v>
      </c>
      <c r="I268" s="10" t="s">
        <v>1248</v>
      </c>
      <c r="L268" t="s">
        <v>34</v>
      </c>
      <c r="M268" t="s">
        <v>6</v>
      </c>
      <c r="N268" t="s">
        <v>7</v>
      </c>
      <c r="O268" t="s">
        <v>448</v>
      </c>
      <c r="P268" t="s">
        <v>14</v>
      </c>
      <c r="Q268" t="s">
        <v>482</v>
      </c>
      <c r="R268" t="s">
        <v>489</v>
      </c>
    </row>
    <row r="269" spans="1:18" x14ac:dyDescent="0.3">
      <c r="A269" s="20" t="str">
        <f>HYPERLINK("https://hsdes.intel.com/resource/14013163339","14013163339")</f>
        <v>14013163339</v>
      </c>
      <c r="B269" t="s">
        <v>486</v>
      </c>
      <c r="C269" s="10" t="s">
        <v>1242</v>
      </c>
      <c r="D269" s="10" t="s">
        <v>1217</v>
      </c>
      <c r="E269" s="5" t="s">
        <v>1219</v>
      </c>
      <c r="F269" s="11" t="s">
        <v>1236</v>
      </c>
      <c r="I269" s="10" t="s">
        <v>1241</v>
      </c>
      <c r="K269" s="10"/>
      <c r="L269" t="s">
        <v>34</v>
      </c>
      <c r="M269" t="s">
        <v>6</v>
      </c>
      <c r="N269" t="s">
        <v>7</v>
      </c>
      <c r="O269" t="s">
        <v>448</v>
      </c>
      <c r="P269" t="s">
        <v>14</v>
      </c>
      <c r="Q269" t="s">
        <v>482</v>
      </c>
      <c r="R269" t="s">
        <v>487</v>
      </c>
    </row>
    <row r="270" spans="1:18" x14ac:dyDescent="0.3">
      <c r="A270" s="20" t="str">
        <f>HYPERLINK("https://hsdes.intel.com/resource/14013163332","14013163332")</f>
        <v>14013163332</v>
      </c>
      <c r="B270" t="s">
        <v>484</v>
      </c>
      <c r="C270" s="10" t="s">
        <v>1242</v>
      </c>
      <c r="D270" s="10" t="s">
        <v>1217</v>
      </c>
      <c r="E270" s="5" t="s">
        <v>1219</v>
      </c>
      <c r="F270" s="11" t="s">
        <v>1236</v>
      </c>
      <c r="I270" s="10" t="s">
        <v>1241</v>
      </c>
      <c r="L270" t="s">
        <v>30</v>
      </c>
      <c r="M270" t="s">
        <v>6</v>
      </c>
      <c r="N270" t="s">
        <v>7</v>
      </c>
      <c r="O270" t="s">
        <v>448</v>
      </c>
      <c r="P270" t="s">
        <v>14</v>
      </c>
      <c r="Q270" t="s">
        <v>482</v>
      </c>
      <c r="R270" t="s">
        <v>485</v>
      </c>
    </row>
    <row r="271" spans="1:18" x14ac:dyDescent="0.3">
      <c r="A271" s="20" t="str">
        <f>HYPERLINK("https://hsdes.intel.com/resource/14013163315","14013163315")</f>
        <v>14013163315</v>
      </c>
      <c r="B271" t="s">
        <v>481</v>
      </c>
      <c r="C271" s="10" t="s">
        <v>1242</v>
      </c>
      <c r="D271" s="10" t="s">
        <v>1217</v>
      </c>
      <c r="E271" s="5" t="s">
        <v>1219</v>
      </c>
      <c r="F271" s="11" t="s">
        <v>1236</v>
      </c>
      <c r="I271" s="10" t="s">
        <v>1241</v>
      </c>
      <c r="L271" t="s">
        <v>34</v>
      </c>
      <c r="M271" t="s">
        <v>6</v>
      </c>
      <c r="N271" t="s">
        <v>7</v>
      </c>
      <c r="O271" t="s">
        <v>448</v>
      </c>
      <c r="P271" t="s">
        <v>14</v>
      </c>
      <c r="Q271" t="s">
        <v>482</v>
      </c>
      <c r="R271" t="s">
        <v>483</v>
      </c>
    </row>
    <row r="272" spans="1:18" x14ac:dyDescent="0.3">
      <c r="A272" s="10" t="str">
        <f>HYPERLINK("https://hsdes.intel.com/resource/14013163310","14013163310")</f>
        <v>14013163310</v>
      </c>
      <c r="B272" t="s">
        <v>479</v>
      </c>
      <c r="C272" s="10" t="s">
        <v>1242</v>
      </c>
      <c r="D272" s="10" t="s">
        <v>1217</v>
      </c>
      <c r="E272" s="5" t="s">
        <v>1219</v>
      </c>
      <c r="F272" s="11" t="s">
        <v>1236</v>
      </c>
      <c r="I272" s="10" t="s">
        <v>1188</v>
      </c>
      <c r="L272" t="s">
        <v>5</v>
      </c>
      <c r="M272" t="s">
        <v>24</v>
      </c>
      <c r="N272" t="s">
        <v>75</v>
      </c>
      <c r="O272" t="s">
        <v>146</v>
      </c>
      <c r="P272" t="s">
        <v>26</v>
      </c>
      <c r="Q272" t="s">
        <v>27</v>
      </c>
      <c r="R272" t="s">
        <v>480</v>
      </c>
    </row>
    <row r="273" spans="1:18" x14ac:dyDescent="0.3">
      <c r="A273" s="20" t="str">
        <f>HYPERLINK("https://hsdes.intel.com/resource/14013163289","14013163289")</f>
        <v>14013163289</v>
      </c>
      <c r="B273" t="s">
        <v>476</v>
      </c>
      <c r="C273" s="10" t="s">
        <v>1242</v>
      </c>
      <c r="D273" s="10" t="s">
        <v>1217</v>
      </c>
      <c r="E273" s="5" t="s">
        <v>1219</v>
      </c>
      <c r="F273" s="11" t="s">
        <v>1236</v>
      </c>
      <c r="I273" s="10" t="s">
        <v>1241</v>
      </c>
      <c r="L273" t="s">
        <v>34</v>
      </c>
      <c r="M273" t="s">
        <v>6</v>
      </c>
      <c r="N273" t="s">
        <v>75</v>
      </c>
      <c r="O273" t="s">
        <v>477</v>
      </c>
      <c r="P273" t="s">
        <v>14</v>
      </c>
      <c r="Q273" t="s">
        <v>449</v>
      </c>
      <c r="R273" t="s">
        <v>478</v>
      </c>
    </row>
    <row r="274" spans="1:18" x14ac:dyDescent="0.3">
      <c r="A274" s="20" t="str">
        <f>HYPERLINK("https://hsdes.intel.com/resource/14013163281","14013163281")</f>
        <v>14013163281</v>
      </c>
      <c r="B274" t="s">
        <v>474</v>
      </c>
      <c r="C274" s="10" t="s">
        <v>1242</v>
      </c>
      <c r="D274" s="10" t="s">
        <v>1217</v>
      </c>
      <c r="E274" s="5" t="s">
        <v>1219</v>
      </c>
      <c r="F274" s="11" t="s">
        <v>1236</v>
      </c>
      <c r="I274" s="10" t="s">
        <v>1189</v>
      </c>
      <c r="L274" t="s">
        <v>5</v>
      </c>
      <c r="M274" t="s">
        <v>6</v>
      </c>
      <c r="N274" t="s">
        <v>7</v>
      </c>
      <c r="O274" t="s">
        <v>13</v>
      </c>
      <c r="P274" t="s">
        <v>14</v>
      </c>
      <c r="Q274" t="s">
        <v>410</v>
      </c>
      <c r="R274" t="s">
        <v>475</v>
      </c>
    </row>
    <row r="275" spans="1:18" x14ac:dyDescent="0.3">
      <c r="A275" s="20" t="str">
        <f>HYPERLINK("https://hsdes.intel.com/resource/14013163232","14013163232")</f>
        <v>14013163232</v>
      </c>
      <c r="B275" t="s">
        <v>471</v>
      </c>
      <c r="C275" s="10" t="s">
        <v>1242</v>
      </c>
      <c r="D275" s="10" t="s">
        <v>1217</v>
      </c>
      <c r="E275" s="5" t="s">
        <v>1219</v>
      </c>
      <c r="F275" s="11" t="s">
        <v>1236</v>
      </c>
      <c r="I275" s="10" t="s">
        <v>1189</v>
      </c>
      <c r="L275" t="s">
        <v>34</v>
      </c>
      <c r="M275" t="s">
        <v>6</v>
      </c>
      <c r="N275" t="s">
        <v>7</v>
      </c>
      <c r="O275" t="s">
        <v>13</v>
      </c>
      <c r="P275" t="s">
        <v>14</v>
      </c>
      <c r="Q275" t="s">
        <v>472</v>
      </c>
      <c r="R275" t="s">
        <v>473</v>
      </c>
    </row>
    <row r="276" spans="1:18" x14ac:dyDescent="0.3">
      <c r="A276" s="20" t="str">
        <f>HYPERLINK("https://hsdes.intel.com/resource/14013163191","14013163191")</f>
        <v>14013163191</v>
      </c>
      <c r="B276" t="s">
        <v>468</v>
      </c>
      <c r="C276" s="10" t="s">
        <v>1242</v>
      </c>
      <c r="D276" s="10" t="s">
        <v>1217</v>
      </c>
      <c r="E276" s="5" t="s">
        <v>1219</v>
      </c>
      <c r="F276" s="11" t="s">
        <v>1236</v>
      </c>
      <c r="I276" s="10" t="s">
        <v>1189</v>
      </c>
      <c r="L276" t="s">
        <v>5</v>
      </c>
      <c r="M276" t="s">
        <v>6</v>
      </c>
      <c r="N276" t="s">
        <v>7</v>
      </c>
      <c r="O276" t="s">
        <v>13</v>
      </c>
      <c r="P276" t="s">
        <v>14</v>
      </c>
      <c r="Q276" t="s">
        <v>469</v>
      </c>
      <c r="R276" t="s">
        <v>470</v>
      </c>
    </row>
    <row r="277" spans="1:18" x14ac:dyDescent="0.3">
      <c r="A277" s="10" t="str">
        <f>HYPERLINK("https://hsdes.intel.com/resource/14013163162","14013163162")</f>
        <v>14013163162</v>
      </c>
      <c r="B277" t="s">
        <v>466</v>
      </c>
      <c r="C277" s="10" t="s">
        <v>1240</v>
      </c>
      <c r="D277" s="10" t="s">
        <v>1217</v>
      </c>
      <c r="E277" s="5" t="s">
        <v>1219</v>
      </c>
      <c r="F277" s="11" t="s">
        <v>1236</v>
      </c>
      <c r="I277" s="10" t="s">
        <v>1188</v>
      </c>
      <c r="L277" t="s">
        <v>34</v>
      </c>
      <c r="M277" t="s">
        <v>45</v>
      </c>
      <c r="N277" t="s">
        <v>7</v>
      </c>
      <c r="O277" t="s">
        <v>175</v>
      </c>
      <c r="P277" t="s">
        <v>216</v>
      </c>
      <c r="Q277" t="s">
        <v>55</v>
      </c>
      <c r="R277" t="s">
        <v>467</v>
      </c>
    </row>
    <row r="278" spans="1:18" x14ac:dyDescent="0.3">
      <c r="A278" s="20" t="str">
        <f>HYPERLINK("https://hsdes.intel.com/resource/14013163150","14013163150")</f>
        <v>14013163150</v>
      </c>
      <c r="B278" t="s">
        <v>463</v>
      </c>
      <c r="C278" s="10" t="s">
        <v>1222</v>
      </c>
      <c r="D278" s="10" t="s">
        <v>1217</v>
      </c>
      <c r="E278" s="5" t="s">
        <v>1219</v>
      </c>
      <c r="F278" s="11" t="s">
        <v>1236</v>
      </c>
      <c r="I278" s="10" t="s">
        <v>1189</v>
      </c>
      <c r="K278" t="s">
        <v>1195</v>
      </c>
      <c r="L278" t="s">
        <v>30</v>
      </c>
      <c r="M278" t="s">
        <v>6</v>
      </c>
      <c r="N278" t="s">
        <v>7</v>
      </c>
      <c r="O278" t="s">
        <v>186</v>
      </c>
      <c r="P278" t="s">
        <v>14</v>
      </c>
      <c r="Q278" t="s">
        <v>464</v>
      </c>
      <c r="R278" t="s">
        <v>465</v>
      </c>
    </row>
    <row r="279" spans="1:18" x14ac:dyDescent="0.3">
      <c r="A279" s="10" t="str">
        <f>HYPERLINK("https://hsdes.intel.com/resource/14013163080","14013163080")</f>
        <v>14013163080</v>
      </c>
      <c r="B279" t="s">
        <v>461</v>
      </c>
      <c r="C279" s="10" t="s">
        <v>1240</v>
      </c>
      <c r="D279" s="10" t="s">
        <v>1217</v>
      </c>
      <c r="E279" s="5" t="s">
        <v>1219</v>
      </c>
      <c r="F279" s="11" t="s">
        <v>1236</v>
      </c>
      <c r="I279" s="10" t="s">
        <v>1188</v>
      </c>
      <c r="L279" t="s">
        <v>30</v>
      </c>
      <c r="M279" t="s">
        <v>37</v>
      </c>
      <c r="N279" t="s">
        <v>7</v>
      </c>
      <c r="O279" t="s">
        <v>298</v>
      </c>
      <c r="P279" t="s">
        <v>38</v>
      </c>
      <c r="Q279" t="s">
        <v>112</v>
      </c>
      <c r="R279" t="s">
        <v>462</v>
      </c>
    </row>
    <row r="280" spans="1:18" x14ac:dyDescent="0.3">
      <c r="A280" s="20" t="str">
        <f>HYPERLINK("https://hsdes.intel.com/resource/14013163067","14013163067")</f>
        <v>14013163067</v>
      </c>
      <c r="B280" t="s">
        <v>458</v>
      </c>
      <c r="C280" s="10" t="s">
        <v>1242</v>
      </c>
      <c r="D280" s="10" t="s">
        <v>1217</v>
      </c>
      <c r="E280" s="5" t="s">
        <v>1219</v>
      </c>
      <c r="F280" s="11" t="s">
        <v>1236</v>
      </c>
      <c r="I280" s="10" t="s">
        <v>1189</v>
      </c>
      <c r="L280" t="s">
        <v>34</v>
      </c>
      <c r="M280" t="s">
        <v>6</v>
      </c>
      <c r="N280" t="s">
        <v>7</v>
      </c>
      <c r="O280" t="s">
        <v>448</v>
      </c>
      <c r="P280" t="s">
        <v>14</v>
      </c>
      <c r="Q280" t="s">
        <v>459</v>
      </c>
      <c r="R280" t="s">
        <v>460</v>
      </c>
    </row>
    <row r="281" spans="1:18" x14ac:dyDescent="0.3">
      <c r="A281" s="21" t="str">
        <f>HYPERLINK("https://hsdes.intel.com/resource/14013163063","14013163063")</f>
        <v>14013163063</v>
      </c>
      <c r="B281" t="s">
        <v>455</v>
      </c>
      <c r="C281" s="10" t="s">
        <v>1242</v>
      </c>
      <c r="D281" s="10" t="s">
        <v>1218</v>
      </c>
      <c r="E281" s="5" t="s">
        <v>1219</v>
      </c>
      <c r="F281" s="11" t="s">
        <v>1236</v>
      </c>
      <c r="I281" s="10" t="s">
        <v>1189</v>
      </c>
      <c r="L281" t="s">
        <v>30</v>
      </c>
      <c r="M281" t="s">
        <v>6</v>
      </c>
      <c r="N281" t="s">
        <v>75</v>
      </c>
      <c r="O281" t="s">
        <v>13</v>
      </c>
      <c r="P281" t="s">
        <v>14</v>
      </c>
      <c r="Q281" t="s">
        <v>456</v>
      </c>
      <c r="R281" t="s">
        <v>457</v>
      </c>
    </row>
    <row r="282" spans="1:18" x14ac:dyDescent="0.3">
      <c r="A282" s="10" t="str">
        <f>HYPERLINK("https://hsdes.intel.com/resource/14013162869","14013162869")</f>
        <v>14013162869</v>
      </c>
      <c r="B282" t="s">
        <v>453</v>
      </c>
      <c r="C282" s="10" t="s">
        <v>1240</v>
      </c>
      <c r="D282" s="10" t="s">
        <v>1217</v>
      </c>
      <c r="E282" s="5" t="s">
        <v>1219</v>
      </c>
      <c r="F282" s="11" t="s">
        <v>1236</v>
      </c>
      <c r="I282" t="s">
        <v>1186</v>
      </c>
      <c r="L282" t="s">
        <v>5</v>
      </c>
      <c r="M282" t="s">
        <v>45</v>
      </c>
      <c r="N282" t="s">
        <v>7</v>
      </c>
      <c r="O282" t="s">
        <v>25</v>
      </c>
      <c r="P282" t="s">
        <v>54</v>
      </c>
      <c r="Q282" t="s">
        <v>55</v>
      </c>
      <c r="R282" t="s">
        <v>454</v>
      </c>
    </row>
    <row r="283" spans="1:18" x14ac:dyDescent="0.3">
      <c r="A283" s="10" t="str">
        <f>HYPERLINK("https://hsdes.intel.com/resource/14013162852","14013162852")</f>
        <v>14013162852</v>
      </c>
      <c r="B283" t="s">
        <v>451</v>
      </c>
      <c r="C283" s="10" t="s">
        <v>1242</v>
      </c>
      <c r="D283" s="10" t="s">
        <v>1217</v>
      </c>
      <c r="E283" s="5" t="s">
        <v>1219</v>
      </c>
      <c r="F283" s="11" t="s">
        <v>1236</v>
      </c>
      <c r="I283" s="10" t="s">
        <v>1188</v>
      </c>
      <c r="L283" t="s">
        <v>5</v>
      </c>
      <c r="M283" t="s">
        <v>24</v>
      </c>
      <c r="N283" t="s">
        <v>7</v>
      </c>
      <c r="O283" t="s">
        <v>25</v>
      </c>
      <c r="P283" t="s">
        <v>26</v>
      </c>
      <c r="Q283" t="s">
        <v>27</v>
      </c>
      <c r="R283" t="s">
        <v>452</v>
      </c>
    </row>
    <row r="284" spans="1:18" x14ac:dyDescent="0.3">
      <c r="A284" s="20" t="str">
        <f>HYPERLINK("https://hsdes.intel.com/resource/14013162847","14013162847")</f>
        <v>14013162847</v>
      </c>
      <c r="B284" t="s">
        <v>447</v>
      </c>
      <c r="C284" s="10" t="s">
        <v>1242</v>
      </c>
      <c r="D284" s="10" t="s">
        <v>1218</v>
      </c>
      <c r="E284" s="5" t="s">
        <v>1219</v>
      </c>
      <c r="F284" s="11" t="s">
        <v>1236</v>
      </c>
      <c r="I284" s="10" t="s">
        <v>1241</v>
      </c>
      <c r="L284" t="s">
        <v>30</v>
      </c>
      <c r="M284" t="s">
        <v>6</v>
      </c>
      <c r="N284" t="s">
        <v>7</v>
      </c>
      <c r="O284" t="s">
        <v>448</v>
      </c>
      <c r="P284" t="s">
        <v>14</v>
      </c>
      <c r="Q284" t="s">
        <v>449</v>
      </c>
      <c r="R284" t="s">
        <v>450</v>
      </c>
    </row>
    <row r="285" spans="1:18" x14ac:dyDescent="0.3">
      <c r="A285" s="10" t="str">
        <f>HYPERLINK("https://hsdes.intel.com/resource/14013162764","14013162764")</f>
        <v>14013162764</v>
      </c>
      <c r="B285" t="s">
        <v>444</v>
      </c>
      <c r="C285" s="10" t="s">
        <v>1242</v>
      </c>
      <c r="D285" s="10" t="s">
        <v>1217</v>
      </c>
      <c r="E285" s="5" t="s">
        <v>1219</v>
      </c>
      <c r="F285" s="11" t="s">
        <v>1236</v>
      </c>
      <c r="I285" s="10" t="s">
        <v>1188</v>
      </c>
      <c r="J285"/>
      <c r="L285" t="s">
        <v>5</v>
      </c>
      <c r="M285" t="s">
        <v>24</v>
      </c>
      <c r="N285" t="s">
        <v>7</v>
      </c>
      <c r="O285" t="s">
        <v>25</v>
      </c>
      <c r="P285" t="s">
        <v>26</v>
      </c>
      <c r="Q285" t="s">
        <v>445</v>
      </c>
      <c r="R285" t="s">
        <v>446</v>
      </c>
    </row>
    <row r="286" spans="1:18" x14ac:dyDescent="0.3">
      <c r="A286" s="10" t="str">
        <f>HYPERLINK("https://hsdes.intel.com/resource/14013162577","14013162577")</f>
        <v>14013162577</v>
      </c>
      <c r="B286" t="s">
        <v>442</v>
      </c>
      <c r="C286" s="10" t="s">
        <v>1240</v>
      </c>
      <c r="D286" s="10" t="s">
        <v>1217</v>
      </c>
      <c r="E286" s="5" t="s">
        <v>1219</v>
      </c>
      <c r="F286" s="11" t="s">
        <v>1236</v>
      </c>
      <c r="I286" t="s">
        <v>1186</v>
      </c>
      <c r="L286" t="s">
        <v>5</v>
      </c>
      <c r="M286" t="s">
        <v>45</v>
      </c>
      <c r="N286" t="s">
        <v>7</v>
      </c>
      <c r="O286" t="s">
        <v>25</v>
      </c>
      <c r="P286" t="s">
        <v>216</v>
      </c>
      <c r="Q286" t="s">
        <v>55</v>
      </c>
      <c r="R286" t="s">
        <v>443</v>
      </c>
    </row>
    <row r="287" spans="1:18" x14ac:dyDescent="0.3">
      <c r="A287" s="20" t="str">
        <f>HYPERLINK("https://hsdes.intel.com/resource/14013162573","14013162573")</f>
        <v>14013162573</v>
      </c>
      <c r="B287" t="s">
        <v>439</v>
      </c>
      <c r="C287" s="10" t="s">
        <v>1242</v>
      </c>
      <c r="D287" s="10" t="s">
        <v>1218</v>
      </c>
      <c r="E287" s="5" t="s">
        <v>1219</v>
      </c>
      <c r="F287" s="11" t="s">
        <v>1236</v>
      </c>
      <c r="I287" s="10" t="s">
        <v>1189</v>
      </c>
      <c r="L287" t="s">
        <v>34</v>
      </c>
      <c r="M287" t="s">
        <v>6</v>
      </c>
      <c r="N287" t="s">
        <v>7</v>
      </c>
      <c r="O287" t="s">
        <v>13</v>
      </c>
      <c r="P287" t="s">
        <v>14</v>
      </c>
      <c r="Q287" t="s">
        <v>440</v>
      </c>
      <c r="R287" t="s">
        <v>441</v>
      </c>
    </row>
    <row r="288" spans="1:18" x14ac:dyDescent="0.3">
      <c r="A288" s="10" t="str">
        <f>HYPERLINK("https://hsdes.intel.com/resource/14013162551","14013162551")</f>
        <v>14013162551</v>
      </c>
      <c r="B288" t="s">
        <v>435</v>
      </c>
      <c r="C288" s="10" t="s">
        <v>1242</v>
      </c>
      <c r="D288" s="10" t="s">
        <v>1217</v>
      </c>
      <c r="E288" s="5" t="s">
        <v>1219</v>
      </c>
      <c r="F288" s="11" t="s">
        <v>1236</v>
      </c>
      <c r="I288" s="10" t="s">
        <v>1188</v>
      </c>
      <c r="L288" t="s">
        <v>5</v>
      </c>
      <c r="M288" t="s">
        <v>304</v>
      </c>
      <c r="N288" t="s">
        <v>75</v>
      </c>
      <c r="O288" t="s">
        <v>436</v>
      </c>
      <c r="P288" t="s">
        <v>306</v>
      </c>
      <c r="Q288" t="s">
        <v>437</v>
      </c>
      <c r="R288" t="s">
        <v>438</v>
      </c>
    </row>
    <row r="289" spans="1:18" x14ac:dyDescent="0.3">
      <c r="A289" s="10" t="str">
        <f>HYPERLINK("https://hsdes.intel.com/resource/14013162512","14013162512")</f>
        <v>14013162512</v>
      </c>
      <c r="B289" t="s">
        <v>433</v>
      </c>
      <c r="C289" s="10" t="s">
        <v>1240</v>
      </c>
      <c r="D289" s="10" t="s">
        <v>1217</v>
      </c>
      <c r="E289" s="5" t="s">
        <v>1219</v>
      </c>
      <c r="F289" s="11" t="s">
        <v>1236</v>
      </c>
      <c r="I289" t="s">
        <v>1186</v>
      </c>
      <c r="L289" t="s">
        <v>5</v>
      </c>
      <c r="M289" t="s">
        <v>45</v>
      </c>
      <c r="N289" t="s">
        <v>7</v>
      </c>
      <c r="O289" t="s">
        <v>25</v>
      </c>
      <c r="P289" t="s">
        <v>216</v>
      </c>
      <c r="Q289" t="s">
        <v>55</v>
      </c>
      <c r="R289" t="s">
        <v>434</v>
      </c>
    </row>
    <row r="290" spans="1:18" x14ac:dyDescent="0.3">
      <c r="A290" s="10" t="str">
        <f>HYPERLINK("https://hsdes.intel.com/resource/14013162499","14013162499")</f>
        <v>14013162499</v>
      </c>
      <c r="B290" t="s">
        <v>431</v>
      </c>
      <c r="C290" s="10" t="s">
        <v>1240</v>
      </c>
      <c r="D290" s="10" t="s">
        <v>1217</v>
      </c>
      <c r="E290" s="5" t="s">
        <v>1219</v>
      </c>
      <c r="F290" s="11" t="s">
        <v>1236</v>
      </c>
      <c r="I290" s="10" t="s">
        <v>1186</v>
      </c>
      <c r="L290" t="s">
        <v>5</v>
      </c>
      <c r="M290" t="s">
        <v>45</v>
      </c>
      <c r="N290" t="s">
        <v>7</v>
      </c>
      <c r="O290" t="s">
        <v>25</v>
      </c>
      <c r="P290" t="s">
        <v>216</v>
      </c>
      <c r="Q290" t="s">
        <v>55</v>
      </c>
      <c r="R290" t="s">
        <v>432</v>
      </c>
    </row>
    <row r="291" spans="1:18" x14ac:dyDescent="0.3">
      <c r="A291" s="10" t="str">
        <f>HYPERLINK("https://hsdes.intel.com/resource/14013162433","14013162433")</f>
        <v>14013162433</v>
      </c>
      <c r="B291" t="s">
        <v>429</v>
      </c>
      <c r="C291" s="10" t="s">
        <v>1242</v>
      </c>
      <c r="D291" s="10" t="s">
        <v>1217</v>
      </c>
      <c r="E291" s="5" t="s">
        <v>1219</v>
      </c>
      <c r="F291" s="11" t="s">
        <v>1236</v>
      </c>
      <c r="I291" s="10" t="s">
        <v>1241</v>
      </c>
      <c r="L291" t="s">
        <v>5</v>
      </c>
      <c r="M291" t="s">
        <v>37</v>
      </c>
      <c r="N291" t="s">
        <v>75</v>
      </c>
      <c r="O291" t="s">
        <v>25</v>
      </c>
      <c r="P291" t="s">
        <v>179</v>
      </c>
      <c r="Q291" t="s">
        <v>180</v>
      </c>
      <c r="R291" t="s">
        <v>430</v>
      </c>
    </row>
    <row r="292" spans="1:18" x14ac:dyDescent="0.3">
      <c r="A292" s="10" t="str">
        <f>HYPERLINK("https://hsdes.intel.com/resource/14013162431","14013162431")</f>
        <v>14013162431</v>
      </c>
      <c r="B292" t="s">
        <v>427</v>
      </c>
      <c r="C292" s="10" t="s">
        <v>1240</v>
      </c>
      <c r="D292" s="10" t="s">
        <v>1217</v>
      </c>
      <c r="E292" s="5" t="s">
        <v>1219</v>
      </c>
      <c r="F292" s="11" t="s">
        <v>1236</v>
      </c>
      <c r="I292" s="10" t="s">
        <v>1186</v>
      </c>
      <c r="L292" t="s">
        <v>5</v>
      </c>
      <c r="M292" t="s">
        <v>37</v>
      </c>
      <c r="N292" t="s">
        <v>75</v>
      </c>
      <c r="O292" t="s">
        <v>25</v>
      </c>
      <c r="P292" t="s">
        <v>179</v>
      </c>
      <c r="Q292" t="s">
        <v>423</v>
      </c>
      <c r="R292" t="s">
        <v>428</v>
      </c>
    </row>
    <row r="293" spans="1:18" x14ac:dyDescent="0.3">
      <c r="A293" s="10" t="str">
        <f>HYPERLINK("https://hsdes.intel.com/resource/14013162422","14013162422")</f>
        <v>14013162422</v>
      </c>
      <c r="B293" t="s">
        <v>425</v>
      </c>
      <c r="C293" s="10" t="s">
        <v>1242</v>
      </c>
      <c r="D293" s="10" t="s">
        <v>1217</v>
      </c>
      <c r="E293" s="5" t="s">
        <v>1219</v>
      </c>
      <c r="F293" s="11" t="s">
        <v>1236</v>
      </c>
      <c r="I293" s="10" t="s">
        <v>1241</v>
      </c>
      <c r="L293" t="s">
        <v>5</v>
      </c>
      <c r="M293" t="s">
        <v>37</v>
      </c>
      <c r="N293" t="s">
        <v>75</v>
      </c>
      <c r="O293" t="s">
        <v>25</v>
      </c>
      <c r="P293" t="s">
        <v>179</v>
      </c>
      <c r="Q293" t="s">
        <v>180</v>
      </c>
      <c r="R293" t="s">
        <v>426</v>
      </c>
    </row>
    <row r="294" spans="1:18" x14ac:dyDescent="0.3">
      <c r="A294" s="10">
        <v>14013162416</v>
      </c>
      <c r="B294" t="s">
        <v>422</v>
      </c>
      <c r="C294" s="10" t="s">
        <v>1242</v>
      </c>
      <c r="D294" s="10" t="s">
        <v>1217</v>
      </c>
      <c r="E294" s="5" t="s">
        <v>1219</v>
      </c>
      <c r="F294" s="11" t="s">
        <v>1236</v>
      </c>
      <c r="I294" s="10" t="s">
        <v>1241</v>
      </c>
      <c r="K294" s="16"/>
      <c r="L294" t="s">
        <v>5</v>
      </c>
      <c r="M294" t="s">
        <v>37</v>
      </c>
      <c r="N294" t="s">
        <v>75</v>
      </c>
      <c r="O294" t="s">
        <v>25</v>
      </c>
      <c r="P294" t="s">
        <v>179</v>
      </c>
      <c r="Q294" t="s">
        <v>423</v>
      </c>
      <c r="R294" t="s">
        <v>424</v>
      </c>
    </row>
    <row r="295" spans="1:18" x14ac:dyDescent="0.3">
      <c r="A295" s="10" t="str">
        <f>HYPERLINK("https://hsdes.intel.com/resource/14013162003","14013162003")</f>
        <v>14013162003</v>
      </c>
      <c r="B295" t="s">
        <v>420</v>
      </c>
      <c r="C295" s="10" t="s">
        <v>1242</v>
      </c>
      <c r="D295" s="10" t="s">
        <v>1217</v>
      </c>
      <c r="E295" s="5" t="s">
        <v>1219</v>
      </c>
      <c r="F295" s="11" t="s">
        <v>1236</v>
      </c>
      <c r="I295" s="10" t="s">
        <v>1187</v>
      </c>
      <c r="L295" t="s">
        <v>5</v>
      </c>
      <c r="M295" t="s">
        <v>24</v>
      </c>
      <c r="N295" t="s">
        <v>7</v>
      </c>
      <c r="O295" t="s">
        <v>8</v>
      </c>
      <c r="P295" t="s">
        <v>9</v>
      </c>
      <c r="Q295" t="s">
        <v>416</v>
      </c>
      <c r="R295" t="s">
        <v>421</v>
      </c>
    </row>
    <row r="296" spans="1:18" x14ac:dyDescent="0.3">
      <c r="A296" s="10" t="str">
        <f>HYPERLINK("https://hsdes.intel.com/resource/14013161993","14013161993")</f>
        <v>14013161993</v>
      </c>
      <c r="B296" t="s">
        <v>418</v>
      </c>
      <c r="C296" s="10" t="s">
        <v>1242</v>
      </c>
      <c r="D296" s="10" t="s">
        <v>1217</v>
      </c>
      <c r="E296" s="5" t="s">
        <v>1219</v>
      </c>
      <c r="F296" s="11" t="s">
        <v>1236</v>
      </c>
      <c r="I296" s="10" t="s">
        <v>1187</v>
      </c>
      <c r="L296" t="s">
        <v>5</v>
      </c>
      <c r="M296" t="s">
        <v>24</v>
      </c>
      <c r="N296" t="s">
        <v>7</v>
      </c>
      <c r="O296" t="s">
        <v>8</v>
      </c>
      <c r="P296" t="s">
        <v>9</v>
      </c>
      <c r="Q296" t="s">
        <v>416</v>
      </c>
      <c r="R296" t="s">
        <v>419</v>
      </c>
    </row>
    <row r="297" spans="1:18" x14ac:dyDescent="0.3">
      <c r="A297" s="10" t="str">
        <f>HYPERLINK("https://hsdes.intel.com/resource/14013161969","14013161969")</f>
        <v>14013161969</v>
      </c>
      <c r="B297" t="s">
        <v>415</v>
      </c>
      <c r="C297" s="10" t="s">
        <v>1242</v>
      </c>
      <c r="D297" s="10" t="s">
        <v>1217</v>
      </c>
      <c r="E297" s="5" t="s">
        <v>1219</v>
      </c>
      <c r="F297" s="11" t="s">
        <v>1236</v>
      </c>
      <c r="I297" s="10" t="s">
        <v>1187</v>
      </c>
      <c r="L297" t="s">
        <v>5</v>
      </c>
      <c r="M297" t="s">
        <v>24</v>
      </c>
      <c r="N297" t="s">
        <v>7</v>
      </c>
      <c r="O297" t="s">
        <v>8</v>
      </c>
      <c r="P297" t="s">
        <v>9</v>
      </c>
      <c r="Q297" t="s">
        <v>416</v>
      </c>
      <c r="R297" t="s">
        <v>417</v>
      </c>
    </row>
    <row r="298" spans="1:18" x14ac:dyDescent="0.3">
      <c r="A298" s="10" t="str">
        <f>HYPERLINK("https://hsdes.intel.com/resource/14013161931","14013161931")</f>
        <v>14013161931</v>
      </c>
      <c r="B298" t="s">
        <v>412</v>
      </c>
      <c r="C298" s="10" t="s">
        <v>1242</v>
      </c>
      <c r="D298" s="10" t="s">
        <v>1217</v>
      </c>
      <c r="E298" s="5" t="s">
        <v>1219</v>
      </c>
      <c r="F298" s="11" t="s">
        <v>1236</v>
      </c>
      <c r="I298" s="10" t="s">
        <v>1188</v>
      </c>
      <c r="L298" t="s">
        <v>5</v>
      </c>
      <c r="M298" t="s">
        <v>45</v>
      </c>
      <c r="N298" t="s">
        <v>7</v>
      </c>
      <c r="O298" t="s">
        <v>25</v>
      </c>
      <c r="P298" t="s">
        <v>216</v>
      </c>
      <c r="Q298" t="s">
        <v>413</v>
      </c>
      <c r="R298" t="s">
        <v>414</v>
      </c>
    </row>
    <row r="299" spans="1:18" x14ac:dyDescent="0.3">
      <c r="A299" s="20" t="str">
        <f>HYPERLINK("https://hsdes.intel.com/resource/14013161879","14013161879")</f>
        <v>14013161879</v>
      </c>
      <c r="B299" t="s">
        <v>409</v>
      </c>
      <c r="C299" s="10" t="s">
        <v>1242</v>
      </c>
      <c r="D299" s="10" t="s">
        <v>1217</v>
      </c>
      <c r="E299" s="5" t="s">
        <v>1219</v>
      </c>
      <c r="F299" s="11" t="s">
        <v>1236</v>
      </c>
      <c r="I299" s="10" t="s">
        <v>1189</v>
      </c>
      <c r="L299" t="s">
        <v>34</v>
      </c>
      <c r="M299" t="s">
        <v>6</v>
      </c>
      <c r="N299" t="s">
        <v>75</v>
      </c>
      <c r="O299" t="s">
        <v>13</v>
      </c>
      <c r="P299" t="s">
        <v>14</v>
      </c>
      <c r="Q299" t="s">
        <v>410</v>
      </c>
      <c r="R299" t="s">
        <v>411</v>
      </c>
    </row>
    <row r="300" spans="1:18" x14ac:dyDescent="0.3">
      <c r="A300" s="10" t="str">
        <f>HYPERLINK("https://hsdes.intel.com/resource/14013161809","14013161809")</f>
        <v>14013161809</v>
      </c>
      <c r="B300" t="s">
        <v>406</v>
      </c>
      <c r="C300" s="10" t="s">
        <v>1242</v>
      </c>
      <c r="D300" s="10" t="s">
        <v>1217</v>
      </c>
      <c r="E300" s="5" t="s">
        <v>1219</v>
      </c>
      <c r="F300" s="11" t="s">
        <v>1236</v>
      </c>
      <c r="I300" s="10" t="s">
        <v>1241</v>
      </c>
      <c r="L300" t="s">
        <v>30</v>
      </c>
      <c r="M300" t="s">
        <v>37</v>
      </c>
      <c r="N300" t="s">
        <v>7</v>
      </c>
      <c r="O300" t="s">
        <v>25</v>
      </c>
      <c r="P300" t="s">
        <v>179</v>
      </c>
      <c r="Q300" t="s">
        <v>407</v>
      </c>
      <c r="R300" t="s">
        <v>408</v>
      </c>
    </row>
    <row r="301" spans="1:18" x14ac:dyDescent="0.3">
      <c r="A301" s="10" t="str">
        <f>HYPERLINK("https://hsdes.intel.com/resource/14013161806","14013161806")</f>
        <v>14013161806</v>
      </c>
      <c r="B301" t="s">
        <v>403</v>
      </c>
      <c r="C301" s="10" t="s">
        <v>1242</v>
      </c>
      <c r="D301" s="10" t="s">
        <v>1217</v>
      </c>
      <c r="E301" s="5" t="s">
        <v>1219</v>
      </c>
      <c r="F301" s="11" t="s">
        <v>1236</v>
      </c>
      <c r="I301" s="10" t="s">
        <v>1241</v>
      </c>
      <c r="L301" t="s">
        <v>30</v>
      </c>
      <c r="M301" t="s">
        <v>37</v>
      </c>
      <c r="N301" t="s">
        <v>7</v>
      </c>
      <c r="O301" t="s">
        <v>25</v>
      </c>
      <c r="P301" t="s">
        <v>179</v>
      </c>
      <c r="Q301" t="s">
        <v>404</v>
      </c>
      <c r="R301" t="s">
        <v>405</v>
      </c>
    </row>
    <row r="302" spans="1:18" x14ac:dyDescent="0.3">
      <c r="A302" s="10" t="str">
        <f>HYPERLINK("https://hsdes.intel.com/resource/14013161693","14013161693")</f>
        <v>14013161693</v>
      </c>
      <c r="B302" t="s">
        <v>401</v>
      </c>
      <c r="C302" s="10" t="s">
        <v>1242</v>
      </c>
      <c r="D302" s="10" t="s">
        <v>1217</v>
      </c>
      <c r="E302" s="5" t="s">
        <v>1219</v>
      </c>
      <c r="F302" s="11" t="s">
        <v>1236</v>
      </c>
      <c r="I302" s="10" t="s">
        <v>1241</v>
      </c>
      <c r="K302" t="s">
        <v>1250</v>
      </c>
      <c r="L302" t="s">
        <v>5</v>
      </c>
      <c r="M302" t="s">
        <v>37</v>
      </c>
      <c r="N302" t="s">
        <v>7</v>
      </c>
      <c r="O302" t="s">
        <v>19</v>
      </c>
      <c r="P302" t="s">
        <v>179</v>
      </c>
      <c r="Q302" t="s">
        <v>180</v>
      </c>
      <c r="R302" t="s">
        <v>402</v>
      </c>
    </row>
    <row r="303" spans="1:18" x14ac:dyDescent="0.3">
      <c r="A303" s="10" t="str">
        <f>HYPERLINK("https://hsdes.intel.com/resource/14013161630","14013161630")</f>
        <v>14013161630</v>
      </c>
      <c r="B303" t="s">
        <v>398</v>
      </c>
      <c r="C303" s="10" t="s">
        <v>1240</v>
      </c>
      <c r="D303" s="10" t="s">
        <v>1217</v>
      </c>
      <c r="E303" s="5" t="s">
        <v>1219</v>
      </c>
      <c r="F303" s="11" t="s">
        <v>1236</v>
      </c>
      <c r="I303" s="10" t="s">
        <v>1186</v>
      </c>
      <c r="L303" t="s">
        <v>5</v>
      </c>
      <c r="M303" t="s">
        <v>37</v>
      </c>
      <c r="N303" t="s">
        <v>7</v>
      </c>
      <c r="O303" t="s">
        <v>19</v>
      </c>
      <c r="P303" t="s">
        <v>179</v>
      </c>
      <c r="Q303" t="s">
        <v>399</v>
      </c>
      <c r="R303" t="s">
        <v>400</v>
      </c>
    </row>
    <row r="304" spans="1:18" x14ac:dyDescent="0.3">
      <c r="A304" s="10" t="str">
        <f>HYPERLINK("https://hsdes.intel.com/resource/14013161629","14013161629")</f>
        <v>14013161629</v>
      </c>
      <c r="B304" t="s">
        <v>396</v>
      </c>
      <c r="C304" s="10" t="s">
        <v>1242</v>
      </c>
      <c r="D304" s="10" t="s">
        <v>1217</v>
      </c>
      <c r="E304" s="5" t="s">
        <v>1219</v>
      </c>
      <c r="F304" s="11" t="s">
        <v>1236</v>
      </c>
      <c r="I304" s="10" t="s">
        <v>1241</v>
      </c>
      <c r="L304" t="s">
        <v>5</v>
      </c>
      <c r="M304" t="s">
        <v>37</v>
      </c>
      <c r="N304" t="s">
        <v>7</v>
      </c>
      <c r="O304" t="s">
        <v>19</v>
      </c>
      <c r="P304" t="s">
        <v>179</v>
      </c>
      <c r="Q304" t="s">
        <v>259</v>
      </c>
      <c r="R304" t="s">
        <v>397</v>
      </c>
    </row>
    <row r="305" spans="1:18" x14ac:dyDescent="0.3">
      <c r="A305" s="10" t="str">
        <f>HYPERLINK("https://hsdes.intel.com/resource/14013161623","14013161623")</f>
        <v>14013161623</v>
      </c>
      <c r="B305" t="s">
        <v>393</v>
      </c>
      <c r="C305" s="10" t="s">
        <v>1240</v>
      </c>
      <c r="D305" s="10" t="s">
        <v>1217</v>
      </c>
      <c r="E305" s="5" t="s">
        <v>1219</v>
      </c>
      <c r="F305" s="11" t="s">
        <v>1236</v>
      </c>
      <c r="I305" s="10" t="s">
        <v>1186</v>
      </c>
      <c r="L305" t="s">
        <v>5</v>
      </c>
      <c r="M305" t="s">
        <v>37</v>
      </c>
      <c r="N305" t="s">
        <v>7</v>
      </c>
      <c r="O305" t="s">
        <v>19</v>
      </c>
      <c r="P305" t="s">
        <v>179</v>
      </c>
      <c r="Q305" t="s">
        <v>394</v>
      </c>
      <c r="R305" t="s">
        <v>395</v>
      </c>
    </row>
    <row r="306" spans="1:18" x14ac:dyDescent="0.3">
      <c r="A306" s="10" t="str">
        <f>HYPERLINK("https://hsdes.intel.com/resource/14013161602","14013161602")</f>
        <v>14013161602</v>
      </c>
      <c r="B306" t="s">
        <v>391</v>
      </c>
      <c r="C306" s="10" t="s">
        <v>1242</v>
      </c>
      <c r="D306" s="10" t="s">
        <v>1217</v>
      </c>
      <c r="E306" s="5" t="s">
        <v>1219</v>
      </c>
      <c r="F306" s="11" t="s">
        <v>1236</v>
      </c>
      <c r="I306" s="10" t="s">
        <v>1241</v>
      </c>
      <c r="L306" t="s">
        <v>34</v>
      </c>
      <c r="M306" t="s">
        <v>24</v>
      </c>
      <c r="N306" t="s">
        <v>7</v>
      </c>
      <c r="O306" t="s">
        <v>25</v>
      </c>
      <c r="P306" t="s">
        <v>26</v>
      </c>
      <c r="Q306" t="s">
        <v>122</v>
      </c>
      <c r="R306" t="s">
        <v>392</v>
      </c>
    </row>
    <row r="307" spans="1:18" x14ac:dyDescent="0.3">
      <c r="A307" s="10" t="str">
        <f>HYPERLINK("https://hsdes.intel.com/resource/14013161592","14013161592")</f>
        <v>14013161592</v>
      </c>
      <c r="B307" t="s">
        <v>388</v>
      </c>
      <c r="C307" s="10" t="s">
        <v>1240</v>
      </c>
      <c r="D307" s="10" t="s">
        <v>1217</v>
      </c>
      <c r="E307" s="5" t="s">
        <v>1219</v>
      </c>
      <c r="F307" s="11" t="s">
        <v>1236</v>
      </c>
      <c r="I307" s="10" t="s">
        <v>1186</v>
      </c>
      <c r="L307" t="s">
        <v>5</v>
      </c>
      <c r="M307" t="s">
        <v>6</v>
      </c>
      <c r="N307" t="s">
        <v>75</v>
      </c>
      <c r="O307" t="s">
        <v>8</v>
      </c>
      <c r="P307" t="s">
        <v>9</v>
      </c>
      <c r="Q307" t="s">
        <v>389</v>
      </c>
      <c r="R307" t="s">
        <v>390</v>
      </c>
    </row>
    <row r="308" spans="1:18" x14ac:dyDescent="0.3">
      <c r="A308" s="10" t="str">
        <f>HYPERLINK("https://hsdes.intel.com/resource/14013161557","14013161557")</f>
        <v>14013161557</v>
      </c>
      <c r="B308" t="s">
        <v>386</v>
      </c>
      <c r="C308" s="10" t="s">
        <v>1242</v>
      </c>
      <c r="D308" s="10" t="s">
        <v>1217</v>
      </c>
      <c r="E308" s="5" t="s">
        <v>1219</v>
      </c>
      <c r="F308" s="11" t="s">
        <v>1236</v>
      </c>
      <c r="I308" s="10" t="s">
        <v>1188</v>
      </c>
      <c r="L308" t="s">
        <v>5</v>
      </c>
      <c r="M308" t="s">
        <v>24</v>
      </c>
      <c r="N308" t="s">
        <v>7</v>
      </c>
      <c r="O308" t="s">
        <v>264</v>
      </c>
      <c r="P308" t="s">
        <v>26</v>
      </c>
      <c r="Q308" t="s">
        <v>363</v>
      </c>
      <c r="R308" t="s">
        <v>387</v>
      </c>
    </row>
    <row r="309" spans="1:18" x14ac:dyDescent="0.3">
      <c r="A309" s="10" t="str">
        <f>HYPERLINK("https://hsdes.intel.com/resource/14013161312","14013161312")</f>
        <v>14013161312</v>
      </c>
      <c r="B309" t="s">
        <v>384</v>
      </c>
      <c r="C309" s="10" t="s">
        <v>1242</v>
      </c>
      <c r="D309" s="10" t="s">
        <v>1217</v>
      </c>
      <c r="E309" s="5" t="s">
        <v>1219</v>
      </c>
      <c r="F309" s="11" t="s">
        <v>1236</v>
      </c>
      <c r="I309" s="10" t="s">
        <v>1241</v>
      </c>
      <c r="L309" t="s">
        <v>5</v>
      </c>
      <c r="M309" t="s">
        <v>24</v>
      </c>
      <c r="N309" t="s">
        <v>7</v>
      </c>
      <c r="O309" t="s">
        <v>146</v>
      </c>
      <c r="P309" t="s">
        <v>26</v>
      </c>
      <c r="Q309" t="s">
        <v>220</v>
      </c>
      <c r="R309" t="s">
        <v>385</v>
      </c>
    </row>
    <row r="310" spans="1:18" x14ac:dyDescent="0.3">
      <c r="A310" s="10" t="str">
        <f>HYPERLINK("https://hsdes.intel.com/resource/14013161304","14013161304")</f>
        <v>14013161304</v>
      </c>
      <c r="B310" t="s">
        <v>382</v>
      </c>
      <c r="C310" s="10" t="s">
        <v>1242</v>
      </c>
      <c r="D310" s="10" t="s">
        <v>1217</v>
      </c>
      <c r="E310" s="5" t="s">
        <v>1219</v>
      </c>
      <c r="F310" s="11" t="s">
        <v>1236</v>
      </c>
      <c r="I310" s="10" t="s">
        <v>1188</v>
      </c>
      <c r="L310" t="s">
        <v>5</v>
      </c>
      <c r="M310" t="s">
        <v>45</v>
      </c>
      <c r="N310" t="s">
        <v>7</v>
      </c>
      <c r="O310" t="s">
        <v>8</v>
      </c>
      <c r="P310" t="s">
        <v>54</v>
      </c>
      <c r="Q310" t="s">
        <v>94</v>
      </c>
      <c r="R310" t="s">
        <v>383</v>
      </c>
    </row>
    <row r="311" spans="1:18" x14ac:dyDescent="0.3">
      <c r="A311" s="10" t="str">
        <f>HYPERLINK("https://hsdes.intel.com/resource/14013161300","14013161300")</f>
        <v>14013161300</v>
      </c>
      <c r="B311" t="s">
        <v>380</v>
      </c>
      <c r="C311" s="10" t="s">
        <v>1242</v>
      </c>
      <c r="D311" s="10" t="s">
        <v>1217</v>
      </c>
      <c r="E311" s="5" t="s">
        <v>1219</v>
      </c>
      <c r="F311" s="11" t="s">
        <v>1236</v>
      </c>
      <c r="I311" s="10" t="s">
        <v>1188</v>
      </c>
      <c r="L311" t="s">
        <v>5</v>
      </c>
      <c r="M311" t="s">
        <v>45</v>
      </c>
      <c r="N311" t="s">
        <v>7</v>
      </c>
      <c r="O311" t="s">
        <v>8</v>
      </c>
      <c r="P311" t="s">
        <v>54</v>
      </c>
      <c r="Q311" t="s">
        <v>94</v>
      </c>
      <c r="R311" t="s">
        <v>381</v>
      </c>
    </row>
    <row r="312" spans="1:18" x14ac:dyDescent="0.3">
      <c r="A312" s="10" t="str">
        <f>HYPERLINK("https://hsdes.intel.com/resource/14013161288","14013161288")</f>
        <v>14013161288</v>
      </c>
      <c r="B312" t="s">
        <v>378</v>
      </c>
      <c r="C312" s="10" t="s">
        <v>1242</v>
      </c>
      <c r="D312" s="10" t="s">
        <v>1217</v>
      </c>
      <c r="E312" s="5" t="s">
        <v>1219</v>
      </c>
      <c r="F312" s="11" t="s">
        <v>1236</v>
      </c>
      <c r="I312" s="10" t="s">
        <v>1241</v>
      </c>
      <c r="L312" t="s">
        <v>5</v>
      </c>
      <c r="M312" t="s">
        <v>37</v>
      </c>
      <c r="N312" t="s">
        <v>7</v>
      </c>
      <c r="O312" t="s">
        <v>19</v>
      </c>
      <c r="P312" t="s">
        <v>179</v>
      </c>
      <c r="Q312" t="s">
        <v>376</v>
      </c>
      <c r="R312" t="s">
        <v>379</v>
      </c>
    </row>
    <row r="313" spans="1:18" x14ac:dyDescent="0.3">
      <c r="A313" s="10" t="str">
        <f>HYPERLINK("https://hsdes.intel.com/resource/14013161284","14013161284")</f>
        <v>14013161284</v>
      </c>
      <c r="B313" t="s">
        <v>375</v>
      </c>
      <c r="C313" s="10" t="s">
        <v>1242</v>
      </c>
      <c r="D313" s="10" t="s">
        <v>1217</v>
      </c>
      <c r="E313" s="5" t="s">
        <v>1219</v>
      </c>
      <c r="F313" s="11" t="s">
        <v>1236</v>
      </c>
      <c r="I313" s="10" t="s">
        <v>1241</v>
      </c>
      <c r="L313" t="s">
        <v>5</v>
      </c>
      <c r="M313" t="s">
        <v>37</v>
      </c>
      <c r="N313" t="s">
        <v>7</v>
      </c>
      <c r="O313" t="s">
        <v>19</v>
      </c>
      <c r="P313" t="s">
        <v>179</v>
      </c>
      <c r="Q313" t="s">
        <v>376</v>
      </c>
      <c r="R313" t="s">
        <v>377</v>
      </c>
    </row>
    <row r="314" spans="1:18" x14ac:dyDescent="0.3">
      <c r="A314" s="10" t="str">
        <f>HYPERLINK("https://hsdes.intel.com/resource/14013161204","14013161204")</f>
        <v>14013161204</v>
      </c>
      <c r="B314" t="s">
        <v>373</v>
      </c>
      <c r="C314" s="10" t="s">
        <v>1242</v>
      </c>
      <c r="D314" s="10" t="s">
        <v>1217</v>
      </c>
      <c r="E314" s="5" t="s">
        <v>1219</v>
      </c>
      <c r="F314" s="11" t="s">
        <v>1236</v>
      </c>
      <c r="I314" s="10" t="s">
        <v>1241</v>
      </c>
      <c r="L314" t="s">
        <v>34</v>
      </c>
      <c r="M314" t="s">
        <v>37</v>
      </c>
      <c r="N314" t="s">
        <v>75</v>
      </c>
      <c r="O314" t="s">
        <v>19</v>
      </c>
      <c r="P314" t="s">
        <v>179</v>
      </c>
      <c r="Q314" t="s">
        <v>367</v>
      </c>
      <c r="R314" t="s">
        <v>374</v>
      </c>
    </row>
    <row r="315" spans="1:18" x14ac:dyDescent="0.3">
      <c r="A315" s="10" t="str">
        <f>HYPERLINK("https://hsdes.intel.com/resource/14013161203","14013161203")</f>
        <v>14013161203</v>
      </c>
      <c r="B315" t="s">
        <v>371</v>
      </c>
      <c r="C315" s="10" t="s">
        <v>1242</v>
      </c>
      <c r="D315" s="10" t="s">
        <v>1217</v>
      </c>
      <c r="E315" s="5" t="s">
        <v>1219</v>
      </c>
      <c r="F315" s="11" t="s">
        <v>1236</v>
      </c>
      <c r="I315" s="10" t="s">
        <v>1241</v>
      </c>
      <c r="L315" t="s">
        <v>34</v>
      </c>
      <c r="M315" t="s">
        <v>37</v>
      </c>
      <c r="N315" t="s">
        <v>75</v>
      </c>
      <c r="O315" t="s">
        <v>366</v>
      </c>
      <c r="P315" t="s">
        <v>179</v>
      </c>
      <c r="Q315" t="s">
        <v>367</v>
      </c>
      <c r="R315" t="s">
        <v>372</v>
      </c>
    </row>
    <row r="316" spans="1:18" x14ac:dyDescent="0.3">
      <c r="A316" s="3" t="str">
        <f>HYPERLINK("https://hsdes.intel.com/resource/14013161200","14013161200")</f>
        <v>14013161200</v>
      </c>
      <c r="B316" t="s">
        <v>369</v>
      </c>
      <c r="C316" s="10" t="s">
        <v>1242</v>
      </c>
      <c r="D316" s="10" t="s">
        <v>1217</v>
      </c>
      <c r="E316" s="5" t="s">
        <v>1219</v>
      </c>
      <c r="F316" s="11" t="s">
        <v>1236</v>
      </c>
      <c r="I316" s="10" t="s">
        <v>1241</v>
      </c>
      <c r="L316" t="s">
        <v>34</v>
      </c>
      <c r="M316" t="s">
        <v>37</v>
      </c>
      <c r="N316" t="s">
        <v>75</v>
      </c>
      <c r="O316" t="s">
        <v>19</v>
      </c>
      <c r="P316" t="s">
        <v>179</v>
      </c>
      <c r="Q316" t="s">
        <v>367</v>
      </c>
      <c r="R316" t="s">
        <v>370</v>
      </c>
    </row>
    <row r="317" spans="1:18" x14ac:dyDescent="0.3">
      <c r="A317" s="10" t="str">
        <f>HYPERLINK("https://hsdes.intel.com/resource/14013161197","14013161197")</f>
        <v>14013161197</v>
      </c>
      <c r="B317" t="s">
        <v>365</v>
      </c>
      <c r="C317" s="10" t="s">
        <v>1242</v>
      </c>
      <c r="D317" s="10" t="s">
        <v>1217</v>
      </c>
      <c r="E317" s="5" t="s">
        <v>1219</v>
      </c>
      <c r="F317" s="11" t="s">
        <v>1236</v>
      </c>
      <c r="I317" s="10" t="s">
        <v>1241</v>
      </c>
      <c r="L317" t="s">
        <v>34</v>
      </c>
      <c r="M317" t="s">
        <v>37</v>
      </c>
      <c r="N317" t="s">
        <v>75</v>
      </c>
      <c r="O317" t="s">
        <v>366</v>
      </c>
      <c r="P317" t="s">
        <v>179</v>
      </c>
      <c r="Q317" t="s">
        <v>367</v>
      </c>
      <c r="R317" t="s">
        <v>368</v>
      </c>
    </row>
    <row r="318" spans="1:18" x14ac:dyDescent="0.3">
      <c r="A318" s="10" t="str">
        <f>HYPERLINK("https://hsdes.intel.com/resource/14013161178","14013161178")</f>
        <v>14013161178</v>
      </c>
      <c r="B318" t="s">
        <v>362</v>
      </c>
      <c r="C318" s="10" t="s">
        <v>1242</v>
      </c>
      <c r="D318" s="10" t="s">
        <v>1217</v>
      </c>
      <c r="E318" s="5" t="s">
        <v>1219</v>
      </c>
      <c r="F318" s="11" t="s">
        <v>1236</v>
      </c>
      <c r="I318" s="10" t="s">
        <v>1241</v>
      </c>
      <c r="L318" t="s">
        <v>5</v>
      </c>
      <c r="M318" t="s">
        <v>24</v>
      </c>
      <c r="N318" t="s">
        <v>7</v>
      </c>
      <c r="O318" t="s">
        <v>61</v>
      </c>
      <c r="P318" t="s">
        <v>26</v>
      </c>
      <c r="Q318" t="s">
        <v>363</v>
      </c>
      <c r="R318" t="s">
        <v>364</v>
      </c>
    </row>
    <row r="319" spans="1:18" x14ac:dyDescent="0.3">
      <c r="A319" s="10" t="str">
        <f>HYPERLINK("https://hsdes.intel.com/resource/14013161111","14013161111")</f>
        <v>14013161111</v>
      </c>
      <c r="B319" t="s">
        <v>359</v>
      </c>
      <c r="C319" s="10" t="s">
        <v>1240</v>
      </c>
      <c r="D319" s="10" t="s">
        <v>1217</v>
      </c>
      <c r="E319" s="5" t="s">
        <v>1219</v>
      </c>
      <c r="F319" s="11" t="s">
        <v>1236</v>
      </c>
      <c r="I319" s="10" t="s">
        <v>1186</v>
      </c>
      <c r="L319" t="s">
        <v>5</v>
      </c>
      <c r="M319" t="s">
        <v>74</v>
      </c>
      <c r="N319" t="s">
        <v>75</v>
      </c>
      <c r="O319" t="s">
        <v>19</v>
      </c>
      <c r="P319" t="s">
        <v>76</v>
      </c>
      <c r="Q319" t="s">
        <v>360</v>
      </c>
      <c r="R319" t="s">
        <v>361</v>
      </c>
    </row>
    <row r="320" spans="1:18" x14ac:dyDescent="0.3">
      <c r="A320" s="10" t="str">
        <f>HYPERLINK("https://hsdes.intel.com/resource/14013161102","14013161102")</f>
        <v>14013161102</v>
      </c>
      <c r="B320" t="s">
        <v>357</v>
      </c>
      <c r="C320" s="10" t="s">
        <v>1242</v>
      </c>
      <c r="D320" s="10" t="s">
        <v>1217</v>
      </c>
      <c r="E320" s="5" t="s">
        <v>1219</v>
      </c>
      <c r="F320" s="11" t="s">
        <v>1236</v>
      </c>
      <c r="I320" s="10" t="s">
        <v>1248</v>
      </c>
      <c r="L320" t="s">
        <v>5</v>
      </c>
      <c r="M320" t="s">
        <v>74</v>
      </c>
      <c r="N320" t="s">
        <v>75</v>
      </c>
      <c r="O320" t="s">
        <v>50</v>
      </c>
      <c r="P320" t="s">
        <v>76</v>
      </c>
      <c r="Q320" t="s">
        <v>77</v>
      </c>
      <c r="R320" t="s">
        <v>358</v>
      </c>
    </row>
    <row r="321" spans="1:18" x14ac:dyDescent="0.3">
      <c r="A321" s="10" t="str">
        <f>HYPERLINK("https://hsdes.intel.com/resource/14013161085","14013161085")</f>
        <v>14013161085</v>
      </c>
      <c r="B321" t="s">
        <v>355</v>
      </c>
      <c r="C321" s="10" t="s">
        <v>1240</v>
      </c>
      <c r="D321" s="10" t="s">
        <v>1217</v>
      </c>
      <c r="E321" s="5" t="s">
        <v>1219</v>
      </c>
      <c r="F321" s="11" t="s">
        <v>1236</v>
      </c>
      <c r="I321" s="10" t="s">
        <v>1186</v>
      </c>
      <c r="L321" t="s">
        <v>5</v>
      </c>
      <c r="M321" t="s">
        <v>74</v>
      </c>
      <c r="N321" t="s">
        <v>75</v>
      </c>
      <c r="O321" t="s">
        <v>19</v>
      </c>
      <c r="P321" t="s">
        <v>76</v>
      </c>
      <c r="Q321" t="s">
        <v>190</v>
      </c>
      <c r="R321" t="s">
        <v>356</v>
      </c>
    </row>
    <row r="322" spans="1:18" x14ac:dyDescent="0.3">
      <c r="A322" s="20" t="str">
        <f>HYPERLINK("https://hsdes.intel.com/resource/14013160932","14013160932")</f>
        <v>14013160932</v>
      </c>
      <c r="B322" t="s">
        <v>353</v>
      </c>
      <c r="C322" s="10" t="s">
        <v>1242</v>
      </c>
      <c r="D322" s="10" t="s">
        <v>1217</v>
      </c>
      <c r="E322" s="5" t="s">
        <v>1219</v>
      </c>
      <c r="F322" s="11" t="s">
        <v>1236</v>
      </c>
      <c r="I322" s="10" t="s">
        <v>1248</v>
      </c>
      <c r="L322" t="s">
        <v>34</v>
      </c>
      <c r="M322" t="s">
        <v>45</v>
      </c>
      <c r="N322" t="s">
        <v>7</v>
      </c>
      <c r="O322" t="s">
        <v>294</v>
      </c>
      <c r="P322" t="s">
        <v>46</v>
      </c>
      <c r="Q322" t="s">
        <v>47</v>
      </c>
      <c r="R322" t="s">
        <v>354</v>
      </c>
    </row>
    <row r="323" spans="1:18" x14ac:dyDescent="0.3">
      <c r="A323" s="20" t="str">
        <f>HYPERLINK("https://hsdes.intel.com/resource/14013160910","14013160910")</f>
        <v>14013160910</v>
      </c>
      <c r="B323" t="s">
        <v>350</v>
      </c>
      <c r="C323" s="10" t="s">
        <v>1242</v>
      </c>
      <c r="D323" s="10" t="s">
        <v>1217</v>
      </c>
      <c r="E323" s="5" t="s">
        <v>1219</v>
      </c>
      <c r="F323" s="11" t="s">
        <v>1236</v>
      </c>
      <c r="I323" s="10" t="s">
        <v>1189</v>
      </c>
      <c r="L323" t="s">
        <v>5</v>
      </c>
      <c r="M323" t="s">
        <v>6</v>
      </c>
      <c r="N323" t="s">
        <v>7</v>
      </c>
      <c r="O323" t="s">
        <v>186</v>
      </c>
      <c r="P323" t="s">
        <v>14</v>
      </c>
      <c r="Q323" t="s">
        <v>351</v>
      </c>
      <c r="R323" t="s">
        <v>352</v>
      </c>
    </row>
    <row r="324" spans="1:18" x14ac:dyDescent="0.3">
      <c r="A324" s="10" t="str">
        <f>HYPERLINK("https://hsdes.intel.com/resource/14013160880","14013160880")</f>
        <v>14013160880</v>
      </c>
      <c r="B324" t="s">
        <v>347</v>
      </c>
      <c r="C324" s="10" t="s">
        <v>1242</v>
      </c>
      <c r="D324" s="10" t="s">
        <v>1217</v>
      </c>
      <c r="E324" s="5" t="s">
        <v>1219</v>
      </c>
      <c r="F324" s="11" t="s">
        <v>1236</v>
      </c>
      <c r="I324" s="10" t="s">
        <v>1241</v>
      </c>
      <c r="L324" t="s">
        <v>5</v>
      </c>
      <c r="M324" t="s">
        <v>37</v>
      </c>
      <c r="N324" t="s">
        <v>7</v>
      </c>
      <c r="O324" t="s">
        <v>50</v>
      </c>
      <c r="P324" t="s">
        <v>179</v>
      </c>
      <c r="Q324" t="s">
        <v>348</v>
      </c>
      <c r="R324" t="s">
        <v>349</v>
      </c>
    </row>
    <row r="325" spans="1:18" x14ac:dyDescent="0.3">
      <c r="A325" s="10" t="str">
        <f>HYPERLINK("https://hsdes.intel.com/resource/14013160810","14013160810")</f>
        <v>14013160810</v>
      </c>
      <c r="B325" t="s">
        <v>344</v>
      </c>
      <c r="C325" s="10" t="s">
        <v>1242</v>
      </c>
      <c r="D325" s="10" t="s">
        <v>1217</v>
      </c>
      <c r="E325" s="5" t="s">
        <v>1219</v>
      </c>
      <c r="F325" s="11" t="s">
        <v>1236</v>
      </c>
      <c r="I325" s="10" t="s">
        <v>1241</v>
      </c>
      <c r="L325" t="s">
        <v>5</v>
      </c>
      <c r="M325" t="s">
        <v>37</v>
      </c>
      <c r="N325" t="s">
        <v>7</v>
      </c>
      <c r="O325" t="s">
        <v>19</v>
      </c>
      <c r="P325" t="s">
        <v>179</v>
      </c>
      <c r="Q325" t="s">
        <v>345</v>
      </c>
      <c r="R325" t="s">
        <v>346</v>
      </c>
    </row>
    <row r="326" spans="1:18" x14ac:dyDescent="0.3">
      <c r="A326" s="20" t="str">
        <f>HYPERLINK("https://hsdes.intel.com/resource/14013160756","14013160756")</f>
        <v>14013160756</v>
      </c>
      <c r="B326" t="s">
        <v>341</v>
      </c>
      <c r="C326" s="10" t="s">
        <v>1242</v>
      </c>
      <c r="D326" s="10" t="s">
        <v>1217</v>
      </c>
      <c r="E326" s="5" t="s">
        <v>1219</v>
      </c>
      <c r="F326" s="11" t="s">
        <v>1236</v>
      </c>
      <c r="I326" s="10" t="s">
        <v>1190</v>
      </c>
      <c r="L326" t="s">
        <v>5</v>
      </c>
      <c r="M326" t="s">
        <v>6</v>
      </c>
      <c r="N326" t="s">
        <v>7</v>
      </c>
      <c r="O326" t="s">
        <v>67</v>
      </c>
      <c r="P326" t="s">
        <v>14</v>
      </c>
      <c r="Q326" t="s">
        <v>342</v>
      </c>
      <c r="R326" t="s">
        <v>343</v>
      </c>
    </row>
    <row r="327" spans="1:18" x14ac:dyDescent="0.3">
      <c r="A327" s="10" t="str">
        <f>HYPERLINK("https://hsdes.intel.com/resource/14013160745","14013160745")</f>
        <v>14013160745</v>
      </c>
      <c r="B327" t="s">
        <v>338</v>
      </c>
      <c r="C327" s="10" t="s">
        <v>1240</v>
      </c>
      <c r="D327" s="10" t="s">
        <v>1217</v>
      </c>
      <c r="E327" s="5" t="s">
        <v>1219</v>
      </c>
      <c r="F327" s="11" t="s">
        <v>1236</v>
      </c>
      <c r="I327" t="s">
        <v>1186</v>
      </c>
      <c r="L327" t="s">
        <v>5</v>
      </c>
      <c r="M327" t="s">
        <v>37</v>
      </c>
      <c r="N327" t="s">
        <v>7</v>
      </c>
      <c r="O327" t="s">
        <v>19</v>
      </c>
      <c r="P327" t="s">
        <v>38</v>
      </c>
      <c r="Q327" t="s">
        <v>339</v>
      </c>
      <c r="R327" t="s">
        <v>340</v>
      </c>
    </row>
    <row r="328" spans="1:18" x14ac:dyDescent="0.3">
      <c r="A328" s="10" t="str">
        <f>HYPERLINK("https://hsdes.intel.com/resource/14013160689","14013160689")</f>
        <v>14013160689</v>
      </c>
      <c r="B328" t="s">
        <v>335</v>
      </c>
      <c r="C328" s="10" t="s">
        <v>1240</v>
      </c>
      <c r="D328" s="10" t="s">
        <v>1217</v>
      </c>
      <c r="E328" s="5" t="s">
        <v>1219</v>
      </c>
      <c r="F328" s="11" t="s">
        <v>1236</v>
      </c>
      <c r="I328" t="s">
        <v>1186</v>
      </c>
      <c r="L328" t="s">
        <v>34</v>
      </c>
      <c r="M328" t="s">
        <v>37</v>
      </c>
      <c r="N328" t="s">
        <v>7</v>
      </c>
      <c r="O328" t="s">
        <v>19</v>
      </c>
      <c r="P328" t="s">
        <v>179</v>
      </c>
      <c r="Q328" t="s">
        <v>336</v>
      </c>
      <c r="R328" t="s">
        <v>337</v>
      </c>
    </row>
    <row r="329" spans="1:18" x14ac:dyDescent="0.3">
      <c r="A329" s="10" t="str">
        <f>HYPERLINK("https://hsdes.intel.com/resource/14013160631","14013160631")</f>
        <v>14013160631</v>
      </c>
      <c r="B329" t="s">
        <v>333</v>
      </c>
      <c r="C329" s="10" t="s">
        <v>1242</v>
      </c>
      <c r="D329" s="10" t="s">
        <v>1217</v>
      </c>
      <c r="E329" s="5" t="s">
        <v>1219</v>
      </c>
      <c r="F329" s="11" t="s">
        <v>1236</v>
      </c>
      <c r="I329" s="10" t="s">
        <v>1241</v>
      </c>
      <c r="L329" t="s">
        <v>5</v>
      </c>
      <c r="M329" t="s">
        <v>37</v>
      </c>
      <c r="N329" t="s">
        <v>7</v>
      </c>
      <c r="O329" t="s">
        <v>19</v>
      </c>
      <c r="P329" t="s">
        <v>179</v>
      </c>
      <c r="Q329" t="s">
        <v>180</v>
      </c>
      <c r="R329" t="s">
        <v>334</v>
      </c>
    </row>
    <row r="330" spans="1:18" x14ac:dyDescent="0.3">
      <c r="A330" s="3" t="str">
        <f>HYPERLINK("https://hsdes.intel.com/resource/14013160620","14013160620")</f>
        <v>14013160620</v>
      </c>
      <c r="B330" t="s">
        <v>331</v>
      </c>
      <c r="C330" s="10" t="s">
        <v>1242</v>
      </c>
      <c r="D330" s="10" t="s">
        <v>1217</v>
      </c>
      <c r="E330" s="5" t="s">
        <v>1219</v>
      </c>
      <c r="F330" s="11" t="s">
        <v>1236</v>
      </c>
      <c r="I330" s="10" t="s">
        <v>1241</v>
      </c>
      <c r="L330" t="s">
        <v>5</v>
      </c>
      <c r="M330" t="s">
        <v>37</v>
      </c>
      <c r="N330" t="s">
        <v>75</v>
      </c>
      <c r="O330" t="s">
        <v>19</v>
      </c>
      <c r="P330" t="s">
        <v>179</v>
      </c>
      <c r="Q330" t="s">
        <v>327</v>
      </c>
      <c r="R330" t="s">
        <v>332</v>
      </c>
    </row>
    <row r="331" spans="1:18" x14ac:dyDescent="0.3">
      <c r="A331" s="10" t="str">
        <f>HYPERLINK("https://hsdes.intel.com/resource/14013160614","14013160614")</f>
        <v>14013160614</v>
      </c>
      <c r="B331" t="s">
        <v>329</v>
      </c>
      <c r="C331" s="10" t="s">
        <v>1242</v>
      </c>
      <c r="D331" s="10" t="s">
        <v>1217</v>
      </c>
      <c r="E331" s="5" t="s">
        <v>1219</v>
      </c>
      <c r="F331" s="11" t="s">
        <v>1236</v>
      </c>
      <c r="I331" s="10" t="s">
        <v>1241</v>
      </c>
      <c r="L331" t="s">
        <v>5</v>
      </c>
      <c r="M331" t="s">
        <v>37</v>
      </c>
      <c r="N331" t="s">
        <v>7</v>
      </c>
      <c r="O331" t="s">
        <v>19</v>
      </c>
      <c r="P331" t="s">
        <v>179</v>
      </c>
      <c r="Q331" t="s">
        <v>327</v>
      </c>
      <c r="R331" t="s">
        <v>330</v>
      </c>
    </row>
    <row r="332" spans="1:18" x14ac:dyDescent="0.3">
      <c r="A332" s="10" t="str">
        <f>HYPERLINK("https://hsdes.intel.com/resource/14013160613","14013160613")</f>
        <v>14013160613</v>
      </c>
      <c r="B332" t="s">
        <v>326</v>
      </c>
      <c r="C332" s="10" t="s">
        <v>1242</v>
      </c>
      <c r="D332" s="10" t="s">
        <v>1217</v>
      </c>
      <c r="E332" s="5" t="s">
        <v>1219</v>
      </c>
      <c r="F332" s="11" t="s">
        <v>1236</v>
      </c>
      <c r="I332" s="10" t="s">
        <v>1241</v>
      </c>
      <c r="K332" t="s">
        <v>1198</v>
      </c>
      <c r="L332" t="s">
        <v>5</v>
      </c>
      <c r="M332" t="s">
        <v>37</v>
      </c>
      <c r="N332" t="s">
        <v>75</v>
      </c>
      <c r="O332" t="s">
        <v>19</v>
      </c>
      <c r="P332" t="s">
        <v>179</v>
      </c>
      <c r="Q332" t="s">
        <v>327</v>
      </c>
      <c r="R332" t="s">
        <v>328</v>
      </c>
    </row>
    <row r="333" spans="1:18" x14ac:dyDescent="0.3">
      <c r="A333" s="20" t="str">
        <f>HYPERLINK("https://hsdes.intel.com/resource/14013160571","14013160571")</f>
        <v>14013160571</v>
      </c>
      <c r="B333" t="s">
        <v>323</v>
      </c>
      <c r="C333" s="10" t="s">
        <v>1242</v>
      </c>
      <c r="D333" s="10" t="s">
        <v>1217</v>
      </c>
      <c r="E333" s="5" t="s">
        <v>1219</v>
      </c>
      <c r="F333" s="11" t="s">
        <v>1236</v>
      </c>
      <c r="I333" s="10" t="s">
        <v>1189</v>
      </c>
      <c r="L333" t="s">
        <v>34</v>
      </c>
      <c r="M333" t="s">
        <v>6</v>
      </c>
      <c r="N333" t="s">
        <v>75</v>
      </c>
      <c r="O333" t="s">
        <v>67</v>
      </c>
      <c r="P333" t="s">
        <v>14</v>
      </c>
      <c r="Q333" t="s">
        <v>324</v>
      </c>
      <c r="R333" t="s">
        <v>325</v>
      </c>
    </row>
    <row r="334" spans="1:18" x14ac:dyDescent="0.3">
      <c r="A334" s="20" t="str">
        <f>HYPERLINK("https://hsdes.intel.com/resource/14013160568","14013160568")</f>
        <v>14013160568</v>
      </c>
      <c r="B334" t="s">
        <v>320</v>
      </c>
      <c r="C334" s="10" t="s">
        <v>1242</v>
      </c>
      <c r="D334" s="10" t="s">
        <v>1217</v>
      </c>
      <c r="E334" s="5" t="s">
        <v>1219</v>
      </c>
      <c r="F334" s="11" t="s">
        <v>1236</v>
      </c>
      <c r="I334" s="10" t="s">
        <v>1190</v>
      </c>
      <c r="L334" t="s">
        <v>5</v>
      </c>
      <c r="M334" t="s">
        <v>6</v>
      </c>
      <c r="N334" t="s">
        <v>7</v>
      </c>
      <c r="O334" t="s">
        <v>67</v>
      </c>
      <c r="P334" t="s">
        <v>14</v>
      </c>
      <c r="Q334" t="s">
        <v>321</v>
      </c>
      <c r="R334" t="s">
        <v>322</v>
      </c>
    </row>
    <row r="335" spans="1:18" x14ac:dyDescent="0.3">
      <c r="A335" s="10" t="str">
        <f>HYPERLINK("https://hsdes.intel.com/resource/14013160473","14013160473")</f>
        <v>14013160473</v>
      </c>
      <c r="B335" t="s">
        <v>318</v>
      </c>
      <c r="C335" s="10" t="s">
        <v>1240</v>
      </c>
      <c r="D335" s="10" t="s">
        <v>1217</v>
      </c>
      <c r="E335" s="5" t="s">
        <v>1219</v>
      </c>
      <c r="F335" s="11" t="s">
        <v>1236</v>
      </c>
      <c r="I335" t="s">
        <v>1186</v>
      </c>
      <c r="L335" t="s">
        <v>5</v>
      </c>
      <c r="M335" t="s">
        <v>24</v>
      </c>
      <c r="N335" t="s">
        <v>7</v>
      </c>
      <c r="O335" t="s">
        <v>264</v>
      </c>
      <c r="P335" t="s">
        <v>26</v>
      </c>
      <c r="Q335" t="s">
        <v>27</v>
      </c>
      <c r="R335" t="s">
        <v>319</v>
      </c>
    </row>
    <row r="336" spans="1:18" x14ac:dyDescent="0.3">
      <c r="A336" s="10" t="str">
        <f>HYPERLINK("https://hsdes.intel.com/resource/14013160451","14013160451")</f>
        <v>14013160451</v>
      </c>
      <c r="B336" t="s">
        <v>316</v>
      </c>
      <c r="C336" s="10" t="s">
        <v>1240</v>
      </c>
      <c r="D336" s="10" t="s">
        <v>1217</v>
      </c>
      <c r="E336" s="5" t="s">
        <v>1219</v>
      </c>
      <c r="F336" s="11" t="s">
        <v>1236</v>
      </c>
      <c r="I336" t="s">
        <v>1186</v>
      </c>
      <c r="L336" t="s">
        <v>5</v>
      </c>
      <c r="M336" t="s">
        <v>24</v>
      </c>
      <c r="N336" t="s">
        <v>7</v>
      </c>
      <c r="O336" t="s">
        <v>264</v>
      </c>
      <c r="P336" t="s">
        <v>26</v>
      </c>
      <c r="Q336" t="s">
        <v>27</v>
      </c>
      <c r="R336" t="s">
        <v>317</v>
      </c>
    </row>
    <row r="337" spans="1:18" x14ac:dyDescent="0.3">
      <c r="A337" s="10" t="str">
        <f>HYPERLINK("https://hsdes.intel.com/resource/14013160449","14013160449")</f>
        <v>14013160449</v>
      </c>
      <c r="B337" t="s">
        <v>313</v>
      </c>
      <c r="C337" s="10" t="s">
        <v>1242</v>
      </c>
      <c r="D337" s="10" t="s">
        <v>1217</v>
      </c>
      <c r="E337" s="5" t="s">
        <v>1219</v>
      </c>
      <c r="F337" s="11" t="s">
        <v>1236</v>
      </c>
      <c r="I337" s="10" t="s">
        <v>1241</v>
      </c>
      <c r="L337" t="s">
        <v>5</v>
      </c>
      <c r="M337" t="s">
        <v>24</v>
      </c>
      <c r="N337" t="s">
        <v>7</v>
      </c>
      <c r="O337" t="s">
        <v>264</v>
      </c>
      <c r="P337" t="s">
        <v>26</v>
      </c>
      <c r="Q337" t="s">
        <v>314</v>
      </c>
      <c r="R337" t="s">
        <v>315</v>
      </c>
    </row>
    <row r="338" spans="1:18" x14ac:dyDescent="0.3">
      <c r="A338" s="10" t="str">
        <f>HYPERLINK("https://hsdes.intel.com/resource/14013160446","14013160446")</f>
        <v>14013160446</v>
      </c>
      <c r="B338" t="s">
        <v>311</v>
      </c>
      <c r="C338" s="10" t="s">
        <v>1240</v>
      </c>
      <c r="D338" s="10" t="s">
        <v>1217</v>
      </c>
      <c r="E338" s="5" t="s">
        <v>1219</v>
      </c>
      <c r="F338" s="11" t="s">
        <v>1236</v>
      </c>
      <c r="I338" s="10" t="s">
        <v>1186</v>
      </c>
      <c r="L338" t="s">
        <v>34</v>
      </c>
      <c r="M338" t="s">
        <v>45</v>
      </c>
      <c r="N338" t="s">
        <v>7</v>
      </c>
      <c r="O338" t="s">
        <v>25</v>
      </c>
      <c r="P338" t="s">
        <v>46</v>
      </c>
      <c r="Q338" t="s">
        <v>295</v>
      </c>
      <c r="R338" t="s">
        <v>312</v>
      </c>
    </row>
    <row r="339" spans="1:18" x14ac:dyDescent="0.3">
      <c r="A339" s="10" t="str">
        <f>HYPERLINK("https://hsdes.intel.com/resource/14013160438","14013160438")</f>
        <v>14013160438</v>
      </c>
      <c r="B339" t="s">
        <v>309</v>
      </c>
      <c r="C339" s="10" t="s">
        <v>1240</v>
      </c>
      <c r="D339" s="10" t="s">
        <v>1217</v>
      </c>
      <c r="E339" s="5" t="s">
        <v>1219</v>
      </c>
      <c r="F339" s="11" t="s">
        <v>1236</v>
      </c>
      <c r="I339" s="10" t="s">
        <v>1186</v>
      </c>
      <c r="L339" t="s">
        <v>34</v>
      </c>
      <c r="M339" t="s">
        <v>45</v>
      </c>
      <c r="N339" t="s">
        <v>7</v>
      </c>
      <c r="O339" t="s">
        <v>115</v>
      </c>
      <c r="P339" t="s">
        <v>46</v>
      </c>
      <c r="Q339" t="s">
        <v>295</v>
      </c>
      <c r="R339" t="s">
        <v>310</v>
      </c>
    </row>
    <row r="340" spans="1:18" x14ac:dyDescent="0.3">
      <c r="A340" s="10" t="str">
        <f>HYPERLINK("https://hsdes.intel.com/resource/14013160109","14013160109")</f>
        <v>14013160109</v>
      </c>
      <c r="B340" t="s">
        <v>303</v>
      </c>
      <c r="C340" s="10" t="s">
        <v>1240</v>
      </c>
      <c r="D340" s="10" t="s">
        <v>1217</v>
      </c>
      <c r="E340" s="5" t="s">
        <v>1219</v>
      </c>
      <c r="F340" s="11" t="s">
        <v>1236</v>
      </c>
      <c r="I340" s="10" t="s">
        <v>1186</v>
      </c>
      <c r="L340" t="s">
        <v>5</v>
      </c>
      <c r="M340" t="s">
        <v>304</v>
      </c>
      <c r="N340" t="s">
        <v>75</v>
      </c>
      <c r="O340" t="s">
        <v>305</v>
      </c>
      <c r="P340" t="s">
        <v>306</v>
      </c>
      <c r="Q340" t="s">
        <v>307</v>
      </c>
      <c r="R340" t="s">
        <v>308</v>
      </c>
    </row>
    <row r="341" spans="1:18" x14ac:dyDescent="0.3">
      <c r="A341" s="10" t="str">
        <f>HYPERLINK("https://hsdes.intel.com/resource/14013160097","14013160097")</f>
        <v>14013160097</v>
      </c>
      <c r="B341" t="s">
        <v>301</v>
      </c>
      <c r="C341" s="10" t="s">
        <v>1240</v>
      </c>
      <c r="D341" s="10" t="s">
        <v>1217</v>
      </c>
      <c r="E341" s="5" t="s">
        <v>1219</v>
      </c>
      <c r="F341" s="11" t="s">
        <v>1236</v>
      </c>
      <c r="I341" s="10" t="s">
        <v>1186</v>
      </c>
      <c r="L341" t="s">
        <v>5</v>
      </c>
      <c r="M341" t="s">
        <v>37</v>
      </c>
      <c r="N341" t="s">
        <v>7</v>
      </c>
      <c r="O341" t="s">
        <v>19</v>
      </c>
      <c r="P341" t="s">
        <v>179</v>
      </c>
      <c r="Q341" t="s">
        <v>259</v>
      </c>
      <c r="R341" t="s">
        <v>302</v>
      </c>
    </row>
    <row r="342" spans="1:18" x14ac:dyDescent="0.3">
      <c r="A342" s="10" t="str">
        <f>HYPERLINK("https://hsdes.intel.com/resource/14013160087","14013160087")</f>
        <v>14013160087</v>
      </c>
      <c r="B342" t="s">
        <v>297</v>
      </c>
      <c r="C342" s="10" t="s">
        <v>1242</v>
      </c>
      <c r="D342" s="10" t="s">
        <v>1217</v>
      </c>
      <c r="E342" s="5" t="s">
        <v>1219</v>
      </c>
      <c r="F342" s="11" t="s">
        <v>1236</v>
      </c>
      <c r="I342" s="10" t="s">
        <v>1188</v>
      </c>
      <c r="L342" t="s">
        <v>30</v>
      </c>
      <c r="M342" t="s">
        <v>37</v>
      </c>
      <c r="N342" t="s">
        <v>75</v>
      </c>
      <c r="O342" t="s">
        <v>298</v>
      </c>
      <c r="P342" t="s">
        <v>38</v>
      </c>
      <c r="Q342" t="s">
        <v>299</v>
      </c>
      <c r="R342" t="s">
        <v>300</v>
      </c>
    </row>
    <row r="343" spans="1:18" x14ac:dyDescent="0.3">
      <c r="A343" s="20" t="str">
        <f>HYPERLINK("https://hsdes.intel.com/resource/14013159992","14013159992")</f>
        <v>14013159992</v>
      </c>
      <c r="B343" t="s">
        <v>293</v>
      </c>
      <c r="C343" s="10" t="s">
        <v>1240</v>
      </c>
      <c r="D343" s="10" t="s">
        <v>1217</v>
      </c>
      <c r="E343" s="5" t="s">
        <v>1219</v>
      </c>
      <c r="F343" s="11" t="s">
        <v>1236</v>
      </c>
      <c r="I343" s="10" t="s">
        <v>1249</v>
      </c>
      <c r="K343" t="s">
        <v>1247</v>
      </c>
      <c r="L343" t="s">
        <v>30</v>
      </c>
      <c r="M343" t="s">
        <v>45</v>
      </c>
      <c r="N343" t="s">
        <v>7</v>
      </c>
      <c r="O343" t="s">
        <v>294</v>
      </c>
      <c r="P343" t="s">
        <v>46</v>
      </c>
      <c r="Q343" t="s">
        <v>295</v>
      </c>
      <c r="R343" t="s">
        <v>296</v>
      </c>
    </row>
    <row r="344" spans="1:18" x14ac:dyDescent="0.3">
      <c r="A344" s="10" t="str">
        <f>HYPERLINK("https://hsdes.intel.com/resource/14013159842","14013159842")</f>
        <v>14013159842</v>
      </c>
      <c r="B344" t="s">
        <v>290</v>
      </c>
      <c r="C344" s="10" t="s">
        <v>1242</v>
      </c>
      <c r="D344" s="10" t="s">
        <v>1217</v>
      </c>
      <c r="E344" s="5" t="s">
        <v>1219</v>
      </c>
      <c r="F344" s="11" t="s">
        <v>1236</v>
      </c>
      <c r="I344" s="10" t="s">
        <v>1188</v>
      </c>
      <c r="L344" t="s">
        <v>5</v>
      </c>
      <c r="M344" t="s">
        <v>24</v>
      </c>
      <c r="N344" t="s">
        <v>7</v>
      </c>
      <c r="O344" t="s">
        <v>8</v>
      </c>
      <c r="P344" t="s">
        <v>26</v>
      </c>
      <c r="Q344" t="s">
        <v>291</v>
      </c>
      <c r="R344" t="s">
        <v>292</v>
      </c>
    </row>
    <row r="345" spans="1:18" x14ac:dyDescent="0.3">
      <c r="A345" s="20" t="str">
        <f>HYPERLINK("https://hsdes.intel.com/resource/14013159448","14013159448")</f>
        <v>14013159448</v>
      </c>
      <c r="B345" t="s">
        <v>287</v>
      </c>
      <c r="C345" s="10" t="s">
        <v>1242</v>
      </c>
      <c r="D345" s="10" t="s">
        <v>1217</v>
      </c>
      <c r="E345" s="5" t="s">
        <v>1219</v>
      </c>
      <c r="F345" s="11" t="s">
        <v>1236</v>
      </c>
      <c r="I345" s="10" t="s">
        <v>1189</v>
      </c>
      <c r="L345" t="s">
        <v>30</v>
      </c>
      <c r="M345" t="s">
        <v>6</v>
      </c>
      <c r="N345" t="s">
        <v>75</v>
      </c>
      <c r="O345" t="s">
        <v>227</v>
      </c>
      <c r="P345" t="s">
        <v>14</v>
      </c>
      <c r="Q345" t="s">
        <v>288</v>
      </c>
      <c r="R345" t="s">
        <v>289</v>
      </c>
    </row>
    <row r="346" spans="1:18" x14ac:dyDescent="0.3">
      <c r="A346" s="20" t="str">
        <f>HYPERLINK("https://hsdes.intel.com/resource/14013159248","14013159248")</f>
        <v>14013159248</v>
      </c>
      <c r="B346" t="s">
        <v>284</v>
      </c>
      <c r="C346" s="10" t="s">
        <v>1242</v>
      </c>
      <c r="D346" s="10" t="s">
        <v>1217</v>
      </c>
      <c r="E346" s="5" t="s">
        <v>1219</v>
      </c>
      <c r="F346" s="11" t="s">
        <v>1236</v>
      </c>
      <c r="I346" s="10" t="s">
        <v>1189</v>
      </c>
      <c r="L346" t="s">
        <v>34</v>
      </c>
      <c r="M346" t="s">
        <v>6</v>
      </c>
      <c r="N346" t="s">
        <v>7</v>
      </c>
      <c r="O346" t="s">
        <v>13</v>
      </c>
      <c r="P346" t="s">
        <v>14</v>
      </c>
      <c r="Q346" t="s">
        <v>285</v>
      </c>
      <c r="R346" t="s">
        <v>286</v>
      </c>
    </row>
    <row r="347" spans="1:18" x14ac:dyDescent="0.3">
      <c r="A347" s="20" t="str">
        <f>HYPERLINK("https://hsdes.intel.com/resource/14013159129","14013159129")</f>
        <v>14013159129</v>
      </c>
      <c r="B347" t="s">
        <v>281</v>
      </c>
      <c r="C347" s="10" t="s">
        <v>1242</v>
      </c>
      <c r="D347" s="10" t="s">
        <v>1217</v>
      </c>
      <c r="E347" s="5" t="s">
        <v>1219</v>
      </c>
      <c r="F347" s="11" t="s">
        <v>1236</v>
      </c>
      <c r="I347" s="10" t="s">
        <v>1189</v>
      </c>
      <c r="L347" t="s">
        <v>30</v>
      </c>
      <c r="M347" t="s">
        <v>6</v>
      </c>
      <c r="N347" t="s">
        <v>7</v>
      </c>
      <c r="O347" t="s">
        <v>186</v>
      </c>
      <c r="P347" t="s">
        <v>14</v>
      </c>
      <c r="Q347" t="s">
        <v>282</v>
      </c>
      <c r="R347" t="s">
        <v>283</v>
      </c>
    </row>
    <row r="348" spans="1:18" x14ac:dyDescent="0.3">
      <c r="A348" s="20" t="str">
        <f>HYPERLINK("https://hsdes.intel.com/resource/14013159127","14013159127")</f>
        <v>14013159127</v>
      </c>
      <c r="B348" t="s">
        <v>278</v>
      </c>
      <c r="C348" s="10" t="s">
        <v>1242</v>
      </c>
      <c r="D348" s="10" t="s">
        <v>1217</v>
      </c>
      <c r="E348" s="5" t="s">
        <v>1219</v>
      </c>
      <c r="F348" s="11" t="s">
        <v>1236</v>
      </c>
      <c r="I348" s="10" t="s">
        <v>1189</v>
      </c>
      <c r="L348" t="s">
        <v>30</v>
      </c>
      <c r="M348" t="s">
        <v>6</v>
      </c>
      <c r="N348" t="s">
        <v>7</v>
      </c>
      <c r="O348" t="s">
        <v>13</v>
      </c>
      <c r="P348" t="s">
        <v>14</v>
      </c>
      <c r="Q348" t="s">
        <v>279</v>
      </c>
      <c r="R348" t="s">
        <v>280</v>
      </c>
    </row>
    <row r="349" spans="1:18" x14ac:dyDescent="0.3">
      <c r="A349" s="20" t="str">
        <f>HYPERLINK("https://hsdes.intel.com/resource/14013159094","14013159094")</f>
        <v>14013159094</v>
      </c>
      <c r="B349" t="s">
        <v>274</v>
      </c>
      <c r="C349" s="10" t="s">
        <v>1242</v>
      </c>
      <c r="D349" s="10" t="s">
        <v>1217</v>
      </c>
      <c r="E349" s="5" t="s">
        <v>1219</v>
      </c>
      <c r="F349" s="11" t="s">
        <v>1236</v>
      </c>
      <c r="I349" s="10" t="s">
        <v>1189</v>
      </c>
      <c r="L349" t="s">
        <v>30</v>
      </c>
      <c r="M349" t="s">
        <v>6</v>
      </c>
      <c r="N349" t="s">
        <v>7</v>
      </c>
      <c r="O349" t="s">
        <v>275</v>
      </c>
      <c r="P349" t="s">
        <v>14</v>
      </c>
      <c r="Q349" t="s">
        <v>276</v>
      </c>
      <c r="R349" t="s">
        <v>277</v>
      </c>
    </row>
    <row r="350" spans="1:18" x14ac:dyDescent="0.3">
      <c r="A350" s="20" t="str">
        <f>HYPERLINK("https://hsdes.intel.com/resource/14013159090","14013159090")</f>
        <v>14013159090</v>
      </c>
      <c r="B350" t="s">
        <v>271</v>
      </c>
      <c r="C350" s="10" t="s">
        <v>1242</v>
      </c>
      <c r="D350" s="10" t="s">
        <v>1217</v>
      </c>
      <c r="E350" s="5" t="s">
        <v>1219</v>
      </c>
      <c r="F350" s="11" t="s">
        <v>1236</v>
      </c>
      <c r="I350" s="10" t="s">
        <v>1189</v>
      </c>
      <c r="L350" t="s">
        <v>30</v>
      </c>
      <c r="M350" t="s">
        <v>6</v>
      </c>
      <c r="N350" t="s">
        <v>7</v>
      </c>
      <c r="O350" t="s">
        <v>186</v>
      </c>
      <c r="P350" t="s">
        <v>14</v>
      </c>
      <c r="Q350" t="s">
        <v>272</v>
      </c>
      <c r="R350" t="s">
        <v>273</v>
      </c>
    </row>
    <row r="351" spans="1:18" x14ac:dyDescent="0.3">
      <c r="A351" s="20" t="str">
        <f>HYPERLINK("https://hsdes.intel.com/resource/14013159080","14013159080")</f>
        <v>14013159080</v>
      </c>
      <c r="B351" t="s">
        <v>268</v>
      </c>
      <c r="C351" s="10" t="s">
        <v>1242</v>
      </c>
      <c r="D351" s="10" t="s">
        <v>1217</v>
      </c>
      <c r="E351" s="5" t="s">
        <v>1219</v>
      </c>
      <c r="F351" s="11" t="s">
        <v>1236</v>
      </c>
      <c r="I351" s="10" t="s">
        <v>1189</v>
      </c>
      <c r="L351" t="s">
        <v>34</v>
      </c>
      <c r="M351" t="s">
        <v>6</v>
      </c>
      <c r="N351" t="s">
        <v>75</v>
      </c>
      <c r="O351" t="s">
        <v>186</v>
      </c>
      <c r="P351" t="s">
        <v>14</v>
      </c>
      <c r="Q351" t="s">
        <v>269</v>
      </c>
      <c r="R351" t="s">
        <v>270</v>
      </c>
    </row>
    <row r="352" spans="1:18" x14ac:dyDescent="0.3">
      <c r="A352" s="10" t="str">
        <f>HYPERLINK("https://hsdes.intel.com/resource/14013159073","14013159073")</f>
        <v>14013159073</v>
      </c>
      <c r="B352" t="s">
        <v>266</v>
      </c>
      <c r="C352" s="10" t="s">
        <v>1242</v>
      </c>
      <c r="D352" s="10" t="s">
        <v>1217</v>
      </c>
      <c r="E352" s="5" t="s">
        <v>1219</v>
      </c>
      <c r="F352" s="11" t="s">
        <v>1236</v>
      </c>
      <c r="I352" s="10" t="s">
        <v>1188</v>
      </c>
      <c r="L352" t="s">
        <v>5</v>
      </c>
      <c r="M352" t="s">
        <v>24</v>
      </c>
      <c r="N352" t="s">
        <v>7</v>
      </c>
      <c r="O352" t="s">
        <v>61</v>
      </c>
      <c r="P352" t="s">
        <v>26</v>
      </c>
      <c r="Q352" t="s">
        <v>55</v>
      </c>
      <c r="R352" t="s">
        <v>267</v>
      </c>
    </row>
    <row r="353" spans="1:18" x14ac:dyDescent="0.3">
      <c r="A353" s="10" t="str">
        <f>HYPERLINK("https://hsdes.intel.com/resource/14013159061","14013159061")</f>
        <v>14013159061</v>
      </c>
      <c r="B353" t="s">
        <v>263</v>
      </c>
      <c r="C353" s="10" t="s">
        <v>1240</v>
      </c>
      <c r="D353" s="10" t="s">
        <v>1217</v>
      </c>
      <c r="E353" s="5" t="s">
        <v>1219</v>
      </c>
      <c r="F353" s="11" t="s">
        <v>1236</v>
      </c>
      <c r="I353" t="s">
        <v>1186</v>
      </c>
      <c r="L353" t="s">
        <v>5</v>
      </c>
      <c r="M353" t="s">
        <v>24</v>
      </c>
      <c r="N353" t="s">
        <v>7</v>
      </c>
      <c r="O353" t="s">
        <v>264</v>
      </c>
      <c r="P353" t="s">
        <v>26</v>
      </c>
      <c r="Q353" t="s">
        <v>27</v>
      </c>
      <c r="R353" t="s">
        <v>265</v>
      </c>
    </row>
    <row r="354" spans="1:18" x14ac:dyDescent="0.3">
      <c r="A354" s="10" t="str">
        <f>HYPERLINK("https://hsdes.intel.com/resource/14013159052","14013159052")</f>
        <v>14013159052</v>
      </c>
      <c r="B354" t="s">
        <v>261</v>
      </c>
      <c r="C354" s="10" t="s">
        <v>1242</v>
      </c>
      <c r="D354" s="10" t="s">
        <v>1217</v>
      </c>
      <c r="E354" s="5" t="s">
        <v>1219</v>
      </c>
      <c r="F354" s="11" t="s">
        <v>1236</v>
      </c>
      <c r="I354" s="10" t="s">
        <v>1188</v>
      </c>
      <c r="L354" t="s">
        <v>5</v>
      </c>
      <c r="M354" t="s">
        <v>24</v>
      </c>
      <c r="N354" t="s">
        <v>7</v>
      </c>
      <c r="O354" t="s">
        <v>25</v>
      </c>
      <c r="P354" t="s">
        <v>26</v>
      </c>
      <c r="Q354" t="s">
        <v>27</v>
      </c>
      <c r="R354" t="s">
        <v>262</v>
      </c>
    </row>
    <row r="355" spans="1:18" x14ac:dyDescent="0.3">
      <c r="A355" s="10" t="str">
        <f>HYPERLINK("https://hsdes.intel.com/resource/14013159046","14013159046")</f>
        <v>14013159046</v>
      </c>
      <c r="B355" t="s">
        <v>258</v>
      </c>
      <c r="C355" s="10" t="s">
        <v>1242</v>
      </c>
      <c r="D355" s="10" t="s">
        <v>1217</v>
      </c>
      <c r="E355" s="5" t="s">
        <v>1219</v>
      </c>
      <c r="F355" s="11" t="s">
        <v>1236</v>
      </c>
      <c r="I355" s="10" t="s">
        <v>1241</v>
      </c>
      <c r="L355" t="s">
        <v>5</v>
      </c>
      <c r="M355" t="s">
        <v>37</v>
      </c>
      <c r="N355" t="s">
        <v>7</v>
      </c>
      <c r="O355" t="s">
        <v>50</v>
      </c>
      <c r="P355" t="s">
        <v>179</v>
      </c>
      <c r="Q355" t="s">
        <v>259</v>
      </c>
      <c r="R355" t="s">
        <v>260</v>
      </c>
    </row>
    <row r="356" spans="1:18" x14ac:dyDescent="0.3">
      <c r="A356" s="20" t="str">
        <f>HYPERLINK("https://hsdes.intel.com/resource/14013159024","14013159024")</f>
        <v>14013159024</v>
      </c>
      <c r="B356" t="s">
        <v>255</v>
      </c>
      <c r="C356" s="10" t="s">
        <v>1240</v>
      </c>
      <c r="D356" s="10" t="s">
        <v>1217</v>
      </c>
      <c r="E356" s="5" t="s">
        <v>1219</v>
      </c>
      <c r="F356" s="11" t="s">
        <v>1236</v>
      </c>
      <c r="I356" s="10" t="s">
        <v>1189</v>
      </c>
      <c r="L356" t="s">
        <v>30</v>
      </c>
      <c r="M356" t="s">
        <v>6</v>
      </c>
      <c r="N356" t="s">
        <v>7</v>
      </c>
      <c r="O356" t="s">
        <v>13</v>
      </c>
      <c r="P356" t="s">
        <v>14</v>
      </c>
      <c r="Q356" t="s">
        <v>256</v>
      </c>
      <c r="R356" t="s">
        <v>257</v>
      </c>
    </row>
    <row r="357" spans="1:18" x14ac:dyDescent="0.3">
      <c r="A357" s="21" t="str">
        <f>HYPERLINK("https://hsdes.intel.com/resource/14013159022","14013159022")</f>
        <v>14013159022</v>
      </c>
      <c r="B357" t="s">
        <v>252</v>
      </c>
      <c r="C357" s="10" t="s">
        <v>1240</v>
      </c>
      <c r="D357" s="10" t="s">
        <v>1217</v>
      </c>
      <c r="E357" s="5" t="s">
        <v>1219</v>
      </c>
      <c r="F357" s="11" t="s">
        <v>1236</v>
      </c>
      <c r="I357" s="10" t="s">
        <v>1189</v>
      </c>
      <c r="L357" t="s">
        <v>30</v>
      </c>
      <c r="M357" t="s">
        <v>6</v>
      </c>
      <c r="N357" t="s">
        <v>7</v>
      </c>
      <c r="O357" t="s">
        <v>13</v>
      </c>
      <c r="P357" t="s">
        <v>14</v>
      </c>
      <c r="Q357" t="s">
        <v>253</v>
      </c>
      <c r="R357" t="s">
        <v>254</v>
      </c>
    </row>
    <row r="358" spans="1:18" x14ac:dyDescent="0.3">
      <c r="A358" s="20" t="str">
        <f>HYPERLINK("https://hsdes.intel.com/resource/14013159021","14013159021")</f>
        <v>14013159021</v>
      </c>
      <c r="B358" t="s">
        <v>249</v>
      </c>
      <c r="C358" s="10" t="s">
        <v>1242</v>
      </c>
      <c r="D358" s="10" t="s">
        <v>1217</v>
      </c>
      <c r="E358" s="5" t="s">
        <v>1219</v>
      </c>
      <c r="F358" s="11" t="s">
        <v>1236</v>
      </c>
      <c r="I358" s="10" t="s">
        <v>1189</v>
      </c>
      <c r="L358" t="s">
        <v>34</v>
      </c>
      <c r="M358" t="s">
        <v>6</v>
      </c>
      <c r="N358" t="s">
        <v>75</v>
      </c>
      <c r="O358" t="s">
        <v>186</v>
      </c>
      <c r="P358" t="s">
        <v>14</v>
      </c>
      <c r="Q358" t="s">
        <v>250</v>
      </c>
      <c r="R358" t="s">
        <v>251</v>
      </c>
    </row>
    <row r="359" spans="1:18" x14ac:dyDescent="0.3">
      <c r="A359" s="10" t="str">
        <f>HYPERLINK("https://hsdes.intel.com/resource/14013159015","14013159015")</f>
        <v>14013159015</v>
      </c>
      <c r="B359" t="s">
        <v>246</v>
      </c>
      <c r="C359" s="10" t="s">
        <v>1242</v>
      </c>
      <c r="D359" s="10" t="s">
        <v>1217</v>
      </c>
      <c r="E359" s="5" t="s">
        <v>1219</v>
      </c>
      <c r="F359" s="11" t="s">
        <v>1236</v>
      </c>
      <c r="I359" s="10" t="s">
        <v>1188</v>
      </c>
      <c r="L359" t="s">
        <v>5</v>
      </c>
      <c r="M359" t="s">
        <v>24</v>
      </c>
      <c r="N359" t="s">
        <v>7</v>
      </c>
      <c r="O359" t="s">
        <v>146</v>
      </c>
      <c r="P359" t="s">
        <v>26</v>
      </c>
      <c r="Q359" t="s">
        <v>247</v>
      </c>
      <c r="R359" t="s">
        <v>248</v>
      </c>
    </row>
    <row r="360" spans="1:18" x14ac:dyDescent="0.3">
      <c r="A360" s="19" t="str">
        <f>HYPERLINK("https://hsdes.intel.com/resource/14013158989","14013158989")</f>
        <v>14013158989</v>
      </c>
      <c r="B360" t="s">
        <v>243</v>
      </c>
      <c r="C360" s="10" t="s">
        <v>1242</v>
      </c>
      <c r="D360" s="10" t="s">
        <v>1217</v>
      </c>
      <c r="E360" s="5" t="s">
        <v>1219</v>
      </c>
      <c r="F360" s="11" t="s">
        <v>1236</v>
      </c>
      <c r="I360" s="10" t="s">
        <v>1188</v>
      </c>
      <c r="L360" t="s">
        <v>5</v>
      </c>
      <c r="M360" t="s">
        <v>24</v>
      </c>
      <c r="N360" t="s">
        <v>75</v>
      </c>
      <c r="O360" t="s">
        <v>146</v>
      </c>
      <c r="P360" t="s">
        <v>26</v>
      </c>
      <c r="Q360" t="s">
        <v>244</v>
      </c>
      <c r="R360" t="s">
        <v>245</v>
      </c>
    </row>
    <row r="361" spans="1:18" x14ac:dyDescent="0.3">
      <c r="A361" s="20" t="str">
        <f>HYPERLINK("https://hsdes.intel.com/resource/14013158813","14013158813")</f>
        <v>14013158813</v>
      </c>
      <c r="B361" t="s">
        <v>240</v>
      </c>
      <c r="C361" s="10" t="s">
        <v>1242</v>
      </c>
      <c r="D361" s="10" t="s">
        <v>1217</v>
      </c>
      <c r="E361" s="5" t="s">
        <v>1219</v>
      </c>
      <c r="F361" s="11" t="s">
        <v>1236</v>
      </c>
      <c r="I361" s="10" t="s">
        <v>1189</v>
      </c>
      <c r="K361" t="s">
        <v>1243</v>
      </c>
      <c r="L361" t="s">
        <v>34</v>
      </c>
      <c r="M361" t="s">
        <v>6</v>
      </c>
      <c r="N361" t="s">
        <v>7</v>
      </c>
      <c r="O361" t="s">
        <v>13</v>
      </c>
      <c r="P361" t="s">
        <v>14</v>
      </c>
      <c r="Q361" t="s">
        <v>241</v>
      </c>
      <c r="R361" t="s">
        <v>242</v>
      </c>
    </row>
    <row r="362" spans="1:18" x14ac:dyDescent="0.3">
      <c r="A362" s="20" t="str">
        <f>HYPERLINK("https://hsdes.intel.com/resource/14013158803","14013158803")</f>
        <v>14013158803</v>
      </c>
      <c r="B362" t="s">
        <v>238</v>
      </c>
      <c r="C362" s="10" t="s">
        <v>1242</v>
      </c>
      <c r="D362" s="10" t="s">
        <v>1217</v>
      </c>
      <c r="E362" s="5" t="s">
        <v>1219</v>
      </c>
      <c r="F362" s="11" t="s">
        <v>1236</v>
      </c>
      <c r="I362" s="10" t="s">
        <v>1189</v>
      </c>
      <c r="L362" t="s">
        <v>34</v>
      </c>
      <c r="M362" t="s">
        <v>6</v>
      </c>
      <c r="N362" t="s">
        <v>7</v>
      </c>
      <c r="O362" t="s">
        <v>67</v>
      </c>
      <c r="P362" t="s">
        <v>14</v>
      </c>
      <c r="Q362" t="s">
        <v>236</v>
      </c>
      <c r="R362" t="s">
        <v>239</v>
      </c>
    </row>
    <row r="363" spans="1:18" x14ac:dyDescent="0.3">
      <c r="A363" s="20" t="str">
        <f>HYPERLINK("https://hsdes.intel.com/resource/14013158799","14013158799")</f>
        <v>14013158799</v>
      </c>
      <c r="B363" t="s">
        <v>235</v>
      </c>
      <c r="C363" s="10" t="s">
        <v>1242</v>
      </c>
      <c r="D363" s="10" t="s">
        <v>1217</v>
      </c>
      <c r="E363" s="5" t="s">
        <v>1219</v>
      </c>
      <c r="F363" s="11" t="s">
        <v>1236</v>
      </c>
      <c r="I363" s="10" t="s">
        <v>1189</v>
      </c>
      <c r="L363" t="s">
        <v>5</v>
      </c>
      <c r="M363" t="s">
        <v>6</v>
      </c>
      <c r="N363" t="s">
        <v>7</v>
      </c>
      <c r="O363" t="s">
        <v>67</v>
      </c>
      <c r="P363" t="s">
        <v>14</v>
      </c>
      <c r="Q363" t="s">
        <v>236</v>
      </c>
      <c r="R363" t="s">
        <v>237</v>
      </c>
    </row>
    <row r="364" spans="1:18" x14ac:dyDescent="0.3">
      <c r="A364" s="10" t="str">
        <f>HYPERLINK("https://hsdes.intel.com/resource/14013158717","14013158717")</f>
        <v>14013158717</v>
      </c>
      <c r="B364" t="s">
        <v>233</v>
      </c>
      <c r="C364" s="10" t="s">
        <v>1242</v>
      </c>
      <c r="D364" s="10" t="s">
        <v>1217</v>
      </c>
      <c r="E364" s="5" t="s">
        <v>1219</v>
      </c>
      <c r="F364" s="11" t="s">
        <v>1236</v>
      </c>
      <c r="I364" s="10" t="s">
        <v>1188</v>
      </c>
      <c r="L364" t="s">
        <v>34</v>
      </c>
      <c r="M364" t="s">
        <v>37</v>
      </c>
      <c r="N364" t="s">
        <v>7</v>
      </c>
      <c r="O364" t="s">
        <v>8</v>
      </c>
      <c r="P364" t="s">
        <v>38</v>
      </c>
      <c r="Q364" t="s">
        <v>176</v>
      </c>
      <c r="R364" t="s">
        <v>234</v>
      </c>
    </row>
    <row r="365" spans="1:18" x14ac:dyDescent="0.3">
      <c r="A365" s="20" t="str">
        <f>HYPERLINK("https://hsdes.intel.com/resource/14013158689","14013158689")</f>
        <v>14013158689</v>
      </c>
      <c r="B365" t="s">
        <v>230</v>
      </c>
      <c r="C365" s="10" t="s">
        <v>1242</v>
      </c>
      <c r="D365" s="10" t="s">
        <v>1217</v>
      </c>
      <c r="E365" s="5" t="s">
        <v>1219</v>
      </c>
      <c r="F365" s="11" t="s">
        <v>1236</v>
      </c>
      <c r="I365" s="10" t="s">
        <v>1189</v>
      </c>
      <c r="L365" t="s">
        <v>30</v>
      </c>
      <c r="M365" t="s">
        <v>6</v>
      </c>
      <c r="N365" t="s">
        <v>7</v>
      </c>
      <c r="O365" t="s">
        <v>13</v>
      </c>
      <c r="P365" t="s">
        <v>14</v>
      </c>
      <c r="Q365" t="s">
        <v>231</v>
      </c>
      <c r="R365" t="s">
        <v>232</v>
      </c>
    </row>
    <row r="366" spans="1:18" x14ac:dyDescent="0.3">
      <c r="A366" s="20" t="str">
        <f>HYPERLINK("https://hsdes.intel.com/resource/14013158673","14013158673")</f>
        <v>14013158673</v>
      </c>
      <c r="B366" t="s">
        <v>226</v>
      </c>
      <c r="C366" s="10" t="s">
        <v>1242</v>
      </c>
      <c r="D366" s="10" t="s">
        <v>1217</v>
      </c>
      <c r="E366" s="5" t="s">
        <v>1219</v>
      </c>
      <c r="F366" s="11" t="s">
        <v>1236</v>
      </c>
      <c r="I366" s="10" t="s">
        <v>1189</v>
      </c>
      <c r="L366" t="s">
        <v>34</v>
      </c>
      <c r="M366" t="s">
        <v>6</v>
      </c>
      <c r="N366" t="s">
        <v>75</v>
      </c>
      <c r="O366" t="s">
        <v>227</v>
      </c>
      <c r="P366" t="s">
        <v>14</v>
      </c>
      <c r="Q366" t="s">
        <v>228</v>
      </c>
      <c r="R366" t="s">
        <v>229</v>
      </c>
    </row>
    <row r="367" spans="1:18" x14ac:dyDescent="0.3">
      <c r="A367" s="10" t="str">
        <f>HYPERLINK("https://hsdes.intel.com/resource/14013158550","14013158550")</f>
        <v>14013158550</v>
      </c>
      <c r="B367" t="s">
        <v>224</v>
      </c>
      <c r="C367" s="10" t="s">
        <v>1242</v>
      </c>
      <c r="D367" s="10" t="s">
        <v>1217</v>
      </c>
      <c r="E367" s="5" t="s">
        <v>1219</v>
      </c>
      <c r="F367" s="11" t="s">
        <v>1236</v>
      </c>
      <c r="I367" s="10" t="s">
        <v>1188</v>
      </c>
      <c r="L367" t="s">
        <v>34</v>
      </c>
      <c r="M367" t="s">
        <v>24</v>
      </c>
      <c r="N367" t="s">
        <v>7</v>
      </c>
      <c r="O367" t="s">
        <v>25</v>
      </c>
      <c r="P367" t="s">
        <v>26</v>
      </c>
      <c r="Q367" t="s">
        <v>122</v>
      </c>
      <c r="R367" t="s">
        <v>225</v>
      </c>
    </row>
    <row r="368" spans="1:18" x14ac:dyDescent="0.3">
      <c r="A368" s="10" t="str">
        <f>HYPERLINK("https://hsdes.intel.com/resource/14013158543","14013158543")</f>
        <v>14013158543</v>
      </c>
      <c r="B368" t="s">
        <v>222</v>
      </c>
      <c r="C368" s="10" t="s">
        <v>1242</v>
      </c>
      <c r="D368" s="10" t="s">
        <v>1217</v>
      </c>
      <c r="E368" s="5" t="s">
        <v>1219</v>
      </c>
      <c r="F368" s="11" t="s">
        <v>1236</v>
      </c>
      <c r="I368" s="10" t="s">
        <v>1188</v>
      </c>
      <c r="L368" t="s">
        <v>34</v>
      </c>
      <c r="M368" t="s">
        <v>37</v>
      </c>
      <c r="N368" t="s">
        <v>7</v>
      </c>
      <c r="O368" t="s">
        <v>25</v>
      </c>
      <c r="P368" t="s">
        <v>38</v>
      </c>
      <c r="Q368" t="s">
        <v>112</v>
      </c>
      <c r="R368" t="s">
        <v>223</v>
      </c>
    </row>
    <row r="369" spans="1:18" x14ac:dyDescent="0.3">
      <c r="A369" s="10" t="str">
        <f>HYPERLINK("https://hsdes.intel.com/resource/14013158482","14013158482")</f>
        <v>14013158482</v>
      </c>
      <c r="B369" t="s">
        <v>219</v>
      </c>
      <c r="C369" s="10" t="s">
        <v>1242</v>
      </c>
      <c r="D369" s="10" t="s">
        <v>1217</v>
      </c>
      <c r="E369" s="5" t="s">
        <v>1219</v>
      </c>
      <c r="F369" s="11" t="s">
        <v>1236</v>
      </c>
      <c r="I369" s="10" t="s">
        <v>1188</v>
      </c>
      <c r="L369" t="s">
        <v>5</v>
      </c>
      <c r="M369" t="s">
        <v>24</v>
      </c>
      <c r="N369" t="s">
        <v>7</v>
      </c>
      <c r="O369" t="s">
        <v>8</v>
      </c>
      <c r="P369" t="s">
        <v>26</v>
      </c>
      <c r="Q369" t="s">
        <v>220</v>
      </c>
      <c r="R369" t="s">
        <v>221</v>
      </c>
    </row>
    <row r="370" spans="1:18" x14ac:dyDescent="0.3">
      <c r="A370" s="10" t="str">
        <f>HYPERLINK("https://hsdes.intel.com/resource/14013158479","14013158479")</f>
        <v>14013158479</v>
      </c>
      <c r="B370" t="s">
        <v>215</v>
      </c>
      <c r="C370" s="10" t="s">
        <v>1240</v>
      </c>
      <c r="D370" s="10" t="s">
        <v>1217</v>
      </c>
      <c r="E370" s="5" t="s">
        <v>1219</v>
      </c>
      <c r="F370" s="11" t="s">
        <v>1236</v>
      </c>
      <c r="I370" t="s">
        <v>1186</v>
      </c>
      <c r="L370" t="s">
        <v>5</v>
      </c>
      <c r="M370" t="s">
        <v>45</v>
      </c>
      <c r="N370" t="s">
        <v>7</v>
      </c>
      <c r="O370" t="s">
        <v>25</v>
      </c>
      <c r="P370" t="s">
        <v>216</v>
      </c>
      <c r="Q370" t="s">
        <v>217</v>
      </c>
      <c r="R370" t="s">
        <v>218</v>
      </c>
    </row>
    <row r="371" spans="1:18" x14ac:dyDescent="0.3">
      <c r="A371" s="20" t="str">
        <f>HYPERLINK("https://hsdes.intel.com/resource/14013158399","14013158399")</f>
        <v>14013158399</v>
      </c>
      <c r="B371" t="s">
        <v>212</v>
      </c>
      <c r="C371" s="10" t="s">
        <v>1242</v>
      </c>
      <c r="D371" s="10" t="s">
        <v>1217</v>
      </c>
      <c r="E371" s="5" t="s">
        <v>1219</v>
      </c>
      <c r="F371" s="11" t="s">
        <v>1236</v>
      </c>
      <c r="I371" s="10" t="s">
        <v>1189</v>
      </c>
      <c r="L371" t="s">
        <v>34</v>
      </c>
      <c r="M371" t="s">
        <v>6</v>
      </c>
      <c r="N371" t="s">
        <v>7</v>
      </c>
      <c r="O371" t="s">
        <v>13</v>
      </c>
      <c r="P371" t="s">
        <v>14</v>
      </c>
      <c r="Q371" t="s">
        <v>213</v>
      </c>
      <c r="R371" t="s">
        <v>214</v>
      </c>
    </row>
    <row r="372" spans="1:18" x14ac:dyDescent="0.3">
      <c r="A372" s="10" t="str">
        <f>HYPERLINK("https://hsdes.intel.com/resource/14013158389","14013158389")</f>
        <v>14013158389</v>
      </c>
      <c r="B372" t="s">
        <v>210</v>
      </c>
      <c r="C372" s="10" t="s">
        <v>1242</v>
      </c>
      <c r="D372" s="10" t="s">
        <v>1217</v>
      </c>
      <c r="E372" s="5" t="s">
        <v>1219</v>
      </c>
      <c r="F372" s="11" t="s">
        <v>1236</v>
      </c>
      <c r="I372" s="10" t="s">
        <v>1188</v>
      </c>
      <c r="L372" t="s">
        <v>5</v>
      </c>
      <c r="M372" t="s">
        <v>24</v>
      </c>
      <c r="N372" t="s">
        <v>7</v>
      </c>
      <c r="O372" t="s">
        <v>8</v>
      </c>
      <c r="P372" t="s">
        <v>26</v>
      </c>
      <c r="Q372" t="s">
        <v>112</v>
      </c>
      <c r="R372" t="s">
        <v>211</v>
      </c>
    </row>
    <row r="373" spans="1:18" x14ac:dyDescent="0.3">
      <c r="A373" s="10" t="str">
        <f>HYPERLINK("https://hsdes.intel.com/resource/14013158359","14013158359")</f>
        <v>14013158359</v>
      </c>
      <c r="B373" t="s">
        <v>206</v>
      </c>
      <c r="C373" s="10" t="s">
        <v>1240</v>
      </c>
      <c r="D373" s="10" t="s">
        <v>1217</v>
      </c>
      <c r="E373" s="5" t="s">
        <v>1219</v>
      </c>
      <c r="F373" s="11" t="s">
        <v>1236</v>
      </c>
      <c r="I373" s="10" t="s">
        <v>1186</v>
      </c>
      <c r="L373" t="s">
        <v>5</v>
      </c>
      <c r="M373" t="s">
        <v>37</v>
      </c>
      <c r="N373" t="s">
        <v>7</v>
      </c>
      <c r="O373" t="s">
        <v>207</v>
      </c>
      <c r="P373" t="s">
        <v>38</v>
      </c>
      <c r="Q373" t="s">
        <v>208</v>
      </c>
      <c r="R373" t="s">
        <v>209</v>
      </c>
    </row>
    <row r="374" spans="1:18" x14ac:dyDescent="0.3">
      <c r="A374" s="10" t="str">
        <f>HYPERLINK("https://hsdes.intel.com/resource/14013158321","14013158321")</f>
        <v>14013158321</v>
      </c>
      <c r="B374" t="s">
        <v>204</v>
      </c>
      <c r="C374" s="10" t="s">
        <v>1240</v>
      </c>
      <c r="D374" s="10" t="s">
        <v>1217</v>
      </c>
      <c r="E374" s="5" t="s">
        <v>1219</v>
      </c>
      <c r="F374" s="11" t="s">
        <v>1236</v>
      </c>
      <c r="I374" s="10" t="s">
        <v>1186</v>
      </c>
      <c r="L374" t="s">
        <v>5</v>
      </c>
      <c r="M374" t="s">
        <v>24</v>
      </c>
      <c r="N374" t="s">
        <v>7</v>
      </c>
      <c r="O374" t="s">
        <v>25</v>
      </c>
      <c r="P374" t="s">
        <v>26</v>
      </c>
      <c r="Q374" t="s">
        <v>27</v>
      </c>
      <c r="R374" t="s">
        <v>205</v>
      </c>
    </row>
    <row r="375" spans="1:18" x14ac:dyDescent="0.3">
      <c r="A375" s="20" t="str">
        <f>HYPERLINK("https://hsdes.intel.com/resource/14013158298","14013158298")</f>
        <v>14013158298</v>
      </c>
      <c r="B375" t="s">
        <v>201</v>
      </c>
      <c r="C375" s="10" t="s">
        <v>1242</v>
      </c>
      <c r="D375" s="10" t="s">
        <v>1218</v>
      </c>
      <c r="E375" s="5" t="s">
        <v>1219</v>
      </c>
      <c r="F375" s="11" t="s">
        <v>1236</v>
      </c>
      <c r="I375" s="10" t="s">
        <v>1189</v>
      </c>
      <c r="L375" t="s">
        <v>30</v>
      </c>
      <c r="M375" t="s">
        <v>6</v>
      </c>
      <c r="N375" t="s">
        <v>7</v>
      </c>
      <c r="O375" t="s">
        <v>186</v>
      </c>
      <c r="P375" t="s">
        <v>14</v>
      </c>
      <c r="Q375" t="s">
        <v>202</v>
      </c>
      <c r="R375" t="s">
        <v>203</v>
      </c>
    </row>
    <row r="376" spans="1:18" x14ac:dyDescent="0.3">
      <c r="A376" s="20" t="str">
        <f>HYPERLINK("https://hsdes.intel.com/resource/14013158254","14013158254")</f>
        <v>14013158254</v>
      </c>
      <c r="B376" t="s">
        <v>198</v>
      </c>
      <c r="C376" s="10" t="s">
        <v>1242</v>
      </c>
      <c r="D376" s="10" t="s">
        <v>1218</v>
      </c>
      <c r="E376" s="5" t="s">
        <v>1219</v>
      </c>
      <c r="F376" s="11" t="s">
        <v>1236</v>
      </c>
      <c r="I376" s="10" t="s">
        <v>1189</v>
      </c>
      <c r="L376" t="s">
        <v>34</v>
      </c>
      <c r="M376" t="s">
        <v>6</v>
      </c>
      <c r="N376" t="s">
        <v>7</v>
      </c>
      <c r="O376" t="s">
        <v>67</v>
      </c>
      <c r="P376" t="s">
        <v>14</v>
      </c>
      <c r="Q376" t="s">
        <v>199</v>
      </c>
      <c r="R376" t="s">
        <v>200</v>
      </c>
    </row>
    <row r="377" spans="1:18" x14ac:dyDescent="0.3">
      <c r="A377" s="10" t="str">
        <f>HYPERLINK("https://hsdes.intel.com/resource/14013158206","14013158206")</f>
        <v>14013158206</v>
      </c>
      <c r="B377" t="s">
        <v>196</v>
      </c>
      <c r="C377" s="10" t="s">
        <v>1242</v>
      </c>
      <c r="D377" s="10" t="s">
        <v>1217</v>
      </c>
      <c r="E377" s="5" t="s">
        <v>1219</v>
      </c>
      <c r="F377" s="11" t="s">
        <v>1236</v>
      </c>
      <c r="I377" s="10" t="s">
        <v>1241</v>
      </c>
      <c r="L377" t="s">
        <v>5</v>
      </c>
      <c r="M377" t="s">
        <v>37</v>
      </c>
      <c r="N377" t="s">
        <v>7</v>
      </c>
      <c r="O377" t="s">
        <v>19</v>
      </c>
      <c r="P377" t="s">
        <v>179</v>
      </c>
      <c r="Q377" t="s">
        <v>180</v>
      </c>
      <c r="R377" t="s">
        <v>197</v>
      </c>
    </row>
    <row r="378" spans="1:18" x14ac:dyDescent="0.3">
      <c r="A378" s="10" t="str">
        <f>HYPERLINK("https://hsdes.intel.com/resource/14013158189","14013158189")</f>
        <v>14013158189</v>
      </c>
      <c r="B378" t="s">
        <v>194</v>
      </c>
      <c r="C378" s="10" t="s">
        <v>1242</v>
      </c>
      <c r="D378" s="10" t="s">
        <v>1218</v>
      </c>
      <c r="E378" s="5" t="s">
        <v>1219</v>
      </c>
      <c r="F378" s="11" t="s">
        <v>1236</v>
      </c>
      <c r="I378" s="10" t="s">
        <v>1248</v>
      </c>
      <c r="L378" t="s">
        <v>5</v>
      </c>
      <c r="M378" t="s">
        <v>74</v>
      </c>
      <c r="N378" t="s">
        <v>75</v>
      </c>
      <c r="O378" t="s">
        <v>19</v>
      </c>
      <c r="P378" t="s">
        <v>76</v>
      </c>
      <c r="Q378" t="s">
        <v>190</v>
      </c>
      <c r="R378" t="s">
        <v>195</v>
      </c>
    </row>
    <row r="379" spans="1:18" x14ac:dyDescent="0.3">
      <c r="A379" s="10" t="str">
        <f>HYPERLINK("https://hsdes.intel.com/resource/14013158146","14013158146")</f>
        <v>14013158146</v>
      </c>
      <c r="B379" t="s">
        <v>192</v>
      </c>
      <c r="C379" s="10" t="s">
        <v>1240</v>
      </c>
      <c r="D379" s="10" t="s">
        <v>1217</v>
      </c>
      <c r="E379" s="5" t="s">
        <v>1219</v>
      </c>
      <c r="F379" s="11" t="s">
        <v>1236</v>
      </c>
      <c r="I379" t="s">
        <v>1186</v>
      </c>
      <c r="L379" t="s">
        <v>5</v>
      </c>
      <c r="M379" t="s">
        <v>24</v>
      </c>
      <c r="N379" t="s">
        <v>7</v>
      </c>
      <c r="O379" t="s">
        <v>25</v>
      </c>
      <c r="P379" t="s">
        <v>26</v>
      </c>
      <c r="Q379" t="s">
        <v>27</v>
      </c>
      <c r="R379" t="s">
        <v>193</v>
      </c>
    </row>
    <row r="380" spans="1:18" x14ac:dyDescent="0.3">
      <c r="A380" s="10" t="str">
        <f>HYPERLINK("https://hsdes.intel.com/resource/14013158143","14013158143")</f>
        <v>14013158143</v>
      </c>
      <c r="B380" t="s">
        <v>189</v>
      </c>
      <c r="C380" s="10" t="s">
        <v>1242</v>
      </c>
      <c r="D380" s="10" t="s">
        <v>1217</v>
      </c>
      <c r="E380" s="5" t="s">
        <v>1219</v>
      </c>
      <c r="F380" s="11" t="s">
        <v>1236</v>
      </c>
      <c r="I380" s="10" t="s">
        <v>1248</v>
      </c>
      <c r="L380" t="s">
        <v>5</v>
      </c>
      <c r="M380" t="s">
        <v>74</v>
      </c>
      <c r="N380" t="s">
        <v>75</v>
      </c>
      <c r="O380" t="s">
        <v>19</v>
      </c>
      <c r="P380" t="s">
        <v>76</v>
      </c>
      <c r="Q380" t="s">
        <v>190</v>
      </c>
      <c r="R380" t="s">
        <v>191</v>
      </c>
    </row>
    <row r="381" spans="1:18" x14ac:dyDescent="0.3">
      <c r="A381" s="20" t="str">
        <f>HYPERLINK("https://hsdes.intel.com/resource/14013158105","14013158105")</f>
        <v>14013158105</v>
      </c>
      <c r="B381" t="s">
        <v>185</v>
      </c>
      <c r="C381" s="10" t="s">
        <v>1242</v>
      </c>
      <c r="D381" s="10" t="s">
        <v>1217</v>
      </c>
      <c r="E381" s="5" t="s">
        <v>1219</v>
      </c>
      <c r="F381" s="11" t="s">
        <v>1236</v>
      </c>
      <c r="I381" s="10" t="s">
        <v>1189</v>
      </c>
      <c r="L381" t="s">
        <v>5</v>
      </c>
      <c r="M381" t="s">
        <v>6</v>
      </c>
      <c r="N381" t="s">
        <v>7</v>
      </c>
      <c r="O381" t="s">
        <v>186</v>
      </c>
      <c r="P381" t="s">
        <v>14</v>
      </c>
      <c r="Q381" t="s">
        <v>187</v>
      </c>
      <c r="R381" t="s">
        <v>188</v>
      </c>
    </row>
    <row r="382" spans="1:18" x14ac:dyDescent="0.3">
      <c r="A382" s="10" t="str">
        <f>HYPERLINK("https://hsdes.intel.com/resource/14013157813","14013157813")</f>
        <v>14013157813</v>
      </c>
      <c r="B382" t="s">
        <v>182</v>
      </c>
      <c r="C382" s="10" t="s">
        <v>1240</v>
      </c>
      <c r="D382" s="10" t="s">
        <v>1217</v>
      </c>
      <c r="E382" s="5" t="s">
        <v>1219</v>
      </c>
      <c r="F382" s="11" t="s">
        <v>1236</v>
      </c>
      <c r="I382" s="10" t="s">
        <v>1186</v>
      </c>
      <c r="L382" t="s">
        <v>5</v>
      </c>
      <c r="M382" t="s">
        <v>24</v>
      </c>
      <c r="N382" t="s">
        <v>7</v>
      </c>
      <c r="O382" t="s">
        <v>25</v>
      </c>
      <c r="P382" t="s">
        <v>26</v>
      </c>
      <c r="Q382" t="s">
        <v>183</v>
      </c>
      <c r="R382" t="s">
        <v>184</v>
      </c>
    </row>
    <row r="383" spans="1:18" x14ac:dyDescent="0.3">
      <c r="A383" s="10" t="str">
        <f>HYPERLINK("https://hsdes.intel.com/resource/14013157757","14013157757")</f>
        <v>14013157757</v>
      </c>
      <c r="B383" t="s">
        <v>178</v>
      </c>
      <c r="C383" s="10" t="s">
        <v>1242</v>
      </c>
      <c r="D383" s="10" t="s">
        <v>1217</v>
      </c>
      <c r="E383" s="5" t="s">
        <v>1219</v>
      </c>
      <c r="F383" s="11" t="s">
        <v>1236</v>
      </c>
      <c r="I383" s="10" t="s">
        <v>1241</v>
      </c>
      <c r="L383" t="s">
        <v>34</v>
      </c>
      <c r="M383" t="s">
        <v>37</v>
      </c>
      <c r="N383" t="s">
        <v>7</v>
      </c>
      <c r="O383" t="s">
        <v>19</v>
      </c>
      <c r="P383" t="s">
        <v>179</v>
      </c>
      <c r="Q383" t="s">
        <v>180</v>
      </c>
      <c r="R383" t="s">
        <v>181</v>
      </c>
    </row>
    <row r="384" spans="1:18" x14ac:dyDescent="0.3">
      <c r="A384" s="10" t="str">
        <f>HYPERLINK("https://hsdes.intel.com/resource/14013157740","14013157740")</f>
        <v>14013157740</v>
      </c>
      <c r="B384" t="s">
        <v>174</v>
      </c>
      <c r="C384" s="10" t="s">
        <v>1240</v>
      </c>
      <c r="D384" s="10" t="s">
        <v>1217</v>
      </c>
      <c r="E384" s="5" t="s">
        <v>1219</v>
      </c>
      <c r="F384" s="11" t="s">
        <v>1236</v>
      </c>
      <c r="I384" s="10" t="s">
        <v>1186</v>
      </c>
      <c r="L384" t="s">
        <v>5</v>
      </c>
      <c r="M384" t="s">
        <v>24</v>
      </c>
      <c r="N384" t="s">
        <v>7</v>
      </c>
      <c r="O384" t="s">
        <v>175</v>
      </c>
      <c r="P384" t="s">
        <v>26</v>
      </c>
      <c r="Q384" t="s">
        <v>176</v>
      </c>
      <c r="R384" t="s">
        <v>177</v>
      </c>
    </row>
    <row r="385" spans="1:18" x14ac:dyDescent="0.3">
      <c r="A385" s="10" t="str">
        <f>HYPERLINK("https://hsdes.intel.com/resource/14013157660","14013157660")</f>
        <v>14013157660</v>
      </c>
      <c r="B385" t="s">
        <v>172</v>
      </c>
      <c r="C385" s="10" t="s">
        <v>1242</v>
      </c>
      <c r="D385" s="10" t="s">
        <v>1217</v>
      </c>
      <c r="E385" s="5" t="s">
        <v>1219</v>
      </c>
      <c r="F385" s="11" t="s">
        <v>1236</v>
      </c>
      <c r="I385" s="10" t="s">
        <v>1188</v>
      </c>
      <c r="L385" t="s">
        <v>30</v>
      </c>
      <c r="M385" t="s">
        <v>45</v>
      </c>
      <c r="N385" t="s">
        <v>7</v>
      </c>
      <c r="O385" t="s">
        <v>8</v>
      </c>
      <c r="P385" t="s">
        <v>54</v>
      </c>
      <c r="Q385" t="s">
        <v>94</v>
      </c>
      <c r="R385" t="s">
        <v>173</v>
      </c>
    </row>
    <row r="386" spans="1:18" x14ac:dyDescent="0.3">
      <c r="A386" s="10" t="str">
        <f>HYPERLINK("https://hsdes.intel.com/resource/14013157654","14013157654")</f>
        <v>14013157654</v>
      </c>
      <c r="B386" t="s">
        <v>170</v>
      </c>
      <c r="C386" s="10" t="s">
        <v>1242</v>
      </c>
      <c r="D386" s="10" t="s">
        <v>1217</v>
      </c>
      <c r="E386" s="5" t="s">
        <v>1219</v>
      </c>
      <c r="F386" s="11" t="s">
        <v>1236</v>
      </c>
      <c r="I386" s="10" t="s">
        <v>1187</v>
      </c>
      <c r="K386" t="s">
        <v>1221</v>
      </c>
      <c r="L386" t="s">
        <v>30</v>
      </c>
      <c r="M386" t="s">
        <v>45</v>
      </c>
      <c r="N386" t="s">
        <v>7</v>
      </c>
      <c r="O386" t="s">
        <v>8</v>
      </c>
      <c r="P386" t="s">
        <v>54</v>
      </c>
      <c r="Q386" t="s">
        <v>94</v>
      </c>
      <c r="R386" t="s">
        <v>171</v>
      </c>
    </row>
    <row r="387" spans="1:18" x14ac:dyDescent="0.3">
      <c r="A387" s="10" t="str">
        <f>HYPERLINK("https://hsdes.intel.com/resource/14013157616","14013157616")</f>
        <v>14013157616</v>
      </c>
      <c r="B387" t="s">
        <v>168</v>
      </c>
      <c r="C387" s="10" t="s">
        <v>1242</v>
      </c>
      <c r="D387" s="10" t="s">
        <v>1217</v>
      </c>
      <c r="E387" s="5" t="s">
        <v>1219</v>
      </c>
      <c r="F387" s="11" t="s">
        <v>1236</v>
      </c>
      <c r="I387" s="10" t="s">
        <v>1187</v>
      </c>
      <c r="L387" t="s">
        <v>5</v>
      </c>
      <c r="M387" t="s">
        <v>45</v>
      </c>
      <c r="N387" t="s">
        <v>7</v>
      </c>
      <c r="O387" t="s">
        <v>8</v>
      </c>
      <c r="P387" t="s">
        <v>54</v>
      </c>
      <c r="Q387" t="s">
        <v>160</v>
      </c>
      <c r="R387" t="s">
        <v>169</v>
      </c>
    </row>
    <row r="388" spans="1:18" x14ac:dyDescent="0.3">
      <c r="A388" s="10" t="str">
        <f>HYPERLINK("https://hsdes.intel.com/resource/14013157614","14013157614")</f>
        <v>14013157614</v>
      </c>
      <c r="B388" t="s">
        <v>166</v>
      </c>
      <c r="C388" s="10" t="s">
        <v>1242</v>
      </c>
      <c r="D388" s="10" t="s">
        <v>1217</v>
      </c>
      <c r="E388" s="5" t="s">
        <v>1219</v>
      </c>
      <c r="F388" s="11" t="s">
        <v>1236</v>
      </c>
      <c r="I388" s="10" t="s">
        <v>1187</v>
      </c>
      <c r="L388" t="s">
        <v>5</v>
      </c>
      <c r="M388" t="s">
        <v>45</v>
      </c>
      <c r="N388" t="s">
        <v>7</v>
      </c>
      <c r="O388" t="s">
        <v>8</v>
      </c>
      <c r="P388" t="s">
        <v>54</v>
      </c>
      <c r="Q388" t="s">
        <v>94</v>
      </c>
      <c r="R388" t="s">
        <v>167</v>
      </c>
    </row>
    <row r="389" spans="1:18" x14ac:dyDescent="0.3">
      <c r="A389" s="10" t="str">
        <f>HYPERLINK("https://hsdes.intel.com/resource/14013157613","14013157613")</f>
        <v>14013157613</v>
      </c>
      <c r="B389" t="s">
        <v>164</v>
      </c>
      <c r="C389" s="10" t="s">
        <v>1242</v>
      </c>
      <c r="D389" s="10" t="s">
        <v>1217</v>
      </c>
      <c r="E389" s="5" t="s">
        <v>1219</v>
      </c>
      <c r="F389" s="11" t="s">
        <v>1236</v>
      </c>
      <c r="I389" s="10" t="s">
        <v>1187</v>
      </c>
      <c r="L389" t="s">
        <v>5</v>
      </c>
      <c r="M389" t="s">
        <v>45</v>
      </c>
      <c r="N389" t="s">
        <v>7</v>
      </c>
      <c r="O389" t="s">
        <v>8</v>
      </c>
      <c r="P389" t="s">
        <v>54</v>
      </c>
      <c r="Q389" t="s">
        <v>160</v>
      </c>
      <c r="R389" t="s">
        <v>165</v>
      </c>
    </row>
    <row r="390" spans="1:18" x14ac:dyDescent="0.3">
      <c r="A390" s="10" t="str">
        <f>HYPERLINK("https://hsdes.intel.com/resource/14013157611","14013157611")</f>
        <v>14013157611</v>
      </c>
      <c r="B390" t="s">
        <v>162</v>
      </c>
      <c r="C390" s="10" t="s">
        <v>1242</v>
      </c>
      <c r="D390" s="10" t="s">
        <v>1217</v>
      </c>
      <c r="E390" s="5" t="s">
        <v>1219</v>
      </c>
      <c r="F390" s="11" t="s">
        <v>1236</v>
      </c>
      <c r="I390" s="10" t="s">
        <v>1187</v>
      </c>
      <c r="L390" t="s">
        <v>5</v>
      </c>
      <c r="M390" t="s">
        <v>45</v>
      </c>
      <c r="N390" t="s">
        <v>7</v>
      </c>
      <c r="O390" t="s">
        <v>8</v>
      </c>
      <c r="P390" t="s">
        <v>54</v>
      </c>
      <c r="Q390" t="s">
        <v>160</v>
      </c>
      <c r="R390" t="s">
        <v>163</v>
      </c>
    </row>
    <row r="391" spans="1:18" x14ac:dyDescent="0.3">
      <c r="A391" s="10" t="str">
        <f>HYPERLINK("https://hsdes.intel.com/resource/14013157608","14013157608")</f>
        <v>14013157608</v>
      </c>
      <c r="B391" t="s">
        <v>159</v>
      </c>
      <c r="C391" s="10" t="s">
        <v>1242</v>
      </c>
      <c r="D391" s="10" t="s">
        <v>1217</v>
      </c>
      <c r="E391" s="5" t="s">
        <v>1219</v>
      </c>
      <c r="F391" s="11" t="s">
        <v>1236</v>
      </c>
      <c r="I391" s="10" t="s">
        <v>1187</v>
      </c>
      <c r="L391" t="s">
        <v>5</v>
      </c>
      <c r="M391" t="s">
        <v>45</v>
      </c>
      <c r="N391" t="s">
        <v>7</v>
      </c>
      <c r="O391" t="s">
        <v>8</v>
      </c>
      <c r="P391" t="s">
        <v>54</v>
      </c>
      <c r="Q391" t="s">
        <v>160</v>
      </c>
      <c r="R391" t="s">
        <v>161</v>
      </c>
    </row>
    <row r="392" spans="1:18" x14ac:dyDescent="0.3">
      <c r="A392" s="10" t="str">
        <f>HYPERLINK("https://hsdes.intel.com/resource/14013157601","14013157601")</f>
        <v>14013157601</v>
      </c>
      <c r="B392" t="s">
        <v>157</v>
      </c>
      <c r="C392" s="10" t="s">
        <v>1242</v>
      </c>
      <c r="D392" s="10" t="s">
        <v>1217</v>
      </c>
      <c r="E392" s="5" t="s">
        <v>1219</v>
      </c>
      <c r="F392" s="11" t="s">
        <v>1236</v>
      </c>
      <c r="I392" s="10" t="s">
        <v>1187</v>
      </c>
      <c r="L392" t="s">
        <v>5</v>
      </c>
      <c r="M392" t="s">
        <v>45</v>
      </c>
      <c r="N392" t="s">
        <v>7</v>
      </c>
      <c r="O392" t="s">
        <v>8</v>
      </c>
      <c r="P392" t="s">
        <v>54</v>
      </c>
      <c r="Q392" t="s">
        <v>94</v>
      </c>
      <c r="R392" t="s">
        <v>158</v>
      </c>
    </row>
    <row r="393" spans="1:18" x14ac:dyDescent="0.3">
      <c r="A393" s="10" t="str">
        <f>HYPERLINK("https://hsdes.intel.com/resource/14013157596","14013157596")</f>
        <v>14013157596</v>
      </c>
      <c r="B393" t="s">
        <v>155</v>
      </c>
      <c r="C393" s="10" t="s">
        <v>1242</v>
      </c>
      <c r="D393" s="10" t="s">
        <v>1217</v>
      </c>
      <c r="E393" s="5" t="s">
        <v>1219</v>
      </c>
      <c r="F393" s="11" t="s">
        <v>1236</v>
      </c>
      <c r="I393" s="10" t="s">
        <v>1187</v>
      </c>
      <c r="L393" t="s">
        <v>5</v>
      </c>
      <c r="M393" t="s">
        <v>45</v>
      </c>
      <c r="N393" t="s">
        <v>7</v>
      </c>
      <c r="O393" t="s">
        <v>8</v>
      </c>
      <c r="P393" t="s">
        <v>54</v>
      </c>
      <c r="Q393" t="s">
        <v>94</v>
      </c>
      <c r="R393" t="s">
        <v>156</v>
      </c>
    </row>
    <row r="394" spans="1:18" x14ac:dyDescent="0.3">
      <c r="A394" s="3" t="str">
        <f>HYPERLINK("https://hsdes.intel.com/resource/14013157594","14013157594")</f>
        <v>14013157594</v>
      </c>
      <c r="B394" t="s">
        <v>153</v>
      </c>
      <c r="C394" s="10" t="s">
        <v>1242</v>
      </c>
      <c r="D394" s="10" t="s">
        <v>1217</v>
      </c>
      <c r="E394" s="5" t="s">
        <v>1219</v>
      </c>
      <c r="F394" s="11" t="s">
        <v>1236</v>
      </c>
      <c r="I394" s="10" t="s">
        <v>1187</v>
      </c>
      <c r="L394" t="s">
        <v>5</v>
      </c>
      <c r="M394" t="s">
        <v>45</v>
      </c>
      <c r="N394" t="s">
        <v>7</v>
      </c>
      <c r="O394" t="s">
        <v>8</v>
      </c>
      <c r="P394" t="s">
        <v>54</v>
      </c>
      <c r="Q394" t="s">
        <v>94</v>
      </c>
      <c r="R394" t="s">
        <v>154</v>
      </c>
    </row>
    <row r="395" spans="1:18" x14ac:dyDescent="0.3">
      <c r="A395" s="3" t="str">
        <f>HYPERLINK("https://hsdes.intel.com/resource/14013157576","14013157576")</f>
        <v>14013157576</v>
      </c>
      <c r="B395" t="s">
        <v>149</v>
      </c>
      <c r="C395" s="10" t="s">
        <v>1242</v>
      </c>
      <c r="D395" s="10" t="s">
        <v>1217</v>
      </c>
      <c r="E395" s="5" t="s">
        <v>1219</v>
      </c>
      <c r="F395" s="11" t="s">
        <v>1236</v>
      </c>
      <c r="I395" s="10" t="s">
        <v>1188</v>
      </c>
      <c r="L395" t="s">
        <v>5</v>
      </c>
      <c r="M395" t="s">
        <v>18</v>
      </c>
      <c r="N395" t="s">
        <v>7</v>
      </c>
      <c r="O395" t="s">
        <v>150</v>
      </c>
      <c r="P395" t="s">
        <v>54</v>
      </c>
      <c r="Q395" t="s">
        <v>151</v>
      </c>
      <c r="R395" t="s">
        <v>152</v>
      </c>
    </row>
    <row r="396" spans="1:18" x14ac:dyDescent="0.3">
      <c r="A396" s="10" t="str">
        <f>HYPERLINK("https://hsdes.intel.com/resource/14013157552","14013157552")</f>
        <v>14013157552</v>
      </c>
      <c r="B396" t="s">
        <v>145</v>
      </c>
      <c r="C396" s="10" t="s">
        <v>1240</v>
      </c>
      <c r="D396" s="10" t="s">
        <v>1217</v>
      </c>
      <c r="E396" s="5" t="s">
        <v>1219</v>
      </c>
      <c r="F396" s="11" t="s">
        <v>1236</v>
      </c>
      <c r="I396" s="10" t="s">
        <v>1188</v>
      </c>
      <c r="L396" t="s">
        <v>5</v>
      </c>
      <c r="M396" t="s">
        <v>24</v>
      </c>
      <c r="N396" t="s">
        <v>75</v>
      </c>
      <c r="O396" t="s">
        <v>146</v>
      </c>
      <c r="P396" t="s">
        <v>26</v>
      </c>
      <c r="Q396" t="s">
        <v>147</v>
      </c>
      <c r="R396" t="s">
        <v>148</v>
      </c>
    </row>
    <row r="397" spans="1:18" x14ac:dyDescent="0.3">
      <c r="A397" s="10" t="str">
        <f>HYPERLINK("https://hsdes.intel.com/resource/14013157548","14013157548")</f>
        <v>14013157548</v>
      </c>
      <c r="B397" t="s">
        <v>142</v>
      </c>
      <c r="C397" s="10" t="s">
        <v>1222</v>
      </c>
      <c r="D397" s="10" t="s">
        <v>1217</v>
      </c>
      <c r="E397" s="5" t="s">
        <v>1219</v>
      </c>
      <c r="F397" s="11" t="s">
        <v>1236</v>
      </c>
      <c r="I397" s="10" t="s">
        <v>1188</v>
      </c>
      <c r="K397" t="s">
        <v>1234</v>
      </c>
      <c r="L397" t="s">
        <v>5</v>
      </c>
      <c r="M397" t="s">
        <v>24</v>
      </c>
      <c r="N397" t="s">
        <v>7</v>
      </c>
      <c r="O397" t="s">
        <v>19</v>
      </c>
      <c r="P397" t="s">
        <v>26</v>
      </c>
      <c r="Q397" t="s">
        <v>143</v>
      </c>
      <c r="R397" t="s">
        <v>144</v>
      </c>
    </row>
    <row r="398" spans="1:18" x14ac:dyDescent="0.3">
      <c r="A398" s="10" t="str">
        <f>HYPERLINK("https://hsdes.intel.com/resource/14013157532","14013157532")</f>
        <v>14013157532</v>
      </c>
      <c r="B398" t="s">
        <v>139</v>
      </c>
      <c r="C398" s="10" t="s">
        <v>1240</v>
      </c>
      <c r="D398" s="10" t="s">
        <v>1217</v>
      </c>
      <c r="E398" s="5" t="s">
        <v>1219</v>
      </c>
      <c r="F398" s="11" t="s">
        <v>1236</v>
      </c>
      <c r="I398" t="s">
        <v>1186</v>
      </c>
      <c r="L398" t="s">
        <v>5</v>
      </c>
      <c r="M398" t="s">
        <v>24</v>
      </c>
      <c r="N398" t="s">
        <v>7</v>
      </c>
      <c r="O398" t="s">
        <v>25</v>
      </c>
      <c r="P398" t="s">
        <v>26</v>
      </c>
      <c r="Q398" t="s">
        <v>140</v>
      </c>
      <c r="R398" t="s">
        <v>141</v>
      </c>
    </row>
    <row r="399" spans="1:18" x14ac:dyDescent="0.3">
      <c r="A399" s="10" t="str">
        <f>HYPERLINK("https://hsdes.intel.com/resource/14013157472","14013157472")</f>
        <v>14013157472</v>
      </c>
      <c r="B399" t="s">
        <v>137</v>
      </c>
      <c r="C399" s="10" t="s">
        <v>1242</v>
      </c>
      <c r="D399" s="10" t="s">
        <v>1217</v>
      </c>
      <c r="E399" s="5" t="s">
        <v>1219</v>
      </c>
      <c r="F399" s="11" t="s">
        <v>1236</v>
      </c>
      <c r="I399" s="10" t="s">
        <v>1188</v>
      </c>
      <c r="L399" t="s">
        <v>5</v>
      </c>
      <c r="M399" t="s">
        <v>24</v>
      </c>
      <c r="N399" t="s">
        <v>7</v>
      </c>
      <c r="O399" t="s">
        <v>8</v>
      </c>
      <c r="P399" t="s">
        <v>26</v>
      </c>
      <c r="Q399" t="s">
        <v>131</v>
      </c>
      <c r="R399" t="s">
        <v>138</v>
      </c>
    </row>
    <row r="400" spans="1:18" x14ac:dyDescent="0.3">
      <c r="A400" s="10" t="str">
        <f>HYPERLINK("https://hsdes.intel.com/resource/14013157462","14013157462")</f>
        <v>14013157462</v>
      </c>
      <c r="B400" t="s">
        <v>135</v>
      </c>
      <c r="C400" s="10" t="s">
        <v>1222</v>
      </c>
      <c r="D400" s="10" t="s">
        <v>1217</v>
      </c>
      <c r="E400" s="5" t="s">
        <v>1219</v>
      </c>
      <c r="F400" s="11" t="s">
        <v>1236</v>
      </c>
      <c r="I400" s="10" t="s">
        <v>1188</v>
      </c>
      <c r="K400" t="s">
        <v>1234</v>
      </c>
      <c r="L400" t="s">
        <v>5</v>
      </c>
      <c r="M400" t="s">
        <v>24</v>
      </c>
      <c r="N400" t="s">
        <v>7</v>
      </c>
      <c r="O400" t="s">
        <v>8</v>
      </c>
      <c r="P400" t="s">
        <v>26</v>
      </c>
      <c r="Q400" t="s">
        <v>131</v>
      </c>
      <c r="R400" t="s">
        <v>136</v>
      </c>
    </row>
    <row r="401" spans="1:18" x14ac:dyDescent="0.3">
      <c r="A401" s="10" t="str">
        <f>HYPERLINK("https://hsdes.intel.com/resource/14013157460","14013157460")</f>
        <v>14013157460</v>
      </c>
      <c r="B401" t="s">
        <v>133</v>
      </c>
      <c r="C401" s="10" t="s">
        <v>1222</v>
      </c>
      <c r="D401" s="10" t="s">
        <v>1217</v>
      </c>
      <c r="E401" s="5" t="s">
        <v>1219</v>
      </c>
      <c r="F401" s="11" t="s">
        <v>1236</v>
      </c>
      <c r="I401" s="10" t="s">
        <v>1188</v>
      </c>
      <c r="K401" t="s">
        <v>1233</v>
      </c>
      <c r="L401" t="s">
        <v>5</v>
      </c>
      <c r="M401" t="s">
        <v>24</v>
      </c>
      <c r="N401" t="s">
        <v>7</v>
      </c>
      <c r="O401" t="s">
        <v>8</v>
      </c>
      <c r="P401" t="s">
        <v>26</v>
      </c>
      <c r="Q401" t="s">
        <v>131</v>
      </c>
      <c r="R401" t="s">
        <v>134</v>
      </c>
    </row>
    <row r="402" spans="1:18" x14ac:dyDescent="0.3">
      <c r="A402" s="10" t="str">
        <f>HYPERLINK("https://hsdes.intel.com/resource/14013157367","14013157367")</f>
        <v>14013157367</v>
      </c>
      <c r="B402" t="s">
        <v>130</v>
      </c>
      <c r="C402" s="10" t="s">
        <v>1222</v>
      </c>
      <c r="D402" s="10" t="s">
        <v>1217</v>
      </c>
      <c r="E402" s="5" t="s">
        <v>1219</v>
      </c>
      <c r="F402" s="11" t="s">
        <v>1236</v>
      </c>
      <c r="I402" s="10" t="s">
        <v>1188</v>
      </c>
      <c r="K402" t="s">
        <v>1232</v>
      </c>
      <c r="L402" t="s">
        <v>5</v>
      </c>
      <c r="M402" t="s">
        <v>24</v>
      </c>
      <c r="N402" t="s">
        <v>75</v>
      </c>
      <c r="O402" t="s">
        <v>8</v>
      </c>
      <c r="P402" t="s">
        <v>26</v>
      </c>
      <c r="Q402" t="s">
        <v>131</v>
      </c>
      <c r="R402" t="s">
        <v>132</v>
      </c>
    </row>
    <row r="403" spans="1:18" x14ac:dyDescent="0.3">
      <c r="A403" s="10" t="str">
        <f>HYPERLINK("https://hsdes.intel.com/resource/14013157340","14013157340")</f>
        <v>14013157340</v>
      </c>
      <c r="B403" t="s">
        <v>127</v>
      </c>
      <c r="C403" s="10" t="s">
        <v>1242</v>
      </c>
      <c r="D403" s="10" t="s">
        <v>1217</v>
      </c>
      <c r="E403" s="5" t="s">
        <v>1219</v>
      </c>
      <c r="F403" s="11" t="s">
        <v>1236</v>
      </c>
      <c r="I403" s="10" t="s">
        <v>1188</v>
      </c>
      <c r="L403" t="s">
        <v>5</v>
      </c>
      <c r="M403" t="s">
        <v>24</v>
      </c>
      <c r="N403" t="s">
        <v>75</v>
      </c>
      <c r="O403" t="s">
        <v>25</v>
      </c>
      <c r="P403" t="s">
        <v>26</v>
      </c>
      <c r="Q403" t="s">
        <v>128</v>
      </c>
      <c r="R403" t="s">
        <v>129</v>
      </c>
    </row>
    <row r="404" spans="1:18" x14ac:dyDescent="0.3">
      <c r="A404" s="10" t="str">
        <f>HYPERLINK("https://hsdes.intel.com/resource/14013157260","14013157260")</f>
        <v>14013157260</v>
      </c>
      <c r="B404" t="s">
        <v>124</v>
      </c>
      <c r="C404" s="10" t="s">
        <v>1240</v>
      </c>
      <c r="D404" s="10" t="s">
        <v>1217</v>
      </c>
      <c r="E404" s="5" t="s">
        <v>1219</v>
      </c>
      <c r="F404" s="11" t="s">
        <v>1236</v>
      </c>
      <c r="I404" s="10" t="s">
        <v>1186</v>
      </c>
      <c r="L404" t="s">
        <v>5</v>
      </c>
      <c r="M404" t="s">
        <v>6</v>
      </c>
      <c r="N404" t="s">
        <v>75</v>
      </c>
      <c r="O404" t="s">
        <v>8</v>
      </c>
      <c r="P404" t="s">
        <v>9</v>
      </c>
      <c r="Q404" t="s">
        <v>125</v>
      </c>
      <c r="R404" t="s">
        <v>126</v>
      </c>
    </row>
    <row r="405" spans="1:18" x14ac:dyDescent="0.3">
      <c r="A405" s="10" t="str">
        <f>HYPERLINK("https://hsdes.intel.com/resource/14013157230","14013157230")</f>
        <v>14013157230</v>
      </c>
      <c r="B405" t="s">
        <v>121</v>
      </c>
      <c r="C405" s="10" t="s">
        <v>1242</v>
      </c>
      <c r="D405" s="10" t="s">
        <v>1217</v>
      </c>
      <c r="E405" s="5" t="s">
        <v>1219</v>
      </c>
      <c r="F405" s="11" t="s">
        <v>1236</v>
      </c>
      <c r="I405" s="10" t="s">
        <v>1188</v>
      </c>
      <c r="L405" t="s">
        <v>5</v>
      </c>
      <c r="M405" t="s">
        <v>24</v>
      </c>
      <c r="N405" t="s">
        <v>7</v>
      </c>
      <c r="O405" t="s">
        <v>25</v>
      </c>
      <c r="P405" t="s">
        <v>26</v>
      </c>
      <c r="Q405" t="s">
        <v>122</v>
      </c>
      <c r="R405" t="s">
        <v>123</v>
      </c>
    </row>
    <row r="406" spans="1:18" x14ac:dyDescent="0.3">
      <c r="A406" s="10" t="str">
        <f>HYPERLINK("https://hsdes.intel.com/resource/14013157212","14013157212")</f>
        <v>14013157212</v>
      </c>
      <c r="B406" t="s">
        <v>118</v>
      </c>
      <c r="C406" s="10" t="s">
        <v>1240</v>
      </c>
      <c r="D406" s="10" t="s">
        <v>1217</v>
      </c>
      <c r="E406" s="5" t="s">
        <v>1219</v>
      </c>
      <c r="F406" s="11" t="s">
        <v>1236</v>
      </c>
      <c r="I406" t="s">
        <v>1186</v>
      </c>
      <c r="L406" t="s">
        <v>5</v>
      </c>
      <c r="M406" t="s">
        <v>45</v>
      </c>
      <c r="N406" t="s">
        <v>7</v>
      </c>
      <c r="O406" t="s">
        <v>19</v>
      </c>
      <c r="P406" t="s">
        <v>54</v>
      </c>
      <c r="Q406" t="s">
        <v>119</v>
      </c>
      <c r="R406" t="s">
        <v>120</v>
      </c>
    </row>
    <row r="407" spans="1:18" x14ac:dyDescent="0.3">
      <c r="A407" s="10" t="str">
        <f>HYPERLINK("https://hsdes.intel.com/resource/14013157206","14013157206")</f>
        <v>14013157206</v>
      </c>
      <c r="B407" t="s">
        <v>114</v>
      </c>
      <c r="C407" s="10" t="s">
        <v>1242</v>
      </c>
      <c r="D407" s="10" t="s">
        <v>1217</v>
      </c>
      <c r="E407" s="5" t="s">
        <v>1219</v>
      </c>
      <c r="F407" s="11" t="s">
        <v>1236</v>
      </c>
      <c r="I407" s="10" t="s">
        <v>1188</v>
      </c>
      <c r="K407" t="s">
        <v>1246</v>
      </c>
      <c r="L407" t="s">
        <v>34</v>
      </c>
      <c r="M407" t="s">
        <v>45</v>
      </c>
      <c r="N407" t="s">
        <v>7</v>
      </c>
      <c r="O407" t="s">
        <v>115</v>
      </c>
      <c r="P407" t="s">
        <v>54</v>
      </c>
      <c r="Q407" t="s">
        <v>116</v>
      </c>
      <c r="R407" t="s">
        <v>117</v>
      </c>
    </row>
    <row r="408" spans="1:18" x14ac:dyDescent="0.3">
      <c r="A408" s="3" t="str">
        <f>HYPERLINK("https://hsdes.intel.com/resource/14013157183","14013157183")</f>
        <v>14013157183</v>
      </c>
      <c r="B408" t="s">
        <v>111</v>
      </c>
      <c r="C408" s="10" t="s">
        <v>1242</v>
      </c>
      <c r="D408" s="10" t="s">
        <v>1217</v>
      </c>
      <c r="E408" s="5" t="s">
        <v>1219</v>
      </c>
      <c r="F408" s="11" t="s">
        <v>1236</v>
      </c>
      <c r="I408" s="10" t="s">
        <v>1188</v>
      </c>
      <c r="L408" t="s">
        <v>34</v>
      </c>
      <c r="M408" t="s">
        <v>24</v>
      </c>
      <c r="N408" t="s">
        <v>7</v>
      </c>
      <c r="O408" t="s">
        <v>8</v>
      </c>
      <c r="P408" t="s">
        <v>26</v>
      </c>
      <c r="Q408" t="s">
        <v>112</v>
      </c>
      <c r="R408" t="s">
        <v>113</v>
      </c>
    </row>
    <row r="409" spans="1:18" x14ac:dyDescent="0.3">
      <c r="A409" s="10" t="str">
        <f>HYPERLINK("https://hsdes.intel.com/resource/14013157006","14013157006")</f>
        <v>14013157006</v>
      </c>
      <c r="B409" t="s">
        <v>108</v>
      </c>
      <c r="C409" s="10" t="s">
        <v>1240</v>
      </c>
      <c r="D409" s="10" t="s">
        <v>1217</v>
      </c>
      <c r="E409" s="5" t="s">
        <v>1219</v>
      </c>
      <c r="F409" s="11" t="s">
        <v>1236</v>
      </c>
      <c r="I409" t="s">
        <v>1186</v>
      </c>
      <c r="L409" t="s">
        <v>5</v>
      </c>
      <c r="M409" t="s">
        <v>24</v>
      </c>
      <c r="N409" t="s">
        <v>7</v>
      </c>
      <c r="O409" t="s">
        <v>8</v>
      </c>
      <c r="P409" t="s">
        <v>9</v>
      </c>
      <c r="Q409" t="s">
        <v>109</v>
      </c>
      <c r="R409" t="s">
        <v>110</v>
      </c>
    </row>
    <row r="410" spans="1:18" x14ac:dyDescent="0.3">
      <c r="A410" s="10" t="str">
        <f>HYPERLINK("https://hsdes.intel.com/resource/14013156950","14013156950")</f>
        <v>14013156950</v>
      </c>
      <c r="B410" t="s">
        <v>105</v>
      </c>
      <c r="C410" s="10" t="s">
        <v>1242</v>
      </c>
      <c r="D410" s="10" t="s">
        <v>1217</v>
      </c>
      <c r="E410" s="5" t="s">
        <v>1219</v>
      </c>
      <c r="F410" s="11" t="s">
        <v>1236</v>
      </c>
      <c r="I410" s="10" t="s">
        <v>1188</v>
      </c>
      <c r="L410" t="s">
        <v>5</v>
      </c>
      <c r="M410" t="s">
        <v>24</v>
      </c>
      <c r="N410" t="s">
        <v>7</v>
      </c>
      <c r="O410" t="s">
        <v>8</v>
      </c>
      <c r="P410" t="s">
        <v>26</v>
      </c>
      <c r="Q410" t="s">
        <v>106</v>
      </c>
      <c r="R410" t="s">
        <v>107</v>
      </c>
    </row>
    <row r="411" spans="1:18" x14ac:dyDescent="0.3">
      <c r="A411" s="3" t="str">
        <f>HYPERLINK("https://hsdes.intel.com/resource/14013156884","14013156884")</f>
        <v>14013156884</v>
      </c>
      <c r="B411" t="s">
        <v>103</v>
      </c>
      <c r="C411" s="10" t="s">
        <v>1242</v>
      </c>
      <c r="D411" s="10" t="s">
        <v>1217</v>
      </c>
      <c r="E411" s="5" t="s">
        <v>1219</v>
      </c>
      <c r="F411" s="11" t="s">
        <v>1236</v>
      </c>
      <c r="I411" s="10" t="s">
        <v>1187</v>
      </c>
      <c r="K411" t="s">
        <v>1224</v>
      </c>
      <c r="L411" t="s">
        <v>34</v>
      </c>
      <c r="M411" t="s">
        <v>37</v>
      </c>
      <c r="N411" t="s">
        <v>7</v>
      </c>
      <c r="O411" t="s">
        <v>88</v>
      </c>
      <c r="P411" t="s">
        <v>38</v>
      </c>
      <c r="Q411" t="s">
        <v>39</v>
      </c>
      <c r="R411" t="s">
        <v>104</v>
      </c>
    </row>
    <row r="412" spans="1:18" x14ac:dyDescent="0.3">
      <c r="A412" s="10" t="str">
        <f>HYPERLINK("https://hsdes.intel.com/resource/14013156882","14013156882")</f>
        <v>14013156882</v>
      </c>
      <c r="B412" t="s">
        <v>100</v>
      </c>
      <c r="C412" s="10" t="s">
        <v>1240</v>
      </c>
      <c r="D412" s="10" t="s">
        <v>1217</v>
      </c>
      <c r="E412" s="5" t="s">
        <v>1219</v>
      </c>
      <c r="F412" s="11" t="s">
        <v>1236</v>
      </c>
      <c r="I412" s="10" t="s">
        <v>1186</v>
      </c>
      <c r="L412" t="s">
        <v>5</v>
      </c>
      <c r="M412" t="s">
        <v>24</v>
      </c>
      <c r="N412" t="s">
        <v>7</v>
      </c>
      <c r="O412" t="s">
        <v>8</v>
      </c>
      <c r="P412" t="s">
        <v>26</v>
      </c>
      <c r="Q412" t="s">
        <v>101</v>
      </c>
      <c r="R412" t="s">
        <v>102</v>
      </c>
    </row>
    <row r="413" spans="1:18" x14ac:dyDescent="0.3">
      <c r="A413" s="10" t="str">
        <f>HYPERLINK("https://hsdes.intel.com/resource/14013156881","14013156881")</f>
        <v>14013156881</v>
      </c>
      <c r="B413" t="s">
        <v>96</v>
      </c>
      <c r="C413" s="10" t="s">
        <v>1240</v>
      </c>
      <c r="D413" s="10" t="s">
        <v>1217</v>
      </c>
      <c r="E413" s="5" t="s">
        <v>1219</v>
      </c>
      <c r="F413" s="11" t="s">
        <v>1236</v>
      </c>
      <c r="I413" s="10" t="s">
        <v>1188</v>
      </c>
      <c r="L413" t="s">
        <v>5</v>
      </c>
      <c r="M413" t="s">
        <v>24</v>
      </c>
      <c r="N413" t="s">
        <v>7</v>
      </c>
      <c r="O413" t="s">
        <v>97</v>
      </c>
      <c r="P413" t="s">
        <v>26</v>
      </c>
      <c r="Q413" t="s">
        <v>98</v>
      </c>
      <c r="R413" t="s">
        <v>99</v>
      </c>
    </row>
    <row r="414" spans="1:18" x14ac:dyDescent="0.3">
      <c r="A414" s="10" t="str">
        <f>HYPERLINK("https://hsdes.intel.com/resource/14013156876","14013156876")</f>
        <v>14013156876</v>
      </c>
      <c r="B414" t="s">
        <v>93</v>
      </c>
      <c r="C414" s="10" t="s">
        <v>1242</v>
      </c>
      <c r="D414" s="10" t="s">
        <v>1217</v>
      </c>
      <c r="E414" s="5" t="s">
        <v>1219</v>
      </c>
      <c r="F414" s="11" t="s">
        <v>1236</v>
      </c>
      <c r="I414" s="10" t="s">
        <v>1188</v>
      </c>
      <c r="L414" t="s">
        <v>5</v>
      </c>
      <c r="M414" t="s">
        <v>24</v>
      </c>
      <c r="N414" t="s">
        <v>7</v>
      </c>
      <c r="O414" t="s">
        <v>8</v>
      </c>
      <c r="P414" t="s">
        <v>26</v>
      </c>
      <c r="Q414" t="s">
        <v>94</v>
      </c>
      <c r="R414" t="s">
        <v>95</v>
      </c>
    </row>
    <row r="415" spans="1:18" x14ac:dyDescent="0.3">
      <c r="A415" s="10" t="str">
        <f>HYPERLINK("https://hsdes.intel.com/resource/14013156871","14013156871")</f>
        <v>14013156871</v>
      </c>
      <c r="B415" t="s">
        <v>90</v>
      </c>
      <c r="C415" s="10" t="s">
        <v>1240</v>
      </c>
      <c r="D415" s="10" t="s">
        <v>1217</v>
      </c>
      <c r="E415" s="5" t="s">
        <v>1219</v>
      </c>
      <c r="F415" s="11" t="s">
        <v>1236</v>
      </c>
      <c r="I415" s="10" t="s">
        <v>1188</v>
      </c>
      <c r="L415" t="s">
        <v>5</v>
      </c>
      <c r="M415" t="s">
        <v>24</v>
      </c>
      <c r="N415" t="s">
        <v>7</v>
      </c>
      <c r="O415" t="s">
        <v>8</v>
      </c>
      <c r="P415" t="s">
        <v>26</v>
      </c>
      <c r="Q415" t="s">
        <v>91</v>
      </c>
      <c r="R415" t="s">
        <v>92</v>
      </c>
    </row>
    <row r="416" spans="1:18" x14ac:dyDescent="0.3">
      <c r="A416" s="10" t="str">
        <f>HYPERLINK("https://hsdes.intel.com/resource/14013156867","14013156867")</f>
        <v>14013156867</v>
      </c>
      <c r="B416" t="s">
        <v>87</v>
      </c>
      <c r="C416" s="10" t="s">
        <v>1242</v>
      </c>
      <c r="D416" s="10" t="s">
        <v>1217</v>
      </c>
      <c r="E416" s="5" t="s">
        <v>1219</v>
      </c>
      <c r="F416" s="11" t="s">
        <v>1236</v>
      </c>
      <c r="I416" s="10" t="s">
        <v>1187</v>
      </c>
      <c r="L416" t="s">
        <v>34</v>
      </c>
      <c r="M416" t="s">
        <v>37</v>
      </c>
      <c r="N416" t="s">
        <v>7</v>
      </c>
      <c r="O416" t="s">
        <v>88</v>
      </c>
      <c r="P416" t="s">
        <v>38</v>
      </c>
      <c r="Q416" t="s">
        <v>39</v>
      </c>
      <c r="R416" t="s">
        <v>89</v>
      </c>
    </row>
    <row r="417" spans="1:18" x14ac:dyDescent="0.3">
      <c r="A417" s="10" t="str">
        <f>HYPERLINK("https://hsdes.intel.com/resource/14013156797","14013156797")</f>
        <v>14013156797</v>
      </c>
      <c r="B417" t="s">
        <v>85</v>
      </c>
      <c r="C417" s="10" t="s">
        <v>1242</v>
      </c>
      <c r="D417" s="10" t="s">
        <v>1217</v>
      </c>
      <c r="E417" s="5" t="s">
        <v>1219</v>
      </c>
      <c r="F417" s="11" t="s">
        <v>1236</v>
      </c>
      <c r="I417" s="10" t="s">
        <v>1188</v>
      </c>
      <c r="L417" t="s">
        <v>5</v>
      </c>
      <c r="M417" t="s">
        <v>24</v>
      </c>
      <c r="N417" t="s">
        <v>75</v>
      </c>
      <c r="O417" t="s">
        <v>8</v>
      </c>
      <c r="P417" t="s">
        <v>26</v>
      </c>
      <c r="Q417" t="s">
        <v>83</v>
      </c>
      <c r="R417" t="s">
        <v>86</v>
      </c>
    </row>
    <row r="418" spans="1:18" x14ac:dyDescent="0.3">
      <c r="A418" s="10" t="str">
        <f>HYPERLINK("https://hsdes.intel.com/resource/14013156793","14013156793")</f>
        <v>14013156793</v>
      </c>
      <c r="B418" t="s">
        <v>82</v>
      </c>
      <c r="C418" s="10" t="s">
        <v>1242</v>
      </c>
      <c r="D418" s="10" t="s">
        <v>1217</v>
      </c>
      <c r="E418" s="5" t="s">
        <v>1219</v>
      </c>
      <c r="F418" s="11" t="s">
        <v>1236</v>
      </c>
      <c r="I418" s="10" t="s">
        <v>1188</v>
      </c>
      <c r="L418" t="s">
        <v>5</v>
      </c>
      <c r="M418" t="s">
        <v>24</v>
      </c>
      <c r="N418" t="s">
        <v>75</v>
      </c>
      <c r="O418" t="s">
        <v>8</v>
      </c>
      <c r="P418" t="s">
        <v>26</v>
      </c>
      <c r="Q418" t="s">
        <v>83</v>
      </c>
      <c r="R418" t="s">
        <v>84</v>
      </c>
    </row>
    <row r="419" spans="1:18" x14ac:dyDescent="0.3">
      <c r="A419" s="10" t="str">
        <f>HYPERLINK("https://hsdes.intel.com/resource/14013156743","14013156743")</f>
        <v>14013156743</v>
      </c>
      <c r="B419" t="s">
        <v>79</v>
      </c>
      <c r="C419" s="10" t="s">
        <v>1240</v>
      </c>
      <c r="D419" s="10" t="s">
        <v>1217</v>
      </c>
      <c r="E419" s="5" t="s">
        <v>1219</v>
      </c>
      <c r="F419" s="11" t="s">
        <v>1236</v>
      </c>
      <c r="I419" s="10" t="s">
        <v>1249</v>
      </c>
      <c r="K419" t="s">
        <v>1244</v>
      </c>
      <c r="L419" t="s">
        <v>34</v>
      </c>
      <c r="M419" t="s">
        <v>74</v>
      </c>
      <c r="N419" t="s">
        <v>75</v>
      </c>
      <c r="O419" t="s">
        <v>19</v>
      </c>
      <c r="P419" t="s">
        <v>76</v>
      </c>
      <c r="Q419" t="s">
        <v>80</v>
      </c>
      <c r="R419" t="s">
        <v>81</v>
      </c>
    </row>
    <row r="420" spans="1:18" x14ac:dyDescent="0.3">
      <c r="A420" s="10" t="str">
        <f>HYPERLINK("https://hsdes.intel.com/resource/14013156742","14013156742")</f>
        <v>14013156742</v>
      </c>
      <c r="B420" t="s">
        <v>73</v>
      </c>
      <c r="C420" s="10" t="s">
        <v>1240</v>
      </c>
      <c r="D420" s="10" t="s">
        <v>1217</v>
      </c>
      <c r="E420" s="5" t="s">
        <v>1219</v>
      </c>
      <c r="F420" s="11" t="s">
        <v>1236</v>
      </c>
      <c r="I420" s="10" t="s">
        <v>1249</v>
      </c>
      <c r="K420" t="s">
        <v>1244</v>
      </c>
      <c r="L420" t="s">
        <v>5</v>
      </c>
      <c r="M420" t="s">
        <v>74</v>
      </c>
      <c r="N420" t="s">
        <v>75</v>
      </c>
      <c r="O420" t="s">
        <v>19</v>
      </c>
      <c r="P420" t="s">
        <v>76</v>
      </c>
      <c r="Q420" t="s">
        <v>77</v>
      </c>
      <c r="R420" t="s">
        <v>78</v>
      </c>
    </row>
    <row r="421" spans="1:18" x14ac:dyDescent="0.3">
      <c r="A421" s="10" t="str">
        <f>HYPERLINK("https://hsdes.intel.com/resource/14013121481","14013121481")</f>
        <v>14013121481</v>
      </c>
      <c r="B421" t="s">
        <v>70</v>
      </c>
      <c r="C421" s="10" t="s">
        <v>1242</v>
      </c>
      <c r="D421" s="10" t="s">
        <v>1217</v>
      </c>
      <c r="E421" s="5" t="s">
        <v>1219</v>
      </c>
      <c r="F421" s="11" t="s">
        <v>1236</v>
      </c>
      <c r="I421" s="10" t="s">
        <v>1188</v>
      </c>
      <c r="L421" t="s">
        <v>30</v>
      </c>
      <c r="M421" t="s">
        <v>6</v>
      </c>
      <c r="N421" t="s">
        <v>7</v>
      </c>
      <c r="O421" t="s">
        <v>8</v>
      </c>
      <c r="P421" t="s">
        <v>38</v>
      </c>
      <c r="Q421" t="s">
        <v>71</v>
      </c>
      <c r="R421" t="s">
        <v>72</v>
      </c>
    </row>
    <row r="422" spans="1:18" x14ac:dyDescent="0.3">
      <c r="A422" s="20" t="str">
        <f>HYPERLINK("https://hsdes.intel.com/resource/14013121252","14013121252")</f>
        <v>14013121252</v>
      </c>
      <c r="B422" t="s">
        <v>66</v>
      </c>
      <c r="C422" s="10" t="s">
        <v>1222</v>
      </c>
      <c r="D422" s="10" t="s">
        <v>1217</v>
      </c>
      <c r="E422" s="5" t="s">
        <v>1219</v>
      </c>
      <c r="F422" s="11" t="s">
        <v>1236</v>
      </c>
      <c r="I422" s="10" t="s">
        <v>1189</v>
      </c>
      <c r="K422" t="s">
        <v>1194</v>
      </c>
      <c r="L422" t="s">
        <v>34</v>
      </c>
      <c r="M422" t="s">
        <v>6</v>
      </c>
      <c r="N422" t="s">
        <v>7</v>
      </c>
      <c r="O422" t="s">
        <v>67</v>
      </c>
      <c r="P422" t="s">
        <v>14</v>
      </c>
      <c r="Q422" t="s">
        <v>68</v>
      </c>
      <c r="R422" t="s">
        <v>69</v>
      </c>
    </row>
    <row r="423" spans="1:18" x14ac:dyDescent="0.3">
      <c r="A423" s="10" t="str">
        <f>HYPERLINK("https://hsdes.intel.com/resource/14013121041","14013121041")</f>
        <v>14013121041</v>
      </c>
      <c r="B423" t="s">
        <v>63</v>
      </c>
      <c r="C423" s="10" t="s">
        <v>1242</v>
      </c>
      <c r="D423" s="10" t="s">
        <v>1217</v>
      </c>
      <c r="E423" s="5" t="s">
        <v>1219</v>
      </c>
      <c r="F423" s="11" t="s">
        <v>1236</v>
      </c>
      <c r="I423" s="10" t="s">
        <v>1188</v>
      </c>
      <c r="L423" t="s">
        <v>5</v>
      </c>
      <c r="M423" t="s">
        <v>24</v>
      </c>
      <c r="N423" t="s">
        <v>7</v>
      </c>
      <c r="O423" t="s">
        <v>8</v>
      </c>
      <c r="P423" t="s">
        <v>26</v>
      </c>
      <c r="Q423" t="s">
        <v>64</v>
      </c>
      <c r="R423" t="s">
        <v>65</v>
      </c>
    </row>
    <row r="424" spans="1:18" x14ac:dyDescent="0.3">
      <c r="A424" s="10" t="str">
        <f>HYPERLINK("https://hsdes.intel.com/resource/14013120979","14013120979")</f>
        <v>14013120979</v>
      </c>
      <c r="B424" t="s">
        <v>60</v>
      </c>
      <c r="C424" s="10" t="s">
        <v>1240</v>
      </c>
      <c r="D424" s="10" t="s">
        <v>1217</v>
      </c>
      <c r="E424" s="5" t="s">
        <v>1219</v>
      </c>
      <c r="F424" s="11" t="s">
        <v>1236</v>
      </c>
      <c r="I424" t="s">
        <v>1186</v>
      </c>
      <c r="L424" t="s">
        <v>5</v>
      </c>
      <c r="M424" t="s">
        <v>24</v>
      </c>
      <c r="N424" t="s">
        <v>7</v>
      </c>
      <c r="O424" t="s">
        <v>61</v>
      </c>
      <c r="P424" t="s">
        <v>26</v>
      </c>
      <c r="Q424" t="s">
        <v>27</v>
      </c>
      <c r="R424" t="s">
        <v>62</v>
      </c>
    </row>
    <row r="425" spans="1:18" x14ac:dyDescent="0.3">
      <c r="A425" s="10" t="str">
        <f>HYPERLINK("https://hsdes.intel.com/resource/14013120885","14013120885")</f>
        <v>14013120885</v>
      </c>
      <c r="B425" t="s">
        <v>57</v>
      </c>
      <c r="C425" s="10" t="s">
        <v>1240</v>
      </c>
      <c r="D425" s="10" t="s">
        <v>1217</v>
      </c>
      <c r="E425" s="5" t="s">
        <v>1219</v>
      </c>
      <c r="F425" s="11" t="s">
        <v>1236</v>
      </c>
      <c r="I425" s="10" t="s">
        <v>1188</v>
      </c>
      <c r="L425" t="s">
        <v>30</v>
      </c>
      <c r="M425" t="s">
        <v>24</v>
      </c>
      <c r="N425" t="s">
        <v>7</v>
      </c>
      <c r="O425" t="s">
        <v>8</v>
      </c>
      <c r="P425" t="s">
        <v>26</v>
      </c>
      <c r="Q425" t="s">
        <v>58</v>
      </c>
      <c r="R425" t="s">
        <v>59</v>
      </c>
    </row>
    <row r="426" spans="1:18" x14ac:dyDescent="0.3">
      <c r="A426" s="10" t="str">
        <f>HYPERLINK("https://hsdes.intel.com/resource/14013120501","14013120501")</f>
        <v>14013120501</v>
      </c>
      <c r="B426" t="s">
        <v>53</v>
      </c>
      <c r="C426" s="10" t="s">
        <v>1242</v>
      </c>
      <c r="D426" s="10" t="s">
        <v>1217</v>
      </c>
      <c r="E426" s="5" t="s">
        <v>1219</v>
      </c>
      <c r="F426" s="11" t="s">
        <v>1236</v>
      </c>
      <c r="I426" s="10" t="s">
        <v>1187</v>
      </c>
      <c r="L426" t="s">
        <v>5</v>
      </c>
      <c r="M426" t="s">
        <v>45</v>
      </c>
      <c r="N426" t="s">
        <v>7</v>
      </c>
      <c r="O426" t="s">
        <v>25</v>
      </c>
      <c r="P426" t="s">
        <v>54</v>
      </c>
      <c r="Q426" t="s">
        <v>55</v>
      </c>
      <c r="R426" t="s">
        <v>56</v>
      </c>
    </row>
    <row r="427" spans="1:18" x14ac:dyDescent="0.3">
      <c r="A427" s="10" t="str">
        <f>HYPERLINK("https://hsdes.intel.com/resource/14013120195","14013120195")</f>
        <v>14013120195</v>
      </c>
      <c r="B427" t="s">
        <v>49</v>
      </c>
      <c r="C427" s="10" t="s">
        <v>1240</v>
      </c>
      <c r="D427" s="10" t="s">
        <v>1217</v>
      </c>
      <c r="E427" s="5" t="s">
        <v>1219</v>
      </c>
      <c r="F427" s="11" t="s">
        <v>1236</v>
      </c>
      <c r="I427" t="s">
        <v>1186</v>
      </c>
      <c r="L427" t="s">
        <v>5</v>
      </c>
      <c r="M427" t="s">
        <v>18</v>
      </c>
      <c r="N427" t="s">
        <v>7</v>
      </c>
      <c r="O427" t="s">
        <v>50</v>
      </c>
      <c r="P427" t="s">
        <v>20</v>
      </c>
      <c r="Q427" t="s">
        <v>51</v>
      </c>
      <c r="R427" t="s">
        <v>52</v>
      </c>
    </row>
    <row r="428" spans="1:18" x14ac:dyDescent="0.3">
      <c r="A428" s="20" t="str">
        <f>HYPERLINK("https://hsdes.intel.com/resource/14013119531","14013119531")</f>
        <v>14013119531</v>
      </c>
      <c r="B428" t="s">
        <v>44</v>
      </c>
      <c r="C428" s="10" t="s">
        <v>1240</v>
      </c>
      <c r="D428" s="10" t="s">
        <v>1217</v>
      </c>
      <c r="E428" s="5" t="s">
        <v>1219</v>
      </c>
      <c r="F428" s="11" t="s">
        <v>1236</v>
      </c>
      <c r="I428" s="10" t="s">
        <v>1241</v>
      </c>
      <c r="L428" t="s">
        <v>34</v>
      </c>
      <c r="M428" t="s">
        <v>45</v>
      </c>
      <c r="N428" t="s">
        <v>7</v>
      </c>
      <c r="O428" t="s">
        <v>25</v>
      </c>
      <c r="P428" t="s">
        <v>46</v>
      </c>
      <c r="Q428" t="s">
        <v>47</v>
      </c>
      <c r="R428" t="s">
        <v>48</v>
      </c>
    </row>
    <row r="429" spans="1:18" x14ac:dyDescent="0.3">
      <c r="A429" s="10" t="str">
        <f>HYPERLINK("https://hsdes.intel.com/resource/14013119320","14013119320")</f>
        <v>14013119320</v>
      </c>
      <c r="B429" t="s">
        <v>41</v>
      </c>
      <c r="C429" s="10" t="s">
        <v>1222</v>
      </c>
      <c r="D429" s="10" t="s">
        <v>1217</v>
      </c>
      <c r="E429" s="5" t="s">
        <v>1219</v>
      </c>
      <c r="F429" s="11" t="s">
        <v>1236</v>
      </c>
      <c r="I429" t="s">
        <v>1187</v>
      </c>
      <c r="K429" t="s">
        <v>1235</v>
      </c>
      <c r="L429" t="s">
        <v>5</v>
      </c>
      <c r="M429" t="s">
        <v>18</v>
      </c>
      <c r="N429" t="s">
        <v>7</v>
      </c>
      <c r="O429" t="s">
        <v>19</v>
      </c>
      <c r="P429" t="s">
        <v>20</v>
      </c>
      <c r="Q429" t="s">
        <v>42</v>
      </c>
      <c r="R429" t="s">
        <v>43</v>
      </c>
    </row>
    <row r="430" spans="1:18" x14ac:dyDescent="0.3">
      <c r="A430" s="10" t="str">
        <f>HYPERLINK("https://hsdes.intel.com/resource/14013118918","14013118918")</f>
        <v>14013118918</v>
      </c>
      <c r="B430" t="s">
        <v>36</v>
      </c>
      <c r="C430" s="10" t="s">
        <v>1242</v>
      </c>
      <c r="D430" s="10" t="s">
        <v>1217</v>
      </c>
      <c r="E430" s="5" t="s">
        <v>1219</v>
      </c>
      <c r="F430" s="11" t="s">
        <v>1236</v>
      </c>
      <c r="I430" s="10" t="s">
        <v>1187</v>
      </c>
      <c r="L430" t="s">
        <v>5</v>
      </c>
      <c r="M430" t="s">
        <v>37</v>
      </c>
      <c r="N430" t="s">
        <v>7</v>
      </c>
      <c r="O430" t="s">
        <v>19</v>
      </c>
      <c r="P430" t="s">
        <v>38</v>
      </c>
      <c r="Q430" t="s">
        <v>39</v>
      </c>
      <c r="R430" t="s">
        <v>40</v>
      </c>
    </row>
    <row r="431" spans="1:18" x14ac:dyDescent="0.3">
      <c r="A431" s="10" t="str">
        <f>HYPERLINK("https://hsdes.intel.com/resource/14013117305","14013117305")</f>
        <v>14013117305</v>
      </c>
      <c r="B431" t="s">
        <v>33</v>
      </c>
      <c r="C431" s="10" t="s">
        <v>1240</v>
      </c>
      <c r="D431" s="10" t="s">
        <v>1217</v>
      </c>
      <c r="E431" s="5" t="s">
        <v>1219</v>
      </c>
      <c r="F431" s="11" t="s">
        <v>1236</v>
      </c>
      <c r="I431" t="s">
        <v>1186</v>
      </c>
      <c r="L431" t="s">
        <v>34</v>
      </c>
      <c r="M431" t="s">
        <v>18</v>
      </c>
      <c r="N431" t="s">
        <v>7</v>
      </c>
      <c r="O431" t="s">
        <v>19</v>
      </c>
      <c r="P431" t="s">
        <v>20</v>
      </c>
      <c r="Q431" t="s">
        <v>21</v>
      </c>
      <c r="R431" t="s">
        <v>35</v>
      </c>
    </row>
    <row r="432" spans="1:18" x14ac:dyDescent="0.3">
      <c r="A432" s="10" t="str">
        <f>HYPERLINK("https://hsdes.intel.com/resource/14013115435","14013115435")</f>
        <v>14013115435</v>
      </c>
      <c r="B432" t="s">
        <v>29</v>
      </c>
      <c r="C432" s="10" t="s">
        <v>1242</v>
      </c>
      <c r="D432" s="10" t="s">
        <v>1217</v>
      </c>
      <c r="E432" s="5" t="s">
        <v>1219</v>
      </c>
      <c r="F432" s="11" t="s">
        <v>1236</v>
      </c>
      <c r="I432" t="s">
        <v>1241</v>
      </c>
      <c r="L432" t="s">
        <v>30</v>
      </c>
      <c r="M432" t="s">
        <v>18</v>
      </c>
      <c r="N432" t="s">
        <v>7</v>
      </c>
      <c r="O432" t="s">
        <v>19</v>
      </c>
      <c r="P432" t="s">
        <v>20</v>
      </c>
      <c r="Q432" t="s">
        <v>31</v>
      </c>
      <c r="R432" t="s">
        <v>32</v>
      </c>
    </row>
    <row r="433" spans="1:18" x14ac:dyDescent="0.3">
      <c r="A433" s="10" t="str">
        <f>HYPERLINK("https://hsdes.intel.com/resource/14013115389","14013115389")</f>
        <v>14013115389</v>
      </c>
      <c r="B433" t="s">
        <v>23</v>
      </c>
      <c r="C433" s="10" t="s">
        <v>1240</v>
      </c>
      <c r="D433" s="10" t="s">
        <v>1217</v>
      </c>
      <c r="E433" s="5" t="s">
        <v>1219</v>
      </c>
      <c r="F433" s="11" t="s">
        <v>1236</v>
      </c>
      <c r="I433" s="10" t="s">
        <v>1186</v>
      </c>
      <c r="L433" t="s">
        <v>5</v>
      </c>
      <c r="M433" t="s">
        <v>24</v>
      </c>
      <c r="N433" t="s">
        <v>7</v>
      </c>
      <c r="O433" t="s">
        <v>25</v>
      </c>
      <c r="P433" t="s">
        <v>26</v>
      </c>
      <c r="Q433" t="s">
        <v>27</v>
      </c>
      <c r="R433" t="s">
        <v>28</v>
      </c>
    </row>
    <row r="434" spans="1:18" x14ac:dyDescent="0.3">
      <c r="A434" s="10" t="str">
        <f>HYPERLINK("https://hsdes.intel.com/resource/14013115165","14013115165")</f>
        <v>14013115165</v>
      </c>
      <c r="B434" t="s">
        <v>17</v>
      </c>
      <c r="C434" s="10" t="s">
        <v>1251</v>
      </c>
      <c r="D434" s="10" t="s">
        <v>1217</v>
      </c>
      <c r="E434" s="5" t="s">
        <v>1219</v>
      </c>
      <c r="F434" s="11" t="s">
        <v>1236</v>
      </c>
      <c r="I434" t="s">
        <v>1190</v>
      </c>
      <c r="L434" t="s">
        <v>5</v>
      </c>
      <c r="M434" t="s">
        <v>18</v>
      </c>
      <c r="N434" t="s">
        <v>7</v>
      </c>
      <c r="O434" t="s">
        <v>19</v>
      </c>
      <c r="P434" t="s">
        <v>20</v>
      </c>
      <c r="Q434" t="s">
        <v>21</v>
      </c>
      <c r="R434" t="s">
        <v>22</v>
      </c>
    </row>
    <row r="435" spans="1:18" x14ac:dyDescent="0.3">
      <c r="A435" s="20" t="str">
        <f>HYPERLINK("https://hsdes.intel.com/resource/14013114941","14013114941")</f>
        <v>14013114941</v>
      </c>
      <c r="B435" t="s">
        <v>12</v>
      </c>
      <c r="C435" s="10" t="s">
        <v>1242</v>
      </c>
      <c r="D435" s="10" t="s">
        <v>1217</v>
      </c>
      <c r="E435" s="5" t="s">
        <v>1219</v>
      </c>
      <c r="F435" s="11" t="s">
        <v>1236</v>
      </c>
      <c r="I435" s="10" t="s">
        <v>1189</v>
      </c>
      <c r="L435" t="s">
        <v>5</v>
      </c>
      <c r="M435" t="s">
        <v>6</v>
      </c>
      <c r="N435" t="s">
        <v>7</v>
      </c>
      <c r="O435" t="s">
        <v>13</v>
      </c>
      <c r="P435" t="s">
        <v>14</v>
      </c>
      <c r="Q435" t="s">
        <v>15</v>
      </c>
      <c r="R435" t="s">
        <v>16</v>
      </c>
    </row>
    <row r="436" spans="1:18" x14ac:dyDescent="0.3">
      <c r="A436" s="10" t="str">
        <f>HYPERLINK("https://hsdes.intel.com/resource/14013114837","14013114837")</f>
        <v>14013114837</v>
      </c>
      <c r="B436" t="s">
        <v>1231</v>
      </c>
      <c r="C436" s="10" t="s">
        <v>1242</v>
      </c>
      <c r="D436" s="10" t="s">
        <v>1218</v>
      </c>
      <c r="E436" s="5" t="s">
        <v>1219</v>
      </c>
      <c r="F436" s="11" t="s">
        <v>1236</v>
      </c>
      <c r="I436" s="10" t="s">
        <v>1187</v>
      </c>
      <c r="L436" t="s">
        <v>5</v>
      </c>
      <c r="M436" t="s">
        <v>6</v>
      </c>
      <c r="N436" t="s">
        <v>7</v>
      </c>
      <c r="O436" t="s">
        <v>8</v>
      </c>
      <c r="P436" t="s">
        <v>9</v>
      </c>
      <c r="Q436" t="s">
        <v>10</v>
      </c>
      <c r="R436" t="s">
        <v>11</v>
      </c>
    </row>
    <row r="437" spans="1:18" x14ac:dyDescent="0.3">
      <c r="A437" s="10">
        <v>14013177851</v>
      </c>
      <c r="B437" t="s">
        <v>836</v>
      </c>
      <c r="C437" s="10" t="s">
        <v>1242</v>
      </c>
      <c r="D437" s="10" t="s">
        <v>1217</v>
      </c>
      <c r="E437" s="5" t="s">
        <v>1219</v>
      </c>
      <c r="F437" s="11" t="s">
        <v>1236</v>
      </c>
      <c r="I437" s="10" t="s">
        <v>1241</v>
      </c>
      <c r="K437" t="s">
        <v>1225</v>
      </c>
      <c r="L437" t="s">
        <v>30</v>
      </c>
      <c r="M437" t="s">
        <v>18</v>
      </c>
      <c r="N437" t="s">
        <v>75</v>
      </c>
      <c r="O437" t="s">
        <v>19</v>
      </c>
      <c r="P437" t="s">
        <v>20</v>
      </c>
      <c r="R437" t="s">
        <v>837</v>
      </c>
    </row>
    <row r="438" spans="1:18" x14ac:dyDescent="0.3">
      <c r="A438" s="10"/>
    </row>
  </sheetData>
  <autoFilter ref="A1:R437" xr:uid="{00000000-0001-0000-0000-000000000000}"/>
  <customSheetViews>
    <customSheetView guid="{1DD986DF-018A-4C5B-B60F-B1A9D15E02FD}" scale="104" showAutoFilter="1">
      <selection activeCell="C1" sqref="C1:C1048576"/>
      <pageMargins left="0.7" right="0.7" top="0.75" bottom="0.75" header="0.3" footer="0.3"/>
      <pageSetup orientation="portrait" r:id="rId1"/>
      <autoFilter ref="A1:R437" xr:uid="{00000000-0001-0000-0000-000000000000}"/>
    </customSheetView>
    <customSheetView guid="{B7B32A7E-2D71-4021-9AAC-4840A71457B1}" filter="1" showAutoFilter="1">
      <selection activeCell="A326" sqref="A326"/>
      <pageMargins left="0.7" right="0.7" top="0.75" bottom="0.75" header="0.3" footer="0.3"/>
      <pageSetup orientation="portrait" r:id="rId2"/>
      <autoFilter ref="A1:S437" xr:uid="{5212B4A2-70B6-4367-8FB1-B3719D6E3013}">
        <filterColumn colId="8">
          <filters>
            <filter val="Not_Run"/>
          </filters>
        </filterColumn>
        <filterColumn colId="9">
          <filters>
            <filter val="Reshma"/>
            <filter val="Shwetha"/>
            <filter val="Vijay"/>
            <filter val="Yamini"/>
          </filters>
        </filterColumn>
      </autoFilter>
    </customSheetView>
    <customSheetView guid="{5579D22E-755A-4E0D-A977-6DB5DB67A016}" scale="74" filter="1" showAutoFilter="1">
      <selection activeCell="C310" sqref="C310"/>
      <pageMargins left="0.7" right="0.7" top="0.75" bottom="0.75" header="0.3" footer="0.3"/>
      <autoFilter ref="A1:U438" xr:uid="{F382FBFC-7396-44E7-9A80-7DA1FCAFE1F1}">
        <filterColumn colId="8">
          <filters>
            <filter val="Not_Run"/>
          </filters>
        </filterColumn>
        <filterColumn colId="9">
          <filters>
            <filter val="Shwetha"/>
          </filters>
        </filterColumn>
      </autoFilter>
    </customSheetView>
    <customSheetView guid="{452D2189-7E35-490B-86C3-E1649E7A9343}" scale="104" filter="1" showAutoFilter="1">
      <selection activeCell="C121" sqref="C121"/>
      <pageMargins left="0.7" right="0.7" top="0.75" bottom="0.75" header="0.3" footer="0.3"/>
      <pageSetup orientation="portrait" r:id="rId3"/>
      <autoFilter ref="A1:S437" xr:uid="{6FA8B429-78E3-4521-80E5-4FE1F5DC9900}">
        <filterColumn colId="3">
          <filters>
            <filter val="storage"/>
          </filters>
        </filterColumn>
        <filterColumn colId="8">
          <filters>
            <filter val="Not_Run"/>
          </filters>
        </filterColumn>
        <filterColumn colId="9">
          <filters>
            <filter val="Yamini"/>
          </filters>
        </filterColumn>
      </autoFilter>
    </customSheetView>
    <customSheetView guid="{AF045930-F6CD-4BF7-B8A9-DE1F9790BF9B}" filter="1" showAutoFilter="1">
      <selection activeCell="L169" sqref="L169"/>
      <pageMargins left="0.7" right="0.7" top="0.75" bottom="0.75" header="0.3" footer="0.3"/>
      <pageSetup orientation="portrait" r:id="rId4"/>
      <autoFilter ref="A1:U438" xr:uid="{A622F9AE-C867-414B-99C7-A6FCF3BB8BDD}">
        <filterColumn colId="9">
          <filters>
            <filter val="Jijina"/>
          </filters>
        </filterColumn>
      </autoFilter>
    </customSheetView>
    <customSheetView guid="{1452CE3A-0E5D-4E5C-9B15-F3517FBAE90D}" filter="1" showAutoFilter="1">
      <selection activeCell="L89" sqref="L89"/>
      <pageMargins left="0.7" right="0.7" top="0.75" bottom="0.75" header="0.3" footer="0.3"/>
      <autoFilter ref="A1:U438" xr:uid="{273F72B5-7F05-4E53-B3DD-3E2421EE62A3}">
        <filterColumn colId="8">
          <filters>
            <filter val="Not_Run"/>
          </filters>
        </filterColumn>
        <filterColumn colId="9">
          <filters>
            <filter val="Reshma"/>
          </filters>
        </filterColumn>
      </autoFilter>
    </customSheetView>
    <customSheetView guid="{B6E2381C-A942-4DD7-896B-98DA956ABE3A}" filter="1" showAutoFilter="1" topLeftCell="D1">
      <selection activeCell="J99" sqref="J99"/>
      <pageMargins left="0.7" right="0.7" top="0.75" bottom="0.75" header="0.3" footer="0.3"/>
      <pageSetup orientation="portrait" r:id="rId5"/>
      <autoFilter ref="A1:U437" xr:uid="{C600196D-30C7-482C-8E61-47F55A40117B}">
        <filterColumn colId="8">
          <filters>
            <filter val="Not_Run"/>
          </filters>
        </filterColumn>
      </autoFilter>
    </customSheetView>
    <customSheetView guid="{55F2D1F2-7319-4618-89C6-B9BAC559B991}" scale="95" filter="1" showAutoFilter="1">
      <selection activeCell="I52" sqref="I52"/>
      <pageMargins left="0.7" right="0.7" top="0.75" bottom="0.75" header="0.3" footer="0.3"/>
      <autoFilter ref="A1:U437" xr:uid="{1FBB3366-6F55-420C-84AF-2052127C6036}">
        <filterColumn colId="8">
          <filters>
            <filter val="Not_Run"/>
          </filters>
        </filterColumn>
        <filterColumn colId="9">
          <filters>
            <filter val="Manasa"/>
          </filters>
        </filterColumn>
      </autoFilter>
    </customSheetView>
    <customSheetView guid="{3D9D14C4-B3B1-4B1B-8FEF-F95ADB3B4C7C}" filter="1" showAutoFilter="1">
      <selection activeCell="A241" sqref="A241"/>
      <pageMargins left="0.7" right="0.7" top="0.75" bottom="0.75" header="0.3" footer="0.3"/>
      <autoFilter ref="A1:U437" xr:uid="{185B7087-E9A5-4FEB-9FDE-59285EBAB5B2}">
        <filterColumn colId="8">
          <filters>
            <filter val="Not_Run"/>
          </filters>
        </filterColumn>
        <filterColumn colId="9">
          <filters>
            <filter val="Sohel"/>
          </filters>
        </filterColumn>
      </autoFilter>
    </customSheetView>
    <customSheetView guid="{59388434-B977-4D04-820B-C0079DE38CFF}" filter="1" showAutoFilter="1">
      <selection activeCell="C284" sqref="C284"/>
      <pageMargins left="0.7" right="0.7" top="0.75" bottom="0.75" header="0.3" footer="0.3"/>
      <pageSetup orientation="portrait" r:id="rId6"/>
      <autoFilter ref="A1:U438" xr:uid="{EF6117A9-D5A1-4664-8488-F9CB99A791EB}">
        <filterColumn colId="8">
          <filters>
            <filter val="Not_Run"/>
          </filters>
        </filterColumn>
        <filterColumn colId="9">
          <filters>
            <filter val="Yamini"/>
          </filters>
        </filterColumn>
      </autoFilter>
    </customSheetView>
    <customSheetView guid="{7384116A-A108-4663-A454-627080C9D65D}" filter="1" showAutoFilter="1" topLeftCell="C1">
      <selection activeCell="L45" sqref="L45"/>
      <pageMargins left="0.7" right="0.7" top="0.75" bottom="0.75" header="0.3" footer="0.3"/>
      <pageSetup orientation="portrait" r:id="rId7"/>
      <autoFilter ref="A1:S437" xr:uid="{E184ECE8-F8A3-45E0-A679-DC64ACE4EB8F}">
        <filterColumn colId="8">
          <filters>
            <filter val="Not_Run"/>
          </filters>
        </filterColumn>
        <filterColumn colId="9">
          <filters>
            <filter val="Manasa"/>
            <filter val="Reshma"/>
            <filter val="Shwetha"/>
            <filter val="Vijay"/>
            <filter val="Yamini"/>
          </filters>
        </filterColumn>
      </autoFilter>
    </customSheetView>
  </customSheetView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9BB08-8620-42B7-AFB9-7762A2F8F44C}">
  <dimension ref="A1:B10"/>
  <sheetViews>
    <sheetView workbookViewId="0">
      <selection activeCell="B18" sqref="B18"/>
    </sheetView>
  </sheetViews>
  <sheetFormatPr defaultRowHeight="14.4" x14ac:dyDescent="0.3"/>
  <cols>
    <col min="1" max="1" width="28.88671875" bestFit="1" customWidth="1"/>
    <col min="2" max="2" width="33.77734375" bestFit="1" customWidth="1"/>
  </cols>
  <sheetData>
    <row r="1" spans="1:2" x14ac:dyDescent="0.3">
      <c r="A1" s="12" t="s">
        <v>1201</v>
      </c>
      <c r="B1" s="12"/>
    </row>
    <row r="2" spans="1:2" x14ac:dyDescent="0.3">
      <c r="A2" s="13" t="s">
        <v>1202</v>
      </c>
      <c r="B2" s="14" t="s">
        <v>1203</v>
      </c>
    </row>
    <row r="3" spans="1:2" x14ac:dyDescent="0.3">
      <c r="A3" s="13" t="s">
        <v>1204</v>
      </c>
      <c r="B3" s="14" t="s">
        <v>1239</v>
      </c>
    </row>
    <row r="4" spans="1:2" x14ac:dyDescent="0.3">
      <c r="A4" s="13" t="s">
        <v>1205</v>
      </c>
      <c r="B4" s="15" t="s">
        <v>1237</v>
      </c>
    </row>
    <row r="5" spans="1:2" x14ac:dyDescent="0.3">
      <c r="A5" s="13" t="s">
        <v>1206</v>
      </c>
      <c r="B5" s="15"/>
    </row>
    <row r="6" spans="1:2" ht="15" x14ac:dyDescent="0.35">
      <c r="A6" s="13" t="s">
        <v>1207</v>
      </c>
      <c r="B6" s="8" t="s">
        <v>1238</v>
      </c>
    </row>
    <row r="7" spans="1:2" x14ac:dyDescent="0.3">
      <c r="A7" s="13" t="s">
        <v>1208</v>
      </c>
      <c r="B7" s="14"/>
    </row>
    <row r="8" spans="1:2" x14ac:dyDescent="0.3">
      <c r="A8" s="13" t="s">
        <v>1209</v>
      </c>
      <c r="B8" s="14"/>
    </row>
    <row r="9" spans="1:2" x14ac:dyDescent="0.3">
      <c r="A9" s="13" t="s">
        <v>1210</v>
      </c>
      <c r="B9" s="14"/>
    </row>
    <row r="10" spans="1:2" x14ac:dyDescent="0.3">
      <c r="A10" s="13" t="s">
        <v>1211</v>
      </c>
      <c r="B10" s="14" t="s">
        <v>1212</v>
      </c>
    </row>
  </sheetData>
  <customSheetViews>
    <customSheetView guid="{1DD986DF-018A-4C5B-B60F-B1A9D15E02FD}">
      <selection activeCell="B18" sqref="B18"/>
      <pageMargins left="0.7" right="0.7" top="0.75" bottom="0.75" header="0.3" footer="0.3"/>
    </customSheetView>
    <customSheetView guid="{B7B32A7E-2D71-4021-9AAC-4840A71457B1}">
      <selection activeCell="B18" sqref="B18"/>
      <pageMargins left="0.7" right="0.7" top="0.75" bottom="0.75" header="0.3" footer="0.3"/>
    </customSheetView>
    <customSheetView guid="{5579D22E-755A-4E0D-A977-6DB5DB67A016}">
      <selection activeCell="B18" sqref="B18"/>
      <pageMargins left="0.7" right="0.7" top="0.75" bottom="0.75" header="0.3" footer="0.3"/>
    </customSheetView>
    <customSheetView guid="{452D2189-7E35-490B-86C3-E1649E7A9343}">
      <selection activeCell="B18" sqref="B18"/>
      <pageMargins left="0.7" right="0.7" top="0.75" bottom="0.75" header="0.3" footer="0.3"/>
    </customSheetView>
    <customSheetView guid="{AF045930-F6CD-4BF7-B8A9-DE1F9790BF9B}">
      <selection activeCell="B18" sqref="B18"/>
      <pageMargins left="0.7" right="0.7" top="0.75" bottom="0.75" header="0.3" footer="0.3"/>
    </customSheetView>
    <customSheetView guid="{1452CE3A-0E5D-4E5C-9B15-F3517FBAE90D}">
      <selection activeCell="B18" sqref="B18"/>
      <pageMargins left="0.7" right="0.7" top="0.75" bottom="0.75" header="0.3" footer="0.3"/>
    </customSheetView>
    <customSheetView guid="{B6E2381C-A942-4DD7-896B-98DA956ABE3A}">
      <selection activeCell="B19" sqref="B19"/>
      <pageMargins left="0.7" right="0.7" top="0.75" bottom="0.75" header="0.3" footer="0.3"/>
    </customSheetView>
    <customSheetView guid="{55F2D1F2-7319-4618-89C6-B9BAC559B991}">
      <selection activeCell="B18" sqref="B18"/>
      <pageMargins left="0.7" right="0.7" top="0.75" bottom="0.75" header="0.3" footer="0.3"/>
    </customSheetView>
    <customSheetView guid="{3D9D14C4-B3B1-4B1B-8FEF-F95ADB3B4C7C}">
      <selection activeCell="B18" sqref="B18"/>
      <pageMargins left="0.7" right="0.7" top="0.75" bottom="0.75" header="0.3" footer="0.3"/>
    </customSheetView>
    <customSheetView guid="{59388434-B977-4D04-820B-C0079DE38CFF}">
      <selection activeCell="B18" sqref="B18"/>
      <pageMargins left="0.7" right="0.7" top="0.75" bottom="0.75" header="0.3" footer="0.3"/>
    </customSheetView>
    <customSheetView guid="{7384116A-A108-4663-A454-627080C9D65D}">
      <selection activeCell="B18" sqref="B18"/>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2:XFD437" count="435">
    <row newVal="1" oldVal="436"/>
    <row newVal="2" oldVal="435"/>
    <row newVal="3" oldVal="434"/>
    <row newVal="4" oldVal="433"/>
    <row newVal="5" oldVal="432"/>
    <row newVal="6" oldVal="431"/>
    <row newVal="7" oldVal="430"/>
    <row newVal="8" oldVal="429"/>
    <row newVal="9" oldVal="428"/>
    <row newVal="10" oldVal="427"/>
    <row newVal="11" oldVal="426"/>
    <row newVal="12" oldVal="425"/>
    <row newVal="13" oldVal="424"/>
    <row newVal="14" oldVal="423"/>
    <row newVal="15" oldVal="422"/>
    <row newVal="16" oldVal="421"/>
    <row newVal="17" oldVal="420"/>
    <row newVal="18" oldVal="419"/>
    <row newVal="19" oldVal="418"/>
    <row newVal="20" oldVal="417"/>
    <row newVal="21" oldVal="416"/>
    <row newVal="22" oldVal="415"/>
    <row newVal="23" oldVal="414"/>
    <row newVal="24" oldVal="413"/>
    <row newVal="25" oldVal="412"/>
    <row newVal="26" oldVal="411"/>
    <row newVal="27" oldVal="410"/>
    <row newVal="28" oldVal="409"/>
    <row newVal="29" oldVal="408"/>
    <row newVal="30" oldVal="407"/>
    <row newVal="31" oldVal="406"/>
    <row newVal="32" oldVal="405"/>
    <row newVal="33" oldVal="404"/>
    <row newVal="34" oldVal="403"/>
    <row newVal="35" oldVal="402"/>
    <row newVal="36" oldVal="401"/>
    <row newVal="37" oldVal="400"/>
    <row newVal="38" oldVal="399"/>
    <row newVal="39" oldVal="398"/>
    <row newVal="40" oldVal="397"/>
    <row newVal="41" oldVal="396"/>
    <row newVal="42" oldVal="395"/>
    <row newVal="43" oldVal="394"/>
    <row newVal="44" oldVal="393"/>
    <row newVal="45" oldVal="392"/>
    <row newVal="46" oldVal="391"/>
    <row newVal="47" oldVal="390"/>
    <row newVal="48" oldVal="389"/>
    <row newVal="49" oldVal="388"/>
    <row newVal="50" oldVal="387"/>
    <row newVal="51" oldVal="386"/>
    <row newVal="52" oldVal="385"/>
    <row newVal="53" oldVal="384"/>
    <row newVal="54" oldVal="383"/>
    <row newVal="55" oldVal="382"/>
    <row newVal="56" oldVal="381"/>
    <row newVal="57" oldVal="380"/>
    <row newVal="58" oldVal="379"/>
    <row newVal="59" oldVal="378"/>
    <row newVal="60" oldVal="377"/>
    <row newVal="61" oldVal="376"/>
    <row newVal="62" oldVal="375"/>
    <row newVal="63" oldVal="374"/>
    <row newVal="64" oldVal="373"/>
    <row newVal="65" oldVal="372"/>
    <row newVal="66" oldVal="371"/>
    <row newVal="67" oldVal="370"/>
    <row newVal="68" oldVal="369"/>
    <row newVal="69" oldVal="368"/>
    <row newVal="70" oldVal="367"/>
    <row newVal="71" oldVal="366"/>
    <row newVal="72" oldVal="365"/>
    <row newVal="73" oldVal="364"/>
    <row newVal="74" oldVal="363"/>
    <row newVal="75" oldVal="362"/>
    <row newVal="76" oldVal="361"/>
    <row newVal="77" oldVal="360"/>
    <row newVal="78" oldVal="359"/>
    <row newVal="79" oldVal="358"/>
    <row newVal="80" oldVal="357"/>
    <row newVal="81" oldVal="356"/>
    <row newVal="82" oldVal="355"/>
    <row newVal="83" oldVal="354"/>
    <row newVal="84" oldVal="353"/>
    <row newVal="85" oldVal="352"/>
    <row newVal="86" oldVal="351"/>
    <row newVal="87" oldVal="350"/>
    <row newVal="88" oldVal="349"/>
    <row newVal="89" oldVal="348"/>
    <row newVal="90" oldVal="347"/>
    <row newVal="91" oldVal="346"/>
    <row newVal="92" oldVal="345"/>
    <row newVal="93" oldVal="344"/>
    <row newVal="94" oldVal="343"/>
    <row newVal="95" oldVal="342"/>
    <row newVal="96" oldVal="341"/>
    <row newVal="97" oldVal="340"/>
    <row newVal="98" oldVal="339"/>
    <row newVal="99" oldVal="338"/>
    <row newVal="100" oldVal="337"/>
    <row newVal="101" oldVal="336"/>
    <row newVal="102" oldVal="335"/>
    <row newVal="103" oldVal="334"/>
    <row newVal="104" oldVal="333"/>
    <row newVal="105" oldVal="332"/>
    <row newVal="106" oldVal="331"/>
    <row newVal="107" oldVal="330"/>
    <row newVal="108" oldVal="329"/>
    <row newVal="109" oldVal="328"/>
    <row newVal="110" oldVal="327"/>
    <row newVal="111" oldVal="326"/>
    <row newVal="112" oldVal="325"/>
    <row newVal="113" oldVal="324"/>
    <row newVal="114" oldVal="323"/>
    <row newVal="115" oldVal="322"/>
    <row newVal="116" oldVal="321"/>
    <row newVal="117" oldVal="320"/>
    <row newVal="118" oldVal="319"/>
    <row newVal="119" oldVal="318"/>
    <row newVal="120" oldVal="317"/>
    <row newVal="121" oldVal="316"/>
    <row newVal="122" oldVal="315"/>
    <row newVal="123" oldVal="314"/>
    <row newVal="124" oldVal="313"/>
    <row newVal="125" oldVal="312"/>
    <row newVal="126" oldVal="311"/>
    <row newVal="127" oldVal="310"/>
    <row newVal="128" oldVal="309"/>
    <row newVal="129" oldVal="308"/>
    <row newVal="130" oldVal="307"/>
    <row newVal="131" oldVal="306"/>
    <row newVal="132" oldVal="305"/>
    <row newVal="133" oldVal="304"/>
    <row newVal="134" oldVal="303"/>
    <row newVal="135" oldVal="302"/>
    <row newVal="136" oldVal="301"/>
    <row newVal="137" oldVal="300"/>
    <row newVal="138" oldVal="299"/>
    <row newVal="139" oldVal="298"/>
    <row newVal="140" oldVal="297"/>
    <row newVal="141" oldVal="296"/>
    <row newVal="142" oldVal="294"/>
    <row newVal="143" oldVal="293"/>
    <row newVal="144" oldVal="292"/>
    <row newVal="145" oldVal="291"/>
    <row newVal="146" oldVal="290"/>
    <row newVal="147" oldVal="289"/>
    <row newVal="148" oldVal="288"/>
    <row newVal="149" oldVal="287"/>
    <row newVal="150" oldVal="286"/>
    <row newVal="151" oldVal="285"/>
    <row newVal="152" oldVal="284"/>
    <row newVal="153" oldVal="283"/>
    <row newVal="154" oldVal="282"/>
    <row newVal="155" oldVal="281"/>
    <row newVal="156" oldVal="280"/>
    <row newVal="157" oldVal="279"/>
    <row newVal="158" oldVal="278"/>
    <row newVal="159" oldVal="277"/>
    <row newVal="160" oldVal="276"/>
    <row newVal="161" oldVal="275"/>
    <row newVal="162" oldVal="274"/>
    <row newVal="163" oldVal="273"/>
    <row newVal="164" oldVal="272"/>
    <row newVal="165" oldVal="271"/>
    <row newVal="166" oldVal="270"/>
    <row newVal="167" oldVal="269"/>
    <row newVal="168" oldVal="268"/>
    <row newVal="169" oldVal="267"/>
    <row newVal="170" oldVal="266"/>
    <row newVal="171" oldVal="265"/>
    <row newVal="172" oldVal="264"/>
    <row newVal="173" oldVal="263"/>
    <row newVal="174" oldVal="262"/>
    <row newVal="175" oldVal="261"/>
    <row newVal="176" oldVal="260"/>
    <row newVal="177" oldVal="259"/>
    <row newVal="178" oldVal="258"/>
    <row newVal="179" oldVal="257"/>
    <row newVal="180" oldVal="256"/>
    <row newVal="181" oldVal="255"/>
    <row newVal="182" oldVal="254"/>
    <row newVal="183" oldVal="253"/>
    <row newVal="184" oldVal="252"/>
    <row newVal="185" oldVal="251"/>
    <row newVal="186" oldVal="250"/>
    <row newVal="187" oldVal="249"/>
    <row newVal="188" oldVal="248"/>
    <row newVal="189" oldVal="247"/>
    <row newVal="190" oldVal="246"/>
    <row newVal="191" oldVal="245"/>
    <row newVal="192" oldVal="244"/>
    <row newVal="193" oldVal="243"/>
    <row newVal="194" oldVal="242"/>
    <row newVal="195" oldVal="241"/>
    <row newVal="196" oldVal="240"/>
    <row newVal="197" oldVal="239"/>
    <row newVal="198" oldVal="238"/>
    <row newVal="199" oldVal="237"/>
    <row newVal="200" oldVal="236"/>
    <row newVal="201" oldVal="235"/>
    <row newVal="202" oldVal="234"/>
    <row newVal="203" oldVal="233"/>
    <row newVal="204" oldVal="232"/>
    <row newVal="205" oldVal="231"/>
    <row newVal="206" oldVal="230"/>
    <row newVal="207" oldVal="229"/>
    <row newVal="208" oldVal="228"/>
    <row newVal="209" oldVal="227"/>
    <row newVal="210" oldVal="226"/>
    <row newVal="211" oldVal="225"/>
    <row newVal="212" oldVal="224"/>
    <row newVal="213" oldVal="223"/>
    <row newVal="214" oldVal="222"/>
    <row newVal="215" oldVal="221"/>
    <row newVal="216" oldVal="220"/>
    <row newVal="217" oldVal="219"/>
    <row newVal="219" oldVal="217"/>
    <row newVal="220" oldVal="216"/>
    <row newVal="221" oldVal="215"/>
    <row newVal="222" oldVal="214"/>
    <row newVal="223" oldVal="213"/>
    <row newVal="224" oldVal="212"/>
    <row newVal="225" oldVal="211"/>
    <row newVal="226" oldVal="210"/>
    <row newVal="227" oldVal="209"/>
    <row newVal="228" oldVal="208"/>
    <row newVal="229" oldVal="207"/>
    <row newVal="230" oldVal="206"/>
    <row newVal="231" oldVal="205"/>
    <row newVal="232" oldVal="204"/>
    <row newVal="233" oldVal="203"/>
    <row newVal="234" oldVal="202"/>
    <row newVal="235" oldVal="201"/>
    <row newVal="236" oldVal="200"/>
    <row newVal="237" oldVal="199"/>
    <row newVal="238" oldVal="198"/>
    <row newVal="239" oldVal="197"/>
    <row newVal="240" oldVal="196"/>
    <row newVal="241" oldVal="195"/>
    <row newVal="242" oldVal="194"/>
    <row newVal="243" oldVal="193"/>
    <row newVal="244" oldVal="192"/>
    <row newVal="245" oldVal="191"/>
    <row newVal="246" oldVal="190"/>
    <row newVal="247" oldVal="189"/>
    <row newVal="248" oldVal="188"/>
    <row newVal="249" oldVal="187"/>
    <row newVal="250" oldVal="186"/>
    <row newVal="251" oldVal="185"/>
    <row newVal="252" oldVal="184"/>
    <row newVal="253" oldVal="183"/>
    <row newVal="254" oldVal="182"/>
    <row newVal="255" oldVal="181"/>
    <row newVal="256" oldVal="180"/>
    <row newVal="257" oldVal="179"/>
    <row newVal="258" oldVal="178"/>
    <row newVal="259" oldVal="177"/>
    <row newVal="260" oldVal="176"/>
    <row newVal="261" oldVal="175"/>
    <row newVal="262" oldVal="174"/>
    <row newVal="263" oldVal="173"/>
    <row newVal="264" oldVal="172"/>
    <row newVal="265" oldVal="171"/>
    <row newVal="266" oldVal="170"/>
    <row newVal="267" oldVal="169"/>
    <row newVal="268" oldVal="168"/>
    <row newVal="269" oldVal="167"/>
    <row newVal="270" oldVal="166"/>
    <row newVal="271" oldVal="165"/>
    <row newVal="272" oldVal="164"/>
    <row newVal="273" oldVal="163"/>
    <row newVal="274" oldVal="162"/>
    <row newVal="275" oldVal="161"/>
    <row newVal="276" oldVal="160"/>
    <row newVal="277" oldVal="159"/>
    <row newVal="278" oldVal="158"/>
    <row newVal="279" oldVal="157"/>
    <row newVal="280" oldVal="156"/>
    <row newVal="281" oldVal="155"/>
    <row newVal="282" oldVal="154"/>
    <row newVal="283" oldVal="153"/>
    <row newVal="284" oldVal="152"/>
    <row newVal="285" oldVal="151"/>
    <row newVal="286" oldVal="150"/>
    <row newVal="287" oldVal="149"/>
    <row newVal="288" oldVal="148"/>
    <row newVal="289" oldVal="147"/>
    <row newVal="290" oldVal="146"/>
    <row newVal="291" oldVal="145"/>
    <row newVal="292" oldVal="144"/>
    <row newVal="293" oldVal="143"/>
    <row newVal="294" oldVal="142"/>
    <row newVal="295" oldVal="141"/>
    <row newVal="296" oldVal="140"/>
    <row newVal="297" oldVal="139"/>
    <row newVal="298" oldVal="138"/>
    <row newVal="299" oldVal="137"/>
    <row newVal="300" oldVal="136"/>
    <row newVal="301" oldVal="135"/>
    <row newVal="302" oldVal="134"/>
    <row newVal="303" oldVal="133"/>
    <row newVal="304" oldVal="132"/>
    <row newVal="305" oldVal="131"/>
    <row newVal="306" oldVal="130"/>
    <row newVal="307" oldVal="129"/>
    <row newVal="308" oldVal="128"/>
    <row newVal="309" oldVal="127"/>
    <row newVal="310" oldVal="126"/>
    <row newVal="311" oldVal="125"/>
    <row newVal="312" oldVal="124"/>
    <row newVal="313" oldVal="123"/>
    <row newVal="314" oldVal="122"/>
    <row newVal="315" oldVal="121"/>
    <row newVal="316" oldVal="120"/>
    <row newVal="317" oldVal="119"/>
    <row newVal="318" oldVal="118"/>
    <row newVal="319" oldVal="117"/>
    <row newVal="320" oldVal="116"/>
    <row newVal="321" oldVal="115"/>
    <row newVal="322" oldVal="114"/>
    <row newVal="323" oldVal="113"/>
    <row newVal="324" oldVal="112"/>
    <row newVal="325" oldVal="111"/>
    <row newVal="326" oldVal="110"/>
    <row newVal="327" oldVal="109"/>
    <row newVal="328" oldVal="108"/>
    <row newVal="329" oldVal="107"/>
    <row newVal="330" oldVal="106"/>
    <row newVal="331" oldVal="105"/>
    <row newVal="332" oldVal="104"/>
    <row newVal="333" oldVal="103"/>
    <row newVal="334" oldVal="102"/>
    <row newVal="335" oldVal="101"/>
    <row newVal="336" oldVal="100"/>
    <row newVal="337" oldVal="99"/>
    <row newVal="338" oldVal="98"/>
    <row newVal="339" oldVal="97"/>
    <row newVal="340" oldVal="96"/>
    <row newVal="341" oldVal="95"/>
    <row newVal="342" oldVal="94"/>
    <row newVal="343" oldVal="93"/>
    <row newVal="344" oldVal="92"/>
    <row newVal="345" oldVal="91"/>
    <row newVal="346" oldVal="90"/>
    <row newVal="347" oldVal="89"/>
    <row newVal="348" oldVal="88"/>
    <row newVal="349" oldVal="87"/>
    <row newVal="350" oldVal="86"/>
    <row newVal="351" oldVal="85"/>
    <row newVal="352" oldVal="84"/>
    <row newVal="353" oldVal="83"/>
    <row newVal="354" oldVal="82"/>
    <row newVal="355" oldVal="81"/>
    <row newVal="356" oldVal="80"/>
    <row newVal="357" oldVal="79"/>
    <row newVal="358" oldVal="78"/>
    <row newVal="359" oldVal="77"/>
    <row newVal="360" oldVal="76"/>
    <row newVal="361" oldVal="75"/>
    <row newVal="362" oldVal="74"/>
    <row newVal="363" oldVal="73"/>
    <row newVal="364" oldVal="72"/>
    <row newVal="365" oldVal="71"/>
    <row newVal="366" oldVal="70"/>
    <row newVal="367" oldVal="69"/>
    <row newVal="368" oldVal="68"/>
    <row newVal="369" oldVal="67"/>
    <row newVal="370" oldVal="66"/>
    <row newVal="371" oldVal="65"/>
    <row newVal="372" oldVal="64"/>
    <row newVal="373" oldVal="63"/>
    <row newVal="374" oldVal="62"/>
    <row newVal="375" oldVal="61"/>
    <row newVal="376" oldVal="60"/>
    <row newVal="377" oldVal="59"/>
    <row newVal="378" oldVal="58"/>
    <row newVal="379" oldVal="57"/>
    <row newVal="380" oldVal="56"/>
    <row newVal="381" oldVal="55"/>
    <row newVal="382" oldVal="54"/>
    <row newVal="383" oldVal="53"/>
    <row newVal="384" oldVal="52"/>
    <row newVal="385" oldVal="51"/>
    <row newVal="386" oldVal="50"/>
    <row newVal="387" oldVal="49"/>
    <row newVal="388" oldVal="48"/>
    <row newVal="389" oldVal="47"/>
    <row newVal="390" oldVal="46"/>
    <row newVal="391" oldVal="45"/>
    <row newVal="392" oldVal="44"/>
    <row newVal="393" oldVal="43"/>
    <row newVal="394" oldVal="42"/>
    <row newVal="395" oldVal="41"/>
    <row newVal="396" oldVal="40"/>
    <row newVal="397" oldVal="39"/>
    <row newVal="398" oldVal="38"/>
    <row newVal="399" oldVal="37"/>
    <row newVal="400" oldVal="36"/>
    <row newVal="401" oldVal="35"/>
    <row newVal="402" oldVal="34"/>
    <row newVal="403" oldVal="33"/>
    <row newVal="404" oldVal="32"/>
    <row newVal="405" oldVal="31"/>
    <row newVal="406" oldVal="30"/>
    <row newVal="407" oldVal="29"/>
    <row newVal="408" oldVal="28"/>
    <row newVal="409" oldVal="27"/>
    <row newVal="410" oldVal="26"/>
    <row newVal="411" oldVal="25"/>
    <row newVal="412" oldVal="24"/>
    <row newVal="413" oldVal="23"/>
    <row newVal="414" oldVal="22"/>
    <row newVal="415" oldVal="21"/>
    <row newVal="416" oldVal="20"/>
    <row newVal="417" oldVal="19"/>
    <row newVal="418" oldVal="18"/>
    <row newVal="419" oldVal="17"/>
    <row newVal="420" oldVal="16"/>
    <row newVal="421" oldVal="15"/>
    <row newVal="422" oldVal="14"/>
    <row newVal="423" oldVal="13"/>
    <row newVal="424" oldVal="12"/>
    <row newVal="425" oldVal="11"/>
    <row newVal="426" oldVal="10"/>
    <row newVal="427" oldVal="9"/>
    <row newVal="428" oldVal="8"/>
    <row newVal="429" oldVal="7"/>
    <row newVal="430" oldVal="6"/>
    <row newVal="431" oldVal="5"/>
    <row newVal="432" oldVal="4"/>
    <row newVal="433" oldVal="3"/>
    <row newVal="434" oldVal="2"/>
    <row newVal="435" oldVal="1"/>
    <row newVal="436" oldVal="295"/>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Test_Config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AryaX</dc:creator>
  <cp:lastModifiedBy>Agarwal, Naman</cp:lastModifiedBy>
  <dcterms:created xsi:type="dcterms:W3CDTF">2022-03-04T05:16:12Z</dcterms:created>
  <dcterms:modified xsi:type="dcterms:W3CDTF">2022-12-14T13:16:18Z</dcterms:modified>
</cp:coreProperties>
</file>