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revisions/revisionHeaders.xml" ContentType="application/vnd.openxmlformats-officedocument.spreadsheetml.revisionHeaders+xml"/>
  <Override PartName="/xl/revisions/revisionLog55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13.xml" ContentType="application/vnd.openxmlformats-officedocument.spreadsheetml.revisionLog+xml"/>
  <Override PartName="/xl/revisions/revisionLog18.xml" ContentType="application/vnd.openxmlformats-officedocument.spreadsheetml.revisionLog+xml"/>
  <Override PartName="/xl/revisions/revisionLog26.xml" ContentType="application/vnd.openxmlformats-officedocument.spreadsheetml.revisionLog+xml"/>
  <Override PartName="/xl/revisions/revisionLog39.xml" ContentType="application/vnd.openxmlformats-officedocument.spreadsheetml.revisionLog+xml"/>
  <Override PartName="/xl/revisions/revisionLog21.xml" ContentType="application/vnd.openxmlformats-officedocument.spreadsheetml.revisionLog+xml"/>
  <Override PartName="/xl/revisions/revisionLog34.xml" ContentType="application/vnd.openxmlformats-officedocument.spreadsheetml.revisionLog+xml"/>
  <Override PartName="/xl/revisions/revisionLog42.xml" ContentType="application/vnd.openxmlformats-officedocument.spreadsheetml.revisionLog+xml"/>
  <Override PartName="/xl/revisions/revisionLog47.xml" ContentType="application/vnd.openxmlformats-officedocument.spreadsheetml.revisionLog+xml"/>
  <Override PartName="/xl/revisions/revisionLog50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16.xml" ContentType="application/vnd.openxmlformats-officedocument.spreadsheetml.revisionLog+xml"/>
  <Override PartName="/xl/revisions/revisionLog29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24.xml" ContentType="application/vnd.openxmlformats-officedocument.spreadsheetml.revisionLog+xml"/>
  <Override PartName="/xl/revisions/revisionLog32.xml" ContentType="application/vnd.openxmlformats-officedocument.spreadsheetml.revisionLog+xml"/>
  <Override PartName="/xl/revisions/revisionLog37.xml" ContentType="application/vnd.openxmlformats-officedocument.spreadsheetml.revisionLog+xml"/>
  <Override PartName="/xl/revisions/revisionLog40.xml" ContentType="application/vnd.openxmlformats-officedocument.spreadsheetml.revisionLog+xml"/>
  <Override PartName="/xl/revisions/revisionLog45.xml" ContentType="application/vnd.openxmlformats-officedocument.spreadsheetml.revisionLog+xml"/>
  <Override PartName="/xl/revisions/revisionLog53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19.xml" ContentType="application/vnd.openxmlformats-officedocument.spreadsheetml.revisionLog+xml"/>
  <Override PartName="/xl/revisions/revisionLog31.xml" ContentType="application/vnd.openxmlformats-officedocument.spreadsheetml.revisionLog+xml"/>
  <Override PartName="/xl/revisions/revisionLog44.xml" ContentType="application/vnd.openxmlformats-officedocument.spreadsheetml.revisionLog+xml"/>
  <Override PartName="/xl/revisions/revisionLog52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9.xml" ContentType="application/vnd.openxmlformats-officedocument.spreadsheetml.revisionLog+xml"/>
  <Override PartName="/xl/revisions/revisionLog14.xml" ContentType="application/vnd.openxmlformats-officedocument.spreadsheetml.revisionLog+xml"/>
  <Override PartName="/xl/revisions/revisionLog22.xml" ContentType="application/vnd.openxmlformats-officedocument.spreadsheetml.revisionLog+xml"/>
  <Override PartName="/xl/revisions/revisionLog27.xml" ContentType="application/vnd.openxmlformats-officedocument.spreadsheetml.revisionLog+xml"/>
  <Override PartName="/xl/revisions/revisionLog30.xml" ContentType="application/vnd.openxmlformats-officedocument.spreadsheetml.revisionLog+xml"/>
  <Override PartName="/xl/revisions/revisionLog35.xml" ContentType="application/vnd.openxmlformats-officedocument.spreadsheetml.revisionLog+xml"/>
  <Override PartName="/xl/revisions/revisionLog43.xml" ContentType="application/vnd.openxmlformats-officedocument.spreadsheetml.revisionLog+xml"/>
  <Override PartName="/xl/revisions/revisionLog48.xml" ContentType="application/vnd.openxmlformats-officedocument.spreadsheetml.revisionLog+xml"/>
  <Override PartName="/xl/revisions/revisionLog8.xml" ContentType="application/vnd.openxmlformats-officedocument.spreadsheetml.revisionLog+xml"/>
  <Override PartName="/xl/revisions/revisionLog51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12.xml" ContentType="application/vnd.openxmlformats-officedocument.spreadsheetml.revisionLog+xml"/>
  <Override PartName="/xl/revisions/revisionLog17.xml" ContentType="application/vnd.openxmlformats-officedocument.spreadsheetml.revisionLog+xml"/>
  <Override PartName="/xl/revisions/revisionLog25.xml" ContentType="application/vnd.openxmlformats-officedocument.spreadsheetml.revisionLog+xml"/>
  <Override PartName="/xl/revisions/revisionLog33.xml" ContentType="application/vnd.openxmlformats-officedocument.spreadsheetml.revisionLog+xml"/>
  <Override PartName="/xl/revisions/revisionLog38.xml" ContentType="application/vnd.openxmlformats-officedocument.spreadsheetml.revisionLog+xml"/>
  <Override PartName="/xl/revisions/revisionLog46.xml" ContentType="application/vnd.openxmlformats-officedocument.spreadsheetml.revisionLog+xml"/>
  <Override PartName="/xl/revisions/revisionLog20.xml" ContentType="application/vnd.openxmlformats-officedocument.spreadsheetml.revisionLog+xml"/>
  <Override PartName="/xl/revisions/revisionLog41.xml" ContentType="application/vnd.openxmlformats-officedocument.spreadsheetml.revisionLog+xml"/>
  <Override PartName="/xl/revisions/revisionLog54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15.xml" ContentType="application/vnd.openxmlformats-officedocument.spreadsheetml.revisionLog+xml"/>
  <Override PartName="/xl/revisions/revisionLog23.xml" ContentType="application/vnd.openxmlformats-officedocument.spreadsheetml.revisionLog+xml"/>
  <Override PartName="/xl/revisions/revisionLog28.xml" ContentType="application/vnd.openxmlformats-officedocument.spreadsheetml.revisionLog+xml"/>
  <Override PartName="/xl/revisions/revisionLog36.xml" ContentType="application/vnd.openxmlformats-officedocument.spreadsheetml.revisionLog+xml"/>
  <Override PartName="/xl/revisions/revisionLog49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NAMAN\Share\YBO\GNR\GNR-D\GNR-D IFWI ORANGE Reports\"/>
    </mc:Choice>
  </mc:AlternateContent>
  <xr:revisionPtr revIDLastSave="0" documentId="13_ncr:81_{A094D87B-6007-4862-81B3-B2F7CCF0B8D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GNRD_Eval_Report_0009__D67" sheetId="1" r:id="rId1"/>
    <sheet name="Summary" sheetId="2" r:id="rId2"/>
  </sheets>
  <definedNames>
    <definedName name="_xlnm._FilterDatabase" localSheetId="0" hidden="1">GNRD_Eval_Report_0009__D67!$A$1:$J$98</definedName>
    <definedName name="Z_029774AF_30DE_4B81_9FA6_EA1A6F72464F_.wvu.FilterData" localSheetId="0" hidden="1">GNRD_Eval_Report_0009__D67!$A$1:$J$98</definedName>
    <definedName name="Z_0504CE31_6140_4E66_8609_97190590B5C3_.wvu.FilterData" localSheetId="0" hidden="1">GNRD_Eval_Report_0009__D67!$A$1:$J$98</definedName>
    <definedName name="Z_07C38B7F_D581_49A2_AB22_FCCFB1DBFD09_.wvu.FilterData" localSheetId="0" hidden="1">GNRD_Eval_Report_0009__D67!$A$1:$J$98</definedName>
    <definedName name="Z_28F314D6_E35C_417C_B454_1F5C3F67EF1B_.wvu.FilterData" localSheetId="0" hidden="1">GNRD_Eval_Report_0009__D67!$A$1:$J$98</definedName>
    <definedName name="Z_28F7BA8B_BA00_4A26_98FB_750994D2272C_.wvu.FilterData" localSheetId="0" hidden="1">GNRD_Eval_Report_0009__D67!$A$1:$J$98</definedName>
    <definedName name="Z_489EBCA1_1EB5_43EB_8502_2F5A8CC08B83_.wvu.FilterData" localSheetId="0" hidden="1">GNRD_Eval_Report_0009__D67!$A$1:$J$98</definedName>
    <definedName name="Z_509973AE_4785_4B72_8F94_86E7D131D12C_.wvu.FilterData" localSheetId="0" hidden="1">GNRD_Eval_Report_0009__D67!$A$1:$J$98</definedName>
    <definedName name="Z_74A340D6_71FA_46B6_9107_4C4B66479136_.wvu.FilterData" localSheetId="0" hidden="1">GNRD_Eval_Report_0009__D67!$A$1:$J$98</definedName>
    <definedName name="Z_9FAE441D_95BE_45E6_965C_83217D22C944_.wvu.FilterData" localSheetId="0" hidden="1">GNRD_Eval_Report_0009__D67!$A$1:$J$98</definedName>
    <definedName name="Z_AA5458E9_3D5E_482C_98F7_30AACFE6CB10_.wvu.FilterData" localSheetId="0" hidden="1">GNRD_Eval_Report_0009__D67!$A$1:$J$98</definedName>
    <definedName name="Z_BD99A7AD_7628_4E13_B971_AF72D87ECCC8_.wvu.FilterData" localSheetId="0" hidden="1">GNRD_Eval_Report_0009__D67!$A$1:$J$98</definedName>
    <definedName name="Z_BF582FD5_3BCF_4A40_87E5_0A9F53B2E84B_.wvu.FilterData" localSheetId="0" hidden="1">GNRD_Eval_Report_0009__D67!$A$1:$J$98</definedName>
    <definedName name="Z_F4D158D8_BACF_4816_BD25_52DB17F0435D_.wvu.FilterData" localSheetId="0" hidden="1">GNRD_Eval_Report_0009__D67!$A$1:$J$98</definedName>
  </definedNames>
  <calcPr calcId="191029"/>
  <customWorkbookViews>
    <customWorkbookView name="Agarwal, Naman - Personal View" guid="{9FAE441D-95BE-45E6-965C-83217D22C944}" mergeInterval="0" personalView="1" maximized="1" xWindow="-9" yWindow="-9" windowWidth="1938" windowHeight="1048" activeSheetId="1"/>
    <customWorkbookView name="Mp, Ganesh - Personal View" guid="{28F314D6-E35C-417C-B454-1F5C3F67EF1B}" mergeInterval="0" personalView="1" maximized="1" xWindow="1912" yWindow="-8" windowWidth="1936" windowHeight="1048" activeSheetId="2"/>
    <customWorkbookView name="Rajubhai, GanganiX utsavbhai - Personal View" guid="{67F10F3B-D929-4A90-825B-0CB0800F9B3B}" mergeInterval="0" personalView="1" maximized="1" xWindow="-11" yWindow="-11" windowWidth="1849" windowHeight="1102" activeSheetId="1"/>
    <customWorkbookView name="Harikumar, GayathriX - Personal View" guid="{07C38B7F-D581-49A2-AB22-FCCFB1DBFD09}" mergeInterval="0" personalView="1" maximized="1" xWindow="-11" yWindow="-11" windowWidth="1942" windowHeight="1030" activeSheetId="1"/>
    <customWorkbookView name="H R, ArpithaX - Personal View" guid="{AA5458E9-3D5E-482C-98F7-30AACFE6CB10}" mergeInterval="0" personalView="1" maximized="1" xWindow="-11" yWindow="-11" windowWidth="1942" windowHeight="1030" activeSheetId="1"/>
    <customWorkbookView name="C, ChetanaX - Personal View" guid="{489EBCA1-1EB5-43EB-8502-2F5A8CC08B83}" mergeInterval="0" personalView="1" maximized="1" xWindow="-11" yWindow="-11" windowWidth="1942" windowHeight="1030" activeSheetId="1"/>
    <customWorkbookView name="Mohiuddin, SajjadX - Personal View" guid="{509973AE-4785-4B72-8F94-86E7D131D12C}" mergeInterval="0" personalView="1" xWindow="-15" yWindow="5" windowWidth="1920" windowHeight="1020" activeSheetId="1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2" l="1"/>
  <c r="B10" i="2" s="1"/>
  <c r="A48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B8" i="2" l="1"/>
</calcChain>
</file>

<file path=xl/sharedStrings.xml><?xml version="1.0" encoding="utf-8"?>
<sst xmlns="http://schemas.openxmlformats.org/spreadsheetml/2006/main" count="605" uniqueCount="134">
  <si>
    <t>Verify warm reset from Windows OS</t>
  </si>
  <si>
    <t>To verify Hyper-Threading(Enable LP) knob functionality when disabled</t>
  </si>
  <si>
    <t>Verify warm reset from EFI Shell</t>
  </si>
  <si>
    <t>Verify "SpeedStep (PStates)" from Windows OS</t>
  </si>
  <si>
    <t>Verify CPU, socket, core and memory details in OS</t>
  </si>
  <si>
    <t>Support ASPEED BMC in RP UEFI</t>
  </si>
  <si>
    <t>To verify bios F9 reset to default works</t>
  </si>
  <si>
    <t>To verify bios F10 option save works</t>
  </si>
  <si>
    <t>Verify IFWI ID and UEFI Version</t>
  </si>
  <si>
    <t>BIOSID_005 - Validate Board name is displayed correctly in BIOS setup</t>
  </si>
  <si>
    <t>[Pre-Si  Post Si]To validate system Setup Menu - Main Page</t>
  </si>
  <si>
    <t>[Pre-Si  Post-Si] UEFI shell feature commands</t>
  </si>
  <si>
    <t>Verify shutdown from EFI shell</t>
  </si>
  <si>
    <t>Verify shutdown from OS</t>
  </si>
  <si>
    <t>Verify warm reset using ctrl+alt+del from EFI Shell</t>
  </si>
  <si>
    <t>[Pre-Si  Post-Si] Verify reset from OS</t>
  </si>
  <si>
    <t>Keyboard and mouse function check under OS</t>
  </si>
  <si>
    <t>[PSS  PostSi] - BIOS version visible by OS</t>
  </si>
  <si>
    <t>Verify cold reset from EFI Shell</t>
  </si>
  <si>
    <t>NPK BAR programming</t>
  </si>
  <si>
    <t>[PSSPostSi] Booting the BIOS UEFI prompt</t>
  </si>
  <si>
    <t>[Pre-Si  Post-Si] To validate UPI Dfx Configuraion Knobs check</t>
  </si>
  <si>
    <t>[Post-Si] To verify BIOS Setup option control speed for DDR dimm</t>
  </si>
  <si>
    <t>MRC knobs created for emulation shall get ported successfully and should be functional</t>
  </si>
  <si>
    <t>To validate POST Codes sent to PORT 80h</t>
  </si>
  <si>
    <t>[Pre-Si  Post-Si] To validate MMIO should be enable on M2IOSF</t>
  </si>
  <si>
    <t>To validate Bios to support SVOS operating system</t>
  </si>
  <si>
    <t>[Pre-Si  Post-Si] To validate BIOS can support to enable or disable VT-D</t>
  </si>
  <si>
    <t>Verification of USB connectivity feature in the SUT</t>
  </si>
  <si>
    <t>To check boot time to EFI and MRC training messages when both AttemptFastColdBoot_Enable and AttemptFastBoot_Enable</t>
  </si>
  <si>
    <t>Verify  Bios boot  time</t>
  </si>
  <si>
    <t>[MKTME][Pre-Si  Post-Si] Validate number of keyid bits used for MKTME</t>
  </si>
  <si>
    <t>[Pre-Si  Post-Si] To verify DDR Memory Min Population</t>
  </si>
  <si>
    <t>Verify IP Clean build boot to OS</t>
  </si>
  <si>
    <t>To verify Hyper-Threading(Enable LP) knob functionality when enabled</t>
  </si>
  <si>
    <t>Check the Presence of Release Notes</t>
  </si>
  <si>
    <t>[PostSi][CPX6][OS]  Cold Reset from UEFI Shell - 10 Cycles</t>
  </si>
  <si>
    <t>[PostSi][CPX6][OS] Warm Reset from UEFI Shell - 10 Cycles</t>
  </si>
  <si>
    <t>Verify  Bios boot time ( Second time boot less than 30 Sec)</t>
  </si>
  <si>
    <t>To check fast boot support with Min populated dimm</t>
  </si>
  <si>
    <t>[Pre-Si  Post-Si] Serial output should print SAD and TAD  CSR info.</t>
  </si>
  <si>
    <t>[FSP] Verify FSP dispatch build binary can boot successfully</t>
  </si>
  <si>
    <t>Hot Plug support for IIO root ports</t>
  </si>
  <si>
    <t>[TPM][PostSi  PreSi][Security] dTPM_001_Enable dTPM</t>
  </si>
  <si>
    <t>Clock gating support for gen5 root ports</t>
  </si>
  <si>
    <t>Orange - RES_003 - First time boot</t>
  </si>
  <si>
    <t>To Validate Boot to Windows OS</t>
  </si>
  <si>
    <t>Verify Idle state in EFI and OS</t>
  </si>
  <si>
    <t>Verify Turbo Mode knob option with MSR1A0</t>
  </si>
  <si>
    <t>Serial logs captured using serial console</t>
  </si>
  <si>
    <t>Validate CPU info's are reported correctly in "All CPU information" &amp; "socket configuration" Bios Menu</t>
  </si>
  <si>
    <t>Validate Board name is displayed correctly in BIOS setup</t>
  </si>
  <si>
    <t>Validate Storage Boot check  to OS(NVMe Drive) and UEFI</t>
  </si>
  <si>
    <t>VMD driver unload test and VROC version check</t>
  </si>
  <si>
    <t>[Post-Si  Pre-Si] Generate BDBA report</t>
  </si>
  <si>
    <t>[OTA][POST-SI][PSS] OTA in band support for MK-TME feature enable, disable and discovery.</t>
  </si>
  <si>
    <t>[SGX][MISC Test]Verify SGX if is enabled correctly</t>
  </si>
  <si>
    <t>Verify SpeedStep (PStates) knob option with MSR1A0</t>
  </si>
  <si>
    <t>To Validate Boot to Cent OS</t>
  </si>
  <si>
    <t>[MKTME][PreSi  PostSi] [Security] Verify 256bit Memory Encryption Engine (with or without integrity)</t>
  </si>
  <si>
    <t>To check boot order sequence with bios priority</t>
  </si>
  <si>
    <t>Verify PCIe Gen 5 enumeration, speed and width from UEFI shell and OS</t>
  </si>
  <si>
    <t>[Pre and Post-Si] Validate global reset function from EDK shell</t>
  </si>
  <si>
    <t>[IC&amp;X1&amp;UCC] UBIOS.obj boot test on Simics</t>
  </si>
  <si>
    <t>[IC&amp;X1&amp;UCC] UBIOS.obj test with Full Memory population</t>
  </si>
  <si>
    <t>[IC&amp;X1&amp;UCC]UBIOS.obj boot test with 2LM Emulation Bios knobs Modified</t>
  </si>
  <si>
    <t>[IC&amp;X1] UBIOS.obj boot test with 4Die Gen5 Emulation Bios knobs Modified</t>
  </si>
  <si>
    <t>[Pre-Si &amp; Post-Si] MCR Memory Full Population</t>
  </si>
  <si>
    <t>[Pre-Si &amp; Post-Si] To validate DDR Memory Full Population</t>
  </si>
  <si>
    <t>[Pre-Si &amp; Post-Si] [UCC] DDR Memory Half Population</t>
  </si>
  <si>
    <t>Boot Flow Check in UART print</t>
  </si>
  <si>
    <t>[Pre-Si &amp;  Post-Si] Check for certain expected keywords in BIOS</t>
  </si>
  <si>
    <t>To verify booting to UEFI Shell and OS with different IIO Stack combinations</t>
  </si>
  <si>
    <t>[Pre-Si] Validate MSR traces of MKTME with UBIOS enabled</t>
  </si>
  <si>
    <t>To verify the value of UPI_XTOR_SOCKET_BITMAP in UBIOS_GENERATED.asm and UBIOS_GENERATED_XTOR.asm</t>
  </si>
  <si>
    <t>Verify Warm Reset and Cold Reset Power Cycle from EFI shell through CF9 Register write</t>
  </si>
  <si>
    <t>Verify SPI BAR read and write</t>
  </si>
  <si>
    <t>CXL 2.0 device initialization</t>
  </si>
  <si>
    <t>CXL 1.1 device initialization</t>
  </si>
  <si>
    <t>CXL1.1 type 2 link training verification</t>
  </si>
  <si>
    <t>NAC devices enumeration verification</t>
  </si>
  <si>
    <t>LVF card training verification</t>
  </si>
  <si>
    <t>LVF2 card training verification</t>
  </si>
  <si>
    <t>OOBMSM as MCTP Bus Owner</t>
  </si>
  <si>
    <t>CXL 2.0 BAR programming verification</t>
  </si>
  <si>
    <t>CXL 1.1 BAR programming verification</t>
  </si>
  <si>
    <t>SierraPeak memory allocation (SCF BAR space)</t>
  </si>
  <si>
    <t>VMD registers programming GNR/SRF</t>
  </si>
  <si>
    <t>NVME training verification (4xNVME on stack)</t>
  </si>
  <si>
    <t>IIO error checklist</t>
  </si>
  <si>
    <t>To Validate Boot to ESXi OS</t>
  </si>
  <si>
    <t>Verify Boot Menu list and respective action(F7)</t>
  </si>
  <si>
    <t>Basic PCI device training test</t>
  </si>
  <si>
    <t>NPK memory allocation verification</t>
  </si>
  <si>
    <t>System Information Verification</t>
  </si>
  <si>
    <t>OOB bus ownership verification</t>
  </si>
  <si>
    <t>Bifurcation Verification for GNR</t>
  </si>
  <si>
    <t>component_affected</t>
  </si>
  <si>
    <t>bios.cpu_pm</t>
  </si>
  <si>
    <t>bios.cpu_pm,bios.platform</t>
  </si>
  <si>
    <t>bios.platform</t>
  </si>
  <si>
    <t>bios.platform,bios.uncore</t>
  </si>
  <si>
    <t>bios.iio</t>
  </si>
  <si>
    <t>bios.uncore</t>
  </si>
  <si>
    <t>bios.mrc_server</t>
  </si>
  <si>
    <t>bios.iio,bios.platform</t>
  </si>
  <si>
    <t>bios.security</t>
  </si>
  <si>
    <t>bios.mem_decode</t>
  </si>
  <si>
    <t>bios.platform,bios.security</t>
  </si>
  <si>
    <t>bios.platform,fw.ifwi.bios</t>
  </si>
  <si>
    <t>bios.iio,bios.uncore</t>
  </si>
  <si>
    <t>bios.pch,bios.platform</t>
  </si>
  <si>
    <t>HSD</t>
  </si>
  <si>
    <t>Cores</t>
  </si>
  <si>
    <t>HCC\MCC</t>
  </si>
  <si>
    <t>BMOD\FMOD</t>
  </si>
  <si>
    <t xml:space="preserve">IFWI used </t>
  </si>
  <si>
    <t>Comments</t>
  </si>
  <si>
    <t>Pass</t>
  </si>
  <si>
    <t>Status</t>
  </si>
  <si>
    <t>HCC</t>
  </si>
  <si>
    <t>FMOD</t>
  </si>
  <si>
    <t>BMOD</t>
  </si>
  <si>
    <t>Block</t>
  </si>
  <si>
    <t>Count</t>
  </si>
  <si>
    <t>Fail</t>
  </si>
  <si>
    <t>Total</t>
  </si>
  <si>
    <t>Percentage</t>
  </si>
  <si>
    <t>Debug IP Clean</t>
  </si>
  <si>
    <t>Release IP Clean</t>
  </si>
  <si>
    <t>SGX SIMICS Block</t>
  </si>
  <si>
    <t>Debug is in progress</t>
  </si>
  <si>
    <t>TCD_ID</t>
  </si>
  <si>
    <t>TCD_Title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</si>
</sst>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left" vertical="top"/>
    </xf>
    <xf numFmtId="0" fontId="0" fillId="0" borderId="1" xfId="0" applyBorder="1"/>
    <xf numFmtId="0" fontId="0" fillId="4" borderId="1" xfId="0" applyFill="1" applyBorder="1"/>
    <xf numFmtId="0" fontId="0" fillId="2" borderId="1" xfId="0" applyFill="1" applyBorder="1"/>
    <xf numFmtId="0" fontId="1" fillId="0" borderId="1" xfId="0" applyFont="1" applyBorder="1"/>
    <xf numFmtId="0" fontId="0" fillId="3" borderId="1" xfId="0" applyFill="1" applyBorder="1"/>
    <xf numFmtId="0" fontId="2" fillId="4" borderId="1" xfId="0" applyFont="1" applyFill="1" applyBorder="1"/>
    <xf numFmtId="2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usernames" Target="revisions/userNames.xml"/><Relationship Id="rId3" Type="http://schemas.openxmlformats.org/officeDocument/2006/relationships/theme" Target="theme/theme1.xml"/><Relationship Id="rId7" Type="http://schemas.openxmlformats.org/officeDocument/2006/relationships/revisionHeaders" Target="revisions/revisionHeader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revisions/_rels/revisionHeaders.xml.rels><?xml version="1.0" encoding="UTF-8" standalone="yes"?>
<Relationships xmlns="http://schemas.openxmlformats.org/package/2006/relationships"><Relationship Id="rId39" Type="http://schemas.openxmlformats.org/officeDocument/2006/relationships/revisionLog" Target="revisionLog39.xml"/><Relationship Id="rId26" Type="http://schemas.openxmlformats.org/officeDocument/2006/relationships/revisionLog" Target="revisionLog26.xml"/><Relationship Id="rId21" Type="http://schemas.openxmlformats.org/officeDocument/2006/relationships/revisionLog" Target="revisionLog21.xml"/><Relationship Id="rId34" Type="http://schemas.openxmlformats.org/officeDocument/2006/relationships/revisionLog" Target="revisionLog34.xml"/><Relationship Id="rId42" Type="http://schemas.openxmlformats.org/officeDocument/2006/relationships/revisionLog" Target="revisionLog42.xml"/><Relationship Id="rId47" Type="http://schemas.openxmlformats.org/officeDocument/2006/relationships/revisionLog" Target="revisionLog47.xml"/><Relationship Id="rId50" Type="http://schemas.openxmlformats.org/officeDocument/2006/relationships/revisionLog" Target="revisionLog50.xml"/><Relationship Id="rId55" Type="http://schemas.openxmlformats.org/officeDocument/2006/relationships/revisionLog" Target="revisionLog55.xml"/><Relationship Id="rId46" Type="http://schemas.openxmlformats.org/officeDocument/2006/relationships/revisionLog" Target="revisionLog46.xml"/><Relationship Id="rId38" Type="http://schemas.openxmlformats.org/officeDocument/2006/relationships/revisionLog" Target="revisionLog38.xml"/><Relationship Id="rId25" Type="http://schemas.openxmlformats.org/officeDocument/2006/relationships/revisionLog" Target="revisionLog25.xml"/><Relationship Id="rId33" Type="http://schemas.openxmlformats.org/officeDocument/2006/relationships/revisionLog" Target="revisionLog33.xml"/><Relationship Id="rId29" Type="http://schemas.openxmlformats.org/officeDocument/2006/relationships/revisionLog" Target="revisionLog29.xml"/><Relationship Id="rId54" Type="http://schemas.openxmlformats.org/officeDocument/2006/relationships/revisionLog" Target="revisionLog54.xml"/><Relationship Id="rId20" Type="http://schemas.openxmlformats.org/officeDocument/2006/relationships/revisionLog" Target="revisionLog20.xml"/><Relationship Id="rId41" Type="http://schemas.openxmlformats.org/officeDocument/2006/relationships/revisionLog" Target="revisionLog41.xml"/><Relationship Id="rId53" Type="http://schemas.openxmlformats.org/officeDocument/2006/relationships/revisionLog" Target="revisionLog53.xml"/><Relationship Id="rId24" Type="http://schemas.openxmlformats.org/officeDocument/2006/relationships/revisionLog" Target="revisionLog24.xml"/><Relationship Id="rId32" Type="http://schemas.openxmlformats.org/officeDocument/2006/relationships/revisionLog" Target="revisionLog32.xml"/><Relationship Id="rId37" Type="http://schemas.openxmlformats.org/officeDocument/2006/relationships/revisionLog" Target="revisionLog37.xml"/><Relationship Id="rId40" Type="http://schemas.openxmlformats.org/officeDocument/2006/relationships/revisionLog" Target="revisionLog40.xml"/><Relationship Id="rId45" Type="http://schemas.openxmlformats.org/officeDocument/2006/relationships/revisionLog" Target="revisionLog45.xml"/><Relationship Id="rId49" Type="http://schemas.openxmlformats.org/officeDocument/2006/relationships/revisionLog" Target="revisionLog49.xml"/><Relationship Id="rId36" Type="http://schemas.openxmlformats.org/officeDocument/2006/relationships/revisionLog" Target="revisionLog36.xml"/><Relationship Id="rId23" Type="http://schemas.openxmlformats.org/officeDocument/2006/relationships/revisionLog" Target="revisionLog23.xml"/><Relationship Id="rId28" Type="http://schemas.openxmlformats.org/officeDocument/2006/relationships/revisionLog" Target="revisionLog28.xml"/><Relationship Id="rId52" Type="http://schemas.openxmlformats.org/officeDocument/2006/relationships/revisionLog" Target="revisionLog52.xml"/><Relationship Id="rId19" Type="http://schemas.openxmlformats.org/officeDocument/2006/relationships/revisionLog" Target="revisionLog19.xml"/><Relationship Id="rId31" Type="http://schemas.openxmlformats.org/officeDocument/2006/relationships/revisionLog" Target="revisionLog31.xml"/><Relationship Id="rId44" Type="http://schemas.openxmlformats.org/officeDocument/2006/relationships/revisionLog" Target="revisionLog44.xml"/><Relationship Id="rId48" Type="http://schemas.openxmlformats.org/officeDocument/2006/relationships/revisionLog" Target="revisionLog48.xml"/><Relationship Id="rId43" Type="http://schemas.openxmlformats.org/officeDocument/2006/relationships/revisionLog" Target="revisionLog43.xml"/><Relationship Id="rId35" Type="http://schemas.openxmlformats.org/officeDocument/2006/relationships/revisionLog" Target="revisionLog35.xml"/><Relationship Id="rId22" Type="http://schemas.openxmlformats.org/officeDocument/2006/relationships/revisionLog" Target="revisionLog22.xml"/><Relationship Id="rId27" Type="http://schemas.openxmlformats.org/officeDocument/2006/relationships/revisionLog" Target="revisionLog27.xml"/><Relationship Id="rId30" Type="http://schemas.openxmlformats.org/officeDocument/2006/relationships/revisionLog" Target="revisionLog30.xml"/><Relationship Id="rId51" Type="http://schemas.openxmlformats.org/officeDocument/2006/relationships/revisionLog" Target="revisionLog51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5B55B4E2-3B9F-43E0-B5E3-B7901EF53F87}" diskRevisions="1" revisionId="890" version="55">
  <header guid="{2D570AE1-6167-4EAF-AA07-F2770372E84A}" dateTime="2022-12-21T11:16:37" maxSheetId="2" userName="H R, ArpithaX" r:id="rId19" minRId="180" maxRId="186">
    <sheetIdMap count="1">
      <sheetId val="1"/>
    </sheetIdMap>
  </header>
  <header guid="{F14E9767-99FA-4574-9717-D32760CBE03E}" dateTime="2022-12-21T11:38:39" maxSheetId="2" userName="H R, ArpithaX" r:id="rId20" minRId="187" maxRId="196">
    <sheetIdMap count="1">
      <sheetId val="1"/>
    </sheetIdMap>
  </header>
  <header guid="{157FFB7F-4FC2-4BC0-BB3F-A86FA6DB8DC6}" dateTime="2022-12-21T12:24:51" maxSheetId="2" userName="H R, ArpithaX" r:id="rId21" minRId="197" maxRId="201">
    <sheetIdMap count="1">
      <sheetId val="1"/>
    </sheetIdMap>
  </header>
  <header guid="{23B96BA1-349F-4E20-AC6B-A9D189556A12}" dateTime="2022-12-21T12:36:37" maxSheetId="2" userName="H R, ArpithaX" r:id="rId22" minRId="202" maxRId="211">
    <sheetIdMap count="1">
      <sheetId val="1"/>
    </sheetIdMap>
  </header>
  <header guid="{5EE08FA3-E9DD-4405-B03D-DD332488ABB5}" dateTime="2022-12-21T12:53:24" maxSheetId="2" userName="C, ChetanaX" r:id="rId23" minRId="212" maxRId="253">
    <sheetIdMap count="1">
      <sheetId val="1"/>
    </sheetIdMap>
  </header>
  <header guid="{22F01CEA-BD37-4DCA-AF89-D66531F37226}" dateTime="2022-12-21T13:21:46" maxSheetId="2" userName="H R, ArpithaX" r:id="rId24" minRId="254" maxRId="261">
    <sheetIdMap count="1">
      <sheetId val="1"/>
    </sheetIdMap>
  </header>
  <header guid="{C21E52B7-39D0-4DFB-811E-E858C6544C9A}" dateTime="2022-12-21T13:22:46" maxSheetId="2" userName="H R, ArpithaX" r:id="rId25" minRId="263" maxRId="334">
    <sheetIdMap count="1">
      <sheetId val="1"/>
    </sheetIdMap>
  </header>
  <header guid="{D76084A5-0E25-4D8F-8E73-0DB85A459E76}" dateTime="2022-12-21T13:29:41" maxSheetId="2" userName="C, ChetanaX" r:id="rId26" minRId="335" maxRId="345">
    <sheetIdMap count="1">
      <sheetId val="1"/>
    </sheetIdMap>
  </header>
  <header guid="{525479B0-37CB-4DF9-93DA-EC7C89ADB310}" dateTime="2022-12-21T13:30:50" maxSheetId="2" userName="Mohiuddin, SajjadX" r:id="rId27" minRId="346" maxRId="354">
    <sheetIdMap count="1">
      <sheetId val="1"/>
    </sheetIdMap>
  </header>
  <header guid="{2F627942-86C1-4460-8D8A-92BC6D11F427}" dateTime="2022-12-21T14:21:46" maxSheetId="2" userName="H R, ArpithaX" r:id="rId28" minRId="355" maxRId="360">
    <sheetIdMap count="1">
      <sheetId val="1"/>
    </sheetIdMap>
  </header>
  <header guid="{9A7771F1-6C24-470F-8666-31B40BE048CE}" dateTime="2022-12-21T15:45:16" maxSheetId="2" userName="Harikumar, GayathriX" r:id="rId29" minRId="361" maxRId="365">
    <sheetIdMap count="1">
      <sheetId val="1"/>
    </sheetIdMap>
  </header>
  <header guid="{37A6BC19-7D32-4B2A-8E68-B9E2F3189055}" dateTime="2022-12-21T16:06:49" maxSheetId="2" userName="Harikumar, GayathriX" r:id="rId30" minRId="366" maxRId="370">
    <sheetIdMap count="1">
      <sheetId val="1"/>
    </sheetIdMap>
  </header>
  <header guid="{53B207C1-E58C-4A16-B13E-0E85094EFB90}" dateTime="2022-12-21T16:13:46" maxSheetId="2" userName="Rajubhai, GanganiX utsavbhai" r:id="rId31" minRId="371" maxRId="439">
    <sheetIdMap count="1">
      <sheetId val="1"/>
    </sheetIdMap>
  </header>
  <header guid="{BD71DF1F-0828-40DE-84E7-C98E3A4B6A03}" dateTime="2022-12-21T16:24:00" maxSheetId="2" userName="Harikumar, GayathriX" r:id="rId32" minRId="440">
    <sheetIdMap count="1">
      <sheetId val="1"/>
    </sheetIdMap>
  </header>
  <header guid="{DE7525AD-99E9-445C-AC11-73B2D656C844}" dateTime="2022-12-21T16:36:19" maxSheetId="2" userName="H R, ArpithaX" r:id="rId33" minRId="441" maxRId="450">
    <sheetIdMap count="1">
      <sheetId val="1"/>
    </sheetIdMap>
  </header>
  <header guid="{3EB5AA2D-4FD9-4E3D-8AF3-08B9C1C32B19}" dateTime="2022-12-21T16:53:42" maxSheetId="2" userName="Harikumar, GayathriX" r:id="rId34" minRId="451" maxRId="455">
    <sheetIdMap count="1">
      <sheetId val="1"/>
    </sheetIdMap>
  </header>
  <header guid="{A41DE019-F5A3-416A-82D4-E6EEE7F9C023}" dateTime="2022-12-21T17:10:16" maxSheetId="2" userName="Harikumar, GayathriX" r:id="rId35" minRId="456" maxRId="460">
    <sheetIdMap count="1">
      <sheetId val="1"/>
    </sheetIdMap>
  </header>
  <header guid="{4C7E9D7F-1A9C-47BD-B81B-C8769997C172}" dateTime="2022-12-21T17:14:56" maxSheetId="2" userName="H R, ArpithaX" r:id="rId36" minRId="461" maxRId="465">
    <sheetIdMap count="1">
      <sheetId val="1"/>
    </sheetIdMap>
  </header>
  <header guid="{A3A92AB7-0998-44E3-8906-AFA95BA37311}" dateTime="2022-12-21T17:33:41" maxSheetId="2" userName="Mohiuddin, SajjadX" r:id="rId37">
    <sheetIdMap count="1">
      <sheetId val="1"/>
    </sheetIdMap>
  </header>
  <header guid="{862408E6-AE74-4490-9ABC-44F59CD27D31}" dateTime="2022-12-21T17:45:21" maxSheetId="2" userName="C, ChetanaX" r:id="rId38" minRId="467" maxRId="494">
    <sheetIdMap count="1">
      <sheetId val="1"/>
    </sheetIdMap>
  </header>
  <header guid="{02309E5E-DCFD-444B-B8AC-E2A52581A598}" dateTime="2022-12-21T17:51:37" maxSheetId="2" userName="Harikumar, GayathriX" r:id="rId39" minRId="496">
    <sheetIdMap count="1">
      <sheetId val="1"/>
    </sheetIdMap>
  </header>
  <header guid="{EC0B475B-51EF-4824-95D2-7233E246FEBD}" dateTime="2022-12-21T17:53:12" maxSheetId="2" userName="Rajubhai, GanganiX utsavbhai" r:id="rId40" minRId="497" maxRId="509">
    <sheetIdMap count="1">
      <sheetId val="1"/>
    </sheetIdMap>
  </header>
  <header guid="{DB746AF6-4C7D-4721-82F1-790AC465678E}" dateTime="2022-12-21T17:53:42" maxSheetId="2" userName="Rajubhai, GanganiX utsavbhai" r:id="rId41" minRId="510">
    <sheetIdMap count="1">
      <sheetId val="1"/>
    </sheetIdMap>
  </header>
  <header guid="{70986863-783B-4411-AF4E-C970AC1CAFCA}" dateTime="2022-12-21T18:08:38" maxSheetId="2" userName="Harikumar, GayathriX" r:id="rId42" minRId="511" maxRId="515">
    <sheetIdMap count="1">
      <sheetId val="1"/>
    </sheetIdMap>
  </header>
  <header guid="{98ED0558-FFDD-49E9-AF80-92B0631A805B}" dateTime="2022-12-21T18:13:31" maxSheetId="2" userName="H R, ArpithaX" r:id="rId43" minRId="516" maxRId="525">
    <sheetIdMap count="1">
      <sheetId val="1"/>
    </sheetIdMap>
  </header>
  <header guid="{BBFA4564-153F-4350-ABA3-093D4AD82B3B}" dateTime="2022-12-21T18:14:22" maxSheetId="2" userName="Harikumar, GayathriX" r:id="rId44" minRId="526" maxRId="530">
    <sheetIdMap count="1">
      <sheetId val="1"/>
    </sheetIdMap>
  </header>
  <header guid="{C8409B51-CE30-45AF-A233-30B7C58021A6}" dateTime="2022-12-21T18:19:45" maxSheetId="2" userName="Harikumar, GayathriX" r:id="rId45" minRId="531" maxRId="535">
    <sheetIdMap count="1">
      <sheetId val="1"/>
    </sheetIdMap>
  </header>
  <header guid="{43B96618-C689-4411-9898-7933D0508EE2}" dateTime="2022-12-21T18:28:10" maxSheetId="2" userName="Harikumar, GayathriX" r:id="rId46" minRId="536" maxRId="540">
    <sheetIdMap count="1">
      <sheetId val="1"/>
    </sheetIdMap>
  </header>
  <header guid="{7858BABF-67CC-4056-B2CE-8E3F9FA1A774}" dateTime="2022-12-21T18:39:33" maxSheetId="2" userName="Harikumar, GayathriX" r:id="rId47" minRId="541" maxRId="545">
    <sheetIdMap count="1">
      <sheetId val="1"/>
    </sheetIdMap>
  </header>
  <header guid="{7C276813-E7F1-43FC-B321-1ACA69743A6A}" dateTime="2022-12-21T18:56:24" maxSheetId="3" userName="Mohiuddin, SajjadX" r:id="rId48" minRId="546" maxRId="870">
    <sheetIdMap count="2">
      <sheetId val="1"/>
      <sheetId val="2"/>
    </sheetIdMap>
  </header>
  <header guid="{4FC435F1-519E-4C3A-A793-24EEF6FF66A5}" dateTime="2022-12-21T19:23:51" maxSheetId="3" userName="Harikumar, GayathriX" r:id="rId49" minRId="871" maxRId="872">
    <sheetIdMap count="2">
      <sheetId val="1"/>
      <sheetId val="2"/>
    </sheetIdMap>
  </header>
  <header guid="{FBBFFB48-6A62-4009-A390-078016704B3D}" dateTime="2022-12-21T19:24:01" maxSheetId="3" userName="Harikumar, GayathriX" r:id="rId50">
    <sheetIdMap count="2">
      <sheetId val="1"/>
      <sheetId val="2"/>
    </sheetIdMap>
  </header>
  <header guid="{3B9FF9DE-1F5D-4DDD-A6BA-8C7E2081693A}" dateTime="2022-12-21T19:25:58" maxSheetId="3" userName="Mohiuddin, SajjadX" r:id="rId51" minRId="873" maxRId="876">
    <sheetIdMap count="2">
      <sheetId val="1"/>
      <sheetId val="2"/>
    </sheetIdMap>
  </header>
  <header guid="{6E1B4D06-C457-4A8B-B289-471096456D04}" dateTime="2022-12-22T12:56:21" maxSheetId="3" userName="Mp, Ganesh" r:id="rId52" minRId="877" maxRId="883">
    <sheetIdMap count="2">
      <sheetId val="1"/>
      <sheetId val="2"/>
    </sheetIdMap>
  </header>
  <header guid="{15C73248-C336-40F1-ABBD-3F8BE33E7556}" dateTime="2022-12-22T13:42:42" maxSheetId="3" userName="Mp, Ganesh" r:id="rId53" minRId="885" maxRId="886">
    <sheetIdMap count="2">
      <sheetId val="1"/>
      <sheetId val="2"/>
    </sheetIdMap>
  </header>
  <header guid="{494A7E69-9399-44AB-89F8-29D0ABB1F7B2}" dateTime="2022-12-22T17:05:11" maxSheetId="3" userName="Mp, Ganesh" r:id="rId54" minRId="887">
    <sheetIdMap count="2">
      <sheetId val="1"/>
      <sheetId val="2"/>
    </sheetIdMap>
  </header>
  <header guid="{5B55B4E2-3B9F-43E0-B5E3-B7901EF53F87}" dateTime="2023-03-28T14:48:26" maxSheetId="3" userName="Agarwal, Naman" r:id="rId55" minRId="888" maxRId="889">
    <sheetIdMap count="2">
      <sheetId val="1"/>
      <sheetId val="2"/>
    </sheetIdMap>
  </header>
</headers>
</file>

<file path=xl/revisions/revisionLog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0" sId="1">
    <nc r="D82" t="inlineStr">
      <is>
        <t>Sajjad</t>
      </is>
    </nc>
  </rcc>
  <rcc rId="181" sId="1">
    <nc r="D83" t="inlineStr">
      <is>
        <t>Sajjad</t>
      </is>
    </nc>
  </rcc>
  <rcc rId="182" sId="1">
    <nc r="D84" t="inlineStr">
      <is>
        <t>Sajjad</t>
      </is>
    </nc>
  </rcc>
  <rcc rId="183" sId="1">
    <nc r="D86" t="inlineStr">
      <is>
        <t>Sajjad</t>
      </is>
    </nc>
  </rcc>
  <rcc rId="184" sId="1">
    <nc r="D87" t="inlineStr">
      <is>
        <t>Sajjad</t>
      </is>
    </nc>
  </rcc>
  <rcc rId="185" sId="1">
    <nc r="D89" t="inlineStr">
      <is>
        <t>Sajjad</t>
      </is>
    </nc>
  </rcc>
  <rcc rId="186" sId="1">
    <nc r="D90" t="inlineStr">
      <is>
        <t>Sajjad</t>
      </is>
    </nc>
  </rcc>
</revisions>
</file>

<file path=xl/revisions/revisionLog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7" sId="1">
    <nc r="E85" t="inlineStr">
      <is>
        <t>Pass</t>
      </is>
    </nc>
  </rcc>
  <rcc rId="188" sId="1">
    <nc r="E96" t="inlineStr">
      <is>
        <t>Pass</t>
      </is>
    </nc>
  </rcc>
  <rcc rId="189" sId="1">
    <nc r="G96">
      <v>42</v>
    </nc>
  </rcc>
  <rcc rId="190" sId="1">
    <nc r="G85">
      <v>42</v>
    </nc>
  </rcc>
  <rcc rId="191" sId="1">
    <nc r="H85" t="inlineStr">
      <is>
        <t>HCC</t>
      </is>
    </nc>
  </rcc>
  <rcc rId="192" sId="1">
    <nc r="H96" t="inlineStr">
      <is>
        <t>HCC</t>
      </is>
    </nc>
  </rcc>
  <rcc rId="193" sId="1">
    <nc r="I96" t="inlineStr">
      <is>
        <t>FMOD</t>
      </is>
    </nc>
  </rcc>
  <rcc rId="194" sId="1">
    <nc r="I85" t="inlineStr">
      <is>
        <t>FMOD</t>
      </is>
    </nc>
  </rcc>
  <rcc rId="195" sId="1">
    <nc r="J85" t="inlineStr">
      <is>
        <t>ReleaseIpClean</t>
      </is>
    </nc>
  </rcc>
  <rcc rId="196" sId="1">
    <nc r="J96" t="inlineStr">
      <is>
        <t>ReleaseIpClean</t>
      </is>
    </nc>
  </rcc>
</revisions>
</file>

<file path=xl/revisions/revisionLog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7" sId="1">
    <nc r="E101" t="inlineStr">
      <is>
        <t>Pass</t>
      </is>
    </nc>
  </rcc>
  <rcc rId="198" sId="1">
    <nc r="G101">
      <v>42</v>
    </nc>
  </rcc>
  <rcc rId="199" sId="1">
    <nc r="H101" t="inlineStr">
      <is>
        <t>HCC</t>
      </is>
    </nc>
  </rcc>
  <rcc rId="200" sId="1">
    <nc r="I101" t="inlineStr">
      <is>
        <t>FMOD</t>
      </is>
    </nc>
  </rcc>
  <rcc rId="201" sId="1">
    <nc r="J101" t="inlineStr">
      <is>
        <t>ReleaseIpClean</t>
      </is>
    </nc>
  </rcc>
</revisions>
</file>

<file path=xl/revisions/revisionLog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2" sId="1">
    <nc r="E10" t="inlineStr">
      <is>
        <t>Pass</t>
      </is>
    </nc>
  </rcc>
  <rcc rId="203" sId="1">
    <nc r="E62" t="inlineStr">
      <is>
        <t>Pass</t>
      </is>
    </nc>
  </rcc>
  <rcc rId="204" sId="1">
    <nc r="G62">
      <v>42</v>
    </nc>
  </rcc>
  <rcc rId="205" sId="1">
    <nc r="G10">
      <v>42</v>
    </nc>
  </rcc>
  <rcc rId="206" sId="1">
    <nc r="H10" t="inlineStr">
      <is>
        <t>HCC</t>
      </is>
    </nc>
  </rcc>
  <rcc rId="207" sId="1">
    <nc r="H62" t="inlineStr">
      <is>
        <t>HCC</t>
      </is>
    </nc>
  </rcc>
  <rcc rId="208" sId="1">
    <nc r="I62" t="inlineStr">
      <is>
        <t>FMOD</t>
      </is>
    </nc>
  </rcc>
  <rcc rId="209" sId="1">
    <nc r="I10" t="inlineStr">
      <is>
        <t>FMOD</t>
      </is>
    </nc>
  </rcc>
  <rcc rId="210" sId="1">
    <nc r="J10" t="inlineStr">
      <is>
        <t>ReleaseIpClean</t>
      </is>
    </nc>
  </rcc>
  <rcc rId="211" sId="1">
    <nc r="J62" t="inlineStr">
      <is>
        <t>ReleaseipClean</t>
      </is>
    </nc>
  </rcc>
</revisions>
</file>

<file path=xl/revisions/revisionLog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12" sId="1">
    <nc r="E21" t="inlineStr">
      <is>
        <t>Pass</t>
      </is>
    </nc>
  </rcc>
  <rcc rId="213" sId="1">
    <nc r="G21">
      <v>42</v>
    </nc>
  </rcc>
  <rcc rId="214" sId="1">
    <nc r="H21" t="inlineStr">
      <is>
        <t>HCC</t>
      </is>
    </nc>
  </rcc>
  <rcc rId="215" sId="1">
    <nc r="I21" t="inlineStr">
      <is>
        <t>FMOD</t>
      </is>
    </nc>
  </rcc>
  <rcc rId="216" sId="1">
    <nc r="J21" t="inlineStr">
      <is>
        <t>Release IPClean</t>
      </is>
    </nc>
  </rcc>
  <rcc rId="217" sId="1">
    <nc r="E27" t="inlineStr">
      <is>
        <t>Pass</t>
      </is>
    </nc>
  </rcc>
  <rcc rId="218" sId="1">
    <nc r="G27">
      <v>42</v>
    </nc>
  </rcc>
  <rcc rId="219" sId="1">
    <nc r="H27" t="inlineStr">
      <is>
        <t>HCC</t>
      </is>
    </nc>
  </rcc>
  <rcc rId="220" sId="1">
    <nc r="I27" t="inlineStr">
      <is>
        <t>FMOD</t>
      </is>
    </nc>
  </rcc>
  <rcc rId="221" sId="1">
    <nc r="J27" t="inlineStr">
      <is>
        <t>Debug IPClean</t>
      </is>
    </nc>
  </rcc>
  <rcc rId="222" sId="1">
    <nc r="E56" t="inlineStr">
      <is>
        <t>Pass</t>
      </is>
    </nc>
  </rcc>
  <rcc rId="223" sId="1">
    <nc r="G56">
      <v>42</v>
    </nc>
  </rcc>
  <rcc rId="224" sId="1">
    <nc r="H56" t="inlineStr">
      <is>
        <t>HCC</t>
      </is>
    </nc>
  </rcc>
  <rcc rId="225" sId="1">
    <nc r="I56" t="inlineStr">
      <is>
        <t>FMOD</t>
      </is>
    </nc>
  </rcc>
  <rcc rId="226" sId="1">
    <nc r="J56" t="inlineStr">
      <is>
        <t>Release IPClean</t>
      </is>
    </nc>
  </rcc>
  <rcc rId="227" sId="1">
    <nc r="E81" t="inlineStr">
      <is>
        <t>Pass</t>
      </is>
    </nc>
  </rcc>
  <rcc rId="228" sId="1">
    <nc r="G81">
      <v>42</v>
    </nc>
  </rcc>
  <rcc rId="229" sId="1">
    <nc r="H81" t="inlineStr">
      <is>
        <t>HCC</t>
      </is>
    </nc>
  </rcc>
  <rcc rId="230" sId="1">
    <nc r="I81" t="inlineStr">
      <is>
        <t>FMOD</t>
      </is>
    </nc>
  </rcc>
  <rcc rId="231" sId="1">
    <nc r="J81" t="inlineStr">
      <is>
        <t>Release IPClean</t>
      </is>
    </nc>
  </rcc>
  <rcc rId="232" sId="1">
    <nc r="E95" t="inlineStr">
      <is>
        <t>Pass</t>
      </is>
    </nc>
  </rcc>
  <rcc rId="233" sId="1">
    <nc r="G95">
      <v>42</v>
    </nc>
  </rcc>
  <rcc rId="234" sId="1">
    <nc r="H95" t="inlineStr">
      <is>
        <t>HCC</t>
      </is>
    </nc>
  </rcc>
  <rcc rId="235" sId="1">
    <nc r="I95" t="inlineStr">
      <is>
        <t>FMOD</t>
      </is>
    </nc>
  </rcc>
  <rcc rId="236" sId="1">
    <nc r="J95" t="inlineStr">
      <is>
        <t>Release IPClean</t>
      </is>
    </nc>
  </rcc>
  <rcc rId="237" sId="1">
    <nc r="E97" t="inlineStr">
      <is>
        <t>Pass</t>
      </is>
    </nc>
  </rcc>
  <rcc rId="238" sId="1">
    <nc r="G97">
      <v>42</v>
    </nc>
  </rcc>
  <rcc rId="239" sId="1">
    <nc r="H97" t="inlineStr">
      <is>
        <t>HCC</t>
      </is>
    </nc>
  </rcc>
  <rcc rId="240" sId="1">
    <nc r="I97" t="inlineStr">
      <is>
        <t>FMOD</t>
      </is>
    </nc>
  </rcc>
  <rcc rId="241" sId="1">
    <nc r="J97" t="inlineStr">
      <is>
        <t>Release IPClean</t>
      </is>
    </nc>
  </rcc>
  <rcc rId="242" sId="1">
    <nc r="L95" t="inlineStr">
      <is>
        <t>20 mins</t>
      </is>
    </nc>
  </rcc>
  <rcc rId="243" sId="1">
    <nc r="L97" t="inlineStr">
      <is>
        <t>10 mins</t>
      </is>
    </nc>
  </rcc>
  <rcc rId="244" sId="1">
    <nc r="E91" t="inlineStr">
      <is>
        <t>Pass</t>
      </is>
    </nc>
  </rcc>
  <rcc rId="245" sId="1">
    <nc r="G91">
      <v>42</v>
    </nc>
  </rcc>
  <rcc rId="246" sId="1">
    <nc r="H91" t="inlineStr">
      <is>
        <t>HCC</t>
      </is>
    </nc>
  </rcc>
  <rcc rId="247" sId="1">
    <nc r="I91" t="inlineStr">
      <is>
        <t>FMOD</t>
      </is>
    </nc>
  </rcc>
  <rcc rId="248" sId="1">
    <nc r="J91" t="inlineStr">
      <is>
        <t>Debug IPClean</t>
      </is>
    </nc>
  </rcc>
  <rcc rId="249" sId="1">
    <nc r="E44" t="inlineStr">
      <is>
        <t>Pass</t>
      </is>
    </nc>
  </rcc>
  <rcc rId="250" sId="1">
    <nc r="G44">
      <v>42</v>
    </nc>
  </rcc>
  <rcc rId="251" sId="1">
    <nc r="H44" t="inlineStr">
      <is>
        <t>HCC</t>
      </is>
    </nc>
  </rcc>
  <rcc rId="252" sId="1">
    <nc r="I44" t="inlineStr">
      <is>
        <t>FMOD</t>
      </is>
    </nc>
  </rcc>
  <rcc rId="253" sId="1">
    <nc r="J44" t="inlineStr">
      <is>
        <t>Debug IPClean</t>
      </is>
    </nc>
  </rcc>
</revisions>
</file>

<file path=xl/revisions/revisionLog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54" sId="1">
    <nc r="E4" t="inlineStr">
      <is>
        <t>pass</t>
      </is>
    </nc>
  </rcc>
  <rcc rId="255" sId="1">
    <oc r="F4" t="inlineStr">
      <is>
        <t>pass</t>
      </is>
    </oc>
    <nc r="F4"/>
  </rcc>
  <rcc rId="256" sId="1">
    <nc r="E7" t="inlineStr">
      <is>
        <t>pass</t>
      </is>
    </nc>
  </rcc>
  <rcc rId="257" sId="1">
    <nc r="E8" t="inlineStr">
      <is>
        <t>pass</t>
      </is>
    </nc>
  </rcc>
  <rcc rId="258" sId="1">
    <nc r="E9" t="inlineStr">
      <is>
        <t>pass</t>
      </is>
    </nc>
  </rcc>
  <rcc rId="259" sId="1">
    <oc r="F7" t="inlineStr">
      <is>
        <t>pass</t>
      </is>
    </oc>
    <nc r="F7"/>
  </rcc>
  <rcc rId="260" sId="1">
    <oc r="F9" t="inlineStr">
      <is>
        <t>pass</t>
      </is>
    </oc>
    <nc r="F9"/>
  </rcc>
  <rcc rId="261" sId="1">
    <oc r="F8" t="inlineStr">
      <is>
        <t>pass</t>
      </is>
    </oc>
    <nc r="F8"/>
  </rcc>
  <rcv guid="{AA5458E9-3D5E-482C-98F7-30AACFE6CB10}" action="delete"/>
  <rdn rId="0" localSheetId="1" customView="1" name="Z_AA5458E9_3D5E_482C_98F7_30AACFE6CB10_.wvu.FilterData" hidden="1" oldHidden="1">
    <formula>Sheet1!$A$1:$L$101</formula>
    <oldFormula>Sheet1!$A$1:$L$101</oldFormula>
  </rdn>
  <rcv guid="{AA5458E9-3D5E-482C-98F7-30AACFE6CB10}" action="add"/>
</revisions>
</file>

<file path=xl/revisions/revisionLog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63" sId="1">
    <oc r="F13" t="inlineStr">
      <is>
        <t>pass</t>
      </is>
    </oc>
    <nc r="F13"/>
  </rcc>
  <rcc rId="264" sId="1">
    <oc r="F14" t="inlineStr">
      <is>
        <t>pass</t>
      </is>
    </oc>
    <nc r="F14"/>
  </rcc>
  <rcc rId="265" sId="1">
    <oc r="F15" t="inlineStr">
      <is>
        <t>pass</t>
      </is>
    </oc>
    <nc r="F15"/>
  </rcc>
  <rcc rId="266" sId="1">
    <oc r="F16" t="inlineStr">
      <is>
        <t>pass</t>
      </is>
    </oc>
    <nc r="F16"/>
  </rcc>
  <rcc rId="267" sId="1">
    <oc r="F17" t="inlineStr">
      <is>
        <t>pass</t>
      </is>
    </oc>
    <nc r="F17"/>
  </rcc>
  <rcc rId="268" sId="1">
    <oc r="F19" t="inlineStr">
      <is>
        <t>pass</t>
      </is>
    </oc>
    <nc r="F19"/>
  </rcc>
  <rcc rId="269" sId="1">
    <oc r="F20" t="inlineStr">
      <is>
        <t>pass</t>
      </is>
    </oc>
    <nc r="F20"/>
  </rcc>
  <rcc rId="270" sId="1">
    <oc r="F22" t="inlineStr">
      <is>
        <t>pass</t>
      </is>
    </oc>
    <nc r="F22"/>
  </rcc>
  <rcc rId="271" sId="1">
    <oc r="F26" t="inlineStr">
      <is>
        <t>pass</t>
      </is>
    </oc>
    <nc r="F26"/>
  </rcc>
  <rcc rId="272" sId="1">
    <oc r="F28" t="inlineStr">
      <is>
        <t>pass</t>
      </is>
    </oc>
    <nc r="F28"/>
  </rcc>
  <rcc rId="273" sId="1">
    <oc r="F29" t="inlineStr">
      <is>
        <t>Pass</t>
      </is>
    </oc>
    <nc r="F29"/>
  </rcc>
  <rcc rId="274" sId="1">
    <oc r="F30" t="inlineStr">
      <is>
        <t>pass</t>
      </is>
    </oc>
    <nc r="F30"/>
  </rcc>
  <rcc rId="275" sId="1">
    <oc r="F31" t="inlineStr">
      <is>
        <t>pass</t>
      </is>
    </oc>
    <nc r="F31"/>
  </rcc>
  <rcc rId="276" sId="1">
    <oc r="F32" t="inlineStr">
      <is>
        <t>pass</t>
      </is>
    </oc>
    <nc r="F32"/>
  </rcc>
  <rcc rId="277" sId="1">
    <oc r="F33" t="inlineStr">
      <is>
        <t>Pass</t>
      </is>
    </oc>
    <nc r="F33"/>
  </rcc>
  <rcc rId="278" sId="1">
    <oc r="F35" t="inlineStr">
      <is>
        <t>pass</t>
      </is>
    </oc>
    <nc r="F35"/>
  </rcc>
  <rcc rId="279" sId="1">
    <oc r="F40" t="inlineStr">
      <is>
        <t>pass</t>
      </is>
    </oc>
    <nc r="F40"/>
  </rcc>
  <rcc rId="280" sId="1">
    <oc r="F41" t="inlineStr">
      <is>
        <t>pass</t>
      </is>
    </oc>
    <nc r="F41"/>
  </rcc>
  <rcc rId="281" sId="1">
    <oc r="F42" t="inlineStr">
      <is>
        <t>pass</t>
      </is>
    </oc>
    <nc r="F42"/>
  </rcc>
  <rcc rId="282" sId="1">
    <oc r="F43" t="inlineStr">
      <is>
        <t>pass</t>
      </is>
    </oc>
    <nc r="F43"/>
  </rcc>
  <rcc rId="283" sId="1">
    <oc r="F45" t="inlineStr">
      <is>
        <t>Pass</t>
      </is>
    </oc>
    <nc r="F45"/>
  </rcc>
  <rcc rId="284" sId="1">
    <oc r="F46" t="inlineStr">
      <is>
        <t>Pass</t>
      </is>
    </oc>
    <nc r="F46"/>
  </rcc>
  <rcc rId="285" sId="1">
    <oc r="F47" t="inlineStr">
      <is>
        <t>pass</t>
      </is>
    </oc>
    <nc r="F47"/>
  </rcc>
  <rcc rId="286" sId="1">
    <oc r="F49" t="inlineStr">
      <is>
        <t>pass</t>
      </is>
    </oc>
    <nc r="F49"/>
  </rcc>
  <rcc rId="287" sId="1">
    <oc r="F51" t="inlineStr">
      <is>
        <t>pass</t>
      </is>
    </oc>
    <nc r="F51"/>
  </rcc>
  <rcc rId="288" sId="1">
    <oc r="F55" t="inlineStr">
      <is>
        <t>Pass</t>
      </is>
    </oc>
    <nc r="F55"/>
  </rcc>
  <rcc rId="289" sId="1">
    <oc r="F73" t="inlineStr">
      <is>
        <t>pass</t>
      </is>
    </oc>
    <nc r="F73"/>
  </rcc>
  <rcc rId="290" sId="1">
    <oc r="F74" t="inlineStr">
      <is>
        <t>pass</t>
      </is>
    </oc>
    <nc r="F74"/>
  </rcc>
  <rcc rId="291" sId="1">
    <oc r="F77" t="inlineStr">
      <is>
        <t>pass</t>
      </is>
    </oc>
    <nc r="F77"/>
  </rcc>
  <rcc rId="292" sId="1">
    <oc r="F78" t="inlineStr">
      <is>
        <t>pass</t>
      </is>
    </oc>
    <nc r="F78"/>
  </rcc>
  <rcc rId="293" sId="1">
    <oc r="F93" t="inlineStr">
      <is>
        <t>Pass</t>
      </is>
    </oc>
    <nc r="F93"/>
  </rcc>
  <rcc rId="294" sId="1">
    <oc r="F94" t="inlineStr">
      <is>
        <t>Pass</t>
      </is>
    </oc>
    <nc r="F94"/>
  </rcc>
  <rcc rId="295" sId="1">
    <oc r="F99" t="inlineStr">
      <is>
        <t>pass</t>
      </is>
    </oc>
    <nc r="F99"/>
  </rcc>
  <rcc rId="296" sId="1">
    <oc r="F100" t="inlineStr">
      <is>
        <t>Pass</t>
      </is>
    </oc>
    <nc r="F100"/>
  </rcc>
  <rcc rId="297" sId="1">
    <oc r="E4" t="inlineStr">
      <is>
        <t>pass</t>
      </is>
    </oc>
    <nc r="E4" t="inlineStr">
      <is>
        <t>Pass</t>
      </is>
    </nc>
  </rcc>
  <rcc rId="298" sId="1">
    <oc r="E7" t="inlineStr">
      <is>
        <t>pass</t>
      </is>
    </oc>
    <nc r="E7" t="inlineStr">
      <is>
        <t>Pass</t>
      </is>
    </nc>
  </rcc>
  <rcc rId="299" sId="1">
    <oc r="E8" t="inlineStr">
      <is>
        <t>pass</t>
      </is>
    </oc>
    <nc r="E8" t="inlineStr">
      <is>
        <t>Pass</t>
      </is>
    </nc>
  </rcc>
  <rcc rId="300" sId="1">
    <oc r="E9" t="inlineStr">
      <is>
        <t>pass</t>
      </is>
    </oc>
    <nc r="E9" t="inlineStr">
      <is>
        <t>Pass</t>
      </is>
    </nc>
  </rcc>
  <rcc rId="301" sId="1">
    <nc r="E13" t="inlineStr">
      <is>
        <t>Pass</t>
      </is>
    </nc>
  </rcc>
  <rcc rId="302" sId="1">
    <nc r="E14" t="inlineStr">
      <is>
        <t>Pass</t>
      </is>
    </nc>
  </rcc>
  <rcc rId="303" sId="1">
    <nc r="E15" t="inlineStr">
      <is>
        <t>Pass</t>
      </is>
    </nc>
  </rcc>
  <rcc rId="304" sId="1">
    <nc r="E16" t="inlineStr">
      <is>
        <t>Pass</t>
      </is>
    </nc>
  </rcc>
  <rcc rId="305" sId="1">
    <nc r="E17" t="inlineStr">
      <is>
        <t>Pass</t>
      </is>
    </nc>
  </rcc>
  <rcc rId="306" sId="1">
    <nc r="E19" t="inlineStr">
      <is>
        <t>Pass</t>
      </is>
    </nc>
  </rcc>
  <rcc rId="307" sId="1">
    <nc r="E20" t="inlineStr">
      <is>
        <t>Pass</t>
      </is>
    </nc>
  </rcc>
  <rcc rId="308" sId="1">
    <nc r="E22" t="inlineStr">
      <is>
        <t>Pass</t>
      </is>
    </nc>
  </rcc>
  <rcc rId="309" sId="1">
    <nc r="E26" t="inlineStr">
      <is>
        <t>Pass</t>
      </is>
    </nc>
  </rcc>
  <rcc rId="310" sId="1">
    <nc r="E28" t="inlineStr">
      <is>
        <t>Pass</t>
      </is>
    </nc>
  </rcc>
  <rcc rId="311" sId="1">
    <nc r="E29" t="inlineStr">
      <is>
        <t>Pass</t>
      </is>
    </nc>
  </rcc>
  <rcc rId="312" sId="1">
    <nc r="E30" t="inlineStr">
      <is>
        <t>Pass</t>
      </is>
    </nc>
  </rcc>
  <rcc rId="313" sId="1">
    <nc r="E31" t="inlineStr">
      <is>
        <t>Pass</t>
      </is>
    </nc>
  </rcc>
  <rcc rId="314" sId="1">
    <nc r="E32" t="inlineStr">
      <is>
        <t>Pass</t>
      </is>
    </nc>
  </rcc>
  <rcc rId="315" sId="1">
    <nc r="E33" t="inlineStr">
      <is>
        <t>Pass</t>
      </is>
    </nc>
  </rcc>
  <rcc rId="316" sId="1">
    <nc r="E35" t="inlineStr">
      <is>
        <t>Pass</t>
      </is>
    </nc>
  </rcc>
  <rcc rId="317" sId="1">
    <nc r="E40" t="inlineStr">
      <is>
        <t>Pass</t>
      </is>
    </nc>
  </rcc>
  <rcc rId="318" sId="1">
    <nc r="E41" t="inlineStr">
      <is>
        <t>Pass</t>
      </is>
    </nc>
  </rcc>
  <rcc rId="319" sId="1">
    <nc r="E42" t="inlineStr">
      <is>
        <t>Pass</t>
      </is>
    </nc>
  </rcc>
  <rcc rId="320" sId="1">
    <nc r="E43" t="inlineStr">
      <is>
        <t>Pass</t>
      </is>
    </nc>
  </rcc>
  <rcc rId="321" sId="1">
    <nc r="E45" t="inlineStr">
      <is>
        <t>Pass</t>
      </is>
    </nc>
  </rcc>
  <rcc rId="322" sId="1">
    <nc r="E46" t="inlineStr">
      <is>
        <t>Pass</t>
      </is>
    </nc>
  </rcc>
  <rcc rId="323" sId="1">
    <nc r="E47" t="inlineStr">
      <is>
        <t>Pass</t>
      </is>
    </nc>
  </rcc>
  <rcc rId="324" sId="1">
    <nc r="E49" t="inlineStr">
      <is>
        <t>Pass</t>
      </is>
    </nc>
  </rcc>
  <rcc rId="325" sId="1">
    <nc r="E51" t="inlineStr">
      <is>
        <t>Pass</t>
      </is>
    </nc>
  </rcc>
  <rcc rId="326" sId="1">
    <nc r="E55" t="inlineStr">
      <is>
        <t>Pass</t>
      </is>
    </nc>
  </rcc>
  <rcc rId="327" sId="1">
    <nc r="E73" t="inlineStr">
      <is>
        <t>Pass</t>
      </is>
    </nc>
  </rcc>
  <rcc rId="328" sId="1">
    <nc r="E74" t="inlineStr">
      <is>
        <t>Pass</t>
      </is>
    </nc>
  </rcc>
  <rcc rId="329" sId="1">
    <nc r="E77" t="inlineStr">
      <is>
        <t>Pass</t>
      </is>
    </nc>
  </rcc>
  <rcc rId="330" sId="1">
    <nc r="E78" t="inlineStr">
      <is>
        <t>Pass</t>
      </is>
    </nc>
  </rcc>
  <rcc rId="331" sId="1">
    <nc r="E93" t="inlineStr">
      <is>
        <t>Pass</t>
      </is>
    </nc>
  </rcc>
  <rcc rId="332" sId="1">
    <nc r="E94" t="inlineStr">
      <is>
        <t>Pass</t>
      </is>
    </nc>
  </rcc>
  <rcc rId="333" sId="1">
    <nc r="E99" t="inlineStr">
      <is>
        <t>Pass</t>
      </is>
    </nc>
  </rcc>
  <rcc rId="334" sId="1">
    <nc r="E100" t="inlineStr">
      <is>
        <t>Pass</t>
      </is>
    </nc>
  </rcc>
</revisions>
</file>

<file path=xl/revisions/revisionLog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5" sId="1">
    <nc r="E88" t="inlineStr">
      <is>
        <t>Pass</t>
      </is>
    </nc>
  </rcc>
  <rcc rId="336" sId="1">
    <nc r="G88">
      <v>42</v>
    </nc>
  </rcc>
  <rcc rId="337" sId="1">
    <nc r="H88" t="inlineStr">
      <is>
        <t>HCC</t>
      </is>
    </nc>
  </rcc>
  <rcc rId="338" sId="1">
    <nc r="I88" t="inlineStr">
      <is>
        <t>FMOD</t>
      </is>
    </nc>
  </rcc>
  <rcc rId="339" sId="1">
    <nc r="J88" t="inlineStr">
      <is>
        <t>Debug IPClean</t>
      </is>
    </nc>
  </rcc>
  <rcc rId="340" sId="1">
    <nc r="L88" t="inlineStr">
      <is>
        <t>30 mins</t>
      </is>
    </nc>
  </rcc>
  <rcc rId="341" sId="1">
    <nc r="E37" t="inlineStr">
      <is>
        <t>Pass</t>
      </is>
    </nc>
  </rcc>
  <rcc rId="342" sId="1">
    <nc r="G37">
      <v>42</v>
    </nc>
  </rcc>
  <rcc rId="343" sId="1">
    <nc r="H37" t="inlineStr">
      <is>
        <t>HCC</t>
      </is>
    </nc>
  </rcc>
  <rcc rId="344" sId="1">
    <nc r="I37" t="inlineStr">
      <is>
        <t>FMOD</t>
      </is>
    </nc>
  </rcc>
  <rcc rId="345" sId="1">
    <nc r="J37" t="inlineStr">
      <is>
        <t>Release IPClean</t>
      </is>
    </nc>
  </rcc>
</revisions>
</file>

<file path=xl/revisions/revisionLog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46" sId="1">
    <nc r="E82" t="inlineStr">
      <is>
        <t>Pass</t>
      </is>
    </nc>
  </rcc>
  <rcc rId="347" sId="1">
    <nc r="E83" t="inlineStr">
      <is>
        <t>Pass</t>
      </is>
    </nc>
  </rcc>
  <rm rId="348" sheetId="1" source="E83:E84" destination="E82:E83" sourceSheetId="1">
    <rcc rId="0" sId="1">
      <nc r="E82" t="inlineStr">
        <is>
          <t>Pass</t>
        </is>
      </nc>
    </rcc>
  </rm>
  <rcc rId="349" sId="1">
    <nc r="E83" t="inlineStr">
      <is>
        <t>Pass</t>
      </is>
    </nc>
  </rcc>
  <rcc rId="350" sId="1">
    <nc r="E84" t="inlineStr">
      <is>
        <t>Pass</t>
      </is>
    </nc>
  </rcc>
  <rcc rId="351" sId="1">
    <nc r="E86" t="inlineStr">
      <is>
        <t>Pass</t>
      </is>
    </nc>
  </rcc>
  <rcc rId="352" sId="1">
    <nc r="E87" t="inlineStr">
      <is>
        <t>Pass</t>
      </is>
    </nc>
  </rcc>
  <rcc rId="353" sId="1">
    <nc r="E89" t="inlineStr">
      <is>
        <t>Pass</t>
      </is>
    </nc>
  </rcc>
  <rcc rId="354" sId="1">
    <nc r="E90" t="inlineStr">
      <is>
        <t>Pass</t>
      </is>
    </nc>
  </rcc>
</revisions>
</file>

<file path=xl/revisions/revisionLog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55" sId="1">
    <nc r="E48" t="inlineStr">
      <is>
        <t>Pass</t>
      </is>
    </nc>
  </rcc>
  <rcc rId="356" sId="1">
    <nc r="G48">
      <v>42</v>
    </nc>
  </rcc>
  <rcc rId="357" sId="1">
    <nc r="H48" t="inlineStr">
      <is>
        <t>HCC</t>
      </is>
    </nc>
  </rcc>
  <rcc rId="358" sId="1">
    <nc r="I48" t="inlineStr">
      <is>
        <t>FMOD</t>
      </is>
    </nc>
  </rcc>
  <rcc rId="359" sId="1">
    <nc r="J48" t="inlineStr">
      <is>
        <t>ReleaseIpClean</t>
      </is>
    </nc>
  </rcc>
  <rcc rId="360" sId="1" odxf="1" dxf="1">
    <oc r="A48">
      <f>HYPERLINK("https://hsdes.intel.com/resource/1508613279","1508613279")</f>
    </oc>
    <nc r="A48">
      <f>HYPERLINK("https://hsdes.intel.com/resource/1508613279","1508613279")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</revisions>
</file>

<file path=xl/revisions/revisionLog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61" sId="1">
    <nc r="E65" t="inlineStr">
      <is>
        <t>PASS</t>
      </is>
    </nc>
  </rcc>
  <rcc rId="362" sId="1">
    <nc r="G65">
      <v>42</v>
    </nc>
  </rcc>
  <rcc rId="363" sId="1">
    <nc r="H65" t="inlineStr">
      <is>
        <t>HCC</t>
      </is>
    </nc>
  </rcc>
  <rcc rId="364" sId="1">
    <nc r="I65" t="inlineStr">
      <is>
        <t>BMOD</t>
      </is>
    </nc>
  </rcc>
  <rcc rId="365" sId="1">
    <nc r="J65" t="inlineStr">
      <is>
        <t>Debug IPClean</t>
      </is>
    </nc>
  </rcc>
</revisions>
</file>

<file path=xl/revisions/revisionLog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66" sId="1">
    <nc r="E66" t="inlineStr">
      <is>
        <t>Pass</t>
      </is>
    </nc>
  </rcc>
  <rcc rId="367" sId="1">
    <nc r="G66">
      <v>42</v>
    </nc>
  </rcc>
  <rcc rId="368" sId="1">
    <nc r="H66" t="inlineStr">
      <is>
        <t>HCC</t>
      </is>
    </nc>
  </rcc>
  <rcc rId="369" sId="1">
    <nc r="I66" t="inlineStr">
      <is>
        <t>BMOD</t>
      </is>
    </nc>
  </rcc>
  <rcc rId="370" sId="1">
    <nc r="J66" t="inlineStr">
      <is>
        <t>Debug IPClean</t>
      </is>
    </nc>
  </rcc>
</revisions>
</file>

<file path=xl/revisions/revisionLog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71" sId="1">
    <nc r="E11" t="inlineStr">
      <is>
        <t>Pass</t>
      </is>
    </nc>
  </rcc>
  <rcc rId="372" sId="1">
    <nc r="G11">
      <v>42</v>
    </nc>
  </rcc>
  <rcc rId="373" sId="1">
    <nc r="H11" t="inlineStr">
      <is>
        <t>HCC</t>
      </is>
    </nc>
  </rcc>
  <rcc rId="374" sId="1">
    <nc r="I11" t="inlineStr">
      <is>
        <t>FMOD</t>
      </is>
    </nc>
  </rcc>
  <rcc rId="375" sId="1">
    <nc r="J11" t="inlineStr">
      <is>
        <t>Release ipclean</t>
      </is>
    </nc>
  </rcc>
  <rcc rId="376" sId="1">
    <nc r="E53" t="inlineStr">
      <is>
        <t>Pass</t>
      </is>
    </nc>
  </rcc>
  <rcc rId="377" sId="1">
    <nc r="G53">
      <v>42</v>
    </nc>
  </rcc>
  <rcc rId="378" sId="1">
    <nc r="H53" t="inlineStr">
      <is>
        <t>HCC</t>
      </is>
    </nc>
  </rcc>
  <rcc rId="379" sId="1">
    <nc r="I53" t="inlineStr">
      <is>
        <t>FMOD</t>
      </is>
    </nc>
  </rcc>
  <rcc rId="380" sId="1">
    <nc r="J53" t="inlineStr">
      <is>
        <t>Release ipclean</t>
      </is>
    </nc>
  </rcc>
  <rcc rId="381" sId="1">
    <nc r="E38" t="inlineStr">
      <is>
        <t>Pass</t>
      </is>
    </nc>
  </rcc>
  <rcc rId="382" sId="1">
    <nc r="G38">
      <v>42</v>
    </nc>
  </rcc>
  <rcc rId="383" sId="1">
    <nc r="H38" t="inlineStr">
      <is>
        <t>HCC</t>
      </is>
    </nc>
  </rcc>
  <rcc rId="384" sId="1">
    <nc r="I38" t="inlineStr">
      <is>
        <t>FMOD</t>
      </is>
    </nc>
  </rcc>
  <rcc rId="385" sId="1">
    <nc r="J38" t="inlineStr">
      <is>
        <t>Release ipclean</t>
      </is>
    </nc>
  </rcc>
  <rcc rId="386" sId="1">
    <nc r="E39" t="inlineStr">
      <is>
        <t>Pass</t>
      </is>
    </nc>
  </rcc>
  <rcc rId="387" sId="1">
    <nc r="G39">
      <v>42</v>
    </nc>
  </rcc>
  <rcc rId="388" sId="1">
    <nc r="H39" t="inlineStr">
      <is>
        <t>HCC</t>
      </is>
    </nc>
  </rcc>
  <rcc rId="389" sId="1">
    <nc r="I39" t="inlineStr">
      <is>
        <t>FMOD</t>
      </is>
    </nc>
  </rcc>
  <rcc rId="390" sId="1">
    <nc r="J39" t="inlineStr">
      <is>
        <t>Release ipclean</t>
      </is>
    </nc>
  </rcc>
  <rcc rId="391" sId="1">
    <nc r="E98" t="inlineStr">
      <is>
        <t>Pass</t>
      </is>
    </nc>
  </rcc>
  <rcc rId="392" sId="1">
    <nc r="G98">
      <v>42</v>
    </nc>
  </rcc>
  <rcc rId="393" sId="1">
    <nc r="H98" t="inlineStr">
      <is>
        <t>HCC</t>
      </is>
    </nc>
  </rcc>
  <rcc rId="394" sId="1">
    <nc r="I98" t="inlineStr">
      <is>
        <t>FMOD</t>
      </is>
    </nc>
  </rcc>
  <rcc rId="395" sId="1">
    <nc r="J98" t="inlineStr">
      <is>
        <t>Release ipclean</t>
      </is>
    </nc>
  </rcc>
  <rcc rId="396" sId="1">
    <nc r="E79" t="inlineStr">
      <is>
        <t>NA</t>
      </is>
    </nc>
  </rcc>
  <rcc rId="397" sId="1">
    <nc r="G79">
      <v>42</v>
    </nc>
  </rcc>
  <rcc rId="398" sId="1">
    <nc r="H79" t="inlineStr">
      <is>
        <t>HCC</t>
      </is>
    </nc>
  </rcc>
  <rcc rId="399" sId="1">
    <nc r="I79" t="inlineStr">
      <is>
        <t>FMOD</t>
      </is>
    </nc>
  </rcc>
  <rcc rId="400" sId="1">
    <nc r="J79" t="inlineStr">
      <is>
        <t>Release ipclean</t>
      </is>
    </nc>
  </rcc>
  <rcc rId="401" sId="1">
    <nc r="E75" t="inlineStr">
      <is>
        <t>NA</t>
      </is>
    </nc>
  </rcc>
  <rcc rId="402" sId="1">
    <nc r="G75">
      <v>42</v>
    </nc>
  </rcc>
  <rcc rId="403" sId="1">
    <nc r="H75" t="inlineStr">
      <is>
        <t>HCC</t>
      </is>
    </nc>
  </rcc>
  <rcc rId="404" sId="1">
    <nc r="I75" t="inlineStr">
      <is>
        <t>FMOD</t>
      </is>
    </nc>
  </rcc>
  <rcc rId="405" sId="1">
    <nc r="J75" t="inlineStr">
      <is>
        <t>Release ipclean</t>
      </is>
    </nc>
  </rcc>
  <rcc rId="406" sId="1">
    <nc r="E18" t="inlineStr">
      <is>
        <t>Pass</t>
      </is>
    </nc>
  </rcc>
  <rcc rId="407" sId="1">
    <nc r="G18">
      <v>42</v>
    </nc>
  </rcc>
  <rcc rId="408" sId="1">
    <nc r="H18" t="inlineStr">
      <is>
        <t>HCC</t>
      </is>
    </nc>
  </rcc>
  <rcc rId="409" sId="1">
    <nc r="I18" t="inlineStr">
      <is>
        <t>FMOD</t>
      </is>
    </nc>
  </rcc>
  <rcc rId="410" sId="1">
    <nc r="J18" t="inlineStr">
      <is>
        <t>Release ipclean</t>
      </is>
    </nc>
  </rcc>
  <rcc rId="411" sId="1">
    <nc r="E5" t="inlineStr">
      <is>
        <t>Pass</t>
      </is>
    </nc>
  </rcc>
  <rcc rId="412" sId="1">
    <nc r="G5">
      <v>42</v>
    </nc>
  </rcc>
  <rcc rId="413" sId="1">
    <nc r="H5" t="inlineStr">
      <is>
        <t>HCC</t>
      </is>
    </nc>
  </rcc>
  <rcc rId="414" sId="1">
    <nc r="I5" t="inlineStr">
      <is>
        <t>FMOD</t>
      </is>
    </nc>
  </rcc>
  <rcc rId="415" sId="1">
    <nc r="J5" t="inlineStr">
      <is>
        <t>Release ipclean</t>
      </is>
    </nc>
  </rcc>
  <rcc rId="416" sId="1">
    <nc r="L5" t="inlineStr">
      <is>
        <t>1 hour</t>
      </is>
    </nc>
  </rcc>
  <rcc rId="417" sId="1">
    <nc r="L11" t="inlineStr">
      <is>
        <t>5 min</t>
      </is>
    </nc>
  </rcc>
  <rcc rId="418" sId="1">
    <nc r="L18" t="inlineStr">
      <is>
        <t>1 hour</t>
      </is>
    </nc>
  </rcc>
  <rcc rId="419" sId="1">
    <nc r="L38" t="inlineStr">
      <is>
        <t>30 min</t>
      </is>
    </nc>
  </rcc>
  <rcc rId="420" sId="1">
    <nc r="L39" t="inlineStr">
      <is>
        <t>30 min</t>
      </is>
    </nc>
  </rcc>
  <rcc rId="421" sId="1">
    <nc r="L53" t="inlineStr">
      <is>
        <t>5 min</t>
      </is>
    </nc>
  </rcc>
  <rcc rId="422" sId="1">
    <nc r="L58" t="inlineStr">
      <is>
        <t>30 min</t>
      </is>
    </nc>
  </rcc>
  <rcc rId="423" sId="1">
    <nc r="L61" t="inlineStr">
      <is>
        <t>30 min</t>
      </is>
    </nc>
  </rcc>
  <rcc rId="424" sId="1">
    <nc r="L98" t="inlineStr">
      <is>
        <t>30 min</t>
      </is>
    </nc>
  </rcc>
  <rcc rId="425" sId="1">
    <nc r="E58" t="inlineStr">
      <is>
        <t>Block</t>
      </is>
    </nc>
  </rcc>
  <rcc rId="426" sId="1">
    <nc r="G58">
      <v>42</v>
    </nc>
  </rcc>
  <rcc rId="427" sId="1">
    <nc r="H58" t="inlineStr">
      <is>
        <t>HCC</t>
      </is>
    </nc>
  </rcc>
  <rcc rId="428" sId="1">
    <nc r="I58" t="inlineStr">
      <is>
        <t>FMOD</t>
      </is>
    </nc>
  </rcc>
  <rcc rId="429" sId="1">
    <nc r="J58" t="inlineStr">
      <is>
        <t>Release ipclean</t>
      </is>
    </nc>
  </rcc>
  <rcc rId="430" sId="1">
    <nc r="E61" t="inlineStr">
      <is>
        <t>Pass</t>
      </is>
    </nc>
  </rcc>
  <rcc rId="431" sId="1">
    <nc r="G61">
      <v>42</v>
    </nc>
  </rcc>
  <rcc rId="432" sId="1">
    <nc r="H61" t="inlineStr">
      <is>
        <t>HCC</t>
      </is>
    </nc>
  </rcc>
  <rcc rId="433" sId="1">
    <nc r="I61" t="inlineStr">
      <is>
        <t>FMOD</t>
      </is>
    </nc>
  </rcc>
  <rcc rId="434" sId="1">
    <nc r="J61" t="inlineStr">
      <is>
        <t>Release ipclean</t>
      </is>
    </nc>
  </rcc>
  <rcc rId="435" sId="1">
    <nc r="E92" t="inlineStr">
      <is>
        <t>Pass</t>
      </is>
    </nc>
  </rcc>
  <rcc rId="436" sId="1">
    <nc r="G92">
      <v>42</v>
    </nc>
  </rcc>
  <rcc rId="437" sId="1">
    <nc r="H92" t="inlineStr">
      <is>
        <t>HCC</t>
      </is>
    </nc>
  </rcc>
  <rcc rId="438" sId="1">
    <nc r="I92" t="inlineStr">
      <is>
        <t>FMOD</t>
      </is>
    </nc>
  </rcc>
  <rcc rId="439" sId="1">
    <nc r="J92" t="inlineStr">
      <is>
        <t>Release ipclean</t>
      </is>
    </nc>
  </rcc>
</revisions>
</file>

<file path=xl/revisions/revisionLog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0" sId="1">
    <oc r="E66" t="inlineStr">
      <is>
        <t>Pass</t>
      </is>
    </oc>
    <nc r="E66"/>
  </rcc>
</revisions>
</file>

<file path=xl/revisions/revisionLog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1" sId="1">
    <nc r="E2" t="inlineStr">
      <is>
        <t>Pass</t>
      </is>
    </nc>
  </rcc>
  <rcc rId="442" sId="1">
    <nc r="E6" t="inlineStr">
      <is>
        <t>Pass</t>
      </is>
    </nc>
  </rcc>
  <rcc rId="443" sId="1">
    <nc r="G6">
      <v>42</v>
    </nc>
  </rcc>
  <rcc rId="444" sId="1">
    <nc r="G2">
      <v>42</v>
    </nc>
  </rcc>
  <rcc rId="445" sId="1">
    <nc r="H2" t="inlineStr">
      <is>
        <t>HCC</t>
      </is>
    </nc>
  </rcc>
  <rcc rId="446" sId="1">
    <nc r="H6" t="inlineStr">
      <is>
        <t>HCC</t>
      </is>
    </nc>
  </rcc>
  <rcc rId="447" sId="1">
    <nc r="I6" t="inlineStr">
      <is>
        <t>FMOD</t>
      </is>
    </nc>
  </rcc>
  <rcc rId="448" sId="1">
    <nc r="I2" t="inlineStr">
      <is>
        <t>FMOD</t>
      </is>
    </nc>
  </rcc>
  <rcc rId="449" sId="1">
    <nc r="J2" t="inlineStr">
      <is>
        <t>ReleaseIpClean</t>
      </is>
    </nc>
  </rcc>
  <rcc rId="450" sId="1">
    <nc r="J6" t="inlineStr">
      <is>
        <t>ReleaseIpClean</t>
      </is>
    </nc>
  </rcc>
</revisions>
</file>

<file path=xl/revisions/revisionLog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51" sId="1">
    <nc r="E71" t="inlineStr">
      <is>
        <t>PASS</t>
      </is>
    </nc>
  </rcc>
  <rcc rId="452" sId="1">
    <nc r="G71">
      <v>42</v>
    </nc>
  </rcc>
  <rcc rId="453" sId="1">
    <nc r="H71" t="inlineStr">
      <is>
        <t>HCC</t>
      </is>
    </nc>
  </rcc>
  <rcc rId="454" sId="1">
    <nc r="I71" t="inlineStr">
      <is>
        <t>FMOD</t>
      </is>
    </nc>
  </rcc>
  <rcc rId="455" sId="1">
    <nc r="J71" t="inlineStr">
      <is>
        <t>Release ipclean</t>
      </is>
    </nc>
  </rcc>
</revisions>
</file>

<file path=xl/revisions/revisionLog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56" sId="1">
    <nc r="E68" t="inlineStr">
      <is>
        <t>Pass</t>
      </is>
    </nc>
  </rcc>
  <rcc rId="457" sId="1">
    <nc r="G68">
      <v>42</v>
    </nc>
  </rcc>
  <rcc rId="458" sId="1">
    <nc r="H68" t="inlineStr">
      <is>
        <t>HCC</t>
      </is>
    </nc>
  </rcc>
  <rcc rId="459" sId="1">
    <nc r="I68" t="inlineStr">
      <is>
        <t>BMOD</t>
      </is>
    </nc>
  </rcc>
  <rcc rId="460" sId="1">
    <nc r="J68" t="inlineStr">
      <is>
        <t>Debug IPClean</t>
      </is>
    </nc>
  </rcc>
</revisions>
</file>

<file path=xl/revisions/revisionLog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1" sId="1">
    <nc r="E80" t="inlineStr">
      <is>
        <t>Pass</t>
      </is>
    </nc>
  </rcc>
  <rcc rId="462" sId="1">
    <nc r="G80">
      <v>42</v>
    </nc>
  </rcc>
  <rcc rId="463" sId="1">
    <nc r="H80" t="inlineStr">
      <is>
        <t>HCC</t>
      </is>
    </nc>
  </rcc>
  <rcc rId="464" sId="1">
    <nc r="I80" t="inlineStr">
      <is>
        <t>FMOD</t>
      </is>
    </nc>
  </rcc>
  <rcc rId="465" sId="1">
    <nc r="J80" t="inlineStr">
      <is>
        <t>ReleaseIpClean</t>
      </is>
    </nc>
  </rcc>
</revisions>
</file>

<file path=xl/revisions/revisionLog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509973AE-4785-4B72-8F94-86E7D131D12C}" action="delete"/>
  <rdn rId="0" localSheetId="1" customView="1" name="Z_509973AE_4785_4B72_8F94_86E7D131D12C_.wvu.FilterData" hidden="1" oldHidden="1">
    <formula>Sheet1!$A$1:$L$101</formula>
    <oldFormula>Sheet1!$A$1:$L$101</oldFormula>
  </rdn>
  <rcv guid="{509973AE-4785-4B72-8F94-86E7D131D12C}" action="add"/>
</revisions>
</file>

<file path=xl/revisions/revisionLog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7" sId="1">
    <nc r="E60" t="inlineStr">
      <is>
        <t>Pass</t>
      </is>
    </nc>
  </rcc>
  <rcc rId="468" sId="1">
    <nc r="G60">
      <v>42</v>
    </nc>
  </rcc>
  <rcc rId="469" sId="1">
    <nc r="H60" t="inlineStr">
      <is>
        <t>HCC</t>
      </is>
    </nc>
  </rcc>
  <rcc rId="470" sId="1">
    <nc r="I60" t="inlineStr">
      <is>
        <t>FMOD</t>
      </is>
    </nc>
  </rcc>
  <rcc rId="471" sId="1">
    <nc r="J60" t="inlineStr">
      <is>
        <t>Release IPClean</t>
      </is>
    </nc>
  </rcc>
  <rcc rId="472" sId="1">
    <nc r="E54" t="inlineStr">
      <is>
        <t>Pass</t>
      </is>
    </nc>
  </rcc>
  <rcc rId="473" sId="1">
    <nc r="G54">
      <v>42</v>
    </nc>
  </rcc>
  <rcc rId="474" sId="1">
    <nc r="H54" t="inlineStr">
      <is>
        <t>HCC</t>
      </is>
    </nc>
  </rcc>
  <rcc rId="475" sId="1">
    <nc r="I54" t="inlineStr">
      <is>
        <t>FMOD</t>
      </is>
    </nc>
  </rcc>
  <rcc rId="476" sId="1">
    <nc r="J54" t="inlineStr">
      <is>
        <t>Release IPClean</t>
      </is>
    </nc>
  </rcc>
  <rcc rId="477" sId="1">
    <nc r="L54" t="inlineStr">
      <is>
        <t>1hr 47mins</t>
      </is>
    </nc>
  </rcc>
  <rcc rId="478" sId="1">
    <nc r="H72" t="inlineStr">
      <is>
        <t>HCC</t>
      </is>
    </nc>
  </rcc>
  <rcc rId="479" sId="1">
    <nc r="I72" t="inlineStr">
      <is>
        <t>FMOD</t>
      </is>
    </nc>
  </rcc>
  <rcc rId="480" sId="1">
    <nc r="J72" t="inlineStr">
      <is>
        <t>Debug IPClean</t>
      </is>
    </nc>
  </rcc>
  <rcc rId="481" sId="1">
    <nc r="L72" t="inlineStr">
      <is>
        <t>1 hr 56mins</t>
      </is>
    </nc>
  </rcc>
  <rcc rId="482" sId="1">
    <nc r="G72">
      <v>42</v>
    </nc>
  </rcc>
  <rcc rId="483" sId="1">
    <nc r="E72" t="inlineStr">
      <is>
        <t>Pass</t>
      </is>
    </nc>
  </rcc>
  <rcc rId="484" sId="1">
    <nc r="L44" t="inlineStr">
      <is>
        <t>1hr 10mins</t>
      </is>
    </nc>
  </rcc>
  <rcc rId="485" sId="1">
    <nc r="L56" t="inlineStr">
      <is>
        <t>16mins</t>
      </is>
    </nc>
  </rcc>
  <rcc rId="486" sId="1">
    <nc r="L91" t="inlineStr">
      <is>
        <t>1hr 15mins</t>
      </is>
    </nc>
  </rcc>
  <rcc rId="487" sId="1">
    <oc r="L97" t="inlineStr">
      <is>
        <t>10 mins</t>
      </is>
    </oc>
    <nc r="L97" t="inlineStr">
      <is>
        <t>15mins</t>
      </is>
    </nc>
  </rcc>
  <rcc rId="488" sId="1">
    <oc r="L95" t="inlineStr">
      <is>
        <t>20 mins</t>
      </is>
    </oc>
    <nc r="L95" t="inlineStr">
      <is>
        <t>25mins</t>
      </is>
    </nc>
  </rcc>
  <rcc rId="489" sId="1">
    <oc r="L88" t="inlineStr">
      <is>
        <t>30 mins</t>
      </is>
    </oc>
    <nc r="L88" t="inlineStr">
      <is>
        <t>35min</t>
      </is>
    </nc>
  </rcc>
  <rcc rId="490" sId="1">
    <nc r="L81" t="inlineStr">
      <is>
        <t>31min</t>
      </is>
    </nc>
  </rcc>
  <rcc rId="491" sId="1">
    <nc r="L60" t="inlineStr">
      <is>
        <t>40min</t>
      </is>
    </nc>
  </rcc>
  <rcc rId="492" sId="1">
    <nc r="L37" t="inlineStr">
      <is>
        <t>15mins</t>
      </is>
    </nc>
  </rcc>
  <rcc rId="493" sId="1">
    <nc r="L27" t="inlineStr">
      <is>
        <t>50 mins</t>
      </is>
    </nc>
  </rcc>
  <rcc rId="494" sId="1">
    <nc r="L21" t="inlineStr">
      <is>
        <t>30min</t>
      </is>
    </nc>
  </rcc>
  <rcv guid="{489EBCA1-1EB5-43EB-8502-2F5A8CC08B83}" action="delete"/>
  <rdn rId="0" localSheetId="1" customView="1" name="Z_489EBCA1_1EB5_43EB_8502_2F5A8CC08B83_.wvu.FilterData" hidden="1" oldHidden="1">
    <formula>Sheet1!$A$1:$L$101</formula>
    <oldFormula>Sheet1!$A$1:$L$101</oldFormula>
  </rdn>
  <rcv guid="{489EBCA1-1EB5-43EB-8502-2F5A8CC08B83}" action="add"/>
</revisions>
</file>

<file path=xl/revisions/revisionLog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6" sId="1">
    <nc r="E67" t="inlineStr">
      <is>
        <t>NA</t>
      </is>
    </nc>
  </rcc>
</revisions>
</file>

<file path=xl/revisions/revisionLog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7" sId="1">
    <nc r="E25" t="inlineStr">
      <is>
        <t>Pass</t>
      </is>
    </nc>
  </rcc>
  <rcc rId="498" sId="1">
    <nc r="G25">
      <v>42</v>
    </nc>
  </rcc>
  <rcc rId="499" sId="1">
    <nc r="H25" t="inlineStr">
      <is>
        <t>HCC</t>
      </is>
    </nc>
  </rcc>
  <rcc rId="500" sId="1">
    <nc r="I25" t="inlineStr">
      <is>
        <t>FMOD</t>
      </is>
    </nc>
  </rcc>
  <rcc rId="501" sId="1">
    <nc r="J25" t="inlineStr">
      <is>
        <t>Release ipclean</t>
      </is>
    </nc>
  </rcc>
  <rcc rId="502" sId="1">
    <nc r="L25" t="inlineStr">
      <is>
        <t>30 min</t>
      </is>
    </nc>
  </rcc>
  <rcc rId="503" sId="1">
    <nc r="E24" t="inlineStr">
      <is>
        <t>Pass</t>
      </is>
    </nc>
  </rcc>
  <rcc rId="504" sId="1">
    <nc r="G24">
      <v>42</v>
    </nc>
  </rcc>
  <rcc rId="505" sId="1">
    <nc r="H24" t="inlineStr">
      <is>
        <t>HCC</t>
      </is>
    </nc>
  </rcc>
  <rcc rId="506" sId="1">
    <nc r="I24" t="inlineStr">
      <is>
        <t>FMOD</t>
      </is>
    </nc>
  </rcc>
  <rcc rId="507" sId="1">
    <nc r="J24" t="inlineStr">
      <is>
        <t>Release ipclean</t>
      </is>
    </nc>
  </rcc>
  <rcc rId="508" sId="1">
    <nc r="L24" t="inlineStr">
      <is>
        <t>45 min</t>
      </is>
    </nc>
  </rcc>
  <rcc rId="509" sId="1">
    <nc r="L92" t="inlineStr">
      <is>
        <t>20 min</t>
      </is>
    </nc>
  </rcc>
</revisions>
</file>

<file path=xl/revisions/revisionLog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10" sId="1" odxf="1" dxf="1">
    <nc r="F58">
      <v>15012108594</v>
    </nc>
    <odxf>
      <alignment horizontal="general" vertical="bottom"/>
      <border outline="0">
        <left/>
        <right/>
        <top/>
        <bottom/>
      </border>
    </odxf>
    <ndxf>
      <alignment horizontal="left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</revisions>
</file>

<file path=xl/revisions/revisionLog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11" sId="1">
    <nc r="E69" t="inlineStr">
      <is>
        <t>Pass</t>
      </is>
    </nc>
  </rcc>
  <rcc rId="512" sId="1">
    <nc r="G69">
      <v>42</v>
    </nc>
  </rcc>
  <rcc rId="513" sId="1">
    <nc r="H69" t="inlineStr">
      <is>
        <t>HCC</t>
      </is>
    </nc>
  </rcc>
  <rcc rId="514" sId="1">
    <nc r="I69" t="inlineStr">
      <is>
        <t>BMOD</t>
      </is>
    </nc>
  </rcc>
  <rcc rId="515" sId="1">
    <nc r="J69" t="inlineStr">
      <is>
        <t>Debug IPClean</t>
      </is>
    </nc>
  </rcc>
</revisions>
</file>

<file path=xl/revisions/revisionLog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16" sId="1">
    <nc r="E64" t="inlineStr">
      <is>
        <t>Pass</t>
      </is>
    </nc>
  </rcc>
  <rcc rId="517" sId="1">
    <nc r="E63" t="inlineStr">
      <is>
        <t>Pass</t>
      </is>
    </nc>
  </rcc>
  <rcc rId="518" sId="1">
    <nc r="G63">
      <v>42</v>
    </nc>
  </rcc>
  <rcc rId="519" sId="1">
    <nc r="G64">
      <v>42</v>
    </nc>
  </rcc>
  <rcc rId="520" sId="1">
    <nc r="H64" t="inlineStr">
      <is>
        <t>HCC</t>
      </is>
    </nc>
  </rcc>
  <rcc rId="521" sId="1">
    <nc r="H63" t="inlineStr">
      <is>
        <t>HCC</t>
      </is>
    </nc>
  </rcc>
  <rcc rId="522" sId="1">
    <nc r="I63" t="inlineStr">
      <is>
        <t>FMOD</t>
      </is>
    </nc>
  </rcc>
  <rcc rId="523" sId="1">
    <nc r="I64" t="inlineStr">
      <is>
        <t>FMOD</t>
      </is>
    </nc>
  </rcc>
  <rcc rId="524" sId="1">
    <nc r="J64" t="inlineStr">
      <is>
        <t>ReleaseipClean</t>
      </is>
    </nc>
  </rcc>
  <rcc rId="525" sId="1">
    <nc r="J63" t="inlineStr">
      <is>
        <t>ReleaseipClean</t>
      </is>
    </nc>
  </rcc>
</revisions>
</file>

<file path=xl/revisions/revisionLog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26" sId="1">
    <nc r="E50" t="inlineStr">
      <is>
        <t>Pass</t>
      </is>
    </nc>
  </rcc>
  <rcc rId="527" sId="1">
    <nc r="G50">
      <v>42</v>
    </nc>
  </rcc>
  <rcc rId="528" sId="1">
    <nc r="H50" t="inlineStr">
      <is>
        <t>HCC</t>
      </is>
    </nc>
  </rcc>
  <rcc rId="529" sId="1">
    <nc r="I50" t="inlineStr">
      <is>
        <t>FMOD</t>
      </is>
    </nc>
  </rcc>
  <rcc rId="530" sId="1">
    <nc r="J50" t="inlineStr">
      <is>
        <t>Release IPClean</t>
      </is>
    </nc>
  </rcc>
</revisions>
</file>

<file path=xl/revisions/revisionLog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31" sId="1">
    <nc r="E59" t="inlineStr">
      <is>
        <t>Pass</t>
      </is>
    </nc>
  </rcc>
  <rcc rId="532" sId="1">
    <nc r="G59">
      <v>42</v>
    </nc>
  </rcc>
  <rcc rId="533" sId="1">
    <nc r="H59" t="inlineStr">
      <is>
        <t>HCC</t>
      </is>
    </nc>
  </rcc>
  <rcc rId="534" sId="1">
    <nc r="I59" t="inlineStr">
      <is>
        <t>BMOD</t>
      </is>
    </nc>
  </rcc>
  <rcc rId="535" sId="1">
    <nc r="J59" t="inlineStr">
      <is>
        <t>Debug IPClean</t>
      </is>
    </nc>
  </rcc>
</revisions>
</file>

<file path=xl/revisions/revisionLog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36" sId="1">
    <nc r="E57" t="inlineStr">
      <is>
        <t>Pass</t>
      </is>
    </nc>
  </rcc>
  <rcc rId="537" sId="1">
    <nc r="G57">
      <v>42</v>
    </nc>
  </rcc>
  <rcc rId="538" sId="1">
    <nc r="H57" t="inlineStr">
      <is>
        <t>HCC</t>
      </is>
    </nc>
  </rcc>
  <rcc rId="539" sId="1">
    <nc r="I57" t="inlineStr">
      <is>
        <t>FMOD</t>
      </is>
    </nc>
  </rcc>
  <rcc rId="540" sId="1">
    <nc r="J57" t="inlineStr">
      <is>
        <t>Release ipclean</t>
      </is>
    </nc>
  </rcc>
</revisions>
</file>

<file path=xl/revisions/revisionLog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41" sId="1">
    <nc r="E70" t="inlineStr">
      <is>
        <t>PASS</t>
      </is>
    </nc>
  </rcc>
  <rcc rId="542" sId="1">
    <nc r="G70">
      <v>42</v>
    </nc>
  </rcc>
  <rcc rId="543" sId="1">
    <nc r="H70" t="inlineStr">
      <is>
        <t>HCC</t>
      </is>
    </nc>
  </rcc>
  <rcc rId="544" sId="1">
    <nc r="I70" t="inlineStr">
      <is>
        <t>BMOD</t>
      </is>
    </nc>
  </rcc>
  <rcc rId="545" sId="1">
    <nc r="J70" t="inlineStr">
      <is>
        <t>Release ipclean</t>
      </is>
    </nc>
  </rcc>
</revisions>
</file>

<file path=xl/revisions/revisionLog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46" sId="1">
    <oc r="E65" t="inlineStr">
      <is>
        <t>PASS</t>
      </is>
    </oc>
    <nc r="E65" t="inlineStr">
      <is>
        <t>Pass</t>
      </is>
    </nc>
  </rcc>
  <rcc rId="547" sId="1">
    <oc r="E70" t="inlineStr">
      <is>
        <t>PASS</t>
      </is>
    </oc>
    <nc r="E70" t="inlineStr">
      <is>
        <t>Pass</t>
      </is>
    </nc>
  </rcc>
  <rcc rId="548" sId="1">
    <oc r="E71" t="inlineStr">
      <is>
        <t>PASS</t>
      </is>
    </oc>
    <nc r="E71" t="inlineStr">
      <is>
        <t>Pass</t>
      </is>
    </nc>
  </rcc>
  <rfmt sheetId="1" sqref="E2:E57 E59:E65 E68:E74 E76:E78 E80:E101">
    <dxf>
      <fill>
        <patternFill patternType="solid">
          <bgColor rgb="FF92D050"/>
        </patternFill>
      </fill>
    </dxf>
  </rfmt>
  <ris rId="549" sheetId="2" name="[GNRD_Orange_09_D67.xlsx]Summary" sheetPosition="1"/>
  <rcc rId="550" sId="2">
    <nc r="A1" t="inlineStr">
      <is>
        <t>Status</t>
      </is>
    </nc>
  </rcc>
  <rcc rId="551" sId="2">
    <nc r="B1" t="inlineStr">
      <is>
        <t>Count</t>
      </is>
    </nc>
  </rcc>
  <rrc rId="552" sId="2" eol="1" ref="A2:XFD2" action="insertRow"/>
  <rcc rId="553" sId="2">
    <nc r="A2" t="inlineStr">
      <is>
        <t>Pass</t>
      </is>
    </nc>
  </rcc>
  <rcc rId="554" sId="2">
    <nc r="B2">
      <v>95</v>
    </nc>
  </rcc>
  <rrc rId="555" sId="2" eol="1" ref="A3:XFD3" action="insertRow"/>
  <rcc rId="556" sId="2">
    <nc r="A3" t="inlineStr">
      <is>
        <t>Fail</t>
      </is>
    </nc>
  </rcc>
  <rcc rId="557" sId="2">
    <nc r="B3">
      <v>0</v>
    </nc>
  </rcc>
  <rrc rId="558" sId="2" eol="1" ref="A4:XFD4" action="insertRow"/>
  <rcc rId="559" sId="2">
    <nc r="A4" t="inlineStr">
      <is>
        <t>Block</t>
      </is>
    </nc>
  </rcc>
  <rcc rId="560" sId="2">
    <nc r="B4">
      <v>1</v>
    </nc>
  </rcc>
  <rfmt sheetId="1" sqref="E58">
    <dxf>
      <fill>
        <patternFill patternType="solid">
          <bgColor rgb="FFFFFF00"/>
        </patternFill>
      </fill>
    </dxf>
  </rfmt>
  <rfmt sheetId="1" sqref="E67 E75 E79">
    <dxf>
      <fill>
        <patternFill patternType="solid">
          <bgColor theme="4" tint="0.59999389629810485"/>
        </patternFill>
      </fill>
    </dxf>
  </rfmt>
  <rrc rId="561" sId="2" eol="1" ref="A5:XFD5" action="insertRow"/>
  <rcc rId="562" sId="2">
    <nc r="A5" t="inlineStr">
      <is>
        <t>NA</t>
      </is>
    </nc>
  </rcc>
  <rcc rId="563" sId="2">
    <nc r="B5">
      <v>3</v>
    </nc>
  </rcc>
  <rrc rId="564" sId="2" eol="1" ref="A6:XFD6" action="insertRow"/>
  <rcc rId="565" sId="2">
    <nc r="A6" t="inlineStr">
      <is>
        <t>Total</t>
      </is>
    </nc>
  </rcc>
  <rcc rId="566" sId="2">
    <nc r="B6">
      <v>100</v>
    </nc>
  </rcc>
  <rfmt sheetId="2" sqref="A1:A6" start="0" length="0">
    <dxf>
      <border>
        <left style="thin">
          <color indexed="64"/>
        </left>
      </border>
    </dxf>
  </rfmt>
  <rfmt sheetId="2" sqref="A1:B1" start="0" length="0">
    <dxf>
      <border>
        <top style="thin">
          <color indexed="64"/>
        </top>
      </border>
    </dxf>
  </rfmt>
  <rfmt sheetId="2" sqref="B1:B6" start="0" length="0">
    <dxf>
      <border>
        <right style="thin">
          <color indexed="64"/>
        </right>
      </border>
    </dxf>
  </rfmt>
  <rfmt sheetId="2" sqref="A6:B6" start="0" length="0">
    <dxf>
      <border>
        <bottom style="thin">
          <color indexed="64"/>
        </bottom>
      </border>
    </dxf>
  </rfmt>
  <rfmt sheetId="2" sqref="A1:B6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rfmt>
  <rfmt sheetId="2" sqref="D5" start="0" length="0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D5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rfmt>
  <rfmt sheetId="2" sqref="A1:B1">
    <dxf>
      <fill>
        <patternFill patternType="solid">
          <bgColor theme="3" tint="0.39997558519241921"/>
        </patternFill>
      </fill>
    </dxf>
  </rfmt>
  <rcc rId="567" sId="2">
    <nc r="A8" t="inlineStr">
      <is>
        <t>Status</t>
      </is>
    </nc>
  </rcc>
  <rcc rId="568" sId="2">
    <nc r="B8" t="inlineStr">
      <is>
        <t>Percentage</t>
      </is>
    </nc>
  </rcc>
  <rrc rId="569" sId="2" eol="1" ref="A9:XFD9" action="insertRow"/>
  <rcc rId="570" sId="2">
    <nc r="A9" t="inlineStr">
      <is>
        <t>Pass</t>
      </is>
    </nc>
  </rcc>
  <rrc rId="571" sId="2" eol="1" ref="A10:XFD10" action="insertRow"/>
  <rcc rId="572" sId="2">
    <nc r="A10" t="inlineStr">
      <is>
        <t>Fail</t>
      </is>
    </nc>
  </rcc>
  <rrc rId="573" sId="2" eol="1" ref="A11:XFD11" action="insertRow"/>
  <rcc rId="574" sId="2">
    <nc r="A11" t="inlineStr">
      <is>
        <t>Block</t>
      </is>
    </nc>
  </rcc>
  <rfmt sheetId="2" sqref="A8:A11" start="0" length="0">
    <dxf>
      <border>
        <left style="thin">
          <color indexed="64"/>
        </left>
      </border>
    </dxf>
  </rfmt>
  <rfmt sheetId="2" sqref="A8:B8" start="0" length="0">
    <dxf>
      <border>
        <top style="thin">
          <color indexed="64"/>
        </top>
      </border>
    </dxf>
  </rfmt>
  <rfmt sheetId="2" sqref="B8:B11" start="0" length="0">
    <dxf>
      <border>
        <right style="thin">
          <color indexed="64"/>
        </right>
      </border>
    </dxf>
  </rfmt>
  <rfmt sheetId="2" sqref="A11:B11" start="0" length="0">
    <dxf>
      <border>
        <bottom style="thin">
          <color indexed="64"/>
        </bottom>
      </border>
    </dxf>
  </rfmt>
  <rfmt sheetId="2" sqref="A8:B11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rfmt>
  <rfmt sheetId="2" sqref="A8:B8">
    <dxf>
      <fill>
        <patternFill patternType="solid">
          <bgColor theme="3" tint="0.39997558519241921"/>
        </patternFill>
      </fill>
    </dxf>
  </rfmt>
  <rcc rId="575" sId="1">
    <nc r="G3">
      <v>42</v>
    </nc>
  </rcc>
  <rcc rId="576" sId="1">
    <nc r="G4">
      <v>42</v>
    </nc>
  </rcc>
  <rcc rId="577" sId="1">
    <nc r="G7">
      <v>42</v>
    </nc>
  </rcc>
  <rcc rId="578" sId="1">
    <nc r="G8">
      <v>42</v>
    </nc>
  </rcc>
  <rcc rId="579" sId="1">
    <nc r="G9">
      <v>42</v>
    </nc>
  </rcc>
  <rcc rId="580" sId="1">
    <nc r="G12">
      <v>42</v>
    </nc>
  </rcc>
  <rcc rId="581" sId="1">
    <nc r="G13">
      <v>42</v>
    </nc>
  </rcc>
  <rcc rId="582" sId="1">
    <nc r="G14">
      <v>42</v>
    </nc>
  </rcc>
  <rcc rId="583" sId="1">
    <nc r="G15">
      <v>42</v>
    </nc>
  </rcc>
  <rcc rId="584" sId="1">
    <nc r="G16">
      <v>42</v>
    </nc>
  </rcc>
  <rcc rId="585" sId="1">
    <nc r="G17">
      <v>42</v>
    </nc>
  </rcc>
  <rcc rId="586" sId="1">
    <nc r="G19">
      <v>42</v>
    </nc>
  </rcc>
  <rcc rId="587" sId="1">
    <nc r="G20">
      <v>42</v>
    </nc>
  </rcc>
  <rcc rId="588" sId="1">
    <nc r="G22">
      <v>42</v>
    </nc>
  </rcc>
  <rcc rId="589" sId="1">
    <nc r="G23">
      <v>42</v>
    </nc>
  </rcc>
  <rcc rId="590" sId="1">
    <nc r="G26">
      <v>42</v>
    </nc>
  </rcc>
  <rcc rId="591" sId="1">
    <nc r="G28">
      <v>42</v>
    </nc>
  </rcc>
  <rcc rId="592" sId="1">
    <nc r="G29">
      <v>42</v>
    </nc>
  </rcc>
  <rcc rId="593" sId="1">
    <nc r="G30">
      <v>42</v>
    </nc>
  </rcc>
  <rcc rId="594" sId="1">
    <nc r="G31">
      <v>42</v>
    </nc>
  </rcc>
  <rcc rId="595" sId="1">
    <nc r="G32">
      <v>42</v>
    </nc>
  </rcc>
  <rcc rId="596" sId="1">
    <nc r="G33">
      <v>42</v>
    </nc>
  </rcc>
  <rcc rId="597" sId="1">
    <nc r="G34">
      <v>42</v>
    </nc>
  </rcc>
  <rcc rId="598" sId="1">
    <nc r="G35">
      <v>42</v>
    </nc>
  </rcc>
  <rcc rId="599" sId="1">
    <nc r="G36">
      <v>42</v>
    </nc>
  </rcc>
  <rcc rId="600" sId="1">
    <nc r="G40">
      <v>42</v>
    </nc>
  </rcc>
  <rcc rId="601" sId="1">
    <nc r="G41">
      <v>42</v>
    </nc>
  </rcc>
  <rcc rId="602" sId="1">
    <nc r="G42">
      <v>42</v>
    </nc>
  </rcc>
  <rcc rId="603" sId="1">
    <nc r="G43">
      <v>42</v>
    </nc>
  </rcc>
  <rcc rId="604" sId="1">
    <nc r="G45">
      <v>42</v>
    </nc>
  </rcc>
  <rcc rId="605" sId="1">
    <nc r="G46">
      <v>42</v>
    </nc>
  </rcc>
  <rcc rId="606" sId="1">
    <nc r="G47">
      <v>42</v>
    </nc>
  </rcc>
  <rcc rId="607" sId="1">
    <nc r="G49">
      <v>42</v>
    </nc>
  </rcc>
  <rcc rId="608" sId="1">
    <nc r="G51">
      <v>42</v>
    </nc>
  </rcc>
  <rcc rId="609" sId="1">
    <nc r="G52">
      <v>42</v>
    </nc>
  </rcc>
  <rcc rId="610" sId="1">
    <nc r="G55">
      <v>42</v>
    </nc>
  </rcc>
  <rcc rId="611" sId="1">
    <nc r="G67">
      <v>42</v>
    </nc>
  </rcc>
  <rcc rId="612" sId="1">
    <nc r="G73">
      <v>42</v>
    </nc>
  </rcc>
  <rcc rId="613" sId="1">
    <nc r="G74">
      <v>42</v>
    </nc>
  </rcc>
  <rcc rId="614" sId="1">
    <nc r="G76">
      <v>42</v>
    </nc>
  </rcc>
  <rcc rId="615" sId="1">
    <nc r="G77">
      <v>42</v>
    </nc>
  </rcc>
  <rcc rId="616" sId="1">
    <nc r="G78">
      <v>42</v>
    </nc>
  </rcc>
  <rcc rId="617" sId="1">
    <nc r="G82">
      <v>42</v>
    </nc>
  </rcc>
  <rcc rId="618" sId="1">
    <nc r="G83">
      <v>42</v>
    </nc>
  </rcc>
  <rcc rId="619" sId="1">
    <nc r="G84">
      <v>42</v>
    </nc>
  </rcc>
  <rcc rId="620" sId="1">
    <nc r="G86">
      <v>42</v>
    </nc>
  </rcc>
  <rcc rId="621" sId="1">
    <nc r="G87">
      <v>42</v>
    </nc>
  </rcc>
  <rcc rId="622" sId="1">
    <nc r="G89">
      <v>42</v>
    </nc>
  </rcc>
  <rcc rId="623" sId="1">
    <nc r="G90">
      <v>42</v>
    </nc>
  </rcc>
  <rcc rId="624" sId="1">
    <nc r="G93">
      <v>42</v>
    </nc>
  </rcc>
  <rcc rId="625" sId="1">
    <nc r="G94">
      <v>42</v>
    </nc>
  </rcc>
  <rcc rId="626" sId="1">
    <nc r="G99">
      <v>42</v>
    </nc>
  </rcc>
  <rcc rId="627" sId="1">
    <nc r="G100">
      <v>42</v>
    </nc>
  </rcc>
  <rcc rId="628" sId="1">
    <nc r="H3" t="inlineStr">
      <is>
        <t>HCC</t>
      </is>
    </nc>
  </rcc>
  <rcc rId="629" sId="1">
    <nc r="H4" t="inlineStr">
      <is>
        <t>HCC</t>
      </is>
    </nc>
  </rcc>
  <rcc rId="630" sId="1">
    <nc r="H7" t="inlineStr">
      <is>
        <t>HCC</t>
      </is>
    </nc>
  </rcc>
  <rcc rId="631" sId="1">
    <nc r="H8" t="inlineStr">
      <is>
        <t>HCC</t>
      </is>
    </nc>
  </rcc>
  <rcc rId="632" sId="1">
    <nc r="H9" t="inlineStr">
      <is>
        <t>HCC</t>
      </is>
    </nc>
  </rcc>
  <rcc rId="633" sId="1">
    <nc r="H12" t="inlineStr">
      <is>
        <t>HCC</t>
      </is>
    </nc>
  </rcc>
  <rcc rId="634" sId="1">
    <nc r="H13" t="inlineStr">
      <is>
        <t>HCC</t>
      </is>
    </nc>
  </rcc>
  <rcc rId="635" sId="1">
    <nc r="H14" t="inlineStr">
      <is>
        <t>HCC</t>
      </is>
    </nc>
  </rcc>
  <rcc rId="636" sId="1">
    <nc r="H15" t="inlineStr">
      <is>
        <t>HCC</t>
      </is>
    </nc>
  </rcc>
  <rcc rId="637" sId="1">
    <nc r="H16" t="inlineStr">
      <is>
        <t>HCC</t>
      </is>
    </nc>
  </rcc>
  <rcc rId="638" sId="1">
    <nc r="H17" t="inlineStr">
      <is>
        <t>HCC</t>
      </is>
    </nc>
  </rcc>
  <rcc rId="639" sId="1">
    <nc r="H19" t="inlineStr">
      <is>
        <t>HCC</t>
      </is>
    </nc>
  </rcc>
  <rcc rId="640" sId="1">
    <nc r="H20" t="inlineStr">
      <is>
        <t>HCC</t>
      </is>
    </nc>
  </rcc>
  <rcc rId="641" sId="1">
    <nc r="H22" t="inlineStr">
      <is>
        <t>HCC</t>
      </is>
    </nc>
  </rcc>
  <rcc rId="642" sId="1">
    <nc r="H23" t="inlineStr">
      <is>
        <t>HCC</t>
      </is>
    </nc>
  </rcc>
  <rcc rId="643" sId="1">
    <nc r="H26" t="inlineStr">
      <is>
        <t>HCC</t>
      </is>
    </nc>
  </rcc>
  <rcc rId="644" sId="1">
    <nc r="H28" t="inlineStr">
      <is>
        <t>HCC</t>
      </is>
    </nc>
  </rcc>
  <rcc rId="645" sId="1">
    <nc r="H29" t="inlineStr">
      <is>
        <t>HCC</t>
      </is>
    </nc>
  </rcc>
  <rcc rId="646" sId="1">
    <nc r="H30" t="inlineStr">
      <is>
        <t>HCC</t>
      </is>
    </nc>
  </rcc>
  <rcc rId="647" sId="1">
    <nc r="H31" t="inlineStr">
      <is>
        <t>HCC</t>
      </is>
    </nc>
  </rcc>
  <rcc rId="648" sId="1">
    <nc r="H32" t="inlineStr">
      <is>
        <t>HCC</t>
      </is>
    </nc>
  </rcc>
  <rcc rId="649" sId="1">
    <nc r="H33" t="inlineStr">
      <is>
        <t>HCC</t>
      </is>
    </nc>
  </rcc>
  <rcc rId="650" sId="1">
    <nc r="H34" t="inlineStr">
      <is>
        <t>HCC</t>
      </is>
    </nc>
  </rcc>
  <rcc rId="651" sId="1">
    <nc r="H35" t="inlineStr">
      <is>
        <t>HCC</t>
      </is>
    </nc>
  </rcc>
  <rcc rId="652" sId="1">
    <nc r="H36" t="inlineStr">
      <is>
        <t>HCC</t>
      </is>
    </nc>
  </rcc>
  <rcc rId="653" sId="1">
    <nc r="H40" t="inlineStr">
      <is>
        <t>HCC</t>
      </is>
    </nc>
  </rcc>
  <rcc rId="654" sId="1">
    <nc r="H41" t="inlineStr">
      <is>
        <t>HCC</t>
      </is>
    </nc>
  </rcc>
  <rcc rId="655" sId="1">
    <nc r="H42" t="inlineStr">
      <is>
        <t>HCC</t>
      </is>
    </nc>
  </rcc>
  <rcc rId="656" sId="1">
    <nc r="H43" t="inlineStr">
      <is>
        <t>HCC</t>
      </is>
    </nc>
  </rcc>
  <rcc rId="657" sId="1">
    <nc r="H45" t="inlineStr">
      <is>
        <t>HCC</t>
      </is>
    </nc>
  </rcc>
  <rcc rId="658" sId="1">
    <nc r="H46" t="inlineStr">
      <is>
        <t>HCC</t>
      </is>
    </nc>
  </rcc>
  <rcc rId="659" sId="1">
    <nc r="H47" t="inlineStr">
      <is>
        <t>HCC</t>
      </is>
    </nc>
  </rcc>
  <rcc rId="660" sId="1">
    <nc r="H49" t="inlineStr">
      <is>
        <t>HCC</t>
      </is>
    </nc>
  </rcc>
  <rcc rId="661" sId="1">
    <nc r="H51" t="inlineStr">
      <is>
        <t>HCC</t>
      </is>
    </nc>
  </rcc>
  <rcc rId="662" sId="1">
    <nc r="H52" t="inlineStr">
      <is>
        <t>HCC</t>
      </is>
    </nc>
  </rcc>
  <rcc rId="663" sId="1">
    <nc r="H55" t="inlineStr">
      <is>
        <t>HCC</t>
      </is>
    </nc>
  </rcc>
  <rcc rId="664" sId="1">
    <nc r="H67" t="inlineStr">
      <is>
        <t>HCC</t>
      </is>
    </nc>
  </rcc>
  <rcc rId="665" sId="1">
    <nc r="H73" t="inlineStr">
      <is>
        <t>HCC</t>
      </is>
    </nc>
  </rcc>
  <rcc rId="666" sId="1">
    <nc r="H74" t="inlineStr">
      <is>
        <t>HCC</t>
      </is>
    </nc>
  </rcc>
  <rcc rId="667" sId="1">
    <nc r="H76" t="inlineStr">
      <is>
        <t>HCC</t>
      </is>
    </nc>
  </rcc>
  <rcc rId="668" sId="1">
    <nc r="H77" t="inlineStr">
      <is>
        <t>HCC</t>
      </is>
    </nc>
  </rcc>
  <rcc rId="669" sId="1">
    <nc r="H78" t="inlineStr">
      <is>
        <t>HCC</t>
      </is>
    </nc>
  </rcc>
  <rcc rId="670" sId="1">
    <nc r="H82" t="inlineStr">
      <is>
        <t>HCC</t>
      </is>
    </nc>
  </rcc>
  <rcc rId="671" sId="1">
    <nc r="H83" t="inlineStr">
      <is>
        <t>HCC</t>
      </is>
    </nc>
  </rcc>
  <rcc rId="672" sId="1">
    <nc r="H84" t="inlineStr">
      <is>
        <t>HCC</t>
      </is>
    </nc>
  </rcc>
  <rcc rId="673" sId="1">
    <nc r="H86" t="inlineStr">
      <is>
        <t>HCC</t>
      </is>
    </nc>
  </rcc>
  <rcc rId="674" sId="1">
    <nc r="H87" t="inlineStr">
      <is>
        <t>HCC</t>
      </is>
    </nc>
  </rcc>
  <rcc rId="675" sId="1">
    <nc r="H89" t="inlineStr">
      <is>
        <t>HCC</t>
      </is>
    </nc>
  </rcc>
  <rcc rId="676" sId="1">
    <nc r="H90" t="inlineStr">
      <is>
        <t>HCC</t>
      </is>
    </nc>
  </rcc>
  <rcc rId="677" sId="1">
    <nc r="H93" t="inlineStr">
      <is>
        <t>HCC</t>
      </is>
    </nc>
  </rcc>
  <rcc rId="678" sId="1">
    <nc r="H94" t="inlineStr">
      <is>
        <t>HCC</t>
      </is>
    </nc>
  </rcc>
  <rcc rId="679" sId="1">
    <nc r="H99" t="inlineStr">
      <is>
        <t>HCC</t>
      </is>
    </nc>
  </rcc>
  <rcc rId="680" sId="1">
    <nc r="H100" t="inlineStr">
      <is>
        <t>HCC</t>
      </is>
    </nc>
  </rcc>
  <rcc rId="681" sId="1">
    <nc r="I3" t="inlineStr">
      <is>
        <t>FMOD</t>
      </is>
    </nc>
  </rcc>
  <rcc rId="682" sId="1">
    <nc r="I4" t="inlineStr">
      <is>
        <t>FMOD</t>
      </is>
    </nc>
  </rcc>
  <rcc rId="683" sId="1">
    <nc r="I7" t="inlineStr">
      <is>
        <t>FMOD</t>
      </is>
    </nc>
  </rcc>
  <rcc rId="684" sId="1">
    <nc r="I8" t="inlineStr">
      <is>
        <t>FMOD</t>
      </is>
    </nc>
  </rcc>
  <rcc rId="685" sId="1">
    <nc r="I9" t="inlineStr">
      <is>
        <t>FMOD</t>
      </is>
    </nc>
  </rcc>
  <rcc rId="686" sId="1">
    <nc r="I12" t="inlineStr">
      <is>
        <t>FMOD</t>
      </is>
    </nc>
  </rcc>
  <rcc rId="687" sId="1">
    <nc r="I13" t="inlineStr">
      <is>
        <t>FMOD</t>
      </is>
    </nc>
  </rcc>
  <rcc rId="688" sId="1">
    <nc r="I14" t="inlineStr">
      <is>
        <t>FMOD</t>
      </is>
    </nc>
  </rcc>
  <rcc rId="689" sId="1">
    <nc r="I15" t="inlineStr">
      <is>
        <t>FMOD</t>
      </is>
    </nc>
  </rcc>
  <rcc rId="690" sId="1">
    <nc r="I16" t="inlineStr">
      <is>
        <t>FMOD</t>
      </is>
    </nc>
  </rcc>
  <rcc rId="691" sId="1">
    <nc r="I17" t="inlineStr">
      <is>
        <t>FMOD</t>
      </is>
    </nc>
  </rcc>
  <rcc rId="692" sId="1">
    <nc r="I19" t="inlineStr">
      <is>
        <t>FMOD</t>
      </is>
    </nc>
  </rcc>
  <rcc rId="693" sId="1">
    <nc r="I20" t="inlineStr">
      <is>
        <t>FMOD</t>
      </is>
    </nc>
  </rcc>
  <rcc rId="694" sId="1">
    <nc r="I22" t="inlineStr">
      <is>
        <t>FMOD</t>
      </is>
    </nc>
  </rcc>
  <rcc rId="695" sId="1">
    <nc r="I23" t="inlineStr">
      <is>
        <t>FMOD</t>
      </is>
    </nc>
  </rcc>
  <rcc rId="696" sId="1">
    <nc r="I26" t="inlineStr">
      <is>
        <t>FMOD</t>
      </is>
    </nc>
  </rcc>
  <rcc rId="697" sId="1">
    <nc r="I28" t="inlineStr">
      <is>
        <t>FMOD</t>
      </is>
    </nc>
  </rcc>
  <rcc rId="698" sId="1">
    <nc r="I29" t="inlineStr">
      <is>
        <t>FMOD</t>
      </is>
    </nc>
  </rcc>
  <rcc rId="699" sId="1">
    <nc r="I30" t="inlineStr">
      <is>
        <t>FMOD</t>
      </is>
    </nc>
  </rcc>
  <rcc rId="700" sId="1">
    <nc r="I31" t="inlineStr">
      <is>
        <t>FMOD</t>
      </is>
    </nc>
  </rcc>
  <rcc rId="701" sId="1">
    <nc r="I32" t="inlineStr">
      <is>
        <t>FMOD</t>
      </is>
    </nc>
  </rcc>
  <rcc rId="702" sId="1">
    <nc r="I33" t="inlineStr">
      <is>
        <t>FMOD</t>
      </is>
    </nc>
  </rcc>
  <rcc rId="703" sId="1">
    <nc r="I34" t="inlineStr">
      <is>
        <t>FMOD</t>
      </is>
    </nc>
  </rcc>
  <rcc rId="704" sId="1">
    <nc r="I35" t="inlineStr">
      <is>
        <t>FMOD</t>
      </is>
    </nc>
  </rcc>
  <rcc rId="705" sId="1">
    <nc r="I36" t="inlineStr">
      <is>
        <t>FMOD</t>
      </is>
    </nc>
  </rcc>
  <rcc rId="706" sId="1">
    <nc r="I40" t="inlineStr">
      <is>
        <t>FMOD</t>
      </is>
    </nc>
  </rcc>
  <rcc rId="707" sId="1">
    <nc r="I41" t="inlineStr">
      <is>
        <t>FMOD</t>
      </is>
    </nc>
  </rcc>
  <rcc rId="708" sId="1">
    <nc r="I42" t="inlineStr">
      <is>
        <t>FMOD</t>
      </is>
    </nc>
  </rcc>
  <rcc rId="709" sId="1">
    <nc r="I43" t="inlineStr">
      <is>
        <t>FMOD</t>
      </is>
    </nc>
  </rcc>
  <rcc rId="710" sId="1">
    <nc r="I45" t="inlineStr">
      <is>
        <t>FMOD</t>
      </is>
    </nc>
  </rcc>
  <rcc rId="711" sId="1">
    <nc r="I46" t="inlineStr">
      <is>
        <t>FMOD</t>
      </is>
    </nc>
  </rcc>
  <rcc rId="712" sId="1">
    <nc r="I47" t="inlineStr">
      <is>
        <t>FMOD</t>
      </is>
    </nc>
  </rcc>
  <rcc rId="713" sId="1">
    <nc r="I49" t="inlineStr">
      <is>
        <t>FMOD</t>
      </is>
    </nc>
  </rcc>
  <rcc rId="714" sId="1">
    <nc r="I51" t="inlineStr">
      <is>
        <t>FMOD</t>
      </is>
    </nc>
  </rcc>
  <rcc rId="715" sId="1">
    <nc r="I52" t="inlineStr">
      <is>
        <t>FMOD</t>
      </is>
    </nc>
  </rcc>
  <rcc rId="716" sId="1">
    <nc r="I55" t="inlineStr">
      <is>
        <t>FMOD</t>
      </is>
    </nc>
  </rcc>
  <rcc rId="717" sId="1">
    <oc r="I59" t="inlineStr">
      <is>
        <t>BMOD</t>
      </is>
    </oc>
    <nc r="I59" t="inlineStr">
      <is>
        <t>FMOD</t>
      </is>
    </nc>
  </rcc>
  <rcc rId="718" sId="1">
    <nc r="I67" t="inlineStr">
      <is>
        <t>FMOD</t>
      </is>
    </nc>
  </rcc>
  <rcc rId="719" sId="1">
    <oc r="I70" t="inlineStr">
      <is>
        <t>BMOD</t>
      </is>
    </oc>
    <nc r="I70" t="inlineStr">
      <is>
        <t>FMOD</t>
      </is>
    </nc>
  </rcc>
  <rcc rId="720" sId="1">
    <nc r="I73" t="inlineStr">
      <is>
        <t>FMOD</t>
      </is>
    </nc>
  </rcc>
  <rcc rId="721" sId="1">
    <nc r="I74" t="inlineStr">
      <is>
        <t>FMOD</t>
      </is>
    </nc>
  </rcc>
  <rcc rId="722" sId="1">
    <nc r="I76" t="inlineStr">
      <is>
        <t>FMOD</t>
      </is>
    </nc>
  </rcc>
  <rcc rId="723" sId="1">
    <nc r="I77" t="inlineStr">
      <is>
        <t>FMOD</t>
      </is>
    </nc>
  </rcc>
  <rcc rId="724" sId="1">
    <nc r="I82" t="inlineStr">
      <is>
        <t>FMOD</t>
      </is>
    </nc>
  </rcc>
  <rcc rId="725" sId="1">
    <nc r="I83" t="inlineStr">
      <is>
        <t>FMOD</t>
      </is>
    </nc>
  </rcc>
  <rcc rId="726" sId="1">
    <nc r="I84" t="inlineStr">
      <is>
        <t>FMOD</t>
      </is>
    </nc>
  </rcc>
  <rcc rId="727" sId="1">
    <nc r="I86" t="inlineStr">
      <is>
        <t>FMOD</t>
      </is>
    </nc>
  </rcc>
  <rcc rId="728" sId="1">
    <nc r="I87" t="inlineStr">
      <is>
        <t>FMOD</t>
      </is>
    </nc>
  </rcc>
  <rcc rId="729" sId="1">
    <nc r="I89" t="inlineStr">
      <is>
        <t>FMOD</t>
      </is>
    </nc>
  </rcc>
  <rcc rId="730" sId="1">
    <nc r="I90" t="inlineStr">
      <is>
        <t>FMOD</t>
      </is>
    </nc>
  </rcc>
  <rcc rId="731" sId="1">
    <nc r="I93" t="inlineStr">
      <is>
        <t>FMOD</t>
      </is>
    </nc>
  </rcc>
  <rcc rId="732" sId="1">
    <nc r="I94" t="inlineStr">
      <is>
        <t>FMOD</t>
      </is>
    </nc>
  </rcc>
  <rcc rId="733" sId="1">
    <nc r="I99" t="inlineStr">
      <is>
        <t>FMOD</t>
      </is>
    </nc>
  </rcc>
  <rcc rId="734" sId="1">
    <nc r="I100" t="inlineStr">
      <is>
        <t>FMOD</t>
      </is>
    </nc>
  </rcc>
  <rcc rId="735" sId="1">
    <nc r="I78" t="inlineStr">
      <is>
        <t>BMOD</t>
      </is>
    </nc>
  </rcc>
  <rcc rId="736" sId="1">
    <oc r="J27" t="inlineStr">
      <is>
        <t>Debug IPClean</t>
      </is>
    </oc>
    <nc r="J27" t="inlineStr">
      <is>
        <t>Debug IP Clean</t>
      </is>
    </nc>
  </rcc>
  <rcc rId="737" sId="1">
    <oc r="J44" t="inlineStr">
      <is>
        <t>Debug IPClean</t>
      </is>
    </oc>
    <nc r="J44" t="inlineStr">
      <is>
        <t>Debug IP Clean</t>
      </is>
    </nc>
  </rcc>
  <rcc rId="738" sId="1">
    <oc r="J59" t="inlineStr">
      <is>
        <t>Debug IPClean</t>
      </is>
    </oc>
    <nc r="J59" t="inlineStr">
      <is>
        <t>Debug IP Clean</t>
      </is>
    </nc>
  </rcc>
  <rcc rId="739" sId="1">
    <oc r="J65" t="inlineStr">
      <is>
        <t>Debug IPClean</t>
      </is>
    </oc>
    <nc r="J65" t="inlineStr">
      <is>
        <t>Debug IP Clean</t>
      </is>
    </nc>
  </rcc>
  <rcc rId="740" sId="1">
    <oc r="J66" t="inlineStr">
      <is>
        <t>Debug IPClean</t>
      </is>
    </oc>
    <nc r="J66" t="inlineStr">
      <is>
        <t>Debug IP Clean</t>
      </is>
    </nc>
  </rcc>
  <rcc rId="741" sId="1">
    <oc r="J68" t="inlineStr">
      <is>
        <t>Debug IPClean</t>
      </is>
    </oc>
    <nc r="J68" t="inlineStr">
      <is>
        <t>Debug IP Clean</t>
      </is>
    </nc>
  </rcc>
  <rcc rId="742" sId="1">
    <oc r="J69" t="inlineStr">
      <is>
        <t>Debug IPClean</t>
      </is>
    </oc>
    <nc r="J69" t="inlineStr">
      <is>
        <t>Debug IP Clean</t>
      </is>
    </nc>
  </rcc>
  <rcc rId="743" sId="1">
    <oc r="J72" t="inlineStr">
      <is>
        <t>Debug IPClean</t>
      </is>
    </oc>
    <nc r="J72" t="inlineStr">
      <is>
        <t>Debug IP Clean</t>
      </is>
    </nc>
  </rcc>
  <rcc rId="744" sId="1">
    <oc r="J88" t="inlineStr">
      <is>
        <t>Debug IPClean</t>
      </is>
    </oc>
    <nc r="J88" t="inlineStr">
      <is>
        <t>Debug IP Clean</t>
      </is>
    </nc>
  </rcc>
  <rcc rId="745" sId="1">
    <oc r="J91" t="inlineStr">
      <is>
        <t>Debug IPClean</t>
      </is>
    </oc>
    <nc r="J91" t="inlineStr">
      <is>
        <t>Debug IP Clean</t>
      </is>
    </nc>
  </rcc>
  <rcc rId="746" sId="1">
    <oc r="J2" t="inlineStr">
      <is>
        <t>ReleaseIpClean</t>
      </is>
    </oc>
    <nc r="J2" t="inlineStr">
      <is>
        <t>Release IP Clean</t>
      </is>
    </nc>
  </rcc>
  <rcc rId="747" sId="1">
    <nc r="J3" t="inlineStr">
      <is>
        <t>Release IP Clean</t>
      </is>
    </nc>
  </rcc>
  <rcc rId="748" sId="1">
    <nc r="J4" t="inlineStr">
      <is>
        <t>Release IP Clean</t>
      </is>
    </nc>
  </rcc>
  <rcc rId="749" sId="1">
    <oc r="J5" t="inlineStr">
      <is>
        <t>Release ipclean</t>
      </is>
    </oc>
    <nc r="J5" t="inlineStr">
      <is>
        <t>Release IP Clean</t>
      </is>
    </nc>
  </rcc>
  <rcc rId="750" sId="1">
    <oc r="J6" t="inlineStr">
      <is>
        <t>ReleaseIpClean</t>
      </is>
    </oc>
    <nc r="J6" t="inlineStr">
      <is>
        <t>Release IP Clean</t>
      </is>
    </nc>
  </rcc>
  <rcc rId="751" sId="1">
    <nc r="J7" t="inlineStr">
      <is>
        <t>Release IP Clean</t>
      </is>
    </nc>
  </rcc>
  <rcc rId="752" sId="1">
    <nc r="J8" t="inlineStr">
      <is>
        <t>Release IP Clean</t>
      </is>
    </nc>
  </rcc>
  <rcc rId="753" sId="1">
    <nc r="J9" t="inlineStr">
      <is>
        <t>Release IP Clean</t>
      </is>
    </nc>
  </rcc>
  <rcc rId="754" sId="1">
    <oc r="J10" t="inlineStr">
      <is>
        <t>ReleaseIpClean</t>
      </is>
    </oc>
    <nc r="J10" t="inlineStr">
      <is>
        <t>Release IP Clean</t>
      </is>
    </nc>
  </rcc>
  <rcc rId="755" sId="1">
    <oc r="J11" t="inlineStr">
      <is>
        <t>Release ipclean</t>
      </is>
    </oc>
    <nc r="J11" t="inlineStr">
      <is>
        <t>Release IP Clean</t>
      </is>
    </nc>
  </rcc>
  <rcc rId="756" sId="1">
    <nc r="J12" t="inlineStr">
      <is>
        <t>Release IP Clean</t>
      </is>
    </nc>
  </rcc>
  <rcc rId="757" sId="1">
    <nc r="J13" t="inlineStr">
      <is>
        <t>Release IP Clean</t>
      </is>
    </nc>
  </rcc>
  <rcc rId="758" sId="1">
    <nc r="J14" t="inlineStr">
      <is>
        <t>Release IP Clean</t>
      </is>
    </nc>
  </rcc>
  <rcc rId="759" sId="1">
    <nc r="J15" t="inlineStr">
      <is>
        <t>Release IP Clean</t>
      </is>
    </nc>
  </rcc>
  <rcc rId="760" sId="1">
    <nc r="J16" t="inlineStr">
      <is>
        <t>Release IP Clean</t>
      </is>
    </nc>
  </rcc>
  <rcc rId="761" sId="1">
    <nc r="J17" t="inlineStr">
      <is>
        <t>Release IP Clean</t>
      </is>
    </nc>
  </rcc>
  <rcc rId="762" sId="1">
    <oc r="J18" t="inlineStr">
      <is>
        <t>Release ipclean</t>
      </is>
    </oc>
    <nc r="J18" t="inlineStr">
      <is>
        <t>Release IP Clean</t>
      </is>
    </nc>
  </rcc>
  <rcc rId="763" sId="1">
    <nc r="J19" t="inlineStr">
      <is>
        <t>Release IP Clean</t>
      </is>
    </nc>
  </rcc>
  <rcc rId="764" sId="1">
    <nc r="J20" t="inlineStr">
      <is>
        <t>Release IP Clean</t>
      </is>
    </nc>
  </rcc>
  <rcc rId="765" sId="1">
    <oc r="J21" t="inlineStr">
      <is>
        <t>Release IPClean</t>
      </is>
    </oc>
    <nc r="J21" t="inlineStr">
      <is>
        <t>Release IP Clean</t>
      </is>
    </nc>
  </rcc>
  <rcc rId="766" sId="1">
    <nc r="J22" t="inlineStr">
      <is>
        <t>Release IP Clean</t>
      </is>
    </nc>
  </rcc>
  <rcc rId="767" sId="1">
    <nc r="J23" t="inlineStr">
      <is>
        <t>Release IP Clean</t>
      </is>
    </nc>
  </rcc>
  <rcc rId="768" sId="1">
    <oc r="J24" t="inlineStr">
      <is>
        <t>Release ipclean</t>
      </is>
    </oc>
    <nc r="J24" t="inlineStr">
      <is>
        <t>Release IP Clean</t>
      </is>
    </nc>
  </rcc>
  <rcc rId="769" sId="1">
    <oc r="J25" t="inlineStr">
      <is>
        <t>Release ipclean</t>
      </is>
    </oc>
    <nc r="J25" t="inlineStr">
      <is>
        <t>Release IP Clean</t>
      </is>
    </nc>
  </rcc>
  <rcc rId="770" sId="1">
    <nc r="J26" t="inlineStr">
      <is>
        <t>Release IP Clean</t>
      </is>
    </nc>
  </rcc>
  <rcc rId="771" sId="1">
    <nc r="J28" t="inlineStr">
      <is>
        <t>Release IP Clean</t>
      </is>
    </nc>
  </rcc>
  <rcc rId="772" sId="1">
    <nc r="J29" t="inlineStr">
      <is>
        <t>Release IP Clean</t>
      </is>
    </nc>
  </rcc>
  <rcc rId="773" sId="1">
    <nc r="J30" t="inlineStr">
      <is>
        <t>Release IP Clean</t>
      </is>
    </nc>
  </rcc>
  <rcc rId="774" sId="1">
    <nc r="J31" t="inlineStr">
      <is>
        <t>Release IP Clean</t>
      </is>
    </nc>
  </rcc>
  <rcc rId="775" sId="1">
    <nc r="J32" t="inlineStr">
      <is>
        <t>Release IP Clean</t>
      </is>
    </nc>
  </rcc>
  <rcc rId="776" sId="1">
    <nc r="J33" t="inlineStr">
      <is>
        <t>Release IP Clean</t>
      </is>
    </nc>
  </rcc>
  <rcc rId="777" sId="1">
    <nc r="J34" t="inlineStr">
      <is>
        <t>Release IP Clean</t>
      </is>
    </nc>
  </rcc>
  <rcc rId="778" sId="1">
    <nc r="J35" t="inlineStr">
      <is>
        <t>Release IP Clean</t>
      </is>
    </nc>
  </rcc>
  <rcc rId="779" sId="1">
    <nc r="J36" t="inlineStr">
      <is>
        <t>Release IP Clean</t>
      </is>
    </nc>
  </rcc>
  <rcc rId="780" sId="1">
    <oc r="J37" t="inlineStr">
      <is>
        <t>Release IPClean</t>
      </is>
    </oc>
    <nc r="J37" t="inlineStr">
      <is>
        <t>Release IP Clean</t>
      </is>
    </nc>
  </rcc>
  <rcc rId="781" sId="1">
    <oc r="J38" t="inlineStr">
      <is>
        <t>Release ipclean</t>
      </is>
    </oc>
    <nc r="J38" t="inlineStr">
      <is>
        <t>Release IP Clean</t>
      </is>
    </nc>
  </rcc>
  <rcc rId="782" sId="1">
    <oc r="J39" t="inlineStr">
      <is>
        <t>Release ipclean</t>
      </is>
    </oc>
    <nc r="J39" t="inlineStr">
      <is>
        <t>Release IP Clean</t>
      </is>
    </nc>
  </rcc>
  <rcc rId="783" sId="1">
    <nc r="J40" t="inlineStr">
      <is>
        <t>Release IP Clean</t>
      </is>
    </nc>
  </rcc>
  <rcc rId="784" sId="1">
    <nc r="J41" t="inlineStr">
      <is>
        <t>Release IP Clean</t>
      </is>
    </nc>
  </rcc>
  <rcc rId="785" sId="1">
    <nc r="J42" t="inlineStr">
      <is>
        <t>Release IP Clean</t>
      </is>
    </nc>
  </rcc>
  <rcc rId="786" sId="1">
    <nc r="J43" t="inlineStr">
      <is>
        <t>Release IP Clean</t>
      </is>
    </nc>
  </rcc>
  <rcc rId="787" sId="1">
    <nc r="J45" t="inlineStr">
      <is>
        <t>Release IP Clean</t>
      </is>
    </nc>
  </rcc>
  <rcc rId="788" sId="1">
    <nc r="J46" t="inlineStr">
      <is>
        <t>Release IP Clean</t>
      </is>
    </nc>
  </rcc>
  <rcc rId="789" sId="1">
    <nc r="J47" t="inlineStr">
      <is>
        <t>Release IP Clean</t>
      </is>
    </nc>
  </rcc>
  <rcc rId="790" sId="1">
    <oc r="J48" t="inlineStr">
      <is>
        <t>ReleaseIpClean</t>
      </is>
    </oc>
    <nc r="J48" t="inlineStr">
      <is>
        <t>Release IP Clean</t>
      </is>
    </nc>
  </rcc>
  <rcc rId="791" sId="1">
    <nc r="J49" t="inlineStr">
      <is>
        <t>Release IP Clean</t>
      </is>
    </nc>
  </rcc>
  <rcc rId="792" sId="1">
    <oc r="J50" t="inlineStr">
      <is>
        <t>Release IPClean</t>
      </is>
    </oc>
    <nc r="J50" t="inlineStr">
      <is>
        <t>Release IP Clean</t>
      </is>
    </nc>
  </rcc>
  <rcc rId="793" sId="1">
    <nc r="J51" t="inlineStr">
      <is>
        <t>Release IP Clean</t>
      </is>
    </nc>
  </rcc>
  <rcc rId="794" sId="1">
    <nc r="J52" t="inlineStr">
      <is>
        <t>Release IP Clean</t>
      </is>
    </nc>
  </rcc>
  <rcc rId="795" sId="1">
    <oc r="J53" t="inlineStr">
      <is>
        <t>Release ipclean</t>
      </is>
    </oc>
    <nc r="J53" t="inlineStr">
      <is>
        <t>Release IP Clean</t>
      </is>
    </nc>
  </rcc>
  <rcc rId="796" sId="1">
    <oc r="J54" t="inlineStr">
      <is>
        <t>Release IPClean</t>
      </is>
    </oc>
    <nc r="J54" t="inlineStr">
      <is>
        <t>Release IP Clean</t>
      </is>
    </nc>
  </rcc>
  <rcc rId="797" sId="1">
    <nc r="J55" t="inlineStr">
      <is>
        <t>Release IP Clean</t>
      </is>
    </nc>
  </rcc>
  <rcc rId="798" sId="1">
    <oc r="J56" t="inlineStr">
      <is>
        <t>Release IPClean</t>
      </is>
    </oc>
    <nc r="J56" t="inlineStr">
      <is>
        <t>Release IP Clean</t>
      </is>
    </nc>
  </rcc>
  <rcc rId="799" sId="1">
    <oc r="J57" t="inlineStr">
      <is>
        <t>Release ipclean</t>
      </is>
    </oc>
    <nc r="J57" t="inlineStr">
      <is>
        <t>Release IP Clean</t>
      </is>
    </nc>
  </rcc>
  <rcc rId="800" sId="1">
    <oc r="J58" t="inlineStr">
      <is>
        <t>Release ipclean</t>
      </is>
    </oc>
    <nc r="J58" t="inlineStr">
      <is>
        <t>Release IP Clean</t>
      </is>
    </nc>
  </rcc>
  <rcc rId="801" sId="1">
    <oc r="J60" t="inlineStr">
      <is>
        <t>Release IPClean</t>
      </is>
    </oc>
    <nc r="J60" t="inlineStr">
      <is>
        <t>Release IP Clean</t>
      </is>
    </nc>
  </rcc>
  <rcc rId="802" sId="1">
    <oc r="J61" t="inlineStr">
      <is>
        <t>Release ipclean</t>
      </is>
    </oc>
    <nc r="J61" t="inlineStr">
      <is>
        <t>Release IP Clean</t>
      </is>
    </nc>
  </rcc>
  <rcc rId="803" sId="1">
    <oc r="J62" t="inlineStr">
      <is>
        <t>ReleaseipClean</t>
      </is>
    </oc>
    <nc r="J62" t="inlineStr">
      <is>
        <t>Release IP Clean</t>
      </is>
    </nc>
  </rcc>
  <rcc rId="804" sId="1">
    <oc r="J63" t="inlineStr">
      <is>
        <t>ReleaseipClean</t>
      </is>
    </oc>
    <nc r="J63" t="inlineStr">
      <is>
        <t>Release IP Clean</t>
      </is>
    </nc>
  </rcc>
  <rcc rId="805" sId="1">
    <oc r="J64" t="inlineStr">
      <is>
        <t>ReleaseipClean</t>
      </is>
    </oc>
    <nc r="J64" t="inlineStr">
      <is>
        <t>Release IP Clean</t>
      </is>
    </nc>
  </rcc>
  <rcc rId="806" sId="1">
    <nc r="J67" t="inlineStr">
      <is>
        <t>Release IP Clean</t>
      </is>
    </nc>
  </rcc>
  <rcc rId="807" sId="1">
    <oc r="J70" t="inlineStr">
      <is>
        <t>Release ipclean</t>
      </is>
    </oc>
    <nc r="J70" t="inlineStr">
      <is>
        <t>Release IP Clean</t>
      </is>
    </nc>
  </rcc>
  <rcc rId="808" sId="1">
    <oc r="J71" t="inlineStr">
      <is>
        <t>Release ipclean</t>
      </is>
    </oc>
    <nc r="J71" t="inlineStr">
      <is>
        <t>Release IP Clean</t>
      </is>
    </nc>
  </rcc>
  <rcc rId="809" sId="1">
    <nc r="J73" t="inlineStr">
      <is>
        <t>Release IP Clean</t>
      </is>
    </nc>
  </rcc>
  <rcc rId="810" sId="1">
    <nc r="J74" t="inlineStr">
      <is>
        <t>Release IP Clean</t>
      </is>
    </nc>
  </rcc>
  <rcc rId="811" sId="1">
    <oc r="J75" t="inlineStr">
      <is>
        <t>Release ipclean</t>
      </is>
    </oc>
    <nc r="J75" t="inlineStr">
      <is>
        <t>Release IP Clean</t>
      </is>
    </nc>
  </rcc>
  <rcc rId="812" sId="1">
    <nc r="J76" t="inlineStr">
      <is>
        <t>Release IP Clean</t>
      </is>
    </nc>
  </rcc>
  <rcc rId="813" sId="1">
    <nc r="J77" t="inlineStr">
      <is>
        <t>Release IP Clean</t>
      </is>
    </nc>
  </rcc>
  <rcc rId="814" sId="1">
    <nc r="J78" t="inlineStr">
      <is>
        <t>Release IP Clean</t>
      </is>
    </nc>
  </rcc>
  <rcc rId="815" sId="1">
    <oc r="J79" t="inlineStr">
      <is>
        <t>Release ipclean</t>
      </is>
    </oc>
    <nc r="J79" t="inlineStr">
      <is>
        <t>Release IP Clean</t>
      </is>
    </nc>
  </rcc>
  <rcc rId="816" sId="1">
    <oc r="J80" t="inlineStr">
      <is>
        <t>ReleaseIpClean</t>
      </is>
    </oc>
    <nc r="J80" t="inlineStr">
      <is>
        <t>Release IP Clean</t>
      </is>
    </nc>
  </rcc>
  <rcc rId="817" sId="1">
    <oc r="J81" t="inlineStr">
      <is>
        <t>Release IPClean</t>
      </is>
    </oc>
    <nc r="J81" t="inlineStr">
      <is>
        <t>Release IP Clean</t>
      </is>
    </nc>
  </rcc>
  <rcc rId="818" sId="1">
    <nc r="J82" t="inlineStr">
      <is>
        <t>Release IP Clean</t>
      </is>
    </nc>
  </rcc>
  <rcc rId="819" sId="1">
    <nc r="J83" t="inlineStr">
      <is>
        <t>Release IP Clean</t>
      </is>
    </nc>
  </rcc>
  <rcc rId="820" sId="1">
    <nc r="J84" t="inlineStr">
      <is>
        <t>Release IP Clean</t>
      </is>
    </nc>
  </rcc>
  <rcc rId="821" sId="1">
    <oc r="J85" t="inlineStr">
      <is>
        <t>ReleaseIpClean</t>
      </is>
    </oc>
    <nc r="J85" t="inlineStr">
      <is>
        <t>Release IP Clean</t>
      </is>
    </nc>
  </rcc>
  <rcc rId="822" sId="1">
    <nc r="J86" t="inlineStr">
      <is>
        <t>Release IP Clean</t>
      </is>
    </nc>
  </rcc>
  <rcc rId="823" sId="1">
    <nc r="J87" t="inlineStr">
      <is>
        <t>Release IP Clean</t>
      </is>
    </nc>
  </rcc>
  <rcc rId="824" sId="1">
    <nc r="J89" t="inlineStr">
      <is>
        <t>Release IP Clean</t>
      </is>
    </nc>
  </rcc>
  <rcc rId="825" sId="1">
    <nc r="J90" t="inlineStr">
      <is>
        <t>Release IP Clean</t>
      </is>
    </nc>
  </rcc>
  <rcc rId="826" sId="1">
    <oc r="J92" t="inlineStr">
      <is>
        <t>Release ipclean</t>
      </is>
    </oc>
    <nc r="J92" t="inlineStr">
      <is>
        <t>Release IP Clean</t>
      </is>
    </nc>
  </rcc>
  <rcc rId="827" sId="1">
    <nc r="J93" t="inlineStr">
      <is>
        <t>Release IP Clean</t>
      </is>
    </nc>
  </rcc>
  <rcc rId="828" sId="1">
    <nc r="J94" t="inlineStr">
      <is>
        <t>Release IP Clean</t>
      </is>
    </nc>
  </rcc>
  <rcc rId="829" sId="1">
    <oc r="J95" t="inlineStr">
      <is>
        <t>Release IPClean</t>
      </is>
    </oc>
    <nc r="J95" t="inlineStr">
      <is>
        <t>Release IP Clean</t>
      </is>
    </nc>
  </rcc>
  <rcc rId="830" sId="1">
    <oc r="J96" t="inlineStr">
      <is>
        <t>ReleaseIpClean</t>
      </is>
    </oc>
    <nc r="J96" t="inlineStr">
      <is>
        <t>Release IP Clean</t>
      </is>
    </nc>
  </rcc>
  <rcc rId="831" sId="1">
    <oc r="J97" t="inlineStr">
      <is>
        <t>Release IPClean</t>
      </is>
    </oc>
    <nc r="J97" t="inlineStr">
      <is>
        <t>Release IP Clean</t>
      </is>
    </nc>
  </rcc>
  <rcc rId="832" sId="1">
    <oc r="J98" t="inlineStr">
      <is>
        <t>Release ipclean</t>
      </is>
    </oc>
    <nc r="J98" t="inlineStr">
      <is>
        <t>Release IP Clean</t>
      </is>
    </nc>
  </rcc>
  <rcc rId="833" sId="1">
    <nc r="J99" t="inlineStr">
      <is>
        <t>Release IP Clean</t>
      </is>
    </nc>
  </rcc>
  <rcc rId="834" sId="1">
    <nc r="J100" t="inlineStr">
      <is>
        <t>Release IP Clean</t>
      </is>
    </nc>
  </rcc>
  <rcc rId="835" sId="1">
    <oc r="J101" t="inlineStr">
      <is>
        <t>ReleaseIpClean</t>
      </is>
    </oc>
    <nc r="J101" t="inlineStr">
      <is>
        <t>Release IP Clean</t>
      </is>
    </nc>
  </rcc>
  <rcc rId="836" sId="1">
    <oc r="K2" t="inlineStr">
      <is>
        <t>Failed in Automation</t>
      </is>
    </oc>
    <nc r="K2"/>
  </rcc>
  <rcc rId="837" sId="1">
    <oc r="K5" t="inlineStr">
      <is>
        <t>Failed in Automation</t>
      </is>
    </oc>
    <nc r="K5"/>
  </rcc>
  <rcc rId="838" sId="1">
    <oc r="K11" t="inlineStr">
      <is>
        <t>Failed in automation</t>
      </is>
    </oc>
    <nc r="K11"/>
  </rcc>
  <rcc rId="839" sId="1">
    <oc r="K18" t="inlineStr">
      <is>
        <t>Failed in automation</t>
      </is>
    </oc>
    <nc r="K18"/>
  </rcc>
  <rcc rId="840" sId="1">
    <oc r="K21" t="inlineStr">
      <is>
        <t>Failed in Automation</t>
      </is>
    </oc>
    <nc r="K21"/>
  </rcc>
  <rcc rId="841" sId="1">
    <oc r="K25" t="inlineStr">
      <is>
        <t>Failed in automation</t>
      </is>
    </oc>
    <nc r="K25"/>
  </rcc>
  <rcc rId="842" sId="1">
    <oc r="K27" t="inlineStr">
      <is>
        <t>Failed in Automation</t>
      </is>
    </oc>
    <nc r="K27"/>
  </rcc>
  <rcc rId="843" sId="1">
    <oc r="K44" t="inlineStr">
      <is>
        <t>Failed in Automation</t>
      </is>
    </oc>
    <nc r="K44"/>
  </rcc>
  <rcc rId="844" sId="1">
    <oc r="K48" t="inlineStr">
      <is>
        <t>Failed in automation</t>
      </is>
    </oc>
    <nc r="K48"/>
  </rcc>
  <rcc rId="845" sId="1">
    <oc r="K53" t="inlineStr">
      <is>
        <t>Failed in automation</t>
      </is>
    </oc>
    <nc r="K53"/>
  </rcc>
  <rcc rId="846" sId="1">
    <oc r="K58" t="inlineStr">
      <is>
        <t>Failed in Automation</t>
      </is>
    </oc>
    <nc r="K58"/>
  </rcc>
  <rcc rId="847" sId="1">
    <oc r="K61" t="inlineStr">
      <is>
        <t>Failed in Automation</t>
      </is>
    </oc>
    <nc r="K61"/>
  </rcc>
  <rcc rId="848" sId="1">
    <oc r="K63" t="inlineStr">
      <is>
        <t>Failed in automation</t>
      </is>
    </oc>
    <nc r="K63"/>
  </rcc>
  <rcc rId="849" sId="1">
    <oc r="K64" t="inlineStr">
      <is>
        <t>Failed in automation</t>
      </is>
    </oc>
    <nc r="K64"/>
  </rcc>
  <rcc rId="850" sId="1">
    <oc r="K65" t="inlineStr">
      <is>
        <t>Failed in automation</t>
      </is>
    </oc>
    <nc r="K65"/>
  </rcc>
  <rcc rId="851" sId="1">
    <oc r="K67" t="inlineStr">
      <is>
        <t>Failed in Automation</t>
      </is>
    </oc>
    <nc r="K67"/>
  </rcc>
  <rcc rId="852" sId="1">
    <oc r="K68" t="inlineStr">
      <is>
        <t>Failed in Automation</t>
      </is>
    </oc>
    <nc r="K68"/>
  </rcc>
  <rcc rId="853" sId="1">
    <oc r="K69" t="inlineStr">
      <is>
        <t>Failed in automation</t>
      </is>
    </oc>
    <nc r="K69"/>
  </rcc>
  <rcc rId="854" sId="1">
    <oc r="K70" t="inlineStr">
      <is>
        <t>Failed in automation</t>
      </is>
    </oc>
    <nc r="K70"/>
  </rcc>
  <rcc rId="855" sId="1">
    <oc r="K71" t="inlineStr">
      <is>
        <t>Failed in automation</t>
      </is>
    </oc>
    <nc r="K71"/>
  </rcc>
  <rcc rId="856" sId="1">
    <oc r="K82" t="inlineStr">
      <is>
        <t>Failed in Automation</t>
      </is>
    </oc>
    <nc r="K82"/>
  </rcc>
  <rcc rId="857" sId="1">
    <oc r="K83" t="inlineStr">
      <is>
        <t>Failed in Automation</t>
      </is>
    </oc>
    <nc r="K83"/>
  </rcc>
  <rcc rId="858" sId="1">
    <oc r="K84" t="inlineStr">
      <is>
        <t>Failed in Automation</t>
      </is>
    </oc>
    <nc r="K84"/>
  </rcc>
  <rcc rId="859" sId="1">
    <oc r="K86" t="inlineStr">
      <is>
        <t>Failed in Automation</t>
      </is>
    </oc>
    <nc r="K86"/>
  </rcc>
  <rcc rId="860" sId="1">
    <oc r="K87" t="inlineStr">
      <is>
        <t>Failed in Automation</t>
      </is>
    </oc>
    <nc r="K87"/>
  </rcc>
  <rcc rId="861" sId="1">
    <oc r="K88" t="inlineStr">
      <is>
        <t>Failed in Automation</t>
      </is>
    </oc>
    <nc r="K88"/>
  </rcc>
  <rcc rId="862" sId="1">
    <oc r="K89" t="inlineStr">
      <is>
        <t>Failed in Automation</t>
      </is>
    </oc>
    <nc r="K89"/>
  </rcc>
  <rcc rId="863" sId="1">
    <oc r="K90" t="inlineStr">
      <is>
        <t>Failed in Automation</t>
      </is>
    </oc>
    <nc r="K90"/>
  </rcc>
  <rcc rId="864" sId="1">
    <oc r="K91" t="inlineStr">
      <is>
        <t>Failed in Automation</t>
      </is>
    </oc>
    <nc r="K91"/>
  </rcc>
  <rcc rId="865" sId="1">
    <oc r="K92" t="inlineStr">
      <is>
        <t>Failed in Automation</t>
      </is>
    </oc>
    <nc r="K92"/>
  </rcc>
  <rcc rId="866" sId="1">
    <oc r="K97" t="inlineStr">
      <is>
        <t>Failed in Auotmation</t>
      </is>
    </oc>
    <nc r="K97"/>
  </rcc>
  <rcc rId="867" sId="1">
    <oc r="K101" t="inlineStr">
      <is>
        <t>Failed in Automation</t>
      </is>
    </oc>
    <nc r="K101"/>
  </rcc>
  <rrc rId="868" sId="1" ref="L1:L1048576" action="deleteCol">
    <undo index="65535" exp="area" ref3D="1" dr="$A$1:$L$101" dn="Z_3F302DE1_A2A0_4990_8A59_5C4BB0510123_.wvu.FilterData" sId="1"/>
    <undo index="65535" exp="area" ref3D="1" dr="$A$1:$L$101" dn="Z_C3812CB9_FD89_4E31_81AC_A56C6C8CD5A6_.wvu.FilterData" sId="1"/>
    <undo index="65535" exp="area" ref3D="1" dr="$A$1:$L$101" dn="Z_9E87471D_34C6_484A_9097_BFFE8051F728_.wvu.FilterData" sId="1"/>
    <undo index="65535" exp="area" ref3D="1" dr="$A$1:$L$101" dn="Z_385D8B49_9F48_4DED_8D8A_2F3FED4E481E_.wvu.FilterData" sId="1"/>
    <undo index="65535" exp="area" ref3D="1" dr="$A$1:$L$101" dn="Z_CB354FE5_D5FF_4A68_B858_CCCC0410F22B_.wvu.FilterData" sId="1"/>
    <undo index="65535" exp="area" ref3D="1" dr="$A$1:$L$101" dn="Z_DD237DFE_EF3A_48BC_BF14_8E22B3FC35DB_.wvu.FilterData" sId="1"/>
    <undo index="65535" exp="area" ref3D="1" dr="$A$1:$L$101" dn="Z_9AE0BABA_C975_411B_A218_BAF1D342C992_.wvu.FilterData" sId="1"/>
    <undo index="65535" exp="area" ref3D="1" dr="$A$1:$L$101" dn="Z_489EBCA1_1EB5_43EB_8502_2F5A8CC08B83_.wvu.FilterData" sId="1"/>
    <undo index="65535" exp="area" ref3D="1" dr="$A$1:$L$101" dn="Z_9F64C879_45DC_40C3_9F04_2234B66C98FD_.wvu.FilterData" sId="1"/>
    <undo index="65535" exp="area" ref3D="1" dr="$A$1:$L$101" dn="Z_509973AE_4785_4B72_8F94_86E7D131D12C_.wvu.FilterData" sId="1"/>
    <undo index="65535" exp="area" ref3D="1" dr="$A$1:$L$101" dn="Z_07C38B7F_D581_49A2_AB22_FCCFB1DBFD09_.wvu.FilterData" sId="1"/>
    <undo index="65535" exp="area" ref3D="1" dr="$A$1:$L$101" dn="Z_E6C3DFF9_6309_44AE_A651_8047657676EA_.wvu.FilterData" sId="1"/>
    <undo index="65535" exp="area" ref3D="1" dr="$A$1:$L$101" dn="_FilterDatabase" sId="1"/>
    <undo index="65535" exp="area" ref3D="1" dr="$A$1:$L$101" dn="Z_AA5458E9_3D5E_482C_98F7_30AACFE6CB10_.wvu.FilterData" sId="1"/>
    <undo index="65535" exp="area" ref3D="1" dr="$A$1:$L$101" dn="Z_1F522EF6_D133_417B_AF58_CD100E69D0A2_.wvu.FilterData" sId="1"/>
    <undo index="65535" exp="area" ref3D="1" dr="$A$1:$L$101" dn="Z_9A22F2DE_131F_43AE_8278_FBC8AF97F6F9_.wvu.FilterData" sId="1"/>
    <undo index="65535" exp="area" ref3D="1" dr="$A$1:$L$101" dn="Z_7A64BA12_E888_4AE0_BD50_AA0B8B9B4EEB_.wvu.FilterData" sId="1"/>
    <undo index="65535" exp="area" ref3D="1" dr="$A$1:$L$101" dn="Z_B94E1CCC_469A_4036_BA2A_B6AFBD684802_.wvu.FilterData" sId="1"/>
    <rfmt sheetId="1" xfDxf="1" sqref="L1:L1048576" start="0" length="0"/>
    <rcc rId="0" sId="1">
      <nc r="L1" t="inlineStr">
        <is>
          <t>Duration</t>
        </is>
      </nc>
    </rcc>
    <rcc rId="0" sId="1">
      <nc r="L5" t="inlineStr">
        <is>
          <t>1 hour</t>
        </is>
      </nc>
    </rcc>
    <rcc rId="0" sId="1">
      <nc r="L11" t="inlineStr">
        <is>
          <t>5 min</t>
        </is>
      </nc>
    </rcc>
    <rcc rId="0" sId="1">
      <nc r="L18" t="inlineStr">
        <is>
          <t>1 hour</t>
        </is>
      </nc>
    </rcc>
    <rcc rId="0" sId="1">
      <nc r="L21" t="inlineStr">
        <is>
          <t>30min</t>
        </is>
      </nc>
    </rcc>
    <rcc rId="0" sId="1">
      <nc r="L24" t="inlineStr">
        <is>
          <t>45 min</t>
        </is>
      </nc>
    </rcc>
    <rcc rId="0" sId="1">
      <nc r="L25" t="inlineStr">
        <is>
          <t>30 min</t>
        </is>
      </nc>
    </rcc>
    <rcc rId="0" sId="1">
      <nc r="L27" t="inlineStr">
        <is>
          <t>50 mins</t>
        </is>
      </nc>
    </rcc>
    <rcc rId="0" sId="1">
      <nc r="L37" t="inlineStr">
        <is>
          <t>15mins</t>
        </is>
      </nc>
    </rcc>
    <rcc rId="0" sId="1">
      <nc r="L38" t="inlineStr">
        <is>
          <t>30 min</t>
        </is>
      </nc>
    </rcc>
    <rcc rId="0" sId="1">
      <nc r="L39" t="inlineStr">
        <is>
          <t>30 min</t>
        </is>
      </nc>
    </rcc>
    <rcc rId="0" sId="1">
      <nc r="L44" t="inlineStr">
        <is>
          <t>1hr 10mins</t>
        </is>
      </nc>
    </rcc>
    <rcc rId="0" sId="1">
      <nc r="L53" t="inlineStr">
        <is>
          <t>5 min</t>
        </is>
      </nc>
    </rcc>
    <rcc rId="0" sId="1">
      <nc r="L54" t="inlineStr">
        <is>
          <t>1hr 47mins</t>
        </is>
      </nc>
    </rcc>
    <rcc rId="0" sId="1">
      <nc r="L56" t="inlineStr">
        <is>
          <t>16mins</t>
        </is>
      </nc>
    </rcc>
    <rcc rId="0" sId="1">
      <nc r="L58" t="inlineStr">
        <is>
          <t>30 min</t>
        </is>
      </nc>
    </rcc>
    <rcc rId="0" sId="1">
      <nc r="L60" t="inlineStr">
        <is>
          <t>40min</t>
        </is>
      </nc>
    </rcc>
    <rcc rId="0" sId="1">
      <nc r="L61" t="inlineStr">
        <is>
          <t>30 min</t>
        </is>
      </nc>
    </rcc>
    <rcc rId="0" sId="1">
      <nc r="L72" t="inlineStr">
        <is>
          <t>1 hr 56mins</t>
        </is>
      </nc>
    </rcc>
    <rcc rId="0" sId="1">
      <nc r="L81" t="inlineStr">
        <is>
          <t>31min</t>
        </is>
      </nc>
    </rcc>
    <rcc rId="0" sId="1">
      <nc r="L88" t="inlineStr">
        <is>
          <t>35min</t>
        </is>
      </nc>
    </rcc>
    <rcc rId="0" sId="1">
      <nc r="L91" t="inlineStr">
        <is>
          <t>1hr 15mins</t>
        </is>
      </nc>
    </rcc>
    <rcc rId="0" sId="1">
      <nc r="L92" t="inlineStr">
        <is>
          <t>20 min</t>
        </is>
      </nc>
    </rcc>
    <rcc rId="0" sId="1">
      <nc r="L95" t="inlineStr">
        <is>
          <t>25mins</t>
        </is>
      </nc>
    </rcc>
    <rcc rId="0" sId="1">
      <nc r="L97" t="inlineStr">
        <is>
          <t>15mins</t>
        </is>
      </nc>
    </rcc>
    <rcc rId="0" sId="1">
      <nc r="L98" t="inlineStr">
        <is>
          <t>30 min</t>
        </is>
      </nc>
    </rcc>
  </rrc>
  <rfmt sheetId="1" sqref="A1:A101" start="0" length="0">
    <dxf>
      <border>
        <left style="thin">
          <color indexed="64"/>
        </left>
      </border>
    </dxf>
  </rfmt>
  <rfmt sheetId="1" sqref="A1:J1" start="0" length="0">
    <dxf>
      <border>
        <top style="thin">
          <color indexed="64"/>
        </top>
      </border>
    </dxf>
  </rfmt>
  <rfmt sheetId="1" sqref="J1:J101" start="0" length="0">
    <dxf>
      <border>
        <right style="thin">
          <color indexed="64"/>
        </right>
      </border>
    </dxf>
  </rfmt>
  <rfmt sheetId="1" sqref="A101:J101" start="0" length="0">
    <dxf>
      <border>
        <bottom style="thin">
          <color indexed="64"/>
        </bottom>
      </border>
    </dxf>
  </rfmt>
  <rfmt sheetId="1" sqref="A1:J101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rfmt>
  <rfmt sheetId="1" sqref="A1:K1">
    <dxf>
      <fill>
        <patternFill patternType="solid">
          <bgColor theme="3" tint="0.39997558519241921"/>
        </patternFill>
      </fill>
    </dxf>
  </rfmt>
  <rfmt sheetId="1" sqref="A1:K1" start="0" length="2147483647">
    <dxf>
      <font>
        <b/>
      </font>
    </dxf>
  </rfmt>
  <rcv guid="{509973AE-4785-4B72-8F94-86E7D131D12C}" action="delete"/>
  <rdn rId="0" localSheetId="1" customView="1" name="Z_509973AE_4785_4B72_8F94_86E7D131D12C_.wvu.FilterData" hidden="1" oldHidden="1">
    <formula>GNRD_Orange_9_D67!$A$1:$K$101</formula>
    <oldFormula>GNRD_Orange_9_D67!$A$1:$K$101</oldFormula>
  </rdn>
  <rcv guid="{509973AE-4785-4B72-8F94-86E7D131D12C}" action="add"/>
  <rsnm rId="870" sheetId="1" oldName="[GNRD_Orange_09_D67.xlsx]Sheet1" newName="[GNRD_Orange_09_D67.xlsx]GNRD_Orange_9_D67"/>
</revisions>
</file>

<file path=xl/revisions/revisionLog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71" sId="1">
    <nc r="E66" t="inlineStr">
      <is>
        <t>Block</t>
      </is>
    </nc>
  </rcc>
  <rcc rId="872" sId="1">
    <nc r="K66" t="inlineStr">
      <is>
        <t>not populated with full dimm</t>
      </is>
    </nc>
  </rcc>
  <rfmt sheetId="1" sqref="K66"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rfmt>
</revisions>
</file>

<file path=xl/revisions/revisionLog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E66">
    <dxf>
      <fill>
        <patternFill patternType="solid">
          <bgColor rgb="FFFFFF00"/>
        </patternFill>
      </fill>
    </dxf>
  </rfmt>
</revisions>
</file>

<file path=xl/revisions/revisionLog5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73" sId="2">
    <oc r="B4">
      <v>1</v>
    </oc>
    <nc r="B4">
      <v>2</v>
    </nc>
  </rcc>
  <rcc rId="874" sId="2">
    <nc r="B9">
      <f>(B2/B6)*100</f>
    </nc>
  </rcc>
  <rcc rId="875" sId="2">
    <nc r="B10">
      <v>0</v>
    </nc>
  </rcc>
  <rcc rId="876" sId="2">
    <nc r="B11">
      <f>(B4/B6)*100</f>
    </nc>
  </rcc>
</revisions>
</file>

<file path=xl/revisions/revisionLog5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xfDxf="1" sqref="K58" start="0" length="0"/>
  <rcc rId="877" sId="1">
    <nc r="K58" t="inlineStr">
      <is>
        <t>SGX SIMICS Block</t>
      </is>
    </nc>
  </rcc>
  <rrc rId="878" sId="1" ref="A67:XFD67" action="deleteRow">
    <rfmt sheetId="1" xfDxf="1" sqref="A67:XFD67" start="0" length="0"/>
    <rcc rId="0" sId="1" dxf="1">
      <nc r="A67">
        <f>HYPERLINK("https://hsdes.intel.com/resource/16012681492","16012681492")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67" t="inlineStr">
        <is>
          <t>To validate BIOS basic support when SNC is disabled in BHS AP_X1 and SP(HCC_XCC) config and GNRD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67" t="inlineStr">
        <is>
          <t>bios.uncore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67" t="inlineStr">
        <is>
          <t>Gayathri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E67" t="inlineStr">
        <is>
          <t>NA</t>
        </is>
      </nc>
      <ndxf>
        <fill>
          <patternFill patternType="solid">
            <bgColor theme="4" tint="0.59999389629810485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F6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G67">
        <v>42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H67" t="inlineStr">
        <is>
          <t>HCC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I67" t="inlineStr">
        <is>
          <t>FMOD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J67" t="inlineStr">
        <is>
          <t>Release IP Clean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879" sId="1" ref="A74:XFD74" action="deleteRow">
    <rfmt sheetId="1" xfDxf="1" sqref="A74:XFD74" start="0" length="0"/>
    <rcc rId="0" sId="1" dxf="1">
      <nc r="A74">
        <f>HYPERLINK("https://hsdes.intel.com/resource/16014160290","16014160290")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74" t="inlineStr">
        <is>
          <t>BIOS must enumerate OOBMSM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74" t="inlineStr">
        <is>
          <t>bios.platform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74" t="inlineStr">
        <is>
          <t>Gangani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E74" t="inlineStr">
        <is>
          <t>NA</t>
        </is>
      </nc>
      <ndxf>
        <fill>
          <patternFill patternType="solid">
            <bgColor theme="4" tint="0.59999389629810485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F7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G74">
        <v>42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H74" t="inlineStr">
        <is>
          <t>HCC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I74" t="inlineStr">
        <is>
          <t>FMOD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J74" t="inlineStr">
        <is>
          <t>Release IP Clean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880" sId="1" ref="A77:XFD77" action="deleteRow">
    <rfmt sheetId="1" xfDxf="1" sqref="A77:XFD77" start="0" length="0"/>
    <rcc rId="0" sId="1" dxf="1">
      <nc r="A77">
        <f>HYPERLINK("https://hsdes.intel.com/resource/16016318448","16016318448")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77" t="inlineStr">
        <is>
          <t>To Validate Active Core Modules, CHAs , DDR Channels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77" t="inlineStr">
        <is>
          <t>bios.mem_decode,bios.platform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77" t="inlineStr">
        <is>
          <t>Gangani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E77" t="inlineStr">
        <is>
          <t>NA</t>
        </is>
      </nc>
      <ndxf>
        <fill>
          <patternFill patternType="solid">
            <bgColor theme="4" tint="0.59999389629810485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F7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G77">
        <v>42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H77" t="inlineStr">
        <is>
          <t>HCC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I77" t="inlineStr">
        <is>
          <t>FMOD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J77" t="inlineStr">
        <is>
          <t>Release IP Clean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881" sId="2" ref="A5:XFD5" action="deleteRow">
    <rfmt sheetId="2" xfDxf="1" sqref="A5:XFD5" start="0" length="0"/>
    <rcc rId="0" sId="2" dxf="1">
      <nc r="A5" t="inlineStr">
        <is>
          <t>NA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5">
        <v>3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D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cc rId="882" sId="2">
    <oc r="B2">
      <v>95</v>
    </oc>
    <nc r="B2">
      <v>96</v>
    </nc>
  </rcc>
  <rcc rId="883" sId="2">
    <oc r="B5">
      <v>100</v>
    </oc>
    <nc r="B5">
      <f>SUM(B2:B4)</f>
    </nc>
  </rcc>
  <rfmt sheetId="2" sqref="B8:B10">
    <dxf>
      <numFmt numFmtId="164" formatCode="0.0000000"/>
    </dxf>
  </rfmt>
  <rfmt sheetId="2" sqref="B8:B10">
    <dxf>
      <numFmt numFmtId="165" formatCode="0.000000"/>
    </dxf>
  </rfmt>
  <rfmt sheetId="2" sqref="B8:B10">
    <dxf>
      <numFmt numFmtId="166" formatCode="0.00000"/>
    </dxf>
  </rfmt>
  <rfmt sheetId="2" sqref="B8:B10">
    <dxf>
      <numFmt numFmtId="167" formatCode="0.0000"/>
    </dxf>
  </rfmt>
  <rfmt sheetId="2" sqref="B8:B10">
    <dxf>
      <numFmt numFmtId="168" formatCode="0.000"/>
    </dxf>
  </rfmt>
  <rfmt sheetId="2" sqref="B8:B10">
    <dxf>
      <numFmt numFmtId="2" formatCode="0.00"/>
    </dxf>
  </rfmt>
  <rdn rId="0" localSheetId="1" customView="1" name="Z_28F314D6_E35C_417C_B454_1F5C3F67EF1B_.wvu.FilterData" hidden="1" oldHidden="1">
    <formula>GNRD_Orange_9_D67!$A$1:$K$98</formula>
  </rdn>
  <rcv guid="{28F314D6-E35C-417C-B454-1F5C3F67EF1B}" action="add"/>
</revisions>
</file>

<file path=xl/revisions/revisionLog5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85" sId="2">
    <oc r="B2">
      <v>96</v>
    </oc>
    <nc r="B2">
      <v>95</v>
    </nc>
  </rcc>
  <rcc rId="886" sId="1">
    <oc r="K66" t="inlineStr">
      <is>
        <t>not populated with full dimm</t>
      </is>
    </oc>
    <nc r="K66" t="inlineStr">
      <is>
        <t>Debug is in progress</t>
      </is>
    </nc>
  </rcc>
</revisions>
</file>

<file path=xl/revisions/revisionLog5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887" sId="1" ref="D1:D1048576" action="deleteCol">
    <rfmt sheetId="1" xfDxf="1" sqref="D1:D1048576" start="0" length="0"/>
    <rcc rId="0" sId="1" dxf="1">
      <nc r="D1" t="inlineStr">
        <is>
          <t>Tester</t>
        </is>
      </nc>
      <ndxf>
        <font>
          <b/>
          <sz val="11"/>
          <color theme="1"/>
          <name val="Calibri"/>
          <family val="2"/>
          <scheme val="minor"/>
        </font>
        <fill>
          <patternFill patternType="solid">
            <bgColor theme="3" tint="0.39997558519241921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2" t="inlineStr">
        <is>
          <t>Arpitha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3" t="inlineStr">
        <is>
          <t>Automation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4" t="inlineStr">
        <is>
          <t>automation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5" t="inlineStr">
        <is>
          <t>Gangani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6" t="inlineStr">
        <is>
          <t>Arpitha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7" t="inlineStr">
        <is>
          <t>automation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8" t="inlineStr">
        <is>
          <t>automation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9" t="inlineStr">
        <is>
          <t>automation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10" t="inlineStr">
        <is>
          <t>Arpitha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11" t="inlineStr">
        <is>
          <t>Gangani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12" t="inlineStr">
        <is>
          <t>Automation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13" t="inlineStr">
        <is>
          <t>automation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14" t="inlineStr">
        <is>
          <t>automation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15" t="inlineStr">
        <is>
          <t>automation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16" t="inlineStr">
        <is>
          <t>automation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17" t="inlineStr">
        <is>
          <t>automation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18" t="inlineStr">
        <is>
          <t>Gangani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19" t="inlineStr">
        <is>
          <t>automation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20" t="inlineStr">
        <is>
          <t>automation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21" t="inlineStr">
        <is>
          <t>Chetana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22" t="inlineStr">
        <is>
          <t>automation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23" t="inlineStr">
        <is>
          <t>Automation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24" t="inlineStr">
        <is>
          <t>Gangani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25" t="inlineStr">
        <is>
          <t>Gangani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26" t="inlineStr">
        <is>
          <t>automation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27" t="inlineStr">
        <is>
          <t>Chetana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28" t="inlineStr">
        <is>
          <t>automation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29" t="inlineStr">
        <is>
          <t>Automation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30" t="inlineStr">
        <is>
          <t>automation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31" t="inlineStr">
        <is>
          <t>automation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32" t="inlineStr">
        <is>
          <t>automation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33" t="inlineStr">
        <is>
          <t>Automation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34" t="inlineStr">
        <is>
          <t>Automation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35" t="inlineStr">
        <is>
          <t>automation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36" t="inlineStr">
        <is>
          <t>Automation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37" t="inlineStr">
        <is>
          <t>Chetana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38" t="inlineStr">
        <is>
          <t>Gangani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39" t="inlineStr">
        <is>
          <t>Gangani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40" t="inlineStr">
        <is>
          <t>automation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41" t="inlineStr">
        <is>
          <t>automation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42" t="inlineStr">
        <is>
          <t>automation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43" t="inlineStr">
        <is>
          <t>automation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44" t="inlineStr">
        <is>
          <t>Chetana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45" t="inlineStr">
        <is>
          <t>Automation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46" t="inlineStr">
        <is>
          <t>Automation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47" t="inlineStr">
        <is>
          <t>automation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48" t="inlineStr">
        <is>
          <t>Arpitha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49" t="inlineStr">
        <is>
          <t>automation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50" t="inlineStr">
        <is>
          <t>Gayathri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51" t="inlineStr">
        <is>
          <t>automation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52" t="inlineStr">
        <is>
          <t>Automation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53" t="inlineStr">
        <is>
          <t>Gangani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54" t="inlineStr">
        <is>
          <t>Chetana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55" t="inlineStr">
        <is>
          <t>Automation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56" t="inlineStr">
        <is>
          <t>Chetana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57" t="inlineStr">
        <is>
          <t>Gayathri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58" t="inlineStr">
        <is>
          <t>Gangani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59" t="inlineStr">
        <is>
          <t>Gayathri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60" t="inlineStr">
        <is>
          <t>Chetana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61" t="inlineStr">
        <is>
          <t>Gangani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62" t="inlineStr">
        <is>
          <t>Arpitha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63" t="inlineStr">
        <is>
          <t>Arpitha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64" t="inlineStr">
        <is>
          <t>Arpitha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65" t="inlineStr">
        <is>
          <t>Gayathri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66" t="inlineStr">
        <is>
          <t>Gayathri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67" t="inlineStr">
        <is>
          <t>Gayathri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68" t="inlineStr">
        <is>
          <t>Gayathri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69" t="inlineStr">
        <is>
          <t>Gayathri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70" t="inlineStr">
        <is>
          <t>Gayathri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71" t="inlineStr">
        <is>
          <t>Chetana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72" t="inlineStr">
        <is>
          <t>automation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73" t="inlineStr">
        <is>
          <t>automation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74" t="inlineStr">
        <is>
          <t>Automation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75" t="inlineStr">
        <is>
          <t>automation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76" t="inlineStr">
        <is>
          <t>automation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77" t="inlineStr">
        <is>
          <t>Arpitha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78" t="inlineStr">
        <is>
          <t>Chetana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79" t="inlineStr">
        <is>
          <t>Sajjad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80" t="inlineStr">
        <is>
          <t>Sajjad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81" t="inlineStr">
        <is>
          <t>Sajjad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82" t="inlineStr">
        <is>
          <t>Arpitha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83" t="inlineStr">
        <is>
          <t>Sajjad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84" t="inlineStr">
        <is>
          <t>Sajjad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85" t="inlineStr">
        <is>
          <t>Chetana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86" t="inlineStr">
        <is>
          <t>Sajjad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87" t="inlineStr">
        <is>
          <t>Sajjad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88" t="inlineStr">
        <is>
          <t>Chetana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89" t="inlineStr">
        <is>
          <t>Gangani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90" t="inlineStr">
        <is>
          <t>Automation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91" t="inlineStr">
        <is>
          <t>Automation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92" t="inlineStr">
        <is>
          <t>Chetana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93" t="inlineStr">
        <is>
          <t>Arpitha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94" t="inlineStr">
        <is>
          <t>Chetana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95" t="inlineStr">
        <is>
          <t>Gangani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96" t="inlineStr">
        <is>
          <t>automation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97" t="inlineStr">
        <is>
          <t>Automation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98" t="inlineStr">
        <is>
          <t>Arpitha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fmt sheetId="1" sqref="A1:J1" start="0" length="0">
    <dxf>
      <border>
        <top style="thin">
          <color indexed="64"/>
        </top>
      </border>
    </dxf>
  </rfmt>
  <rfmt sheetId="1" sqref="J1:J98" start="0" length="0">
    <dxf>
      <border>
        <right style="thin">
          <color indexed="64"/>
        </right>
      </border>
    </dxf>
  </rfmt>
  <rfmt sheetId="1" sqref="A98:J98" start="0" length="0">
    <dxf>
      <border>
        <bottom style="thin">
          <color indexed="64"/>
        </bottom>
      </border>
    </dxf>
  </rfmt>
</revisions>
</file>

<file path=xl/revisions/revisionLog5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88" sId="1">
    <oc r="A1" t="inlineStr">
      <is>
        <t>id</t>
      </is>
    </oc>
    <nc r="A1" t="inlineStr">
      <is>
        <t>TCD_ID</t>
      </is>
    </nc>
  </rcc>
  <rcc rId="889" sId="1">
    <oc r="B1" t="inlineStr">
      <is>
        <t>title</t>
      </is>
    </oc>
    <nc r="B1" t="inlineStr">
      <is>
        <t>TCD_Title</t>
      </is>
    </nc>
  </rcc>
  <rdn rId="0" localSheetId="1" customView="1" name="Z_9FAE441D_95BE_45E6_965C_83217D22C944_.wvu.FilterData" hidden="1" oldHidden="1">
    <formula>GNRD_Eval_Report_0009__D67!$A$1:$J$98</formula>
  </rdn>
  <rcv guid="{9FAE441D-95BE-45E6-965C-83217D22C944}" action="add"/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8">
  <userInfo guid="{862408E6-AE74-4490-9ABC-44F59CD27D31}" name="C, ChetanaX" id="-1677631834" dateTime="2022-12-21T10:09:23"/>
  <userInfo guid="{23B96BA1-349F-4E20-AC6B-A9D189556A12}" name="H R, ArpithaX" id="-1051183485" dateTime="2022-12-21T10:31:10"/>
  <userInfo guid="{2D570AE1-6167-4EAF-AA07-F2770372E84A}" name="Mohiuddin, SajjadX" id="-103659659" dateTime="2022-12-21T10:41:56"/>
  <userInfo guid="{3B9FF9DE-1F5D-4DDD-A6BA-8C7E2081693A}" name="Mohiuddin, SajjadX" id="-103656730" dateTime="2022-12-21T11:38:36"/>
  <userInfo guid="{3B9FF9DE-1F5D-4DDD-A6BA-8C7E2081693A}" name="H R, ArpithaX" id="-1051137469" dateTime="2022-12-21T13:20:26"/>
  <userInfo guid="{FBBFFB48-6A62-4009-A390-078016704B3D}" name="Harikumar, GayathriX" id="-957550857" dateTime="2022-12-21T19:08:51"/>
  <userInfo guid="{15C73248-C336-40F1-ABBD-3F8BE33E7556}" name="Mp, Ganesh" id="-925239821" dateTime="2022-12-22T11:00:31"/>
  <userInfo guid="{494A7E69-9399-44AB-89F8-29D0ABB1F7B2}" name="Mp, Ganesh" id="-925295365" dateTime="2022-12-22T16:22:46"/>
</us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8"/>
  <sheetViews>
    <sheetView tabSelected="1" workbookViewId="0">
      <selection activeCell="B1" sqref="B1"/>
    </sheetView>
  </sheetViews>
  <sheetFormatPr defaultRowHeight="14.4" x14ac:dyDescent="0.3"/>
  <cols>
    <col min="1" max="1" width="11.77734375" bestFit="1" customWidth="1"/>
    <col min="2" max="2" width="59.5546875" customWidth="1"/>
    <col min="3" max="3" width="17.21875" customWidth="1"/>
    <col min="4" max="4" width="10.5546875" customWidth="1"/>
    <col min="5" max="5" width="11.77734375" bestFit="1" customWidth="1"/>
    <col min="9" max="9" width="15" bestFit="1" customWidth="1"/>
    <col min="10" max="10" width="26.21875" bestFit="1" customWidth="1"/>
  </cols>
  <sheetData>
    <row r="1" spans="1:10" x14ac:dyDescent="0.3">
      <c r="A1" s="7" t="s">
        <v>132</v>
      </c>
      <c r="B1" s="7" t="s">
        <v>133</v>
      </c>
      <c r="C1" s="7" t="s">
        <v>97</v>
      </c>
      <c r="D1" s="7" t="s">
        <v>119</v>
      </c>
      <c r="E1" s="7" t="s">
        <v>112</v>
      </c>
      <c r="F1" s="7" t="s">
        <v>113</v>
      </c>
      <c r="G1" s="7" t="s">
        <v>114</v>
      </c>
      <c r="H1" s="7" t="s">
        <v>115</v>
      </c>
      <c r="I1" s="7" t="s">
        <v>116</v>
      </c>
      <c r="J1" s="7" t="s">
        <v>117</v>
      </c>
    </row>
    <row r="2" spans="1:10" x14ac:dyDescent="0.3">
      <c r="A2" s="2" t="str">
        <f>HYPERLINK("https://hsdes.intel.com/resource/1508602355","1508602355")</f>
        <v>1508602355</v>
      </c>
      <c r="B2" s="2" t="s">
        <v>0</v>
      </c>
      <c r="C2" s="2" t="s">
        <v>98</v>
      </c>
      <c r="D2" s="4" t="s">
        <v>118</v>
      </c>
      <c r="E2" s="2"/>
      <c r="F2" s="2">
        <v>42</v>
      </c>
      <c r="G2" s="2" t="s">
        <v>120</v>
      </c>
      <c r="H2" s="2" t="s">
        <v>121</v>
      </c>
      <c r="I2" s="2" t="s">
        <v>129</v>
      </c>
      <c r="J2" s="2"/>
    </row>
    <row r="3" spans="1:10" x14ac:dyDescent="0.3">
      <c r="A3" s="2" t="str">
        <f>HYPERLINK("https://hsdes.intel.com/resource/1508602397","1508602397")</f>
        <v>1508602397</v>
      </c>
      <c r="B3" s="2" t="s">
        <v>1</v>
      </c>
      <c r="C3" s="2" t="s">
        <v>99</v>
      </c>
      <c r="D3" s="4" t="s">
        <v>118</v>
      </c>
      <c r="E3" s="2"/>
      <c r="F3" s="2">
        <v>42</v>
      </c>
      <c r="G3" s="2" t="s">
        <v>120</v>
      </c>
      <c r="H3" s="2" t="s">
        <v>121</v>
      </c>
      <c r="I3" s="2" t="s">
        <v>129</v>
      </c>
      <c r="J3" s="2"/>
    </row>
    <row r="4" spans="1:10" x14ac:dyDescent="0.3">
      <c r="A4" s="2" t="str">
        <f>HYPERLINK("https://hsdes.intel.com/resource/1508602432","1508602432")</f>
        <v>1508602432</v>
      </c>
      <c r="B4" s="2" t="s">
        <v>2</v>
      </c>
      <c r="C4" s="2" t="s">
        <v>100</v>
      </c>
      <c r="D4" s="4" t="s">
        <v>118</v>
      </c>
      <c r="E4" s="2"/>
      <c r="F4" s="2">
        <v>42</v>
      </c>
      <c r="G4" s="2" t="s">
        <v>120</v>
      </c>
      <c r="H4" s="2" t="s">
        <v>121</v>
      </c>
      <c r="I4" s="2" t="s">
        <v>129</v>
      </c>
      <c r="J4" s="2"/>
    </row>
    <row r="5" spans="1:10" x14ac:dyDescent="0.3">
      <c r="A5" s="2" t="str">
        <f>HYPERLINK("https://hsdes.intel.com/resource/1508602637","1508602637")</f>
        <v>1508602637</v>
      </c>
      <c r="B5" s="2" t="s">
        <v>3</v>
      </c>
      <c r="C5" s="2" t="s">
        <v>98</v>
      </c>
      <c r="D5" s="4" t="s">
        <v>118</v>
      </c>
      <c r="E5" s="2"/>
      <c r="F5" s="2">
        <v>42</v>
      </c>
      <c r="G5" s="2" t="s">
        <v>120</v>
      </c>
      <c r="H5" s="2" t="s">
        <v>121</v>
      </c>
      <c r="I5" s="2" t="s">
        <v>129</v>
      </c>
      <c r="J5" s="2"/>
    </row>
    <row r="6" spans="1:10" x14ac:dyDescent="0.3">
      <c r="A6" s="2" t="str">
        <f>HYPERLINK("https://hsdes.intel.com/resource/1508602684","1508602684")</f>
        <v>1508602684</v>
      </c>
      <c r="B6" s="2" t="s">
        <v>4</v>
      </c>
      <c r="C6" s="2" t="s">
        <v>100</v>
      </c>
      <c r="D6" s="4" t="s">
        <v>118</v>
      </c>
      <c r="E6" s="2"/>
      <c r="F6" s="2">
        <v>42</v>
      </c>
      <c r="G6" s="2" t="s">
        <v>120</v>
      </c>
      <c r="H6" s="2" t="s">
        <v>121</v>
      </c>
      <c r="I6" s="2" t="s">
        <v>129</v>
      </c>
      <c r="J6" s="2"/>
    </row>
    <row r="7" spans="1:10" x14ac:dyDescent="0.3">
      <c r="A7" s="2" t="str">
        <f>HYPERLINK("https://hsdes.intel.com/resource/1508602932","1508602932")</f>
        <v>1508602932</v>
      </c>
      <c r="B7" s="2" t="s">
        <v>5</v>
      </c>
      <c r="C7" s="2" t="s">
        <v>100</v>
      </c>
      <c r="D7" s="4" t="s">
        <v>118</v>
      </c>
      <c r="E7" s="2"/>
      <c r="F7" s="2">
        <v>42</v>
      </c>
      <c r="G7" s="2" t="s">
        <v>120</v>
      </c>
      <c r="H7" s="2" t="s">
        <v>121</v>
      </c>
      <c r="I7" s="2" t="s">
        <v>129</v>
      </c>
      <c r="J7" s="2"/>
    </row>
    <row r="8" spans="1:10" x14ac:dyDescent="0.3">
      <c r="A8" s="2" t="str">
        <f>HYPERLINK("https://hsdes.intel.com/resource/1508602991","1508602991")</f>
        <v>1508602991</v>
      </c>
      <c r="B8" s="2" t="s">
        <v>6</v>
      </c>
      <c r="C8" s="2" t="s">
        <v>100</v>
      </c>
      <c r="D8" s="4" t="s">
        <v>118</v>
      </c>
      <c r="E8" s="2"/>
      <c r="F8" s="2">
        <v>42</v>
      </c>
      <c r="G8" s="2" t="s">
        <v>120</v>
      </c>
      <c r="H8" s="2" t="s">
        <v>121</v>
      </c>
      <c r="I8" s="2" t="s">
        <v>129</v>
      </c>
      <c r="J8" s="2"/>
    </row>
    <row r="9" spans="1:10" x14ac:dyDescent="0.3">
      <c r="A9" s="2" t="str">
        <f>HYPERLINK("https://hsdes.intel.com/resource/1508603005","1508603005")</f>
        <v>1508603005</v>
      </c>
      <c r="B9" s="2" t="s">
        <v>7</v>
      </c>
      <c r="C9" s="2" t="s">
        <v>100</v>
      </c>
      <c r="D9" s="4" t="s">
        <v>118</v>
      </c>
      <c r="E9" s="2"/>
      <c r="F9" s="2">
        <v>42</v>
      </c>
      <c r="G9" s="2" t="s">
        <v>120</v>
      </c>
      <c r="H9" s="2" t="s">
        <v>121</v>
      </c>
      <c r="I9" s="2" t="s">
        <v>129</v>
      </c>
      <c r="J9" s="2"/>
    </row>
    <row r="10" spans="1:10" x14ac:dyDescent="0.3">
      <c r="A10" s="2" t="str">
        <f>HYPERLINK("https://hsdes.intel.com/resource/1508603037","1508603037")</f>
        <v>1508603037</v>
      </c>
      <c r="B10" s="2" t="s">
        <v>8</v>
      </c>
      <c r="C10" s="2" t="s">
        <v>100</v>
      </c>
      <c r="D10" s="4" t="s">
        <v>118</v>
      </c>
      <c r="E10" s="2"/>
      <c r="F10" s="2">
        <v>42</v>
      </c>
      <c r="G10" s="2" t="s">
        <v>120</v>
      </c>
      <c r="H10" s="2" t="s">
        <v>121</v>
      </c>
      <c r="I10" s="2" t="s">
        <v>129</v>
      </c>
      <c r="J10" s="2"/>
    </row>
    <row r="11" spans="1:10" x14ac:dyDescent="0.3">
      <c r="A11" s="2" t="str">
        <f>HYPERLINK("https://hsdes.intel.com/resource/1508603163","1508603163")</f>
        <v>1508603163</v>
      </c>
      <c r="B11" s="2" t="s">
        <v>9</v>
      </c>
      <c r="C11" s="2" t="s">
        <v>100</v>
      </c>
      <c r="D11" s="4" t="s">
        <v>118</v>
      </c>
      <c r="E11" s="2"/>
      <c r="F11" s="2">
        <v>42</v>
      </c>
      <c r="G11" s="2" t="s">
        <v>120</v>
      </c>
      <c r="H11" s="2" t="s">
        <v>121</v>
      </c>
      <c r="I11" s="2" t="s">
        <v>129</v>
      </c>
      <c r="J11" s="2"/>
    </row>
    <row r="12" spans="1:10" x14ac:dyDescent="0.3">
      <c r="A12" s="2" t="str">
        <f>HYPERLINK("https://hsdes.intel.com/resource/1508603318","1508603318")</f>
        <v>1508603318</v>
      </c>
      <c r="B12" s="2" t="s">
        <v>10</v>
      </c>
      <c r="C12" s="2" t="s">
        <v>100</v>
      </c>
      <c r="D12" s="4" t="s">
        <v>118</v>
      </c>
      <c r="E12" s="2"/>
      <c r="F12" s="2">
        <v>42</v>
      </c>
      <c r="G12" s="2" t="s">
        <v>120</v>
      </c>
      <c r="H12" s="2" t="s">
        <v>121</v>
      </c>
      <c r="I12" s="2" t="s">
        <v>129</v>
      </c>
      <c r="J12" s="2"/>
    </row>
    <row r="13" spans="1:10" x14ac:dyDescent="0.3">
      <c r="A13" s="2" t="str">
        <f>HYPERLINK("https://hsdes.intel.com/resource/1508603398","1508603398")</f>
        <v>1508603398</v>
      </c>
      <c r="B13" s="2" t="s">
        <v>11</v>
      </c>
      <c r="C13" s="2" t="s">
        <v>100</v>
      </c>
      <c r="D13" s="4" t="s">
        <v>118</v>
      </c>
      <c r="E13" s="2"/>
      <c r="F13" s="2">
        <v>42</v>
      </c>
      <c r="G13" s="2" t="s">
        <v>120</v>
      </c>
      <c r="H13" s="2" t="s">
        <v>121</v>
      </c>
      <c r="I13" s="2" t="s">
        <v>129</v>
      </c>
      <c r="J13" s="2"/>
    </row>
    <row r="14" spans="1:10" x14ac:dyDescent="0.3">
      <c r="A14" s="2" t="str">
        <f>HYPERLINK("https://hsdes.intel.com/resource/1508603400","1508603400")</f>
        <v>1508603400</v>
      </c>
      <c r="B14" s="2" t="s">
        <v>12</v>
      </c>
      <c r="C14" s="2" t="s">
        <v>100</v>
      </c>
      <c r="D14" s="4" t="s">
        <v>118</v>
      </c>
      <c r="E14" s="2"/>
      <c r="F14" s="2">
        <v>42</v>
      </c>
      <c r="G14" s="2" t="s">
        <v>120</v>
      </c>
      <c r="H14" s="2" t="s">
        <v>121</v>
      </c>
      <c r="I14" s="2" t="s">
        <v>129</v>
      </c>
      <c r="J14" s="2"/>
    </row>
    <row r="15" spans="1:10" x14ac:dyDescent="0.3">
      <c r="A15" s="2" t="str">
        <f>HYPERLINK("https://hsdes.intel.com/resource/1508603410","1508603410")</f>
        <v>1508603410</v>
      </c>
      <c r="B15" s="2" t="s">
        <v>13</v>
      </c>
      <c r="C15" s="2" t="s">
        <v>100</v>
      </c>
      <c r="D15" s="4" t="s">
        <v>118</v>
      </c>
      <c r="E15" s="2"/>
      <c r="F15" s="2">
        <v>42</v>
      </c>
      <c r="G15" s="2" t="s">
        <v>120</v>
      </c>
      <c r="H15" s="2" t="s">
        <v>121</v>
      </c>
      <c r="I15" s="2" t="s">
        <v>129</v>
      </c>
      <c r="J15" s="2"/>
    </row>
    <row r="16" spans="1:10" x14ac:dyDescent="0.3">
      <c r="A16" s="2" t="str">
        <f>HYPERLINK("https://hsdes.intel.com/resource/1508603458","1508603458")</f>
        <v>1508603458</v>
      </c>
      <c r="B16" s="2" t="s">
        <v>14</v>
      </c>
      <c r="C16" s="2" t="s">
        <v>100</v>
      </c>
      <c r="D16" s="4" t="s">
        <v>118</v>
      </c>
      <c r="E16" s="2"/>
      <c r="F16" s="2">
        <v>42</v>
      </c>
      <c r="G16" s="2" t="s">
        <v>120</v>
      </c>
      <c r="H16" s="2" t="s">
        <v>121</v>
      </c>
      <c r="I16" s="2" t="s">
        <v>129</v>
      </c>
      <c r="J16" s="2"/>
    </row>
    <row r="17" spans="1:10" x14ac:dyDescent="0.3">
      <c r="A17" s="2" t="str">
        <f>HYPERLINK("https://hsdes.intel.com/resource/1508603543","1508603543")</f>
        <v>1508603543</v>
      </c>
      <c r="B17" s="2" t="s">
        <v>15</v>
      </c>
      <c r="C17" s="2" t="s">
        <v>100</v>
      </c>
      <c r="D17" s="4" t="s">
        <v>118</v>
      </c>
      <c r="E17" s="2"/>
      <c r="F17" s="2">
        <v>42</v>
      </c>
      <c r="G17" s="2" t="s">
        <v>120</v>
      </c>
      <c r="H17" s="2" t="s">
        <v>121</v>
      </c>
      <c r="I17" s="2" t="s">
        <v>129</v>
      </c>
      <c r="J17" s="2"/>
    </row>
    <row r="18" spans="1:10" x14ac:dyDescent="0.3">
      <c r="A18" s="2" t="str">
        <f>HYPERLINK("https://hsdes.intel.com/resource/1508603774","1508603774")</f>
        <v>1508603774</v>
      </c>
      <c r="B18" s="2" t="s">
        <v>16</v>
      </c>
      <c r="C18" s="2" t="s">
        <v>101</v>
      </c>
      <c r="D18" s="4" t="s">
        <v>118</v>
      </c>
      <c r="E18" s="2"/>
      <c r="F18" s="2">
        <v>42</v>
      </c>
      <c r="G18" s="2" t="s">
        <v>120</v>
      </c>
      <c r="H18" s="2" t="s">
        <v>121</v>
      </c>
      <c r="I18" s="2" t="s">
        <v>129</v>
      </c>
      <c r="J18" s="2"/>
    </row>
    <row r="19" spans="1:10" x14ac:dyDescent="0.3">
      <c r="A19" s="2" t="str">
        <f>HYPERLINK("https://hsdes.intel.com/resource/1508603938","1508603938")</f>
        <v>1508603938</v>
      </c>
      <c r="B19" s="2" t="s">
        <v>17</v>
      </c>
      <c r="C19" s="2" t="s">
        <v>100</v>
      </c>
      <c r="D19" s="4" t="s">
        <v>118</v>
      </c>
      <c r="E19" s="2"/>
      <c r="F19" s="2">
        <v>42</v>
      </c>
      <c r="G19" s="2" t="s">
        <v>120</v>
      </c>
      <c r="H19" s="2" t="s">
        <v>121</v>
      </c>
      <c r="I19" s="2" t="s">
        <v>129</v>
      </c>
      <c r="J19" s="2"/>
    </row>
    <row r="20" spans="1:10" x14ac:dyDescent="0.3">
      <c r="A20" s="2" t="str">
        <f>HYPERLINK("https://hsdes.intel.com/resource/1508603996","1508603996")</f>
        <v>1508603996</v>
      </c>
      <c r="B20" s="2" t="s">
        <v>18</v>
      </c>
      <c r="C20" s="2" t="s">
        <v>100</v>
      </c>
      <c r="D20" s="4" t="s">
        <v>118</v>
      </c>
      <c r="E20" s="2"/>
      <c r="F20" s="2">
        <v>42</v>
      </c>
      <c r="G20" s="2" t="s">
        <v>120</v>
      </c>
      <c r="H20" s="2" t="s">
        <v>121</v>
      </c>
      <c r="I20" s="2" t="s">
        <v>129</v>
      </c>
      <c r="J20" s="2"/>
    </row>
    <row r="21" spans="1:10" x14ac:dyDescent="0.3">
      <c r="A21" s="2" t="str">
        <f>HYPERLINK("https://hsdes.intel.com/resource/1508604005","1508604005")</f>
        <v>1508604005</v>
      </c>
      <c r="B21" s="2" t="s">
        <v>19</v>
      </c>
      <c r="C21" s="2" t="s">
        <v>102</v>
      </c>
      <c r="D21" s="4" t="s">
        <v>118</v>
      </c>
      <c r="E21" s="2"/>
      <c r="F21" s="2">
        <v>42</v>
      </c>
      <c r="G21" s="2" t="s">
        <v>120</v>
      </c>
      <c r="H21" s="2" t="s">
        <v>121</v>
      </c>
      <c r="I21" s="2" t="s">
        <v>129</v>
      </c>
      <c r="J21" s="2"/>
    </row>
    <row r="22" spans="1:10" x14ac:dyDescent="0.3">
      <c r="A22" s="2" t="str">
        <f>HYPERLINK("https://hsdes.intel.com/resource/1508605022","1508605022")</f>
        <v>1508605022</v>
      </c>
      <c r="B22" s="2" t="s">
        <v>20</v>
      </c>
      <c r="C22" s="2" t="s">
        <v>100</v>
      </c>
      <c r="D22" s="4" t="s">
        <v>118</v>
      </c>
      <c r="E22" s="2"/>
      <c r="F22" s="2">
        <v>42</v>
      </c>
      <c r="G22" s="2" t="s">
        <v>120</v>
      </c>
      <c r="H22" s="2" t="s">
        <v>121</v>
      </c>
      <c r="I22" s="2" t="s">
        <v>129</v>
      </c>
      <c r="J22" s="2"/>
    </row>
    <row r="23" spans="1:10" x14ac:dyDescent="0.3">
      <c r="A23" s="2" t="str">
        <f>HYPERLINK("https://hsdes.intel.com/resource/1508605199","1508605199")</f>
        <v>1508605199</v>
      </c>
      <c r="B23" s="2" t="s">
        <v>21</v>
      </c>
      <c r="C23" s="2" t="s">
        <v>103</v>
      </c>
      <c r="D23" s="4" t="s">
        <v>118</v>
      </c>
      <c r="E23" s="2"/>
      <c r="F23" s="2">
        <v>42</v>
      </c>
      <c r="G23" s="2" t="s">
        <v>120</v>
      </c>
      <c r="H23" s="2" t="s">
        <v>121</v>
      </c>
      <c r="I23" s="2" t="s">
        <v>129</v>
      </c>
      <c r="J23" s="2"/>
    </row>
    <row r="24" spans="1:10" x14ac:dyDescent="0.3">
      <c r="A24" s="2" t="str">
        <f>HYPERLINK("https://hsdes.intel.com/resource/1508605361","1508605361")</f>
        <v>1508605361</v>
      </c>
      <c r="B24" s="2" t="s">
        <v>22</v>
      </c>
      <c r="C24" s="2" t="s">
        <v>104</v>
      </c>
      <c r="D24" s="4" t="s">
        <v>118</v>
      </c>
      <c r="E24" s="2"/>
      <c r="F24" s="2">
        <v>42</v>
      </c>
      <c r="G24" s="2" t="s">
        <v>120</v>
      </c>
      <c r="H24" s="2" t="s">
        <v>121</v>
      </c>
      <c r="I24" s="2" t="s">
        <v>129</v>
      </c>
      <c r="J24" s="2"/>
    </row>
    <row r="25" spans="1:10" x14ac:dyDescent="0.3">
      <c r="A25" s="2" t="str">
        <f>HYPERLINK("https://hsdes.intel.com/resource/1508605380","1508605380")</f>
        <v>1508605380</v>
      </c>
      <c r="B25" s="2" t="s">
        <v>23</v>
      </c>
      <c r="C25" s="2" t="s">
        <v>100</v>
      </c>
      <c r="D25" s="4" t="s">
        <v>118</v>
      </c>
      <c r="E25" s="2"/>
      <c r="F25" s="2">
        <v>42</v>
      </c>
      <c r="G25" s="2" t="s">
        <v>120</v>
      </c>
      <c r="H25" s="2" t="s">
        <v>121</v>
      </c>
      <c r="I25" s="2" t="s">
        <v>129</v>
      </c>
      <c r="J25" s="2"/>
    </row>
    <row r="26" spans="1:10" x14ac:dyDescent="0.3">
      <c r="A26" s="2" t="str">
        <f>HYPERLINK("https://hsdes.intel.com/resource/1508605646","1508605646")</f>
        <v>1508605646</v>
      </c>
      <c r="B26" s="2" t="s">
        <v>24</v>
      </c>
      <c r="C26" s="2" t="s">
        <v>100</v>
      </c>
      <c r="D26" s="4" t="s">
        <v>118</v>
      </c>
      <c r="E26" s="2"/>
      <c r="F26" s="2">
        <v>42</v>
      </c>
      <c r="G26" s="2" t="s">
        <v>120</v>
      </c>
      <c r="H26" s="2" t="s">
        <v>121</v>
      </c>
      <c r="I26" s="2" t="s">
        <v>129</v>
      </c>
      <c r="J26" s="2"/>
    </row>
    <row r="27" spans="1:10" x14ac:dyDescent="0.3">
      <c r="A27" s="2" t="str">
        <f>HYPERLINK("https://hsdes.intel.com/resource/1508605799","1508605799")</f>
        <v>1508605799</v>
      </c>
      <c r="B27" s="2" t="s">
        <v>25</v>
      </c>
      <c r="C27" s="2" t="s">
        <v>103</v>
      </c>
      <c r="D27" s="4" t="s">
        <v>118</v>
      </c>
      <c r="E27" s="2"/>
      <c r="F27" s="2">
        <v>42</v>
      </c>
      <c r="G27" s="2" t="s">
        <v>120</v>
      </c>
      <c r="H27" s="2" t="s">
        <v>121</v>
      </c>
      <c r="I27" s="2" t="s">
        <v>128</v>
      </c>
      <c r="J27" s="2"/>
    </row>
    <row r="28" spans="1:10" x14ac:dyDescent="0.3">
      <c r="A28" s="2" t="str">
        <f>HYPERLINK("https://hsdes.intel.com/resource/1508605916","1508605916")</f>
        <v>1508605916</v>
      </c>
      <c r="B28" s="2" t="s">
        <v>26</v>
      </c>
      <c r="C28" s="2" t="s">
        <v>100</v>
      </c>
      <c r="D28" s="4" t="s">
        <v>118</v>
      </c>
      <c r="E28" s="2"/>
      <c r="F28" s="2">
        <v>42</v>
      </c>
      <c r="G28" s="2" t="s">
        <v>120</v>
      </c>
      <c r="H28" s="2" t="s">
        <v>121</v>
      </c>
      <c r="I28" s="2" t="s">
        <v>129</v>
      </c>
      <c r="J28" s="2"/>
    </row>
    <row r="29" spans="1:10" x14ac:dyDescent="0.3">
      <c r="A29" s="2" t="str">
        <f>HYPERLINK("https://hsdes.intel.com/resource/1508605931","1508605931")</f>
        <v>1508605931</v>
      </c>
      <c r="B29" s="2" t="s">
        <v>27</v>
      </c>
      <c r="C29" s="2" t="s">
        <v>102</v>
      </c>
      <c r="D29" s="4" t="s">
        <v>118</v>
      </c>
      <c r="E29" s="2"/>
      <c r="F29" s="2">
        <v>42</v>
      </c>
      <c r="G29" s="2" t="s">
        <v>120</v>
      </c>
      <c r="H29" s="2" t="s">
        <v>121</v>
      </c>
      <c r="I29" s="2" t="s">
        <v>129</v>
      </c>
      <c r="J29" s="2"/>
    </row>
    <row r="30" spans="1:10" x14ac:dyDescent="0.3">
      <c r="A30" s="2" t="str">
        <f>HYPERLINK("https://hsdes.intel.com/resource/1508606165","1508606165")</f>
        <v>1508606165</v>
      </c>
      <c r="B30" s="2" t="s">
        <v>28</v>
      </c>
      <c r="C30" s="2" t="s">
        <v>105</v>
      </c>
      <c r="D30" s="4" t="s">
        <v>118</v>
      </c>
      <c r="E30" s="2"/>
      <c r="F30" s="2">
        <v>42</v>
      </c>
      <c r="G30" s="2" t="s">
        <v>120</v>
      </c>
      <c r="H30" s="2" t="s">
        <v>121</v>
      </c>
      <c r="I30" s="2" t="s">
        <v>129</v>
      </c>
      <c r="J30" s="2"/>
    </row>
    <row r="31" spans="1:10" x14ac:dyDescent="0.3">
      <c r="A31" s="2" t="str">
        <f>HYPERLINK("https://hsdes.intel.com/resource/1508606172","1508606172")</f>
        <v>1508606172</v>
      </c>
      <c r="B31" s="2" t="s">
        <v>29</v>
      </c>
      <c r="C31" s="2" t="s">
        <v>100</v>
      </c>
      <c r="D31" s="4" t="s">
        <v>118</v>
      </c>
      <c r="E31" s="2"/>
      <c r="F31" s="2">
        <v>42</v>
      </c>
      <c r="G31" s="2" t="s">
        <v>120</v>
      </c>
      <c r="H31" s="2" t="s">
        <v>121</v>
      </c>
      <c r="I31" s="2" t="s">
        <v>129</v>
      </c>
      <c r="J31" s="2"/>
    </row>
    <row r="32" spans="1:10" x14ac:dyDescent="0.3">
      <c r="A32" s="2" t="str">
        <f>HYPERLINK("https://hsdes.intel.com/resource/1508606208","1508606208")</f>
        <v>1508606208</v>
      </c>
      <c r="B32" s="2" t="s">
        <v>30</v>
      </c>
      <c r="C32" s="2" t="s">
        <v>100</v>
      </c>
      <c r="D32" s="4" t="s">
        <v>118</v>
      </c>
      <c r="E32" s="2"/>
      <c r="F32" s="2">
        <v>42</v>
      </c>
      <c r="G32" s="2" t="s">
        <v>120</v>
      </c>
      <c r="H32" s="2" t="s">
        <v>121</v>
      </c>
      <c r="I32" s="2" t="s">
        <v>129</v>
      </c>
      <c r="J32" s="2"/>
    </row>
    <row r="33" spans="1:10" x14ac:dyDescent="0.3">
      <c r="A33" s="2" t="str">
        <f>HYPERLINK("https://hsdes.intel.com/resource/1508606240","1508606240")</f>
        <v>1508606240</v>
      </c>
      <c r="B33" s="2" t="s">
        <v>31</v>
      </c>
      <c r="C33" s="2" t="s">
        <v>106</v>
      </c>
      <c r="D33" s="4" t="s">
        <v>118</v>
      </c>
      <c r="E33" s="2"/>
      <c r="F33" s="2">
        <v>42</v>
      </c>
      <c r="G33" s="2" t="s">
        <v>120</v>
      </c>
      <c r="H33" s="2" t="s">
        <v>121</v>
      </c>
      <c r="I33" s="2" t="s">
        <v>129</v>
      </c>
      <c r="J33" s="2"/>
    </row>
    <row r="34" spans="1:10" x14ac:dyDescent="0.3">
      <c r="A34" s="2" t="str">
        <f>HYPERLINK("https://hsdes.intel.com/resource/1508606364","1508606364")</f>
        <v>1508606364</v>
      </c>
      <c r="B34" s="2" t="s">
        <v>32</v>
      </c>
      <c r="C34" s="2" t="s">
        <v>107</v>
      </c>
      <c r="D34" s="4" t="s">
        <v>118</v>
      </c>
      <c r="E34" s="2"/>
      <c r="F34" s="2">
        <v>42</v>
      </c>
      <c r="G34" s="2" t="s">
        <v>120</v>
      </c>
      <c r="H34" s="2" t="s">
        <v>121</v>
      </c>
      <c r="I34" s="2" t="s">
        <v>129</v>
      </c>
      <c r="J34" s="2"/>
    </row>
    <row r="35" spans="1:10" x14ac:dyDescent="0.3">
      <c r="A35" s="2" t="str">
        <f>HYPERLINK("https://hsdes.intel.com/resource/1508606367","1508606367")</f>
        <v>1508606367</v>
      </c>
      <c r="B35" s="2" t="s">
        <v>33</v>
      </c>
      <c r="C35" s="2" t="s">
        <v>100</v>
      </c>
      <c r="D35" s="4" t="s">
        <v>118</v>
      </c>
      <c r="E35" s="2"/>
      <c r="F35" s="2">
        <v>42</v>
      </c>
      <c r="G35" s="2" t="s">
        <v>120</v>
      </c>
      <c r="H35" s="2" t="s">
        <v>121</v>
      </c>
      <c r="I35" s="2" t="s">
        <v>129</v>
      </c>
      <c r="J35" s="2"/>
    </row>
    <row r="36" spans="1:10" x14ac:dyDescent="0.3">
      <c r="A36" s="2" t="str">
        <f>HYPERLINK("https://hsdes.intel.com/resource/1508606397","1508606397")</f>
        <v>1508606397</v>
      </c>
      <c r="B36" s="2" t="s">
        <v>34</v>
      </c>
      <c r="C36" s="2" t="s">
        <v>99</v>
      </c>
      <c r="D36" s="4" t="s">
        <v>118</v>
      </c>
      <c r="E36" s="2"/>
      <c r="F36" s="2">
        <v>42</v>
      </c>
      <c r="G36" s="2" t="s">
        <v>120</v>
      </c>
      <c r="H36" s="2" t="s">
        <v>121</v>
      </c>
      <c r="I36" s="2" t="s">
        <v>129</v>
      </c>
      <c r="J36" s="2"/>
    </row>
    <row r="37" spans="1:10" x14ac:dyDescent="0.3">
      <c r="A37" s="2" t="str">
        <f>HYPERLINK("https://hsdes.intel.com/resource/1508607605","1508607605")</f>
        <v>1508607605</v>
      </c>
      <c r="B37" s="2" t="s">
        <v>35</v>
      </c>
      <c r="C37" s="2" t="s">
        <v>100</v>
      </c>
      <c r="D37" s="4" t="s">
        <v>118</v>
      </c>
      <c r="E37" s="2"/>
      <c r="F37" s="2">
        <v>42</v>
      </c>
      <c r="G37" s="2" t="s">
        <v>120</v>
      </c>
      <c r="H37" s="2" t="s">
        <v>121</v>
      </c>
      <c r="I37" s="2" t="s">
        <v>129</v>
      </c>
      <c r="J37" s="2"/>
    </row>
    <row r="38" spans="1:10" x14ac:dyDescent="0.3">
      <c r="A38" s="2" t="str">
        <f>HYPERLINK("https://hsdes.intel.com/resource/1508608365","1508608365")</f>
        <v>1508608365</v>
      </c>
      <c r="B38" s="2" t="s">
        <v>36</v>
      </c>
      <c r="C38" s="2" t="s">
        <v>100</v>
      </c>
      <c r="D38" s="4" t="s">
        <v>118</v>
      </c>
      <c r="E38" s="2"/>
      <c r="F38" s="2">
        <v>42</v>
      </c>
      <c r="G38" s="2" t="s">
        <v>120</v>
      </c>
      <c r="H38" s="2" t="s">
        <v>121</v>
      </c>
      <c r="I38" s="2" t="s">
        <v>129</v>
      </c>
      <c r="J38" s="2"/>
    </row>
    <row r="39" spans="1:10" x14ac:dyDescent="0.3">
      <c r="A39" s="2" t="str">
        <f>HYPERLINK("https://hsdes.intel.com/resource/1508608415","1508608415")</f>
        <v>1508608415</v>
      </c>
      <c r="B39" s="2" t="s">
        <v>37</v>
      </c>
      <c r="C39" s="2" t="s">
        <v>100</v>
      </c>
      <c r="D39" s="4" t="s">
        <v>118</v>
      </c>
      <c r="E39" s="2"/>
      <c r="F39" s="2">
        <v>42</v>
      </c>
      <c r="G39" s="2" t="s">
        <v>120</v>
      </c>
      <c r="H39" s="2" t="s">
        <v>121</v>
      </c>
      <c r="I39" s="2" t="s">
        <v>129</v>
      </c>
      <c r="J39" s="2"/>
    </row>
    <row r="40" spans="1:10" x14ac:dyDescent="0.3">
      <c r="A40" s="2" t="str">
        <f>HYPERLINK("https://hsdes.intel.com/resource/1508608940","1508608940")</f>
        <v>1508608940</v>
      </c>
      <c r="B40" s="2" t="s">
        <v>38</v>
      </c>
      <c r="C40" s="2" t="s">
        <v>100</v>
      </c>
      <c r="D40" s="4" t="s">
        <v>118</v>
      </c>
      <c r="E40" s="2"/>
      <c r="F40" s="2">
        <v>42</v>
      </c>
      <c r="G40" s="2" t="s">
        <v>120</v>
      </c>
      <c r="H40" s="2" t="s">
        <v>121</v>
      </c>
      <c r="I40" s="2" t="s">
        <v>129</v>
      </c>
      <c r="J40" s="2"/>
    </row>
    <row r="41" spans="1:10" x14ac:dyDescent="0.3">
      <c r="A41" s="2" t="str">
        <f>HYPERLINK("https://hsdes.intel.com/resource/1508609176","1508609176")</f>
        <v>1508609176</v>
      </c>
      <c r="B41" s="2" t="s">
        <v>39</v>
      </c>
      <c r="C41" s="2" t="s">
        <v>104</v>
      </c>
      <c r="D41" s="4" t="s">
        <v>118</v>
      </c>
      <c r="E41" s="2"/>
      <c r="F41" s="2">
        <v>42</v>
      </c>
      <c r="G41" s="2" t="s">
        <v>120</v>
      </c>
      <c r="H41" s="2" t="s">
        <v>121</v>
      </c>
      <c r="I41" s="2" t="s">
        <v>129</v>
      </c>
      <c r="J41" s="2"/>
    </row>
    <row r="42" spans="1:10" x14ac:dyDescent="0.3">
      <c r="A42" s="2" t="str">
        <f>HYPERLINK("https://hsdes.intel.com/resource/1508609419","1508609419")</f>
        <v>1508609419</v>
      </c>
      <c r="B42" s="2" t="s">
        <v>40</v>
      </c>
      <c r="C42" s="2" t="s">
        <v>107</v>
      </c>
      <c r="D42" s="4" t="s">
        <v>118</v>
      </c>
      <c r="E42" s="2"/>
      <c r="F42" s="2">
        <v>42</v>
      </c>
      <c r="G42" s="2" t="s">
        <v>120</v>
      </c>
      <c r="H42" s="2" t="s">
        <v>121</v>
      </c>
      <c r="I42" s="2" t="s">
        <v>129</v>
      </c>
      <c r="J42" s="2"/>
    </row>
    <row r="43" spans="1:10" x14ac:dyDescent="0.3">
      <c r="A43" s="2" t="str">
        <f>HYPERLINK("https://hsdes.intel.com/resource/1508609663","1508609663")</f>
        <v>1508609663</v>
      </c>
      <c r="B43" s="2" t="s">
        <v>41</v>
      </c>
      <c r="C43" s="2" t="s">
        <v>100</v>
      </c>
      <c r="D43" s="4" t="s">
        <v>118</v>
      </c>
      <c r="E43" s="2"/>
      <c r="F43" s="2">
        <v>42</v>
      </c>
      <c r="G43" s="2" t="s">
        <v>120</v>
      </c>
      <c r="H43" s="2" t="s">
        <v>121</v>
      </c>
      <c r="I43" s="2" t="s">
        <v>129</v>
      </c>
      <c r="J43" s="2"/>
    </row>
    <row r="44" spans="1:10" x14ac:dyDescent="0.3">
      <c r="A44" s="2" t="str">
        <f>HYPERLINK("https://hsdes.intel.com/resource/1508609913","1508609913")</f>
        <v>1508609913</v>
      </c>
      <c r="B44" s="2" t="s">
        <v>42</v>
      </c>
      <c r="C44" s="2" t="s">
        <v>102</v>
      </c>
      <c r="D44" s="4" t="s">
        <v>118</v>
      </c>
      <c r="E44" s="2"/>
      <c r="F44" s="2">
        <v>42</v>
      </c>
      <c r="G44" s="2" t="s">
        <v>120</v>
      </c>
      <c r="H44" s="2" t="s">
        <v>121</v>
      </c>
      <c r="I44" s="2" t="s">
        <v>128</v>
      </c>
      <c r="J44" s="2"/>
    </row>
    <row r="45" spans="1:10" x14ac:dyDescent="0.3">
      <c r="A45" s="2" t="str">
        <f>HYPERLINK("https://hsdes.intel.com/resource/1508610481","1508610481")</f>
        <v>1508610481</v>
      </c>
      <c r="B45" s="2" t="s">
        <v>43</v>
      </c>
      <c r="C45" s="2" t="s">
        <v>108</v>
      </c>
      <c r="D45" s="4" t="s">
        <v>118</v>
      </c>
      <c r="E45" s="2"/>
      <c r="F45" s="2">
        <v>42</v>
      </c>
      <c r="G45" s="2" t="s">
        <v>120</v>
      </c>
      <c r="H45" s="2" t="s">
        <v>121</v>
      </c>
      <c r="I45" s="2" t="s">
        <v>129</v>
      </c>
      <c r="J45" s="2"/>
    </row>
    <row r="46" spans="1:10" x14ac:dyDescent="0.3">
      <c r="A46" s="2" t="str">
        <f>HYPERLINK("https://hsdes.intel.com/resource/1508610971","1508610971")</f>
        <v>1508610971</v>
      </c>
      <c r="B46" s="2" t="s">
        <v>44</v>
      </c>
      <c r="C46" s="2" t="s">
        <v>102</v>
      </c>
      <c r="D46" s="4" t="s">
        <v>118</v>
      </c>
      <c r="E46" s="2"/>
      <c r="F46" s="2">
        <v>42</v>
      </c>
      <c r="G46" s="2" t="s">
        <v>120</v>
      </c>
      <c r="H46" s="2" t="s">
        <v>121</v>
      </c>
      <c r="I46" s="2" t="s">
        <v>129</v>
      </c>
      <c r="J46" s="2"/>
    </row>
    <row r="47" spans="1:10" x14ac:dyDescent="0.3">
      <c r="A47" s="2" t="str">
        <f>HYPERLINK("https://hsdes.intel.com/resource/1508613272","1508613272")</f>
        <v>1508613272</v>
      </c>
      <c r="B47" s="2" t="s">
        <v>45</v>
      </c>
      <c r="C47" s="2" t="s">
        <v>100</v>
      </c>
      <c r="D47" s="4" t="s">
        <v>118</v>
      </c>
      <c r="E47" s="2"/>
      <c r="F47" s="2">
        <v>42</v>
      </c>
      <c r="G47" s="2" t="s">
        <v>120</v>
      </c>
      <c r="H47" s="2" t="s">
        <v>121</v>
      </c>
      <c r="I47" s="2" t="s">
        <v>129</v>
      </c>
      <c r="J47" s="2"/>
    </row>
    <row r="48" spans="1:10" x14ac:dyDescent="0.3">
      <c r="A48" s="5" t="str">
        <f>HYPERLINK("https://hsdes.intel.com/resource/1508613279","1508613279")</f>
        <v>1508613279</v>
      </c>
      <c r="B48" s="2" t="s">
        <v>46</v>
      </c>
      <c r="C48" s="2" t="s">
        <v>100</v>
      </c>
      <c r="D48" s="4" t="s">
        <v>118</v>
      </c>
      <c r="E48" s="2"/>
      <c r="F48" s="2">
        <v>42</v>
      </c>
      <c r="G48" s="2" t="s">
        <v>120</v>
      </c>
      <c r="H48" s="2" t="s">
        <v>121</v>
      </c>
      <c r="I48" s="2" t="s">
        <v>129</v>
      </c>
      <c r="J48" s="2"/>
    </row>
    <row r="49" spans="1:10" x14ac:dyDescent="0.3">
      <c r="A49" s="2" t="str">
        <f>HYPERLINK("https://hsdes.intel.com/resource/1508613284","1508613284")</f>
        <v>1508613284</v>
      </c>
      <c r="B49" s="2" t="s">
        <v>47</v>
      </c>
      <c r="C49" s="2" t="s">
        <v>98</v>
      </c>
      <c r="D49" s="4" t="s">
        <v>118</v>
      </c>
      <c r="E49" s="2"/>
      <c r="F49" s="2">
        <v>42</v>
      </c>
      <c r="G49" s="2" t="s">
        <v>120</v>
      </c>
      <c r="H49" s="2" t="s">
        <v>121</v>
      </c>
      <c r="I49" s="2" t="s">
        <v>129</v>
      </c>
      <c r="J49" s="2"/>
    </row>
    <row r="50" spans="1:10" x14ac:dyDescent="0.3">
      <c r="A50" s="2" t="str">
        <f>HYPERLINK("https://hsdes.intel.com/resource/1508613290","1508613290")</f>
        <v>1508613290</v>
      </c>
      <c r="B50" s="2" t="s">
        <v>48</v>
      </c>
      <c r="C50" s="2" t="s">
        <v>98</v>
      </c>
      <c r="D50" s="4" t="s">
        <v>118</v>
      </c>
      <c r="E50" s="2"/>
      <c r="F50" s="2">
        <v>42</v>
      </c>
      <c r="G50" s="2" t="s">
        <v>120</v>
      </c>
      <c r="H50" s="2" t="s">
        <v>121</v>
      </c>
      <c r="I50" s="2" t="s">
        <v>129</v>
      </c>
      <c r="J50" s="2"/>
    </row>
    <row r="51" spans="1:10" x14ac:dyDescent="0.3">
      <c r="A51" s="2" t="str">
        <f>HYPERLINK("https://hsdes.intel.com/resource/1508613312","1508613312")</f>
        <v>1508613312</v>
      </c>
      <c r="B51" s="2" t="s">
        <v>49</v>
      </c>
      <c r="C51" s="2" t="s">
        <v>100</v>
      </c>
      <c r="D51" s="4" t="s">
        <v>118</v>
      </c>
      <c r="E51" s="2"/>
      <c r="F51" s="2">
        <v>42</v>
      </c>
      <c r="G51" s="2" t="s">
        <v>120</v>
      </c>
      <c r="H51" s="2" t="s">
        <v>121</v>
      </c>
      <c r="I51" s="2" t="s">
        <v>129</v>
      </c>
      <c r="J51" s="2"/>
    </row>
    <row r="52" spans="1:10" x14ac:dyDescent="0.3">
      <c r="A52" s="2" t="str">
        <f>HYPERLINK("https://hsdes.intel.com/resource/1508613329","1508613329")</f>
        <v>1508613329</v>
      </c>
      <c r="B52" s="2" t="s">
        <v>50</v>
      </c>
      <c r="C52" s="2" t="s">
        <v>100</v>
      </c>
      <c r="D52" s="4" t="s">
        <v>118</v>
      </c>
      <c r="E52" s="2"/>
      <c r="F52" s="2">
        <v>42</v>
      </c>
      <c r="G52" s="2" t="s">
        <v>120</v>
      </c>
      <c r="H52" s="2" t="s">
        <v>121</v>
      </c>
      <c r="I52" s="2" t="s">
        <v>129</v>
      </c>
      <c r="J52" s="2"/>
    </row>
    <row r="53" spans="1:10" x14ac:dyDescent="0.3">
      <c r="A53" s="2" t="str">
        <f>HYPERLINK("https://hsdes.intel.com/resource/1508613347","1508613347")</f>
        <v>1508613347</v>
      </c>
      <c r="B53" s="2" t="s">
        <v>51</v>
      </c>
      <c r="C53" s="2" t="s">
        <v>100</v>
      </c>
      <c r="D53" s="4" t="s">
        <v>118</v>
      </c>
      <c r="E53" s="2"/>
      <c r="F53" s="2">
        <v>42</v>
      </c>
      <c r="G53" s="2" t="s">
        <v>120</v>
      </c>
      <c r="H53" s="2" t="s">
        <v>121</v>
      </c>
      <c r="I53" s="2" t="s">
        <v>129</v>
      </c>
      <c r="J53" s="2"/>
    </row>
    <row r="54" spans="1:10" x14ac:dyDescent="0.3">
      <c r="A54" s="2" t="str">
        <f>HYPERLINK("https://hsdes.intel.com/resource/1508613374","1508613374")</f>
        <v>1508613374</v>
      </c>
      <c r="B54" s="2" t="s">
        <v>52</v>
      </c>
      <c r="C54" s="2" t="s">
        <v>100</v>
      </c>
      <c r="D54" s="4" t="s">
        <v>118</v>
      </c>
      <c r="E54" s="2"/>
      <c r="F54" s="2">
        <v>42</v>
      </c>
      <c r="G54" s="2" t="s">
        <v>120</v>
      </c>
      <c r="H54" s="2" t="s">
        <v>121</v>
      </c>
      <c r="I54" s="2" t="s">
        <v>129</v>
      </c>
      <c r="J54" s="2"/>
    </row>
    <row r="55" spans="1:10" x14ac:dyDescent="0.3">
      <c r="A55" s="2" t="str">
        <f>HYPERLINK("https://hsdes.intel.com/resource/1508613698","1508613698")</f>
        <v>1508613698</v>
      </c>
      <c r="B55" s="2" t="s">
        <v>53</v>
      </c>
      <c r="C55" s="2" t="s">
        <v>102</v>
      </c>
      <c r="D55" s="4" t="s">
        <v>118</v>
      </c>
      <c r="E55" s="2"/>
      <c r="F55" s="2">
        <v>42</v>
      </c>
      <c r="G55" s="2" t="s">
        <v>120</v>
      </c>
      <c r="H55" s="2" t="s">
        <v>121</v>
      </c>
      <c r="I55" s="2" t="s">
        <v>129</v>
      </c>
      <c r="J55" s="2"/>
    </row>
    <row r="56" spans="1:10" x14ac:dyDescent="0.3">
      <c r="A56" s="2" t="str">
        <f>HYPERLINK("https://hsdes.intel.com/resource/1508615757","1508615757")</f>
        <v>1508615757</v>
      </c>
      <c r="B56" s="2" t="s">
        <v>54</v>
      </c>
      <c r="C56" s="2" t="s">
        <v>100</v>
      </c>
      <c r="D56" s="4" t="s">
        <v>118</v>
      </c>
      <c r="E56" s="2"/>
      <c r="F56" s="2">
        <v>42</v>
      </c>
      <c r="G56" s="2" t="s">
        <v>120</v>
      </c>
      <c r="H56" s="2" t="s">
        <v>121</v>
      </c>
      <c r="I56" s="2" t="s">
        <v>129</v>
      </c>
      <c r="J56" s="2"/>
    </row>
    <row r="57" spans="1:10" x14ac:dyDescent="0.3">
      <c r="A57" s="2" t="str">
        <f>HYPERLINK("https://hsdes.intel.com/resource/1508615765","1508615765")</f>
        <v>1508615765</v>
      </c>
      <c r="B57" s="2" t="s">
        <v>55</v>
      </c>
      <c r="C57" s="2" t="s">
        <v>106</v>
      </c>
      <c r="D57" s="4" t="s">
        <v>118</v>
      </c>
      <c r="E57" s="2"/>
      <c r="F57" s="2">
        <v>42</v>
      </c>
      <c r="G57" s="2" t="s">
        <v>120</v>
      </c>
      <c r="H57" s="2" t="s">
        <v>121</v>
      </c>
      <c r="I57" s="2" t="s">
        <v>129</v>
      </c>
      <c r="J57" s="2"/>
    </row>
    <row r="58" spans="1:10" x14ac:dyDescent="0.3">
      <c r="A58" s="2" t="str">
        <f>HYPERLINK("https://hsdes.intel.com/resource/1508616312","1508616312")</f>
        <v>1508616312</v>
      </c>
      <c r="B58" s="2" t="s">
        <v>56</v>
      </c>
      <c r="C58" s="2" t="s">
        <v>106</v>
      </c>
      <c r="D58" s="6" t="s">
        <v>123</v>
      </c>
      <c r="E58" s="1">
        <v>15012108594</v>
      </c>
      <c r="F58" s="2">
        <v>42</v>
      </c>
      <c r="G58" s="2" t="s">
        <v>120</v>
      </c>
      <c r="H58" s="2" t="s">
        <v>121</v>
      </c>
      <c r="I58" s="2" t="s">
        <v>129</v>
      </c>
      <c r="J58" s="2" t="s">
        <v>130</v>
      </c>
    </row>
    <row r="59" spans="1:10" x14ac:dyDescent="0.3">
      <c r="A59" s="2" t="str">
        <f>HYPERLINK("https://hsdes.intel.com/resource/1508888162","1508888162")</f>
        <v>1508888162</v>
      </c>
      <c r="B59" s="2" t="s">
        <v>57</v>
      </c>
      <c r="C59" s="2" t="s">
        <v>98</v>
      </c>
      <c r="D59" s="4" t="s">
        <v>118</v>
      </c>
      <c r="E59" s="2"/>
      <c r="F59" s="2">
        <v>42</v>
      </c>
      <c r="G59" s="2" t="s">
        <v>120</v>
      </c>
      <c r="H59" s="2" t="s">
        <v>121</v>
      </c>
      <c r="I59" s="2" t="s">
        <v>128</v>
      </c>
      <c r="J59" s="2"/>
    </row>
    <row r="60" spans="1:10" x14ac:dyDescent="0.3">
      <c r="A60" s="2" t="str">
        <f>HYPERLINK("https://hsdes.intel.com/resource/1508891715","1508891715")</f>
        <v>1508891715</v>
      </c>
      <c r="B60" s="2" t="s">
        <v>58</v>
      </c>
      <c r="C60" s="2" t="s">
        <v>109</v>
      </c>
      <c r="D60" s="4" t="s">
        <v>118</v>
      </c>
      <c r="E60" s="2"/>
      <c r="F60" s="2">
        <v>42</v>
      </c>
      <c r="G60" s="2" t="s">
        <v>120</v>
      </c>
      <c r="H60" s="2" t="s">
        <v>121</v>
      </c>
      <c r="I60" s="2" t="s">
        <v>129</v>
      </c>
      <c r="J60" s="2"/>
    </row>
    <row r="61" spans="1:10" x14ac:dyDescent="0.3">
      <c r="A61" s="2" t="str">
        <f>HYPERLINK("https://hsdes.intel.com/resource/1508916350","1508916350")</f>
        <v>1508916350</v>
      </c>
      <c r="B61" s="2" t="s">
        <v>59</v>
      </c>
      <c r="C61" s="2" t="s">
        <v>106</v>
      </c>
      <c r="D61" s="4" t="s">
        <v>118</v>
      </c>
      <c r="E61" s="2"/>
      <c r="F61" s="2">
        <v>42</v>
      </c>
      <c r="G61" s="2" t="s">
        <v>120</v>
      </c>
      <c r="H61" s="2" t="s">
        <v>121</v>
      </c>
      <c r="I61" s="2" t="s">
        <v>129</v>
      </c>
      <c r="J61" s="2"/>
    </row>
    <row r="62" spans="1:10" x14ac:dyDescent="0.3">
      <c r="A62" s="2" t="str">
        <f>HYPERLINK("https://hsdes.intel.com/resource/1508964015","1508964015")</f>
        <v>1508964015</v>
      </c>
      <c r="B62" s="2" t="s">
        <v>60</v>
      </c>
      <c r="C62" s="2" t="s">
        <v>100</v>
      </c>
      <c r="D62" s="4" t="s">
        <v>118</v>
      </c>
      <c r="E62" s="2"/>
      <c r="F62" s="2">
        <v>42</v>
      </c>
      <c r="G62" s="2" t="s">
        <v>120</v>
      </c>
      <c r="H62" s="2" t="s">
        <v>121</v>
      </c>
      <c r="I62" s="2" t="s">
        <v>129</v>
      </c>
      <c r="J62" s="2"/>
    </row>
    <row r="63" spans="1:10" x14ac:dyDescent="0.3">
      <c r="A63" s="2" t="str">
        <f>HYPERLINK("https://hsdes.intel.com/resource/1509347883","1509347883")</f>
        <v>1509347883</v>
      </c>
      <c r="B63" s="2" t="s">
        <v>61</v>
      </c>
      <c r="C63" s="2" t="s">
        <v>102</v>
      </c>
      <c r="D63" s="4" t="s">
        <v>118</v>
      </c>
      <c r="E63" s="2"/>
      <c r="F63" s="2">
        <v>42</v>
      </c>
      <c r="G63" s="2" t="s">
        <v>120</v>
      </c>
      <c r="H63" s="2" t="s">
        <v>121</v>
      </c>
      <c r="I63" s="2" t="s">
        <v>129</v>
      </c>
      <c r="J63" s="2"/>
    </row>
    <row r="64" spans="1:10" x14ac:dyDescent="0.3">
      <c r="A64" s="2" t="str">
        <f>HYPERLINK("https://hsdes.intel.com/resource/14014972315","14014972315")</f>
        <v>14014972315</v>
      </c>
      <c r="B64" s="2" t="s">
        <v>62</v>
      </c>
      <c r="C64" s="2" t="s">
        <v>100</v>
      </c>
      <c r="D64" s="4" t="s">
        <v>118</v>
      </c>
      <c r="E64" s="2"/>
      <c r="F64" s="2">
        <v>42</v>
      </c>
      <c r="G64" s="2" t="s">
        <v>120</v>
      </c>
      <c r="H64" s="2" t="s">
        <v>121</v>
      </c>
      <c r="I64" s="2" t="s">
        <v>129</v>
      </c>
      <c r="J64" s="2"/>
    </row>
    <row r="65" spans="1:10" x14ac:dyDescent="0.3">
      <c r="A65" s="2" t="str">
        <f>HYPERLINK("https://hsdes.intel.com/resource/16012361932","16012361932")</f>
        <v>16012361932</v>
      </c>
      <c r="B65" s="2" t="s">
        <v>63</v>
      </c>
      <c r="C65" s="2" t="s">
        <v>100</v>
      </c>
      <c r="D65" s="4" t="s">
        <v>118</v>
      </c>
      <c r="E65" s="2"/>
      <c r="F65" s="2">
        <v>42</v>
      </c>
      <c r="G65" s="2" t="s">
        <v>120</v>
      </c>
      <c r="H65" s="2" t="s">
        <v>122</v>
      </c>
      <c r="I65" s="2" t="s">
        <v>128</v>
      </c>
      <c r="J65" s="2"/>
    </row>
    <row r="66" spans="1:10" x14ac:dyDescent="0.3">
      <c r="A66" s="2" t="str">
        <f>HYPERLINK("https://hsdes.intel.com/resource/16012518713","16012518713")</f>
        <v>16012518713</v>
      </c>
      <c r="B66" s="2" t="s">
        <v>64</v>
      </c>
      <c r="C66" s="2" t="s">
        <v>104</v>
      </c>
      <c r="D66" s="6" t="s">
        <v>123</v>
      </c>
      <c r="E66" s="2"/>
      <c r="F66" s="2">
        <v>42</v>
      </c>
      <c r="G66" s="2" t="s">
        <v>120</v>
      </c>
      <c r="H66" s="2" t="s">
        <v>122</v>
      </c>
      <c r="I66" s="2" t="s">
        <v>128</v>
      </c>
      <c r="J66" s="2" t="s">
        <v>131</v>
      </c>
    </row>
    <row r="67" spans="1:10" x14ac:dyDescent="0.3">
      <c r="A67" s="2" t="str">
        <f>HYPERLINK("https://hsdes.intel.com/resource/16012914559","16012914559")</f>
        <v>16012914559</v>
      </c>
      <c r="B67" s="2" t="s">
        <v>65</v>
      </c>
      <c r="C67" s="2" t="s">
        <v>100</v>
      </c>
      <c r="D67" s="4" t="s">
        <v>118</v>
      </c>
      <c r="E67" s="2"/>
      <c r="F67" s="2">
        <v>42</v>
      </c>
      <c r="G67" s="2" t="s">
        <v>120</v>
      </c>
      <c r="H67" s="2" t="s">
        <v>122</v>
      </c>
      <c r="I67" s="2" t="s">
        <v>128</v>
      </c>
      <c r="J67" s="2"/>
    </row>
    <row r="68" spans="1:10" x14ac:dyDescent="0.3">
      <c r="A68" s="2" t="str">
        <f>HYPERLINK("https://hsdes.intel.com/resource/16012916976","16012916976")</f>
        <v>16012916976</v>
      </c>
      <c r="B68" s="2" t="s">
        <v>66</v>
      </c>
      <c r="C68" s="2" t="s">
        <v>100</v>
      </c>
      <c r="D68" s="4" t="s">
        <v>118</v>
      </c>
      <c r="E68" s="2"/>
      <c r="F68" s="2">
        <v>42</v>
      </c>
      <c r="G68" s="2" t="s">
        <v>120</v>
      </c>
      <c r="H68" s="2" t="s">
        <v>122</v>
      </c>
      <c r="I68" s="2" t="s">
        <v>128</v>
      </c>
      <c r="J68" s="2"/>
    </row>
    <row r="69" spans="1:10" x14ac:dyDescent="0.3">
      <c r="A69" s="2" t="str">
        <f>HYPERLINK("https://hsdes.intel.com/resource/16013360414","16013360414")</f>
        <v>16013360414</v>
      </c>
      <c r="B69" s="2" t="s">
        <v>67</v>
      </c>
      <c r="C69" s="2" t="s">
        <v>104</v>
      </c>
      <c r="D69" s="4" t="s">
        <v>118</v>
      </c>
      <c r="E69" s="2"/>
      <c r="F69" s="2">
        <v>42</v>
      </c>
      <c r="G69" s="2" t="s">
        <v>120</v>
      </c>
      <c r="H69" s="2" t="s">
        <v>121</v>
      </c>
      <c r="I69" s="2" t="s">
        <v>129</v>
      </c>
      <c r="J69" s="2"/>
    </row>
    <row r="70" spans="1:10" x14ac:dyDescent="0.3">
      <c r="A70" s="2" t="str">
        <f>HYPERLINK("https://hsdes.intel.com/resource/16013360664","16013360664")</f>
        <v>16013360664</v>
      </c>
      <c r="B70" s="2" t="s">
        <v>68</v>
      </c>
      <c r="C70" s="2" t="s">
        <v>104</v>
      </c>
      <c r="D70" s="4" t="s">
        <v>118</v>
      </c>
      <c r="E70" s="2"/>
      <c r="F70" s="2">
        <v>42</v>
      </c>
      <c r="G70" s="2" t="s">
        <v>120</v>
      </c>
      <c r="H70" s="2" t="s">
        <v>121</v>
      </c>
      <c r="I70" s="2" t="s">
        <v>129</v>
      </c>
      <c r="J70" s="2"/>
    </row>
    <row r="71" spans="1:10" x14ac:dyDescent="0.3">
      <c r="A71" s="2" t="str">
        <f>HYPERLINK("https://hsdes.intel.com/resource/16013360713","16013360713")</f>
        <v>16013360713</v>
      </c>
      <c r="B71" s="2" t="s">
        <v>69</v>
      </c>
      <c r="C71" s="2" t="s">
        <v>104</v>
      </c>
      <c r="D71" s="4" t="s">
        <v>118</v>
      </c>
      <c r="E71" s="2"/>
      <c r="F71" s="2">
        <v>42</v>
      </c>
      <c r="G71" s="2" t="s">
        <v>120</v>
      </c>
      <c r="H71" s="2" t="s">
        <v>121</v>
      </c>
      <c r="I71" s="2" t="s">
        <v>128</v>
      </c>
      <c r="J71" s="2"/>
    </row>
    <row r="72" spans="1:10" x14ac:dyDescent="0.3">
      <c r="A72" s="2" t="str">
        <f>HYPERLINK("https://hsdes.intel.com/resource/16013868803","16013868803")</f>
        <v>16013868803</v>
      </c>
      <c r="B72" s="2" t="s">
        <v>70</v>
      </c>
      <c r="C72" s="2" t="s">
        <v>100</v>
      </c>
      <c r="D72" s="4" t="s">
        <v>118</v>
      </c>
      <c r="E72" s="2"/>
      <c r="F72" s="2">
        <v>42</v>
      </c>
      <c r="G72" s="2" t="s">
        <v>120</v>
      </c>
      <c r="H72" s="2" t="s">
        <v>121</v>
      </c>
      <c r="I72" s="2" t="s">
        <v>129</v>
      </c>
      <c r="J72" s="2"/>
    </row>
    <row r="73" spans="1:10" x14ac:dyDescent="0.3">
      <c r="A73" s="2" t="str">
        <f>HYPERLINK("https://hsdes.intel.com/resource/16013870138","16013870138")</f>
        <v>16013870138</v>
      </c>
      <c r="B73" s="2" t="s">
        <v>71</v>
      </c>
      <c r="C73" s="2" t="s">
        <v>100</v>
      </c>
      <c r="D73" s="4" t="s">
        <v>118</v>
      </c>
      <c r="E73" s="2"/>
      <c r="F73" s="2">
        <v>42</v>
      </c>
      <c r="G73" s="2" t="s">
        <v>120</v>
      </c>
      <c r="H73" s="2" t="s">
        <v>121</v>
      </c>
      <c r="I73" s="2" t="s">
        <v>129</v>
      </c>
      <c r="J73" s="2"/>
    </row>
    <row r="74" spans="1:10" x14ac:dyDescent="0.3">
      <c r="A74" s="2" t="str">
        <f>HYPERLINK("https://hsdes.intel.com/resource/16014428644","16014428644")</f>
        <v>16014428644</v>
      </c>
      <c r="B74" s="2" t="s">
        <v>72</v>
      </c>
      <c r="C74" s="2" t="s">
        <v>110</v>
      </c>
      <c r="D74" s="4" t="s">
        <v>118</v>
      </c>
      <c r="E74" s="2"/>
      <c r="F74" s="2">
        <v>42</v>
      </c>
      <c r="G74" s="2" t="s">
        <v>120</v>
      </c>
      <c r="H74" s="2" t="s">
        <v>121</v>
      </c>
      <c r="I74" s="2" t="s">
        <v>129</v>
      </c>
      <c r="J74" s="2"/>
    </row>
    <row r="75" spans="1:10" x14ac:dyDescent="0.3">
      <c r="A75" s="2" t="str">
        <f>HYPERLINK("https://hsdes.intel.com/resource/16014733091","16014733091")</f>
        <v>16014733091</v>
      </c>
      <c r="B75" s="2" t="s">
        <v>73</v>
      </c>
      <c r="C75" s="2" t="s">
        <v>108</v>
      </c>
      <c r="D75" s="4" t="s">
        <v>118</v>
      </c>
      <c r="E75" s="2"/>
      <c r="F75" s="2">
        <v>42</v>
      </c>
      <c r="G75" s="2" t="s">
        <v>120</v>
      </c>
      <c r="H75" s="2" t="s">
        <v>121</v>
      </c>
      <c r="I75" s="2" t="s">
        <v>129</v>
      </c>
      <c r="J75" s="2"/>
    </row>
    <row r="76" spans="1:10" x14ac:dyDescent="0.3">
      <c r="A76" s="2" t="str">
        <f>HYPERLINK("https://hsdes.intel.com/resource/16015036036","16015036036")</f>
        <v>16015036036</v>
      </c>
      <c r="B76" s="2" t="s">
        <v>74</v>
      </c>
      <c r="C76" s="2" t="s">
        <v>100</v>
      </c>
      <c r="D76" s="4" t="s">
        <v>118</v>
      </c>
      <c r="E76" s="2"/>
      <c r="F76" s="2">
        <v>42</v>
      </c>
      <c r="G76" s="2" t="s">
        <v>120</v>
      </c>
      <c r="H76" s="2" t="s">
        <v>122</v>
      </c>
      <c r="I76" s="2" t="s">
        <v>129</v>
      </c>
      <c r="J76" s="2"/>
    </row>
    <row r="77" spans="1:10" x14ac:dyDescent="0.3">
      <c r="A77" s="2" t="str">
        <f>HYPERLINK("https://hsdes.intel.com/resource/16018535968","16018535968")</f>
        <v>16018535968</v>
      </c>
      <c r="B77" s="2" t="s">
        <v>75</v>
      </c>
      <c r="C77" s="2" t="s">
        <v>98</v>
      </c>
      <c r="D77" s="4" t="s">
        <v>118</v>
      </c>
      <c r="E77" s="2"/>
      <c r="F77" s="2">
        <v>42</v>
      </c>
      <c r="G77" s="2" t="s">
        <v>120</v>
      </c>
      <c r="H77" s="2" t="s">
        <v>121</v>
      </c>
      <c r="I77" s="2" t="s">
        <v>129</v>
      </c>
      <c r="J77" s="2"/>
    </row>
    <row r="78" spans="1:10" x14ac:dyDescent="0.3">
      <c r="A78" s="2" t="str">
        <f>HYPERLINK("https://hsdes.intel.com/resource/16018844279","16018844279")</f>
        <v>16018844279</v>
      </c>
      <c r="B78" s="2" t="s">
        <v>76</v>
      </c>
      <c r="C78" s="2" t="s">
        <v>100</v>
      </c>
      <c r="D78" s="4" t="s">
        <v>118</v>
      </c>
      <c r="E78" s="2"/>
      <c r="F78" s="2">
        <v>42</v>
      </c>
      <c r="G78" s="2" t="s">
        <v>120</v>
      </c>
      <c r="H78" s="2" t="s">
        <v>121</v>
      </c>
      <c r="I78" s="2" t="s">
        <v>129</v>
      </c>
      <c r="J78" s="2"/>
    </row>
    <row r="79" spans="1:10" x14ac:dyDescent="0.3">
      <c r="A79" s="2" t="str">
        <f>HYPERLINK("https://hsdes.intel.com/resource/18014442584","18014442584")</f>
        <v>18014442584</v>
      </c>
      <c r="B79" s="2" t="s">
        <v>77</v>
      </c>
      <c r="C79" s="2" t="s">
        <v>102</v>
      </c>
      <c r="D79" s="4" t="s">
        <v>118</v>
      </c>
      <c r="E79" s="2"/>
      <c r="F79" s="2">
        <v>42</v>
      </c>
      <c r="G79" s="2" t="s">
        <v>120</v>
      </c>
      <c r="H79" s="2" t="s">
        <v>121</v>
      </c>
      <c r="I79" s="2" t="s">
        <v>129</v>
      </c>
      <c r="J79" s="2"/>
    </row>
    <row r="80" spans="1:10" x14ac:dyDescent="0.3">
      <c r="A80" s="2" t="str">
        <f>HYPERLINK("https://hsdes.intel.com/resource/18014542624","18014542624")</f>
        <v>18014542624</v>
      </c>
      <c r="B80" s="2" t="s">
        <v>78</v>
      </c>
      <c r="C80" s="2" t="s">
        <v>102</v>
      </c>
      <c r="D80" s="4" t="s">
        <v>118</v>
      </c>
      <c r="E80" s="2"/>
      <c r="F80" s="2">
        <v>42</v>
      </c>
      <c r="G80" s="2" t="s">
        <v>120</v>
      </c>
      <c r="H80" s="2" t="s">
        <v>121</v>
      </c>
      <c r="I80" s="2" t="s">
        <v>129</v>
      </c>
      <c r="J80" s="2"/>
    </row>
    <row r="81" spans="1:10" x14ac:dyDescent="0.3">
      <c r="A81" s="2" t="str">
        <f>HYPERLINK("https://hsdes.intel.com/resource/18014678990","18014678990")</f>
        <v>18014678990</v>
      </c>
      <c r="B81" s="2" t="s">
        <v>79</v>
      </c>
      <c r="C81" s="2" t="s">
        <v>102</v>
      </c>
      <c r="D81" s="4" t="s">
        <v>118</v>
      </c>
      <c r="E81" s="2"/>
      <c r="F81" s="2">
        <v>42</v>
      </c>
      <c r="G81" s="2" t="s">
        <v>120</v>
      </c>
      <c r="H81" s="2" t="s">
        <v>121</v>
      </c>
      <c r="I81" s="2" t="s">
        <v>129</v>
      </c>
      <c r="J81" s="2"/>
    </row>
    <row r="82" spans="1:10" x14ac:dyDescent="0.3">
      <c r="A82" s="2" t="str">
        <f>HYPERLINK("https://hsdes.intel.com/resource/18017412257","18017412257")</f>
        <v>18017412257</v>
      </c>
      <c r="B82" s="2" t="s">
        <v>80</v>
      </c>
      <c r="C82" s="2" t="s">
        <v>102</v>
      </c>
      <c r="D82" s="4" t="s">
        <v>118</v>
      </c>
      <c r="E82" s="2"/>
      <c r="F82" s="2">
        <v>42</v>
      </c>
      <c r="G82" s="2" t="s">
        <v>120</v>
      </c>
      <c r="H82" s="2" t="s">
        <v>121</v>
      </c>
      <c r="I82" s="2" t="s">
        <v>129</v>
      </c>
      <c r="J82" s="2"/>
    </row>
    <row r="83" spans="1:10" x14ac:dyDescent="0.3">
      <c r="A83" s="2" t="str">
        <f>HYPERLINK("https://hsdes.intel.com/resource/18017670778","18017670778")</f>
        <v>18017670778</v>
      </c>
      <c r="B83" s="2" t="s">
        <v>81</v>
      </c>
      <c r="C83" s="2" t="s">
        <v>102</v>
      </c>
      <c r="D83" s="4" t="s">
        <v>118</v>
      </c>
      <c r="E83" s="2"/>
      <c r="F83" s="2">
        <v>42</v>
      </c>
      <c r="G83" s="2" t="s">
        <v>120</v>
      </c>
      <c r="H83" s="2" t="s">
        <v>121</v>
      </c>
      <c r="I83" s="2" t="s">
        <v>129</v>
      </c>
      <c r="J83" s="2"/>
    </row>
    <row r="84" spans="1:10" x14ac:dyDescent="0.3">
      <c r="A84" s="2" t="str">
        <f>HYPERLINK("https://hsdes.intel.com/resource/18018018062","18018018062")</f>
        <v>18018018062</v>
      </c>
      <c r="B84" s="2" t="s">
        <v>82</v>
      </c>
      <c r="C84" s="2" t="s">
        <v>102</v>
      </c>
      <c r="D84" s="4" t="s">
        <v>118</v>
      </c>
      <c r="E84" s="2"/>
      <c r="F84" s="2">
        <v>42</v>
      </c>
      <c r="G84" s="2" t="s">
        <v>120</v>
      </c>
      <c r="H84" s="2" t="s">
        <v>121</v>
      </c>
      <c r="I84" s="2" t="s">
        <v>129</v>
      </c>
      <c r="J84" s="2"/>
    </row>
    <row r="85" spans="1:10" x14ac:dyDescent="0.3">
      <c r="A85" s="2" t="str">
        <f>HYPERLINK("https://hsdes.intel.com/resource/18018198275","18018198275")</f>
        <v>18018198275</v>
      </c>
      <c r="B85" s="2" t="s">
        <v>83</v>
      </c>
      <c r="C85" s="2" t="s">
        <v>110</v>
      </c>
      <c r="D85" s="4" t="s">
        <v>118</v>
      </c>
      <c r="E85" s="2"/>
      <c r="F85" s="2">
        <v>42</v>
      </c>
      <c r="G85" s="2" t="s">
        <v>120</v>
      </c>
      <c r="H85" s="2" t="s">
        <v>121</v>
      </c>
      <c r="I85" s="2" t="s">
        <v>128</v>
      </c>
      <c r="J85" s="2"/>
    </row>
    <row r="86" spans="1:10" x14ac:dyDescent="0.3">
      <c r="A86" s="2" t="str">
        <f>HYPERLINK("https://hsdes.intel.com/resource/18018447197","18018447197")</f>
        <v>18018447197</v>
      </c>
      <c r="B86" s="2" t="s">
        <v>84</v>
      </c>
      <c r="C86" s="2" t="s">
        <v>102</v>
      </c>
      <c r="D86" s="4" t="s">
        <v>118</v>
      </c>
      <c r="E86" s="2"/>
      <c r="F86" s="2">
        <v>42</v>
      </c>
      <c r="G86" s="2" t="s">
        <v>120</v>
      </c>
      <c r="H86" s="2" t="s">
        <v>121</v>
      </c>
      <c r="I86" s="2" t="s">
        <v>129</v>
      </c>
      <c r="J86" s="2"/>
    </row>
    <row r="87" spans="1:10" x14ac:dyDescent="0.3">
      <c r="A87" s="2" t="str">
        <f>HYPERLINK("https://hsdes.intel.com/resource/18018447269","18018447269")</f>
        <v>18018447269</v>
      </c>
      <c r="B87" s="2" t="s">
        <v>85</v>
      </c>
      <c r="C87" s="2" t="s">
        <v>102</v>
      </c>
      <c r="D87" s="4" t="s">
        <v>118</v>
      </c>
      <c r="E87" s="2"/>
      <c r="F87" s="2">
        <v>42</v>
      </c>
      <c r="G87" s="2" t="s">
        <v>120</v>
      </c>
      <c r="H87" s="2" t="s">
        <v>121</v>
      </c>
      <c r="I87" s="2" t="s">
        <v>129</v>
      </c>
      <c r="J87" s="2"/>
    </row>
    <row r="88" spans="1:10" x14ac:dyDescent="0.3">
      <c r="A88" s="2" t="str">
        <f>HYPERLINK("https://hsdes.intel.com/resource/18019251844","18019251844")</f>
        <v>18019251844</v>
      </c>
      <c r="B88" s="2" t="s">
        <v>86</v>
      </c>
      <c r="C88" s="2" t="s">
        <v>102</v>
      </c>
      <c r="D88" s="4" t="s">
        <v>118</v>
      </c>
      <c r="E88" s="2"/>
      <c r="F88" s="2">
        <v>42</v>
      </c>
      <c r="G88" s="2" t="s">
        <v>120</v>
      </c>
      <c r="H88" s="2" t="s">
        <v>121</v>
      </c>
      <c r="I88" s="2" t="s">
        <v>128</v>
      </c>
      <c r="J88" s="2"/>
    </row>
    <row r="89" spans="1:10" x14ac:dyDescent="0.3">
      <c r="A89" s="2" t="str">
        <f>HYPERLINK("https://hsdes.intel.com/resource/18019377034","18019377034")</f>
        <v>18019377034</v>
      </c>
      <c r="B89" s="2" t="s">
        <v>87</v>
      </c>
      <c r="C89" s="2" t="s">
        <v>102</v>
      </c>
      <c r="D89" s="4" t="s">
        <v>118</v>
      </c>
      <c r="E89" s="2"/>
      <c r="F89" s="2">
        <v>42</v>
      </c>
      <c r="G89" s="2" t="s">
        <v>120</v>
      </c>
      <c r="H89" s="2" t="s">
        <v>121</v>
      </c>
      <c r="I89" s="2" t="s">
        <v>129</v>
      </c>
      <c r="J89" s="2"/>
    </row>
    <row r="90" spans="1:10" x14ac:dyDescent="0.3">
      <c r="A90" s="2" t="str">
        <f>HYPERLINK("https://hsdes.intel.com/resource/18019483594","18019483594")</f>
        <v>18019483594</v>
      </c>
      <c r="B90" s="2" t="s">
        <v>88</v>
      </c>
      <c r="C90" s="2" t="s">
        <v>102</v>
      </c>
      <c r="D90" s="4" t="s">
        <v>118</v>
      </c>
      <c r="E90" s="2"/>
      <c r="F90" s="2">
        <v>42</v>
      </c>
      <c r="G90" s="2" t="s">
        <v>120</v>
      </c>
      <c r="H90" s="2" t="s">
        <v>121</v>
      </c>
      <c r="I90" s="2" t="s">
        <v>129</v>
      </c>
      <c r="J90" s="2"/>
    </row>
    <row r="91" spans="1:10" x14ac:dyDescent="0.3">
      <c r="A91" s="2" t="str">
        <f>HYPERLINK("https://hsdes.intel.com/resource/18020194305","18020194305")</f>
        <v>18020194305</v>
      </c>
      <c r="B91" s="2" t="s">
        <v>89</v>
      </c>
      <c r="C91" s="2" t="s">
        <v>102</v>
      </c>
      <c r="D91" s="4" t="s">
        <v>118</v>
      </c>
      <c r="E91" s="2"/>
      <c r="F91" s="2">
        <v>42</v>
      </c>
      <c r="G91" s="2" t="s">
        <v>120</v>
      </c>
      <c r="H91" s="2" t="s">
        <v>121</v>
      </c>
      <c r="I91" s="2" t="s">
        <v>129</v>
      </c>
      <c r="J91" s="2"/>
    </row>
    <row r="92" spans="1:10" x14ac:dyDescent="0.3">
      <c r="A92" s="2" t="str">
        <f>HYPERLINK("https://hsdes.intel.com/resource/18020730053","18020730053")</f>
        <v>18020730053</v>
      </c>
      <c r="B92" s="2" t="s">
        <v>90</v>
      </c>
      <c r="C92" s="2" t="s">
        <v>100</v>
      </c>
      <c r="D92" s="4" t="s">
        <v>118</v>
      </c>
      <c r="E92" s="2"/>
      <c r="F92" s="2">
        <v>42</v>
      </c>
      <c r="G92" s="2" t="s">
        <v>120</v>
      </c>
      <c r="H92" s="2" t="s">
        <v>121</v>
      </c>
      <c r="I92" s="2" t="s">
        <v>129</v>
      </c>
      <c r="J92" s="2"/>
    </row>
    <row r="93" spans="1:10" x14ac:dyDescent="0.3">
      <c r="A93" s="2" t="str">
        <f>HYPERLINK("https://hsdes.intel.com/resource/18020841864","18020841864")</f>
        <v>18020841864</v>
      </c>
      <c r="B93" s="2" t="s">
        <v>91</v>
      </c>
      <c r="C93" s="2" t="s">
        <v>100</v>
      </c>
      <c r="D93" s="4" t="s">
        <v>118</v>
      </c>
      <c r="E93" s="2"/>
      <c r="F93" s="2">
        <v>42</v>
      </c>
      <c r="G93" s="2" t="s">
        <v>120</v>
      </c>
      <c r="H93" s="2" t="s">
        <v>121</v>
      </c>
      <c r="I93" s="2" t="s">
        <v>129</v>
      </c>
      <c r="J93" s="2"/>
    </row>
    <row r="94" spans="1:10" x14ac:dyDescent="0.3">
      <c r="A94" s="2" t="str">
        <f>HYPERLINK("https://hsdes.intel.com/resource/18022238998","18022238998")</f>
        <v>18022238998</v>
      </c>
      <c r="B94" s="2" t="s">
        <v>92</v>
      </c>
      <c r="C94" s="2" t="s">
        <v>102</v>
      </c>
      <c r="D94" s="4" t="s">
        <v>118</v>
      </c>
      <c r="E94" s="2"/>
      <c r="F94" s="2">
        <v>42</v>
      </c>
      <c r="G94" s="2" t="s">
        <v>120</v>
      </c>
      <c r="H94" s="2" t="s">
        <v>121</v>
      </c>
      <c r="I94" s="2" t="s">
        <v>129</v>
      </c>
      <c r="J94" s="2"/>
    </row>
    <row r="95" spans="1:10" x14ac:dyDescent="0.3">
      <c r="A95" s="2" t="str">
        <f>HYPERLINK("https://hsdes.intel.com/resource/22011878933","22011878933")</f>
        <v>22011878933</v>
      </c>
      <c r="B95" s="2" t="s">
        <v>93</v>
      </c>
      <c r="C95" s="2" t="s">
        <v>102</v>
      </c>
      <c r="D95" s="4" t="s">
        <v>118</v>
      </c>
      <c r="E95" s="2"/>
      <c r="F95" s="2">
        <v>42</v>
      </c>
      <c r="G95" s="2" t="s">
        <v>120</v>
      </c>
      <c r="H95" s="2" t="s">
        <v>121</v>
      </c>
      <c r="I95" s="2" t="s">
        <v>129</v>
      </c>
      <c r="J95" s="2"/>
    </row>
    <row r="96" spans="1:10" x14ac:dyDescent="0.3">
      <c r="A96" s="2" t="str">
        <f>HYPERLINK("https://hsdes.intel.com/resource/22011879371","22011879371")</f>
        <v>22011879371</v>
      </c>
      <c r="B96" s="2" t="s">
        <v>94</v>
      </c>
      <c r="C96" s="2" t="s">
        <v>111</v>
      </c>
      <c r="D96" s="4" t="s">
        <v>118</v>
      </c>
      <c r="E96" s="2"/>
      <c r="F96" s="2">
        <v>42</v>
      </c>
      <c r="G96" s="2" t="s">
        <v>120</v>
      </c>
      <c r="H96" s="2" t="s">
        <v>121</v>
      </c>
      <c r="I96" s="2" t="s">
        <v>129</v>
      </c>
      <c r="J96" s="2"/>
    </row>
    <row r="97" spans="1:10" x14ac:dyDescent="0.3">
      <c r="A97" s="2" t="str">
        <f>HYPERLINK("https://hsdes.intel.com/resource/22011879396","22011879396")</f>
        <v>22011879396</v>
      </c>
      <c r="B97" s="2" t="s">
        <v>95</v>
      </c>
      <c r="C97" s="2" t="s">
        <v>102</v>
      </c>
      <c r="D97" s="4" t="s">
        <v>118</v>
      </c>
      <c r="E97" s="2"/>
      <c r="F97" s="2">
        <v>42</v>
      </c>
      <c r="G97" s="2" t="s">
        <v>120</v>
      </c>
      <c r="H97" s="2" t="s">
        <v>121</v>
      </c>
      <c r="I97" s="2" t="s">
        <v>129</v>
      </c>
      <c r="J97" s="2"/>
    </row>
    <row r="98" spans="1:10" x14ac:dyDescent="0.3">
      <c r="A98" s="2" t="str">
        <f>HYPERLINK("https://hsdes.intel.com/resource/22011897477","22011897477")</f>
        <v>22011897477</v>
      </c>
      <c r="B98" s="2" t="s">
        <v>96</v>
      </c>
      <c r="C98" s="2" t="s">
        <v>102</v>
      </c>
      <c r="D98" s="4" t="s">
        <v>118</v>
      </c>
      <c r="E98" s="2"/>
      <c r="F98" s="2">
        <v>42</v>
      </c>
      <c r="G98" s="2" t="s">
        <v>120</v>
      </c>
      <c r="H98" s="2" t="s">
        <v>121</v>
      </c>
      <c r="I98" s="2" t="s">
        <v>129</v>
      </c>
      <c r="J98" s="2"/>
    </row>
  </sheetData>
  <autoFilter ref="A1:J98" xr:uid="{00000000-0001-0000-0000-000000000000}"/>
  <customSheetViews>
    <customSheetView guid="{9FAE441D-95BE-45E6-965C-83217D22C944}" showAutoFilter="1">
      <selection activeCell="B1" sqref="B1"/>
      <pageMargins left="0.7" right="0.7" top="0.75" bottom="0.75" header="0.3" footer="0.3"/>
      <pageSetup orientation="portrait" r:id="rId1"/>
      <autoFilter ref="A1:J98" xr:uid="{00000000-0001-0000-0000-000000000000}"/>
    </customSheetView>
    <customSheetView guid="{28F314D6-E35C-417C-B454-1F5C3F67EF1B}" filter="1" showAutoFilter="1">
      <selection activeCell="B36" sqref="B36"/>
      <pageMargins left="0.7" right="0.7" top="0.75" bottom="0.75" header="0.3" footer="0.3"/>
      <pageSetup orientation="portrait" r:id="rId2"/>
      <autoFilter ref="A1:K98" xr:uid="{A3B13D3B-3FAA-4208-A994-FA0FADB7518C}">
        <filterColumn colId="4">
          <filters>
            <filter val="Block"/>
          </filters>
        </filterColumn>
      </autoFilter>
    </customSheetView>
    <customSheetView guid="{67F10F3B-D929-4A90-825B-0CB0800F9B3B}" topLeftCell="A19">
      <selection activeCell="E29" sqref="E29"/>
      <pageMargins left="0.7" right="0.7" top="0.75" bottom="0.75" header="0.3" footer="0.3"/>
    </customSheetView>
    <customSheetView guid="{07C38B7F-D581-49A2-AB22-FCCFB1DBFD09}" showAutoFilter="1" topLeftCell="A6">
      <selection activeCell="C78" sqref="C78"/>
      <pageMargins left="0.7" right="0.7" top="0.75" bottom="0.75" header="0.3" footer="0.3"/>
      <autoFilter ref="A1:L101" xr:uid="{08923EFD-E93F-43F6-95E0-510AA9F73744}"/>
    </customSheetView>
    <customSheetView guid="{AA5458E9-3D5E-482C-98F7-30AACFE6CB10}" showAutoFilter="1">
      <selection activeCell="F8" sqref="F8"/>
      <pageMargins left="0.7" right="0.7" top="0.75" bottom="0.75" header="0.3" footer="0.3"/>
      <autoFilter ref="A1:L101" xr:uid="{F7B40B7B-B27F-43B1-80BF-94064981DD4E}"/>
    </customSheetView>
    <customSheetView guid="{489EBCA1-1EB5-43EB-8502-2F5A8CC08B83}" filter="1" showAutoFilter="1" topLeftCell="D1">
      <selection activeCell="L21" sqref="L21"/>
      <pageMargins left="0.7" right="0.7" top="0.75" bottom="0.75" header="0.3" footer="0.3"/>
      <autoFilter ref="A1:L101" xr:uid="{F7566B70-1429-4C06-B9AA-C93F97D933F2}">
        <filterColumn colId="3">
          <filters>
            <filter val="Chetana"/>
          </filters>
        </filterColumn>
      </autoFilter>
    </customSheetView>
    <customSheetView guid="{509973AE-4785-4B72-8F94-86E7D131D12C}" showAutoFilter="1">
      <selection activeCell="B9" sqref="B9"/>
      <pageMargins left="0.7" right="0.7" top="0.75" bottom="0.75" header="0.3" footer="0.3"/>
      <pageSetup orientation="portrait" r:id="rId3"/>
      <autoFilter ref="A1:K101" xr:uid="{A763F1A1-9300-4336-8763-04096B1068EC}"/>
    </customSheetView>
  </customSheetViews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238FF-9B5D-4F97-9998-C3C835EB440E}">
  <dimension ref="A1:B10"/>
  <sheetViews>
    <sheetView workbookViewId="0">
      <selection activeCell="C14" sqref="C14"/>
    </sheetView>
  </sheetViews>
  <sheetFormatPr defaultRowHeight="14.4" x14ac:dyDescent="0.3"/>
  <cols>
    <col min="2" max="2" width="11.77734375" bestFit="1" customWidth="1"/>
  </cols>
  <sheetData>
    <row r="1" spans="1:2" x14ac:dyDescent="0.3">
      <c r="A1" s="3" t="s">
        <v>119</v>
      </c>
      <c r="B1" s="3" t="s">
        <v>124</v>
      </c>
    </row>
    <row r="2" spans="1:2" x14ac:dyDescent="0.3">
      <c r="A2" s="2" t="s">
        <v>118</v>
      </c>
      <c r="B2" s="2">
        <v>95</v>
      </c>
    </row>
    <row r="3" spans="1:2" x14ac:dyDescent="0.3">
      <c r="A3" s="2" t="s">
        <v>125</v>
      </c>
      <c r="B3" s="2">
        <v>0</v>
      </c>
    </row>
    <row r="4" spans="1:2" x14ac:dyDescent="0.3">
      <c r="A4" s="2" t="s">
        <v>123</v>
      </c>
      <c r="B4" s="2">
        <v>2</v>
      </c>
    </row>
    <row r="5" spans="1:2" x14ac:dyDescent="0.3">
      <c r="A5" s="2" t="s">
        <v>126</v>
      </c>
      <c r="B5" s="2">
        <f>SUM(B2:B4)</f>
        <v>97</v>
      </c>
    </row>
    <row r="7" spans="1:2" x14ac:dyDescent="0.3">
      <c r="A7" s="3" t="s">
        <v>119</v>
      </c>
      <c r="B7" s="3" t="s">
        <v>127</v>
      </c>
    </row>
    <row r="8" spans="1:2" x14ac:dyDescent="0.3">
      <c r="A8" s="2" t="s">
        <v>118</v>
      </c>
      <c r="B8" s="8">
        <f>(B2/B5)*100</f>
        <v>97.9381443298969</v>
      </c>
    </row>
    <row r="9" spans="1:2" x14ac:dyDescent="0.3">
      <c r="A9" s="2" t="s">
        <v>125</v>
      </c>
      <c r="B9" s="8">
        <v>0</v>
      </c>
    </row>
    <row r="10" spans="1:2" x14ac:dyDescent="0.3">
      <c r="A10" s="2" t="s">
        <v>123</v>
      </c>
      <c r="B10" s="8">
        <f>(B4/B5)*100</f>
        <v>2.0618556701030926</v>
      </c>
    </row>
  </sheetData>
  <customSheetViews>
    <customSheetView guid="{9FAE441D-95BE-45E6-965C-83217D22C944}">
      <selection activeCell="C14" sqref="C14"/>
      <pageMargins left="0.7" right="0.7" top="0.75" bottom="0.75" header="0.3" footer="0.3"/>
    </customSheetView>
    <customSheetView guid="{28F314D6-E35C-417C-B454-1F5C3F67EF1B}">
      <selection activeCell="C14" sqref="C14"/>
      <pageMargins left="0.7" right="0.7" top="0.75" bottom="0.75" header="0.3" footer="0.3"/>
    </customSheetView>
    <customSheetView guid="{509973AE-4785-4B72-8F94-86E7D131D12C}">
      <selection activeCell="C9" sqref="C9"/>
      <pageMargins left="0.7" right="0.7" top="0.75" bottom="0.75" header="0.3" footer="0.3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GNRD_Eval_Report_0009__D67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 R, ArpithaX</dc:creator>
  <cp:lastModifiedBy>Agarwal, Naman</cp:lastModifiedBy>
  <dcterms:created xsi:type="dcterms:W3CDTF">2015-06-05T18:17:20Z</dcterms:created>
  <dcterms:modified xsi:type="dcterms:W3CDTF">2023-03-28T09:18:26Z</dcterms:modified>
</cp:coreProperties>
</file>