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E1716FB7-34F3-4E80-8AC6-13E5E65FD9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Eval_Report_09_D82" sheetId="1" r:id="rId1"/>
    <sheet name="Summary" sheetId="2" r:id="rId2"/>
  </sheets>
  <definedNames>
    <definedName name="_xlnm._FilterDatabase" localSheetId="0" hidden="1">GNRD_Orange_Eval_Report_09_D82!$A$1:$J$98</definedName>
    <definedName name="Z_0677125F_13EA_460E_A6F7_F9FE544BFACD_.wvu.FilterData" localSheetId="0" hidden="1">GNRD_Orange_Eval_Report_09_D82!$A$1:$J$98</definedName>
    <definedName name="Z_0F34C0F9_A696_4379_8606_6B71E7FD05AE_.wvu.FilterData" localSheetId="0" hidden="1">GNRD_Orange_Eval_Report_09_D82!$A$1:$J$98</definedName>
    <definedName name="Z_225FBCE8_BE41_4E0B_8316_76892E5A8D31_.wvu.FilterData" localSheetId="0" hidden="1">GNRD_Orange_Eval_Report_09_D82!$A$1:$J$98</definedName>
    <definedName name="Z_2524E1AD_2C15_4158_A137_B48AE2F47886_.wvu.FilterData" localSheetId="0" hidden="1">GNRD_Orange_Eval_Report_09_D82!$A$1:$J$98</definedName>
    <definedName name="Z_3495EC9D_5FF1_4E45_B62E_DDF71FC47394_.wvu.FilterData" localSheetId="0" hidden="1">GNRD_Orange_Eval_Report_09_D82!$A$1:$J$98</definedName>
    <definedName name="Z_3A94FBE9_FEBB_41D4_8400_A002312D4ED5_.wvu.FilterData" localSheetId="0" hidden="1">GNRD_Orange_Eval_Report_09_D82!$A$1:$J$98</definedName>
    <definedName name="Z_3E403933_4C05_4B95_BC68_F01DA2240DE3_.wvu.FilterData" localSheetId="0" hidden="1">GNRD_Orange_Eval_Report_09_D82!$A$1:$J$98</definedName>
    <definedName name="Z_47E23E80_8DDE_4293_B22E_80F2CD68C65B_.wvu.FilterData" localSheetId="0" hidden="1">GNRD_Orange_Eval_Report_09_D82!$A$1:$J$98</definedName>
    <definedName name="Z_5245A474_55ED_412A_A566_79D2777267E5_.wvu.FilterData" localSheetId="0" hidden="1">GNRD_Orange_Eval_Report_09_D82!$A$1:$J$98</definedName>
    <definedName name="Z_56110F88_D6CE_4D44_BECC_2DAB6A77DFCE_.wvu.FilterData" localSheetId="0" hidden="1">GNRD_Orange_Eval_Report_09_D82!$A$1:$J$98</definedName>
    <definedName name="Z_57E69E70_3341_4FDD_B9D7_DE6D95055C72_.wvu.FilterData" localSheetId="0" hidden="1">GNRD_Orange_Eval_Report_09_D82!$A$1:$J$98</definedName>
    <definedName name="Z_6C72CA74_DA8A_4029_824D_7360E30F6C3E_.wvu.FilterData" localSheetId="0" hidden="1">GNRD_Orange_Eval_Report_09_D82!$A$1:$J$98</definedName>
    <definedName name="Z_81961DC0_1A87_432B_8020_837048E73504_.wvu.FilterData" localSheetId="0" hidden="1">GNRD_Orange_Eval_Report_09_D82!$A$1:$J$98</definedName>
    <definedName name="Z_9BCF6EFD_8D1E_4038_BA1B_37E6AA4EBF12_.wvu.FilterData" localSheetId="0" hidden="1">GNRD_Orange_Eval_Report_09_D82!$A$1:$J$98</definedName>
    <definedName name="Z_9EB8343B_CC60_413A_BAF8_038D6A931462_.wvu.FilterData" localSheetId="0" hidden="1">GNRD_Orange_Eval_Report_09_D82!$A$1:$J$98</definedName>
    <definedName name="Z_A01EFBC5_F912_466F_9D9A_DE1AA91D03AE_.wvu.FilterData" localSheetId="0" hidden="1">GNRD_Orange_Eval_Report_09_D82!$A$1:$J$98</definedName>
    <definedName name="Z_B4E4E189_6DEA_48B0_9C6F_336AFF2C7B2B_.wvu.FilterData" localSheetId="0" hidden="1">GNRD_Orange_Eval_Report_09_D82!$A$1:$J$98</definedName>
    <definedName name="Z_BA932E83_88F4_4B23_8E4F_874CADB96341_.wvu.FilterData" localSheetId="0" hidden="1">GNRD_Orange_Eval_Report_09_D82!$A$1:$J$98</definedName>
    <definedName name="Z_BEFFE8EA_02E8_4A4D_9A6A_676E227C8B54_.wvu.FilterData" localSheetId="0" hidden="1">GNRD_Orange_Eval_Report_09_D82!$A$1:$J$98</definedName>
    <definedName name="Z_E13DF018_6920_4812_A845_F16E4FACCF17_.wvu.FilterData" localSheetId="0" hidden="1">GNRD_Orange_Eval_Report_09_D82!$A$1:$J$98</definedName>
  </definedNames>
  <calcPr calcId="191029"/>
  <customWorkbookViews>
    <customWorkbookView name="Agarwal, Naman - Personal View" guid="{BEFFE8EA-02E8-4A4D-9A6A-676E227C8B54}" mergeInterval="0" personalView="1" maximized="1" xWindow="-9" yWindow="-9" windowWidth="1938" windowHeight="1048" activeSheetId="1"/>
    <customWorkbookView name="C, ChetanaX - Personal View" guid="{47E23E80-8DDE-4293-B22E-80F2CD68C65B}" mergeInterval="0" personalView="1" maximized="1" xWindow="-11" yWindow="-11" windowWidth="1942" windowHeight="1030" activeSheetId="1"/>
    <customWorkbookView name="Rajubhai, GanganiX utsavbhai - Personal View" guid="{6C72CA74-DA8A-4029-824D-7360E30F6C3E}" mergeInterval="0" personalView="1" maximized="1" xWindow="-11" yWindow="-11" windowWidth="1849" windowHeight="1102" activeSheetId="1"/>
    <customWorkbookView name="Harikumar, GayathriX - Personal View" guid="{B4E4E189-6DEA-48B0-9C6F-336AFF2C7B2B}" mergeInterval="0" personalView="1" maximized="1" xWindow="-11" yWindow="-11" windowWidth="1942" windowHeight="1030" activeSheetId="1"/>
    <customWorkbookView name="H R, ArpithaX - Personal View" guid="{9BCF6EFD-8D1E-4038-BA1B-37E6AA4EBF12}" mergeInterval="0" personalView="1" maximized="1" xWindow="-11" yWindow="-11" windowWidth="1942" windowHeight="1030" activeSheetId="1"/>
    <customWorkbookView name="Mohiuddin, SajjadX - Personal View" guid="{5245A474-55ED-412A-A566-79D2777267E5}" mergeInterval="0" personalView="1" xWindow="-10" yWindow="8" windowWidth="1920" windowHeight="1020" activeSheetId="1"/>
    <customWorkbookView name="Mp, Ganesh - Personal View" guid="{2524E1AD-2C15-4158-A137-B48AE2F47886}" mergeInterval="0" personalView="1" maximized="1" xWindow="1912" yWindow="-8" windowWidth="1936" windowHeight="1048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B8" i="2" s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<sst xmlns="http://schemas.openxmlformats.org/spreadsheetml/2006/main" count="603" uniqueCount="134">
  <si>
    <t>Verify warm reset from Windows OS</t>
  </si>
  <si>
    <t>To verify Hyper-Threading(Enable LP) knob functionality when disabled</t>
  </si>
  <si>
    <t>Verify warm reset from EFI Shell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</si>
  <si>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</si>
  <si>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</si>
  <si>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</si>
  <si>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</si>
  <si>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</si>
  <si>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</si>
  <si>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</si>
  <si>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</si>
  <si>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</si>
  <si>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</si>
  <si>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</si>
  <si>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</si>
  <si>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</si>
  <si>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</si>
  <si>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[PSS  PostSi] - BIOS version visible by OS</t>
  </si>
  <si>
    <t>Verify cold reset from 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</si>
  <si>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</si>
  <si>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</si>
  <si>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</si>
  <si>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</si>
  <si>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</si>
  <si>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</si>
  <si>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</si>
  <si>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</si>
  <si>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</si>
  <si>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</si>
  <si>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</si>
  <si>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</si>
  <si>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</si>
  <si>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[Pre-Si  Post-Si] To verify DDR Memory Min Population</t>
  </si>
  <si>
    <t>Verify IP Clean build boot to OS</t>
  </si>
  <si>
    <t>To verify Hyper-Threading(Enable LP) knob functionality when enabled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</si>
  <si>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</si>
  <si>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</si>
  <si>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</si>
  <si>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</si>
  <si>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</si>
  <si>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</si>
  <si>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</si>
  <si>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</si>
  <si>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</si>
  <si>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</si>
  <si>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</si>
  <si>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</si>
  <si>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</si>
  <si>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</si>
  <si>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</si>
  <si>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</si>
  <si>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</si>
  <si>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</si>
  <si>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</si>
  <si>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</si>
  <si>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</si>
  <si>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</si>
  <si>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Verify SpeedStep (PStates) knob option with MSR1A0</t>
  </si>
  <si>
    <t>To Validate Boot to Cent 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</si>
  <si>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</si>
  <si>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</si>
  <si>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</si>
  <si>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</si>
  <si>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</si>
  <si>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</si>
  <si>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</si>
  <si>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</si>
  <si>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</si>
  <si>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</si>
  <si>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</si>
  <si>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</si>
  <si>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</si>
  <si>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</si>
  <si>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</si>
  <si>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</si>
  <si>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</si>
  <si>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</si>
  <si>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</si>
  <si>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</si>
  <si>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</si>
  <si>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</si>
  <si>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</si>
  <si>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</si>
  <si>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</si>
  <si>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</si>
  <si>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</si>
  <si>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</si>
  <si>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</si>
  <si>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</si>
  <si>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</si>
  <si>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</si>
  <si>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</si>
  <si>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</si>
  <si>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</si>
  <si>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</si>
  <si>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OOB bus ownership verification</t>
  </si>
  <si>
    <t>Bifurcation Verification for GNR</t>
  </si>
  <si>
    <t>bios.cpu_pm</t>
  </si>
  <si>
    <t>bios.cpu_pm,bios.platform</t>
  </si>
  <si>
    <t>bios.platform</t>
  </si>
  <si>
    <t>bios.platform,bios.uncore</t>
  </si>
  <si>
    <t>bios.iio</t>
  </si>
  <si>
    <t>bios.uncore</t>
  </si>
  <si>
    <t>bios.mrc_server</t>
  </si>
  <si>
    <t>bios.iio,bios.platform</t>
  </si>
  <si>
    <t>bios.security</t>
  </si>
  <si>
    <t>bios.mem_decode</t>
  </si>
  <si>
    <t>bios.platform,bios.security</t>
  </si>
  <si>
    <t>bios.platform,fw.ifwi.bios</t>
  </si>
  <si>
    <t>bios.iio,bios.uncore</t>
  </si>
  <si>
    <t>bios.pch,bios.platform</t>
  </si>
  <si>
    <t>HSD</t>
  </si>
  <si>
    <t>Cores</t>
  </si>
  <si>
    <t>HCC\MCC</t>
  </si>
  <si>
    <t>BMOD\FMOD</t>
  </si>
  <si>
    <t xml:space="preserve">IFWI used </t>
  </si>
  <si>
    <t>Comments</t>
  </si>
  <si>
    <t>Status</t>
  </si>
  <si>
    <t>Pass</t>
  </si>
  <si>
    <t>HCC</t>
  </si>
  <si>
    <t>FMOD</t>
  </si>
  <si>
    <t>Block</t>
  </si>
  <si>
    <t>BMOD</t>
  </si>
  <si>
    <t xml:space="preserve">Count </t>
  </si>
  <si>
    <t>Fail</t>
  </si>
  <si>
    <t>Total</t>
  </si>
  <si>
    <t>Percentage</t>
  </si>
  <si>
    <t>Debug IP Clean</t>
  </si>
  <si>
    <t>Release IP Clean</t>
  </si>
  <si>
    <t>pass</t>
  </si>
  <si>
    <t>PASS</t>
  </si>
  <si>
    <t>Component_affected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</si>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</sst>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2365FB-F71D-43A2-B4D1-71EE6D473F6C}" diskRevisions="1" revisionId="918" version="71">
  <header guid="{DD759841-A12C-48DE-9E2D-56E3776CD6CC}" dateTime="2022-12-28T09:31:32" maxSheetId="2" userName="H R, ArpithaX" r:id="rId1">
    <sheetIdMap count="1">
      <sheetId val="1"/>
    </sheetIdMap>
  </header>
  <header guid="{211CB81D-EA75-4F00-8C8F-4496DBDBFBAA}" dateTime="2022-12-28T09:42:14" maxSheetId="2" userName="H R, ArpithaX" r:id="rId2" minRId="1" maxRId="2">
    <sheetIdMap count="1">
      <sheetId val="1"/>
    </sheetIdMap>
  </header>
  <header guid="{F924ECFC-0574-4CBE-A533-17FB11607A24}" dateTime="2022-12-28T09:44:07" maxSheetId="2" userName="H R, ArpithaX" r:id="rId3" minRId="3" maxRId="12">
    <sheetIdMap count="1">
      <sheetId val="1"/>
    </sheetIdMap>
  </header>
  <header guid="{6D805370-848C-4AA2-A3C6-1C693CCADDCE}" dateTime="2022-12-28T09:44:44" maxSheetId="2" userName="H R, ArpithaX" r:id="rId4" minRId="13" maxRId="18">
    <sheetIdMap count="1">
      <sheetId val="1"/>
    </sheetIdMap>
  </header>
  <header guid="{9526B584-085A-4FFF-989F-23AA58E979E0}" dateTime="2022-12-28T09:47:04" maxSheetId="2" userName="H R, ArpithaX" r:id="rId5" minRId="19" maxRId="23">
    <sheetIdMap count="1">
      <sheetId val="1"/>
    </sheetIdMap>
  </header>
  <header guid="{E962FFC9-FAAE-4B75-8D2C-F6DA5E360F62}" dateTime="2022-12-28T09:47:41" maxSheetId="2" userName="H R, ArpithaX" r:id="rId6" minRId="24">
    <sheetIdMap count="1">
      <sheetId val="1"/>
    </sheetIdMap>
  </header>
  <header guid="{67975A0E-C2FC-432A-96A1-20FAE4D78AFE}" dateTime="2022-12-28T09:49:30" maxSheetId="2" userName="H R, ArpithaX" r:id="rId7" minRId="25" maxRId="30">
    <sheetIdMap count="1">
      <sheetId val="1"/>
    </sheetIdMap>
  </header>
  <header guid="{A9F476F0-8137-454B-8931-DFA6D24999E1}" dateTime="2022-12-28T10:04:00" maxSheetId="2" userName="C, ChetanaX" r:id="rId8" minRId="31" maxRId="75">
    <sheetIdMap count="1">
      <sheetId val="1"/>
    </sheetIdMap>
  </header>
  <header guid="{07E505F9-1801-4EEB-B32A-5B0BBE8E02F2}" dateTime="2022-12-28T10:22:30" maxSheetId="2" userName="Mohiuddin, SajjadX" r:id="rId9" minRId="77">
    <sheetIdMap count="1">
      <sheetId val="1"/>
    </sheetIdMap>
  </header>
  <header guid="{D24816DC-7F91-4831-A44D-877F2719C225}" dateTime="2022-12-28T10:44:33" maxSheetId="2" userName="C, ChetanaX" r:id="rId10" minRId="79" maxRId="102">
    <sheetIdMap count="1">
      <sheetId val="1"/>
    </sheetIdMap>
  </header>
  <header guid="{9971FCDA-D2F7-418A-B52F-5DDC7919CFE5}" dateTime="2022-12-28T10:58:38" maxSheetId="2" userName="Rajubhai, GanganiX utsavbhai" r:id="rId11" minRId="103" maxRId="168">
    <sheetIdMap count="1">
      <sheetId val="1"/>
    </sheetIdMap>
  </header>
  <header guid="{93CCF074-BD83-4483-B44E-CE33D5484847}" dateTime="2022-12-28T11:03:02" maxSheetId="2" userName="Rajubhai, GanganiX utsavbhai" r:id="rId12" minRId="170" maxRId="183">
    <sheetIdMap count="1">
      <sheetId val="1"/>
    </sheetIdMap>
  </header>
  <header guid="{B04A10DC-E2FF-45B1-A84F-A1F95F68CBFE}" dateTime="2022-12-28T11:07:00" maxSheetId="2" userName="Mohiuddin, SajjadX" r:id="rId13" minRId="184" maxRId="187">
    <sheetIdMap count="1">
      <sheetId val="1"/>
    </sheetIdMap>
  </header>
  <header guid="{556C2E12-25C3-42B9-9924-043C5B8C7DAA}" dateTime="2022-12-28T11:07:18" maxSheetId="2" userName="Rajubhai, GanganiX utsavbhai" r:id="rId14" minRId="188">
    <sheetIdMap count="1">
      <sheetId val="1"/>
    </sheetIdMap>
  </header>
  <header guid="{CF51ADF0-8802-4DB4-9E9D-945250A012FA}" dateTime="2022-12-28T11:08:14" maxSheetId="2" userName="C, ChetanaX" r:id="rId15" minRId="190" maxRId="195">
    <sheetIdMap count="1">
      <sheetId val="1"/>
    </sheetIdMap>
  </header>
  <header guid="{F150B282-54E3-47B7-A42D-2DDD37E70824}" dateTime="2022-12-28T11:10:01" maxSheetId="2" userName="Harikumar, GayathriX" r:id="rId16" minRId="196" maxRId="204">
    <sheetIdMap count="1">
      <sheetId val="1"/>
    </sheetIdMap>
  </header>
  <header guid="{23CC42B5-D4DC-4173-8F29-E749CD67BA1D}" dateTime="2022-12-28T11:10:39" maxSheetId="2" userName="H R, ArpithaX" r:id="rId17" minRId="206" maxRId="217">
    <sheetIdMap count="1">
      <sheetId val="1"/>
    </sheetIdMap>
  </header>
  <header guid="{65AEAF4B-9EC3-4E01-B37F-4B929AD3F4AA}" dateTime="2022-12-28T11:10:57" maxSheetId="2" userName="Rajubhai, GanganiX utsavbhai" r:id="rId18">
    <sheetIdMap count="1">
      <sheetId val="1"/>
    </sheetIdMap>
  </header>
  <header guid="{9A93EEB8-3EFA-442C-8942-244CD31DF652}" dateTime="2022-12-28T11:11:52" maxSheetId="2" userName="Harikumar, GayathriX" r:id="rId19" minRId="220" maxRId="221">
    <sheetIdMap count="1">
      <sheetId val="1"/>
    </sheetIdMap>
  </header>
  <header guid="{61EDFAC7-C6C3-46BE-826F-FB2901D2BA74}" dateTime="2022-12-28T11:12:04" maxSheetId="2" userName="H R, ArpithaX" r:id="rId20" minRId="222" maxRId="228">
    <sheetIdMap count="1">
      <sheetId val="1"/>
    </sheetIdMap>
  </header>
  <header guid="{052573BE-C3CF-4E79-A66C-CA8223C6EEBE}" dateTime="2022-12-28T11:24:05" maxSheetId="2" userName="Harikumar, GayathriX" r:id="rId21" minRId="229" maxRId="234">
    <sheetIdMap count="1">
      <sheetId val="1"/>
    </sheetIdMap>
  </header>
  <header guid="{78DD8B09-57DA-4F64-8A92-20E4F88D3EBA}" dateTime="2022-12-28T11:31:39" maxSheetId="2" userName="H R, ArpithaX" r:id="rId22" minRId="235" maxRId="239">
    <sheetIdMap count="1">
      <sheetId val="1"/>
    </sheetIdMap>
  </header>
  <header guid="{8845D38E-7EE2-4B74-ADA9-3715DE39F6CC}" dateTime="2022-12-28T11:37:11" maxSheetId="2" userName="Mohiuddin, SajjadX" r:id="rId23" minRId="240" maxRId="241">
    <sheetIdMap count="1">
      <sheetId val="1"/>
    </sheetIdMap>
  </header>
  <header guid="{CBC81B74-63B9-4DB9-9B11-6989E6A2A313}" dateTime="2022-12-28T11:38:44" maxSheetId="2" userName="Mohiuddin, SajjadX" r:id="rId24" minRId="242" maxRId="254">
    <sheetIdMap count="1">
      <sheetId val="1"/>
    </sheetIdMap>
  </header>
  <header guid="{2D2CD8FC-58E1-4985-B0D3-CCAC7B87E9D9}" dateTime="2022-12-28T11:41:07" maxSheetId="2" userName="Mohiuddin, SajjadX" r:id="rId25" minRId="255" maxRId="256">
    <sheetIdMap count="1">
      <sheetId val="1"/>
    </sheetIdMap>
  </header>
  <header guid="{2DD95DBB-2779-4B07-9E4F-BE27D15FC75C}" dateTime="2022-12-28T11:44:10" maxSheetId="2" userName="H R, ArpithaX" r:id="rId26" minRId="257" maxRId="261">
    <sheetIdMap count="1">
      <sheetId val="1"/>
    </sheetIdMap>
  </header>
  <header guid="{9E6C5A62-08F7-46A9-A0C3-1AEB639C06E9}" dateTime="2022-12-28T12:06:28" maxSheetId="2" userName="Harikumar, GayathriX" r:id="rId27" minRId="262" maxRId="266">
    <sheetIdMap count="1">
      <sheetId val="1"/>
    </sheetIdMap>
  </header>
  <header guid="{6E1AF85F-E723-4BBB-8497-72A231ED9925}" dateTime="2022-12-28T12:35:19" maxSheetId="2" userName="Harikumar, GayathriX" r:id="rId28" minRId="267" maxRId="271">
    <sheetIdMap count="1">
      <sheetId val="1"/>
    </sheetIdMap>
  </header>
  <header guid="{23D9D9EA-A83A-4546-B9D7-41BFB44DEADB}" dateTime="2022-12-28T12:44:39" maxSheetId="2" userName="Harikumar, GayathriX" r:id="rId29" minRId="272" maxRId="276">
    <sheetIdMap count="1">
      <sheetId val="1"/>
    </sheetIdMap>
  </header>
  <header guid="{032A7BCA-60C1-4E20-8D16-3B0CFE607969}" dateTime="2022-12-28T13:32:03" maxSheetId="2" userName="C, ChetanaX" r:id="rId30" minRId="277" maxRId="300">
    <sheetIdMap count="1">
      <sheetId val="1"/>
    </sheetIdMap>
  </header>
  <header guid="{68F55F8C-A359-48AE-AB7E-4F9913E1DA59}" dateTime="2022-12-28T13:48:25" maxSheetId="2" userName="H R, ArpithaX" r:id="rId31" minRId="301" maxRId="315">
    <sheetIdMap count="1">
      <sheetId val="1"/>
    </sheetIdMap>
  </header>
  <header guid="{2345C8BD-8DE6-4FE8-89F2-CE87AC8557D7}" dateTime="2022-12-28T13:54:40" maxSheetId="2" userName="H R, ArpithaX" r:id="rId32" minRId="316">
    <sheetIdMap count="1">
      <sheetId val="1"/>
    </sheetIdMap>
  </header>
  <header guid="{A7937D84-0A46-429C-AB30-7A7FFD46D33B}" dateTime="2022-12-28T14:17:31" maxSheetId="2" userName="Harikumar, GayathriX" r:id="rId33" minRId="317" maxRId="321">
    <sheetIdMap count="1">
      <sheetId val="1"/>
    </sheetIdMap>
  </header>
  <header guid="{98B56653-674E-4AC7-8D8D-3AB68B09794A}" dateTime="2022-12-28T14:25:07" maxSheetId="2" userName="H R, ArpithaX" r:id="rId34" minRId="322" maxRId="326">
    <sheetIdMap count="1">
      <sheetId val="1"/>
    </sheetIdMap>
  </header>
  <header guid="{0DC1A8BB-B680-4B3D-8EE4-8967FC99005C}" dateTime="2022-12-28T14:42:19" maxSheetId="2" userName="H R, ArpithaX" r:id="rId35" minRId="327" maxRId="331">
    <sheetIdMap count="1">
      <sheetId val="1"/>
    </sheetIdMap>
  </header>
  <header guid="{A6563A67-7EFA-432C-802F-E65BE9F7BFA0}" dateTime="2022-12-28T14:51:58" maxSheetId="2" userName="Harikumar, GayathriX" r:id="rId36" minRId="332" maxRId="337">
    <sheetIdMap count="1">
      <sheetId val="1"/>
    </sheetIdMap>
  </header>
  <header guid="{38DF288C-9D2C-41B0-913D-40CE25D50919}" dateTime="2022-12-28T15:19:52" maxSheetId="2" userName="Rajubhai, GanganiX utsavbhai" r:id="rId37" minRId="338" maxRId="386">
    <sheetIdMap count="1">
      <sheetId val="1"/>
    </sheetIdMap>
  </header>
  <header guid="{94E436F9-B31B-4460-A01D-2CEEC9403256}" dateTime="2022-12-28T15:48:08" maxSheetId="2" userName="Harikumar, GayathriX" r:id="rId38" minRId="387" maxRId="388">
    <sheetIdMap count="1">
      <sheetId val="1"/>
    </sheetIdMap>
  </header>
  <header guid="{C3B50777-0E43-4E1B-91C1-BAB0DBA7ED0A}" dateTime="2022-12-28T15:52:10" maxSheetId="2" userName="C, ChetanaX" r:id="rId39" minRId="389" maxRId="400">
    <sheetIdMap count="1">
      <sheetId val="1"/>
    </sheetIdMap>
  </header>
  <header guid="{6D5DC52A-85CB-4452-8D71-EAFED7741B36}" dateTime="2022-12-28T16:39:20" maxSheetId="2" userName="Rajubhai, GanganiX utsavbhai" r:id="rId40" minRId="401" maxRId="410">
    <sheetIdMap count="1">
      <sheetId val="1"/>
    </sheetIdMap>
  </header>
  <header guid="{978D8984-A0BE-4645-8C00-3F1881B50867}" dateTime="2022-12-28T16:52:53" maxSheetId="2" userName="H R, ArpithaX" r:id="rId41" minRId="411" maxRId="415">
    <sheetIdMap count="1">
      <sheetId val="1"/>
    </sheetIdMap>
  </header>
  <header guid="{72084B44-7BA4-43D3-9138-26EBFE799551}" dateTime="2022-12-28T17:05:01" maxSheetId="2" userName="Harikumar, GayathriX" r:id="rId42" minRId="416" maxRId="421">
    <sheetIdMap count="1">
      <sheetId val="1"/>
    </sheetIdMap>
  </header>
  <header guid="{A544763F-256A-4265-A0B8-92D7D4F03C2C}" dateTime="2022-12-28T17:07:59" maxSheetId="2" userName="H R, ArpithaX" r:id="rId43" minRId="422" maxRId="426">
    <sheetIdMap count="1">
      <sheetId val="1"/>
    </sheetIdMap>
  </header>
  <header guid="{F8F06BAF-ACE1-45CA-8BBB-DE79AB2A9877}" dateTime="2022-12-28T17:24:29" maxSheetId="2" userName="Harikumar, GayathriX" r:id="rId44" minRId="427" maxRId="431">
    <sheetIdMap count="1">
      <sheetId val="1"/>
    </sheetIdMap>
  </header>
  <header guid="{03753583-57BE-4592-A16E-BEE04AA68F63}" dateTime="2022-12-28T17:26:25" maxSheetId="2" userName="H R, ArpithaX" r:id="rId45" minRId="432" maxRId="436">
    <sheetIdMap count="1">
      <sheetId val="1"/>
    </sheetIdMap>
  </header>
  <header guid="{EF6949C9-8B62-435F-AEFC-16223AFB4221}" dateTime="2022-12-28T18:32:15" maxSheetId="2" userName="Harikumar, GayathriX" r:id="rId46" minRId="437" maxRId="447">
    <sheetIdMap count="1">
      <sheetId val="1"/>
    </sheetIdMap>
  </header>
  <header guid="{F04A64BD-CD0A-405F-BC78-702D4E2A29B3}" dateTime="2022-12-28T18:38:37" maxSheetId="2" userName="Harikumar, GayathriX" r:id="rId47" minRId="448" maxRId="452">
    <sheetIdMap count="1">
      <sheetId val="1"/>
    </sheetIdMap>
  </header>
  <header guid="{C62D3916-468B-417B-A037-1E582BE59271}" dateTime="2022-12-28T18:47:28" maxSheetId="2" userName="C, ChetanaX" r:id="rId48" minRId="453" maxRId="464">
    <sheetIdMap count="1">
      <sheetId val="1"/>
    </sheetIdMap>
  </header>
  <header guid="{34AACBDE-E7E3-4605-8C50-77AB52B8981D}" dateTime="2022-12-28T18:52:31" maxSheetId="2" userName="H R, ArpithaX" r:id="rId49" minRId="465" maxRId="484">
    <sheetIdMap count="1">
      <sheetId val="1"/>
    </sheetIdMap>
  </header>
  <header guid="{DE3188A5-5D72-463F-9A51-D9F7DA8031C8}" dateTime="2022-12-28T18:53:44" maxSheetId="3" userName="Mohiuddin, SajjadX" r:id="rId50" minRId="485" maxRId="841">
    <sheetIdMap count="2">
      <sheetId val="1"/>
      <sheetId val="2"/>
    </sheetIdMap>
  </header>
  <header guid="{43EEBFFA-36DC-4CDF-B339-7F32A077BB2D}" dateTime="2022-12-28T18:54:03" maxSheetId="3" userName="H R, ArpithaX" r:id="rId51" minRId="842" maxRId="855">
    <sheetIdMap count="2">
      <sheetId val="1"/>
      <sheetId val="2"/>
    </sheetIdMap>
  </header>
  <header guid="{45983B1A-794B-4DE2-BC50-D32E532D198C}" dateTime="2022-12-28T18:54:51" maxSheetId="3" userName="Mohiuddin, SajjadX" r:id="rId52" minRId="857" maxRId="871">
    <sheetIdMap count="2">
      <sheetId val="1"/>
      <sheetId val="2"/>
    </sheetIdMap>
    <reviewedList count="14">
      <reviewed rId="857"/>
      <reviewed rId="858"/>
      <reviewed rId="859"/>
      <reviewed rId="860"/>
      <reviewed rId="861"/>
      <reviewed rId="862"/>
      <reviewed rId="863"/>
      <reviewed rId="864"/>
      <reviewed rId="865"/>
      <reviewed rId="866"/>
      <reviewed rId="867"/>
      <reviewed rId="868"/>
      <reviewed rId="869"/>
      <reviewed rId="870"/>
    </reviewedList>
  </header>
  <header guid="{85069E35-4C2A-4383-A5E9-08F2B12A27EA}" dateTime="2023-01-04T15:06:41" maxSheetId="3" userName="H R, ArpithaX" r:id="rId53" minRId="872" maxRId="878">
    <sheetIdMap count="2">
      <sheetId val="1"/>
      <sheetId val="2"/>
    </sheetIdMap>
  </header>
  <header guid="{F6039533-A8C5-47E8-BB28-5CD0A9804BA8}" dateTime="2023-01-04T15:15:34" maxSheetId="3" userName="H R, ArpithaX" r:id="rId54" minRId="880" maxRId="882">
    <sheetIdMap count="2">
      <sheetId val="1"/>
      <sheetId val="2"/>
    </sheetIdMap>
  </header>
  <header guid="{634C466C-ED0B-4D91-AC62-251CDED0097F}" dateTime="2023-01-04T15:18:54" maxSheetId="3" userName="H R, ArpithaX" r:id="rId55" minRId="884">
    <sheetIdMap count="2">
      <sheetId val="1"/>
      <sheetId val="2"/>
    </sheetIdMap>
  </header>
  <header guid="{3E672C19-B888-4952-B6FA-407A94C2C18F}" dateTime="2023-01-04T15:20:56" maxSheetId="3" userName="Mohiuddin, SajjadX" r:id="rId56">
    <sheetIdMap count="2">
      <sheetId val="1"/>
      <sheetId val="2"/>
    </sheetIdMap>
  </header>
  <header guid="{BADD096C-7FE2-46F1-8A04-5EEC1301E916}" dateTime="2023-01-04T15:46:46" maxSheetId="3" userName="H R, ArpithaX" r:id="rId57" minRId="886">
    <sheetIdMap count="2">
      <sheetId val="1"/>
      <sheetId val="2"/>
    </sheetIdMap>
  </header>
  <header guid="{5A886D1C-DF92-44D2-906C-57B381E00CB0}" dateTime="2023-01-04T18:20:28" maxSheetId="3" userName="Rajubhai, GanganiX utsavbhai" r:id="rId58" minRId="887" maxRId="892">
    <sheetIdMap count="2">
      <sheetId val="1"/>
      <sheetId val="2"/>
    </sheetIdMap>
  </header>
  <header guid="{742DD8A6-8174-47A3-BC49-6FF9CD1E272E}" dateTime="2023-01-04T18:33:11" maxSheetId="3" userName="Harikumar, GayathriX" r:id="rId59" minRId="893" maxRId="895">
    <sheetIdMap count="2">
      <sheetId val="1"/>
      <sheetId val="2"/>
    </sheetIdMap>
  </header>
  <header guid="{A2FA0DA1-F908-4024-917A-339128EE9A6C}" dateTime="2023-01-04T18:34:30" maxSheetId="3" userName="Mohiuddin, SajjadX" r:id="rId60" minRId="896">
    <sheetIdMap count="2">
      <sheetId val="1"/>
      <sheetId val="2"/>
    </sheetIdMap>
  </header>
  <header guid="{DBC6FA02-9B0B-4D09-A465-C5ED02838FDC}" dateTime="2023-01-04T18:34:40" maxSheetId="3" userName="Mohiuddin, SajjadX" r:id="rId61">
    <sheetIdMap count="2">
      <sheetId val="1"/>
      <sheetId val="2"/>
    </sheetIdMap>
  </header>
  <header guid="{EC03CB4D-4B35-47E1-B065-6051D1100B4F}" dateTime="2023-01-05T11:52:54" maxSheetId="3" userName="Mp, Ganesh" r:id="rId62">
    <sheetIdMap count="2">
      <sheetId val="1"/>
      <sheetId val="2"/>
    </sheetIdMap>
  </header>
  <header guid="{C2F5FE96-5DA1-4C36-998F-4665D74EED4C}" dateTime="2023-01-05T11:55:21" maxSheetId="3" userName="Mp, Ganesh" r:id="rId63" minRId="899" maxRId="903">
    <sheetIdMap count="2">
      <sheetId val="1"/>
      <sheetId val="2"/>
    </sheetIdMap>
  </header>
  <header guid="{47167718-7509-4021-BD8B-901EEDA356D0}" dateTime="2023-01-05T11:55:27" maxSheetId="3" userName="Mp, Ganesh" r:id="rId64">
    <sheetIdMap count="2">
      <sheetId val="1"/>
      <sheetId val="2"/>
    </sheetIdMap>
  </header>
  <header guid="{BE455379-6E11-44E8-A448-C24EE1424A24}" dateTime="2023-01-05T11:55:41" maxSheetId="3" userName="Mp, Ganesh" r:id="rId65" minRId="905">
    <sheetIdMap count="2">
      <sheetId val="1"/>
      <sheetId val="2"/>
    </sheetIdMap>
  </header>
  <header guid="{9E404D61-99AD-4038-9543-4EB57A5949C1}" dateTime="2023-01-05T11:56:02" maxSheetId="3" userName="Mp, Ganesh" r:id="rId66" minRId="907" maxRId="909">
    <sheetIdMap count="2">
      <sheetId val="1"/>
      <sheetId val="2"/>
    </sheetIdMap>
  </header>
  <header guid="{0A89FF95-79F7-402F-AFD4-9824B4A55C45}" dateTime="2023-01-05T12:00:54" maxSheetId="3" userName="Mp, Ganesh" r:id="rId67" minRId="910" maxRId="911">
    <sheetIdMap count="2">
      <sheetId val="1"/>
      <sheetId val="2"/>
    </sheetIdMap>
  </header>
  <header guid="{173FD85A-765A-4A11-AE5D-85107EE41007}" dateTime="2023-01-05T12:00:59" maxSheetId="3" userName="Mp, Ganesh" r:id="rId68">
    <sheetIdMap count="2">
      <sheetId val="1"/>
      <sheetId val="2"/>
    </sheetIdMap>
  </header>
  <header guid="{BEDD7A71-491E-4131-936B-CDFBBA1FF74B}" dateTime="2023-01-05T12:01:44" maxSheetId="3" userName="Mp, Ganesh" r:id="rId69" minRId="914">
    <sheetIdMap count="2">
      <sheetId val="1"/>
      <sheetId val="2"/>
    </sheetIdMap>
  </header>
  <header guid="{46A2723D-0537-4974-8282-7F2329ACCAAD}" dateTime="2023-01-05T12:02:06" maxSheetId="3" userName="Mp, Ganesh" r:id="rId70" minRId="915">
    <sheetIdMap count="2">
      <sheetId val="1"/>
      <sheetId val="2"/>
    </sheetIdMap>
  </header>
  <header guid="{532365FB-F71D-43A2-B4D1-71EE6D473F6C}" dateTime="2023-03-28T14:48:55" maxSheetId="3" userName="Agarwal, Naman" r:id="rId71" minRId="916" maxRId="9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nc r="E21" t="inlineStr">
      <is>
        <t>Pass</t>
      </is>
    </nc>
  </rcc>
  <rcc rId="80" sId="1">
    <nc r="G21">
      <v>42</v>
    </nc>
  </rcc>
  <rcc rId="81" sId="1">
    <nc r="H21" t="inlineStr">
      <is>
        <t>HCC</t>
      </is>
    </nc>
  </rcc>
  <rcc rId="82" sId="1">
    <nc r="I21" t="inlineStr">
      <is>
        <t>FMOD</t>
      </is>
    </nc>
  </rcc>
  <rcc rId="83" sId="1">
    <nc r="J21" t="inlineStr">
      <is>
        <t>Release IPClean</t>
      </is>
    </nc>
  </rcc>
  <rcc rId="84" sId="1">
    <nc r="L21" t="inlineStr">
      <is>
        <t>15mins</t>
      </is>
    </nc>
  </rcc>
  <rcc rId="85" sId="1">
    <nc r="E27" t="inlineStr">
      <is>
        <t>Pass</t>
      </is>
    </nc>
  </rcc>
  <rcc rId="86" sId="1">
    <nc r="G27">
      <v>42</v>
    </nc>
  </rcc>
  <rcc rId="87" sId="1">
    <nc r="H27" t="inlineStr">
      <is>
        <t>HCC</t>
      </is>
    </nc>
  </rcc>
  <rcc rId="88" sId="1">
    <nc r="I27" t="inlineStr">
      <is>
        <t>FMOD</t>
      </is>
    </nc>
  </rcc>
  <rcc rId="89" sId="1">
    <nc r="J27" t="inlineStr">
      <is>
        <t>Debug IPClean</t>
      </is>
    </nc>
  </rcc>
  <rcc rId="90" sId="1">
    <nc r="L27" t="inlineStr">
      <is>
        <t>30mins</t>
      </is>
    </nc>
  </rcc>
  <rcc rId="91" sId="1">
    <nc r="E37" t="inlineStr">
      <is>
        <t>Pass</t>
      </is>
    </nc>
  </rcc>
  <rcc rId="92" sId="1">
    <nc r="G37">
      <v>42</v>
    </nc>
  </rcc>
  <rcc rId="93" sId="1">
    <nc r="H37" t="inlineStr">
      <is>
        <t>HCC</t>
      </is>
    </nc>
  </rcc>
  <rcc rId="94" sId="1">
    <nc r="I37" t="inlineStr">
      <is>
        <t>FMOD</t>
      </is>
    </nc>
  </rcc>
  <rcc rId="95" sId="1">
    <nc r="J37" t="inlineStr">
      <is>
        <t>Release IPClean</t>
      </is>
    </nc>
  </rcc>
  <rcc rId="96" sId="1">
    <nc r="L37" t="inlineStr">
      <is>
        <t>15mins</t>
      </is>
    </nc>
  </rcc>
  <rcc rId="97" sId="1">
    <nc r="E56" t="inlineStr">
      <is>
        <t>Pass</t>
      </is>
    </nc>
  </rcc>
  <rcc rId="98" sId="1">
    <nc r="G56">
      <v>42</v>
    </nc>
  </rcc>
  <rcc rId="99" sId="1">
    <nc r="H56" t="inlineStr">
      <is>
        <t>HCC</t>
      </is>
    </nc>
  </rcc>
  <rcc rId="100" sId="1">
    <nc r="I56" t="inlineStr">
      <is>
        <t>FMOD</t>
      </is>
    </nc>
  </rcc>
  <rcc rId="101" sId="1">
    <nc r="J56" t="inlineStr">
      <is>
        <t>Release IPClean</t>
      </is>
    </nc>
  </rcc>
  <rcc rId="102" sId="1">
    <nc r="L56" t="inlineStr">
      <is>
        <t>15mins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nc r="D74" t="inlineStr">
      <is>
        <t>Automation</t>
      </is>
    </nc>
  </rcc>
  <rcc rId="104" sId="1">
    <nc r="E74" t="inlineStr">
      <is>
        <t>Pass</t>
      </is>
    </nc>
  </rcc>
  <rcc rId="105" sId="1">
    <nc r="K41" t="inlineStr">
      <is>
        <t>Failed in automation</t>
      </is>
    </nc>
  </rcc>
  <rcc rId="106" sId="1">
    <nc r="K71" t="inlineStr">
      <is>
        <t>Failed In automation</t>
      </is>
    </nc>
  </rcc>
  <rcc rId="107" sId="1">
    <nc r="D17" t="inlineStr">
      <is>
        <t>Automation</t>
      </is>
    </nc>
  </rcc>
  <rcc rId="108" sId="1">
    <nc r="E17" t="inlineStr">
      <is>
        <t>Pass</t>
      </is>
    </nc>
  </rcc>
  <rcc rId="109" sId="1">
    <nc r="D22" t="inlineStr">
      <is>
        <t>Automation</t>
      </is>
    </nc>
  </rcc>
  <rcc rId="110" sId="1">
    <nc r="E22" t="inlineStr">
      <is>
        <t>Pass</t>
      </is>
    </nc>
  </rcc>
  <rcc rId="111" sId="1">
    <nc r="D20" t="inlineStr">
      <is>
        <t>Automation</t>
      </is>
    </nc>
  </rcc>
  <rcc rId="112" sId="1">
    <nc r="E20" t="inlineStr">
      <is>
        <t>Pass</t>
      </is>
    </nc>
  </rcc>
  <rcc rId="113" sId="1">
    <nc r="D8" t="inlineStr">
      <is>
        <t>Automation</t>
      </is>
    </nc>
  </rcc>
  <rcc rId="114" sId="1">
    <nc r="E8" t="inlineStr">
      <is>
        <t>Pass</t>
      </is>
    </nc>
  </rcc>
  <rcc rId="115" sId="1">
    <nc r="D9" t="inlineStr">
      <is>
        <t>Automation</t>
      </is>
    </nc>
  </rcc>
  <rcc rId="116" sId="1">
    <nc r="E9" t="inlineStr">
      <is>
        <t>Pass</t>
      </is>
    </nc>
  </rcc>
  <rcc rId="117" sId="1">
    <nc r="D4" t="inlineStr">
      <is>
        <t>Automation</t>
      </is>
    </nc>
  </rcc>
  <rcc rId="118" sId="1">
    <nc r="E4" t="inlineStr">
      <is>
        <t>Pass</t>
      </is>
    </nc>
  </rcc>
  <rcc rId="119" sId="1">
    <nc r="D14" t="inlineStr">
      <is>
        <t>Automation</t>
      </is>
    </nc>
  </rcc>
  <rcc rId="120" sId="1">
    <nc r="E14" t="inlineStr">
      <is>
        <t>Pass</t>
      </is>
    </nc>
  </rcc>
  <rcc rId="121" sId="1">
    <nc r="D15" t="inlineStr">
      <is>
        <t>Automation</t>
      </is>
    </nc>
  </rcc>
  <rcc rId="122" sId="1">
    <nc r="E15" t="inlineStr">
      <is>
        <t>Pass</t>
      </is>
    </nc>
  </rcc>
  <rcc rId="123" sId="1">
    <nc r="D13" t="inlineStr">
      <is>
        <t>Automation</t>
      </is>
    </nc>
  </rcc>
  <rcc rId="124" sId="1">
    <nc r="E13" t="inlineStr">
      <is>
        <t>Pass</t>
      </is>
    </nc>
  </rcc>
  <rcc rId="125" sId="1">
    <nc r="D16" t="inlineStr">
      <is>
        <t>Automation</t>
      </is>
    </nc>
  </rcc>
  <rcc rId="126" sId="1">
    <nc r="E16" t="inlineStr">
      <is>
        <t>Pass</t>
      </is>
    </nc>
  </rcc>
  <rcc rId="127" sId="1">
    <nc r="D51" t="inlineStr">
      <is>
        <t>Automation</t>
      </is>
    </nc>
  </rcc>
  <rcc rId="128" sId="1">
    <nc r="E51" t="inlineStr">
      <is>
        <t>Pass</t>
      </is>
    </nc>
  </rcc>
  <rcc rId="129" sId="1">
    <nc r="D42" t="inlineStr">
      <is>
        <t>Automation</t>
      </is>
    </nc>
  </rcc>
  <rcc rId="130" sId="1">
    <nc r="E42" t="inlineStr">
      <is>
        <t>Pass</t>
      </is>
    </nc>
  </rcc>
  <rcc rId="131" sId="1">
    <nc r="D47" t="inlineStr">
      <is>
        <t>Automation</t>
      </is>
    </nc>
  </rcc>
  <rcc rId="132" sId="1">
    <nc r="E47" t="inlineStr">
      <is>
        <t>Pass</t>
      </is>
    </nc>
  </rcc>
  <rcc rId="133" sId="1">
    <nc r="D49" t="inlineStr">
      <is>
        <t>Automation</t>
      </is>
    </nc>
  </rcc>
  <rcc rId="134" sId="1">
    <nc r="E49" t="inlineStr">
      <is>
        <t>Pass</t>
      </is>
    </nc>
  </rcc>
  <rcc rId="135" sId="1">
    <nc r="D7" t="inlineStr">
      <is>
        <t>Automation</t>
      </is>
    </nc>
  </rcc>
  <rcc rId="136" sId="1">
    <nc r="E7" t="inlineStr">
      <is>
        <t>Pass</t>
      </is>
    </nc>
  </rcc>
  <rcc rId="137" sId="1">
    <nc r="K11" t="inlineStr">
      <is>
        <t>Failed in automation</t>
      </is>
    </nc>
  </rcc>
  <rcc rId="138" sId="1">
    <nc r="K53" t="inlineStr">
      <is>
        <t>Failed in automation</t>
      </is>
    </nc>
  </rcc>
  <rcc rId="139" sId="1">
    <nc r="K19" t="inlineStr">
      <is>
        <t>Canceled in automation</t>
      </is>
    </nc>
  </rcc>
  <rcc rId="140" sId="1">
    <nc r="K25" t="inlineStr">
      <is>
        <t>Failed in automation</t>
      </is>
    </nc>
  </rcc>
  <rcc rId="141" sId="1">
    <nc r="D26" t="inlineStr">
      <is>
        <t>Automation</t>
      </is>
    </nc>
  </rcc>
  <rcc rId="142" sId="1">
    <nc r="E26" t="inlineStr">
      <is>
        <t>Pass</t>
      </is>
    </nc>
  </rcc>
  <rcc rId="143" sId="1">
    <nc r="D30" t="inlineStr">
      <is>
        <t>Automation</t>
      </is>
    </nc>
  </rcc>
  <rcc rId="144" sId="1">
    <nc r="E30" t="inlineStr">
      <is>
        <t>Pass</t>
      </is>
    </nc>
  </rcc>
  <rcc rId="145" sId="1">
    <nc r="D52" t="inlineStr">
      <is>
        <t>Automation</t>
      </is>
    </nc>
  </rcc>
  <rcc rId="146" sId="1">
    <nc r="E52" t="inlineStr">
      <is>
        <t>Pass</t>
      </is>
    </nc>
  </rcc>
  <rcc rId="147" sId="1">
    <nc r="D31" t="inlineStr">
      <is>
        <t>Automation</t>
      </is>
    </nc>
  </rcc>
  <rcc rId="148" sId="1">
    <nc r="E31" t="inlineStr">
      <is>
        <t>Pass</t>
      </is>
    </nc>
  </rcc>
  <rcc rId="149" sId="1">
    <nc r="D40" t="inlineStr">
      <is>
        <t>Automation</t>
      </is>
    </nc>
  </rcc>
  <rcc rId="150" sId="1">
    <nc r="E40" t="inlineStr">
      <is>
        <t>Pass</t>
      </is>
    </nc>
  </rcc>
  <rcc rId="151" sId="1">
    <nc r="K64" t="inlineStr">
      <is>
        <t>Failed in automation</t>
      </is>
    </nc>
  </rcc>
  <rcc rId="152" sId="1">
    <nc r="K48" t="inlineStr">
      <is>
        <t>Failed in automation</t>
      </is>
    </nc>
  </rcc>
  <rcc rId="153" sId="1">
    <nc r="D35" t="inlineStr">
      <is>
        <t>Automation</t>
      </is>
    </nc>
  </rcc>
  <rcc rId="154" sId="1">
    <nc r="E35" t="inlineStr">
      <is>
        <t>Pass</t>
      </is>
    </nc>
  </rcc>
  <rcc rId="155" sId="1">
    <nc r="K63" t="inlineStr">
      <is>
        <t>Failed in automation</t>
      </is>
    </nc>
  </rcc>
  <rcc rId="156" sId="1">
    <nc r="K18" t="inlineStr">
      <is>
        <t>Failed in automation</t>
      </is>
    </nc>
  </rcc>
  <rcc rId="157" sId="1">
    <nc r="D73" t="inlineStr">
      <is>
        <t>Automation</t>
      </is>
    </nc>
  </rcc>
  <rcc rId="158" sId="1">
    <nc r="E73" t="inlineStr">
      <is>
        <t>Pass</t>
      </is>
    </nc>
  </rcc>
  <rcc rId="159" sId="1">
    <nc r="K70" t="inlineStr">
      <is>
        <t>Failed In automation</t>
      </is>
    </nc>
  </rcc>
  <rcc rId="160" sId="1">
    <nc r="D77" t="inlineStr">
      <is>
        <t>Automation</t>
      </is>
    </nc>
  </rcc>
  <rcc rId="161" sId="1">
    <nc r="E77" t="inlineStr">
      <is>
        <t>Pass</t>
      </is>
    </nc>
  </rcc>
  <rcc rId="162" sId="1">
    <nc r="K99" t="inlineStr">
      <is>
        <t>Failed in automation</t>
      </is>
    </nc>
  </rcc>
  <rcc rId="163" sId="1">
    <nc r="K43" t="inlineStr">
      <is>
        <t>Failed in Automation</t>
      </is>
    </nc>
  </rcc>
  <rcc rId="164" sId="1">
    <nc r="D32" t="inlineStr">
      <is>
        <t>Automation</t>
      </is>
    </nc>
  </rcc>
  <rcc rId="165" sId="1">
    <nc r="E32" t="inlineStr">
      <is>
        <t>Pass</t>
      </is>
    </nc>
  </rcc>
  <rcc rId="166" sId="1">
    <nc r="K78" t="inlineStr">
      <is>
        <t>Canceled in automation</t>
      </is>
    </nc>
  </rcc>
  <rcc rId="167" sId="1">
    <nc r="D28" t="inlineStr">
      <is>
        <t>Automation</t>
      </is>
    </nc>
  </rcc>
  <rcc rId="168" sId="1">
    <nc r="E28" t="inlineStr">
      <is>
        <t>Pass</t>
      </is>
    </nc>
  </rcc>
  <rdn rId="0" localSheetId="1" customView="1" name="Z_6C72CA74_DA8A_4029_824D_7360E30F6C3E_.wvu.FilterData" hidden="1" oldHidden="1">
    <formula>Sheet1!$A$1:$L$101</formula>
  </rdn>
  <rcv guid="{6C72CA74-DA8A-4029-824D-7360E30F6C3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oc r="D38" t="inlineStr">
      <is>
        <t>Arpitha</t>
      </is>
    </oc>
    <nc r="D38" t="inlineStr">
      <is>
        <t>Gangani</t>
      </is>
    </nc>
  </rcc>
  <rcc rId="171" sId="1">
    <oc r="D39" t="inlineStr">
      <is>
        <t>Arpitha</t>
      </is>
    </oc>
    <nc r="D39" t="inlineStr">
      <is>
        <t>Gangani</t>
      </is>
    </nc>
  </rcc>
  <rcc rId="172" sId="1">
    <nc r="D5" t="inlineStr">
      <is>
        <t>Gangani</t>
      </is>
    </nc>
  </rcc>
  <rcc rId="173" sId="1">
    <nc r="D11" t="inlineStr">
      <is>
        <t>Gangani</t>
      </is>
    </nc>
  </rcc>
  <rcc rId="174" sId="1">
    <nc r="D18" t="inlineStr">
      <is>
        <t>Gangani</t>
      </is>
    </nc>
  </rcc>
  <rcc rId="175" sId="1">
    <nc r="D24" t="inlineStr">
      <is>
        <t>Gangani</t>
      </is>
    </nc>
  </rcc>
  <rcc rId="176" sId="1">
    <nc r="D25" t="inlineStr">
      <is>
        <t>Gangani</t>
      </is>
    </nc>
  </rcc>
  <rcc rId="177" sId="1">
    <nc r="D53" t="inlineStr">
      <is>
        <t>Gangani</t>
      </is>
    </nc>
  </rcc>
  <rcc rId="178" sId="1">
    <nc r="D58" t="inlineStr">
      <is>
        <t>Gangani</t>
      </is>
    </nc>
  </rcc>
  <rcc rId="179" sId="1">
    <nc r="D61" t="inlineStr">
      <is>
        <t>Gangani</t>
      </is>
    </nc>
  </rcc>
  <rcc rId="180" sId="1">
    <nc r="D75" t="inlineStr">
      <is>
        <t>Gangani</t>
      </is>
    </nc>
  </rcc>
  <rcc rId="181" sId="1">
    <nc r="D79" t="inlineStr">
      <is>
        <t>Gangani</t>
      </is>
    </nc>
  </rcc>
  <rcc rId="182" sId="1">
    <nc r="D92" t="inlineStr">
      <is>
        <t>Gangani</t>
      </is>
    </nc>
  </rcc>
  <rcc rId="183" sId="1">
    <nc r="D98" t="inlineStr">
      <is>
        <t>Gangani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nc r="E89" t="inlineStr">
      <is>
        <t>Pass</t>
      </is>
    </nc>
  </rcc>
  <rcc rId="185" sId="1">
    <nc r="E83" t="inlineStr">
      <is>
        <t>Pass</t>
      </is>
    </nc>
  </rcc>
  <rcc rId="186" sId="1">
    <nc r="E90" t="inlineStr">
      <is>
        <t>Pass</t>
      </is>
    </nc>
  </rcc>
  <rcc rId="187" sId="1">
    <nc r="E84" t="inlineStr">
      <is>
        <t>Pass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1">
    <nc r="D10" t="inlineStr">
      <is>
        <t>Arpitha</t>
      </is>
    </nc>
  </rcc>
  <rcv guid="{6C72CA74-DA8A-4029-824D-7360E30F6C3E}" action="delete"/>
  <rdn rId="0" localSheetId="1" customView="1" name="Z_6C72CA74_DA8A_4029_824D_7360E30F6C3E_.wvu.FilterData" hidden="1" oldHidden="1">
    <formula>Sheet1!$A$1:$L$101</formula>
    <oldFormula>Sheet1!$A$1:$L$101</oldFormula>
  </rdn>
  <rcv guid="{6C72CA74-DA8A-4029-824D-7360E30F6C3E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nc r="E81" t="inlineStr">
      <is>
        <t>Pass</t>
      </is>
    </nc>
  </rcc>
  <rcc rId="191" sId="1">
    <nc r="G81">
      <v>42</v>
    </nc>
  </rcc>
  <rcc rId="192" sId="1">
    <nc r="H81" t="inlineStr">
      <is>
        <t>HCC</t>
      </is>
    </nc>
  </rcc>
  <rcc rId="193" sId="1">
    <nc r="I81" t="inlineStr">
      <is>
        <t>FMOD</t>
      </is>
    </nc>
  </rcc>
  <rcc rId="194" sId="1">
    <nc r="J81" t="inlineStr">
      <is>
        <t>Release IPClean</t>
      </is>
    </nc>
  </rcc>
  <rcc rId="195" sId="1">
    <nc r="L81" t="inlineStr">
      <is>
        <t>15mins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nc r="D57" t="inlineStr">
      <is>
        <t>Gayathri</t>
      </is>
    </nc>
  </rcc>
  <rcc rId="197" sId="1">
    <nc r="D65" t="inlineStr">
      <is>
        <t>Gayathri</t>
      </is>
    </nc>
  </rcc>
  <rcc rId="198" sId="1">
    <nc r="D66" t="inlineStr">
      <is>
        <t>Gayathri</t>
      </is>
    </nc>
  </rcc>
  <rcc rId="199" sId="1">
    <nc r="D67" t="inlineStr">
      <is>
        <t>Gayathri</t>
      </is>
    </nc>
  </rcc>
  <rcc rId="200" sId="1">
    <nc r="D68" t="inlineStr">
      <is>
        <t>Gayathri</t>
      </is>
    </nc>
  </rcc>
  <rcc rId="201" sId="1">
    <nc r="D69" t="inlineStr">
      <is>
        <t>Gayathri</t>
      </is>
    </nc>
  </rcc>
  <rcc rId="202" sId="1">
    <nc r="D70" t="inlineStr">
      <is>
        <t>Gayathri</t>
      </is>
    </nc>
  </rcc>
  <rcc rId="203" sId="1">
    <nc r="D71" t="inlineStr">
      <is>
        <t>Gayathri</t>
      </is>
    </nc>
  </rcc>
  <rcc rId="204" sId="1">
    <nc r="D78" t="inlineStr">
      <is>
        <t>Gayathri</t>
      </is>
    </nc>
  </rcc>
  <rdn rId="0" localSheetId="1" customView="1" name="Z_B4E4E189_6DEA_48B0_9C6F_336AFF2C7B2B_.wvu.FilterData" hidden="1" oldHidden="1">
    <formula>Sheet1!$A$1:$L$101</formula>
  </rdn>
  <rcv guid="{B4E4E189-6DEA-48B0-9C6F-336AFF2C7B2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oc r="D38" t="inlineStr">
      <is>
        <t>Gangani</t>
      </is>
    </oc>
    <nc r="D38" t="inlineStr">
      <is>
        <t>Arpitha</t>
      </is>
    </nc>
  </rcc>
  <rcc rId="207" sId="1">
    <oc r="D39" t="inlineStr">
      <is>
        <t>Gangani</t>
      </is>
    </oc>
    <nc r="D39" t="inlineStr">
      <is>
        <t>Arpitha</t>
      </is>
    </nc>
  </rcc>
  <rcc rId="208" sId="1">
    <nc r="E38" t="inlineStr">
      <is>
        <t>Pass</t>
      </is>
    </nc>
  </rcc>
  <rcc rId="209" sId="1">
    <nc r="E39" t="inlineStr">
      <is>
        <t>Pass</t>
      </is>
    </nc>
  </rcc>
  <rcc rId="210" sId="1">
    <nc r="G39">
      <v>42</v>
    </nc>
  </rcc>
  <rcc rId="211" sId="1">
    <nc r="G38">
      <v>42</v>
    </nc>
  </rcc>
  <rcc rId="212" sId="1">
    <nc r="H38" t="inlineStr">
      <is>
        <t>HCC</t>
      </is>
    </nc>
  </rcc>
  <rcc rId="213" sId="1">
    <nc r="H39" t="inlineStr">
      <is>
        <t>HCC</t>
      </is>
    </nc>
  </rcc>
  <rcc rId="214" sId="1">
    <nc r="I39" t="inlineStr">
      <is>
        <t>FMOD</t>
      </is>
    </nc>
  </rcc>
  <rcc rId="215" sId="1">
    <nc r="I38" t="inlineStr">
      <is>
        <t>FMOD</t>
      </is>
    </nc>
  </rcc>
  <rcc rId="216" sId="1">
    <nc r="J38" t="inlineStr">
      <is>
        <t>Release IPClean</t>
      </is>
    </nc>
  </rcc>
  <rcc rId="217" sId="1">
    <nc r="J39" t="inlineStr">
      <is>
        <t>Release IPClean</t>
      </is>
    </nc>
  </rcc>
  <rcv guid="{9BCF6EFD-8D1E-4038-BA1B-37E6AA4EBF12}" action="delete"/>
  <rdn rId="0" localSheetId="1" customView="1" name="Z_9BCF6EFD_8D1E_4038_BA1B_37E6AA4EBF12_.wvu.FilterData" hidden="1" oldHidden="1">
    <formula>Sheet1!$A$1:$L$101</formula>
  </rdn>
  <rcv guid="{9BCF6EFD-8D1E-4038-BA1B-37E6AA4EBF12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C72CA74-DA8A-4029-824D-7360E30F6C3E}" action="delete"/>
  <rdn rId="0" localSheetId="1" customView="1" name="Z_6C72CA74_DA8A_4029_824D_7360E30F6C3E_.wvu.FilterData" hidden="1" oldHidden="1">
    <formula>Sheet1!$A$1:$L$101</formula>
    <oldFormula>Sheet1!$A$1:$L$101</oldFormula>
  </rdn>
  <rcv guid="{6C72CA74-DA8A-4029-824D-7360E30F6C3E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nc r="D50" t="inlineStr">
      <is>
        <t>Gayathri</t>
      </is>
    </nc>
  </rcc>
  <rcc rId="221" sId="1">
    <nc r="D59" t="inlineStr">
      <is>
        <t>Gayathri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D12" t="inlineStr">
      <is>
        <t>Automation</t>
      </is>
    </nc>
  </rcc>
  <rcc rId="2" sId="1">
    <nc r="E12" t="inlineStr">
      <is>
        <t>Pass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nc r="D19" t="inlineStr">
      <is>
        <t>Arpitha</t>
      </is>
    </nc>
  </rcc>
  <rcc rId="223" sId="1">
    <nc r="D62" t="inlineStr">
      <is>
        <t>Arpitha</t>
      </is>
    </nc>
  </rcc>
  <rcc rId="224" sId="1">
    <nc r="D64" t="inlineStr">
      <is>
        <t>Arpitha</t>
      </is>
    </nc>
  </rcc>
  <rcc rId="225" sId="1">
    <nc r="D80" t="inlineStr">
      <is>
        <t>Arpitha</t>
      </is>
    </nc>
  </rcc>
  <rcc rId="226" sId="1">
    <nc r="D63" t="inlineStr">
      <is>
        <t>Arpitha</t>
      </is>
    </nc>
  </rcc>
  <rcc rId="227" sId="1">
    <nc r="D48" t="inlineStr">
      <is>
        <t>Arpitha</t>
      </is>
    </nc>
  </rcc>
  <rcc rId="228" sId="1">
    <nc r="D96" t="inlineStr">
      <is>
        <t>Arpitha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nc r="E66" t="inlineStr">
      <is>
        <t>BLOCK</t>
      </is>
    </nc>
  </rcc>
  <rcc rId="230" sId="1">
    <nc r="G66">
      <v>42</v>
    </nc>
  </rcc>
  <rcc rId="231" sId="1">
    <nc r="H66" t="inlineStr">
      <is>
        <t>HCC</t>
      </is>
    </nc>
  </rcc>
  <rcc rId="232" sId="1">
    <nc r="I66" t="inlineStr">
      <is>
        <t>BMOD</t>
      </is>
    </nc>
  </rcc>
  <rcc rId="233" sId="1">
    <nc r="J66" t="inlineStr">
      <is>
        <t>DebugIPClean</t>
      </is>
    </nc>
  </rcc>
  <rcc rId="234" sId="1">
    <nc r="K66" t="inlineStr">
      <is>
        <t>Full dimm not supported</t>
      </is>
    </nc>
  </rcc>
  <rfmt sheetId="1" sqref="E66">
    <dxf>
      <fill>
        <patternFill patternType="solid">
          <bgColor rgb="FFFFFF00"/>
        </patternFill>
      </fill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nc r="E10" t="inlineStr">
      <is>
        <t>Pass</t>
      </is>
    </nc>
  </rcc>
  <rcc rId="236" sId="1">
    <nc r="G10">
      <v>42</v>
    </nc>
  </rcc>
  <rcc rId="237" sId="1">
    <nc r="H10" t="inlineStr">
      <is>
        <t>HCC</t>
      </is>
    </nc>
  </rcc>
  <rcc rId="238" sId="1">
    <nc r="I10" t="inlineStr">
      <is>
        <t>FMOD</t>
      </is>
    </nc>
  </rcc>
  <rcc rId="239" sId="1">
    <nc r="J10" t="inlineStr">
      <is>
        <t>ReleaseIpClean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nc r="E86" t="inlineStr">
      <is>
        <t>Pass</t>
      </is>
    </nc>
  </rcc>
  <rcc rId="241" sId="1">
    <nc r="E87" t="inlineStr">
      <is>
        <t>Pass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1">
    <nc r="D82" t="inlineStr">
      <is>
        <t>sajjad</t>
      </is>
    </nc>
  </rcc>
  <rcc rId="243" sId="1">
    <nc r="D83" t="inlineStr">
      <is>
        <t>sajjad</t>
      </is>
    </nc>
  </rcc>
  <rcc rId="244" sId="1">
    <nc r="D84" t="inlineStr">
      <is>
        <t>sajjad</t>
      </is>
    </nc>
  </rcc>
  <rcc rId="245" sId="1">
    <nc r="D86" t="inlineStr">
      <is>
        <t>sajjad</t>
      </is>
    </nc>
  </rcc>
  <rcc rId="246" sId="1">
    <nc r="D87" t="inlineStr">
      <is>
        <t>sajjad</t>
      </is>
    </nc>
  </rcc>
  <rcc rId="247" sId="1">
    <nc r="D89" t="inlineStr">
      <is>
        <t>sajjad</t>
      </is>
    </nc>
  </rcc>
  <rcc rId="248" sId="1">
    <nc r="D90" t="inlineStr">
      <is>
        <t>sajjad</t>
      </is>
    </nc>
  </rcc>
  <rcc rId="249" sId="1">
    <nc r="D43" t="inlineStr">
      <is>
        <t>sajjad</t>
      </is>
    </nc>
  </rcc>
  <rcc rId="250" sId="1">
    <nc r="E43" t="inlineStr">
      <is>
        <t>Pass</t>
      </is>
    </nc>
  </rcc>
  <rcc rId="251" sId="1">
    <nc r="D99" t="inlineStr">
      <is>
        <t>sajjad</t>
      </is>
    </nc>
  </rcc>
  <rcc rId="252" sId="1">
    <nc r="E99" t="inlineStr">
      <is>
        <t>Pass</t>
      </is>
    </nc>
  </rcc>
  <rcc rId="253" sId="1">
    <nc r="D41" t="inlineStr">
      <is>
        <t>sajjad</t>
      </is>
    </nc>
  </rcc>
  <rcc rId="254" sId="1">
    <nc r="E41" t="inlineStr">
      <is>
        <t>Pass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1">
    <oc r="D99" t="inlineStr">
      <is>
        <t>sajjad</t>
      </is>
    </oc>
    <nc r="D99"/>
  </rcc>
  <rcc rId="256" sId="1">
    <oc r="E99" t="inlineStr">
      <is>
        <t>Pass</t>
      </is>
    </oc>
    <nc r="E99"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1">
    <nc r="E62" t="inlineStr">
      <is>
        <t>Pass</t>
      </is>
    </nc>
  </rcc>
  <rcc rId="258" sId="1">
    <nc r="G62">
      <v>42</v>
    </nc>
  </rcc>
  <rcc rId="259" sId="1">
    <nc r="H62" t="inlineStr">
      <is>
        <t>HCC</t>
      </is>
    </nc>
  </rcc>
  <rcc rId="260" sId="1">
    <nc r="I62" t="inlineStr">
      <is>
        <t>FMOD</t>
      </is>
    </nc>
  </rcc>
  <rcc rId="261" sId="1">
    <nc r="J62" t="inlineStr">
      <is>
        <t>ReleaseIpClean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nc r="E50" t="inlineStr">
      <is>
        <t>PASS</t>
      </is>
    </nc>
  </rcc>
  <rfmt sheetId="1" sqref="E50">
    <dxf>
      <fill>
        <patternFill patternType="solid">
          <bgColor rgb="FF00B050"/>
        </patternFill>
      </fill>
    </dxf>
  </rfmt>
  <rcc rId="263" sId="1">
    <nc r="G50">
      <v>42</v>
    </nc>
  </rcc>
  <rcc rId="264" sId="1">
    <nc r="H50" t="inlineStr">
      <is>
        <t>HCC</t>
      </is>
    </nc>
  </rcc>
  <rcc rId="265" sId="1">
    <nc r="I50" t="inlineStr">
      <is>
        <t>FMOD</t>
      </is>
    </nc>
  </rcc>
  <rcc rId="266" sId="1">
    <nc r="J50" t="inlineStr">
      <is>
        <t>Release IPClean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nc r="E59" t="inlineStr">
      <is>
        <t>PASS</t>
      </is>
    </nc>
  </rcc>
  <rfmt sheetId="1" sqref="E59">
    <dxf>
      <fill>
        <patternFill patternType="solid">
          <bgColor rgb="FF00B050"/>
        </patternFill>
      </fill>
    </dxf>
  </rfmt>
  <rcc rId="268" sId="1">
    <nc r="G59">
      <v>42</v>
    </nc>
  </rcc>
  <rcc rId="269" sId="1">
    <nc r="H59" t="inlineStr">
      <is>
        <t>HCC</t>
      </is>
    </nc>
  </rcc>
  <rcc rId="270" sId="1">
    <nc r="I59" t="inlineStr">
      <is>
        <t>FMOD</t>
      </is>
    </nc>
  </rcc>
  <rcc rId="271" sId="1">
    <nc r="J59" t="inlineStr">
      <is>
        <t>Release IPClean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nc r="E71" t="inlineStr">
      <is>
        <t>PASS</t>
      </is>
    </nc>
  </rcc>
  <rcc rId="273" sId="1">
    <nc r="G71">
      <v>42</v>
    </nc>
  </rcc>
  <rfmt sheetId="1" sqref="E71">
    <dxf>
      <fill>
        <patternFill patternType="solid">
          <bgColor rgb="FF00B050"/>
        </patternFill>
      </fill>
    </dxf>
  </rfmt>
  <rcc rId="274" sId="1">
    <nc r="H71" t="inlineStr">
      <is>
        <t>HCC</t>
      </is>
    </nc>
  </rcc>
  <rcc rId="275" sId="1">
    <nc r="I71" t="inlineStr">
      <is>
        <t>FMOD</t>
      </is>
    </nc>
  </rcc>
  <rcc rId="276" sId="1">
    <nc r="J71" t="inlineStr">
      <is>
        <t>Release IPClean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nc r="D34" t="inlineStr">
      <is>
        <t>Automation</t>
      </is>
    </nc>
  </rcc>
  <rcc rId="4" sId="1">
    <nc r="E34" t="inlineStr">
      <is>
        <t>Pass</t>
      </is>
    </nc>
  </rcc>
  <rcc rId="5" sId="1">
    <nc r="D36" t="inlineStr">
      <is>
        <t>Automation</t>
      </is>
    </nc>
  </rcc>
  <rcc rId="6" sId="1">
    <nc r="E36" t="inlineStr">
      <is>
        <t>Pass</t>
      </is>
    </nc>
  </rcc>
  <rcc rId="7" sId="1">
    <nc r="D3" t="inlineStr">
      <is>
        <t>Automation</t>
      </is>
    </nc>
  </rcc>
  <rcc rId="8" sId="1">
    <nc r="E3" t="inlineStr">
      <is>
        <t>Pass</t>
      </is>
    </nc>
  </rcc>
  <rcc rId="9" sId="1">
    <nc r="D2" t="inlineStr">
      <is>
        <t>Automation</t>
      </is>
    </nc>
  </rcc>
  <rcc rId="10" sId="1">
    <nc r="E2" t="inlineStr">
      <is>
        <t>Pass</t>
      </is>
    </nc>
  </rcc>
  <rcc rId="11" sId="1">
    <nc r="D5" t="inlineStr">
      <is>
        <t>Automation</t>
      </is>
    </nc>
  </rcc>
  <rcc rId="12" sId="1">
    <nc r="E5" t="inlineStr">
      <is>
        <t>Pass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">
    <nc r="E91" t="inlineStr">
      <is>
        <t>Pass</t>
      </is>
    </nc>
  </rcc>
  <rcc rId="278" sId="1">
    <nc r="G91">
      <v>42</v>
    </nc>
  </rcc>
  <rcc rId="279" sId="1">
    <nc r="H91" t="inlineStr">
      <is>
        <t>HCC</t>
      </is>
    </nc>
  </rcc>
  <rcc rId="280" sId="1">
    <nc r="I91" t="inlineStr">
      <is>
        <t>FMOD</t>
      </is>
    </nc>
  </rcc>
  <rcc rId="281" sId="1">
    <nc r="J91" t="inlineStr">
      <is>
        <t>Debug IPClean</t>
      </is>
    </nc>
  </rcc>
  <rcc rId="282" sId="1">
    <nc r="L91" t="inlineStr">
      <is>
        <t>2hrs 30mins</t>
      </is>
    </nc>
  </rcc>
  <rcc rId="283" sId="1">
    <nc r="E97" t="inlineStr">
      <is>
        <t>Pass</t>
      </is>
    </nc>
  </rcc>
  <rcc rId="284" sId="1">
    <nc r="G97">
      <v>42</v>
    </nc>
  </rcc>
  <rcc rId="285" sId="1">
    <nc r="H97" t="inlineStr">
      <is>
        <t>HCC</t>
      </is>
    </nc>
  </rcc>
  <rcc rId="286" sId="1">
    <nc r="I97" t="inlineStr">
      <is>
        <t>FMOD</t>
      </is>
    </nc>
  </rcc>
  <rcc rId="287" sId="1">
    <nc r="J97" t="inlineStr">
      <is>
        <t>Release IPClean</t>
      </is>
    </nc>
  </rcc>
  <rcc rId="288" sId="1">
    <nc r="L97" t="inlineStr">
      <is>
        <t>8mins</t>
      </is>
    </nc>
  </rcc>
  <rcc rId="289" sId="1">
    <nc r="E88" t="inlineStr">
      <is>
        <t>Pass</t>
      </is>
    </nc>
  </rcc>
  <rcc rId="290" sId="1">
    <nc r="G88">
      <v>42</v>
    </nc>
  </rcc>
  <rcc rId="291" sId="1">
    <nc r="H88" t="inlineStr">
      <is>
        <t>HCC</t>
      </is>
    </nc>
  </rcc>
  <rcc rId="292" sId="1">
    <nc r="I88" t="inlineStr">
      <is>
        <t>FMOD</t>
      </is>
    </nc>
  </rcc>
  <rcc rId="293" sId="1">
    <nc r="J88" t="inlineStr">
      <is>
        <t>Debug IPClean</t>
      </is>
    </nc>
  </rcc>
  <rcc rId="294" sId="1">
    <nc r="L88" t="inlineStr">
      <is>
        <t>30mins</t>
      </is>
    </nc>
  </rcc>
  <rcc rId="295" sId="1">
    <nc r="E95" t="inlineStr">
      <is>
        <t>Pass</t>
      </is>
    </nc>
  </rcc>
  <rcc rId="296" sId="1">
    <nc r="G95">
      <v>42</v>
    </nc>
  </rcc>
  <rcc rId="297" sId="1">
    <nc r="H95" t="inlineStr">
      <is>
        <t>HCC</t>
      </is>
    </nc>
  </rcc>
  <rcc rId="298" sId="1">
    <nc r="I95" t="inlineStr">
      <is>
        <t>FMOD</t>
      </is>
    </nc>
  </rcc>
  <rcc rId="299" sId="1">
    <nc r="J95" t="inlineStr">
      <is>
        <t>Release IPClean</t>
      </is>
    </nc>
  </rcc>
  <rcc rId="300" sId="1">
    <nc r="L95" t="inlineStr">
      <is>
        <t>20mins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nc r="E80" t="inlineStr">
      <is>
        <t>Pass</t>
      </is>
    </nc>
  </rcc>
  <rcc rId="302" sId="1">
    <nc r="E85" t="inlineStr">
      <is>
        <t>Pass</t>
      </is>
    </nc>
  </rcc>
  <rcc rId="303" sId="1">
    <nc r="E96" t="inlineStr">
      <is>
        <t>Pass</t>
      </is>
    </nc>
  </rcc>
  <rcc rId="304" sId="1">
    <nc r="G96">
      <v>42</v>
    </nc>
  </rcc>
  <rcc rId="305" sId="1">
    <nc r="G85">
      <v>42</v>
    </nc>
  </rcc>
  <rcc rId="306" sId="1">
    <nc r="G80">
      <v>42</v>
    </nc>
  </rcc>
  <rcc rId="307" sId="1">
    <nc r="H80" t="inlineStr">
      <is>
        <t>HCC</t>
      </is>
    </nc>
  </rcc>
  <rcc rId="308" sId="1">
    <nc r="H85" t="inlineStr">
      <is>
        <t>HCC</t>
      </is>
    </nc>
  </rcc>
  <rcc rId="309" sId="1">
    <nc r="H96" t="inlineStr">
      <is>
        <t>HCC</t>
      </is>
    </nc>
  </rcc>
  <rcc rId="310" sId="1">
    <nc r="I96" t="inlineStr">
      <is>
        <t>FMOD</t>
      </is>
    </nc>
  </rcc>
  <rcc rId="311" sId="1">
    <nc r="I85" t="inlineStr">
      <is>
        <t>FMOD</t>
      </is>
    </nc>
  </rcc>
  <rcc rId="312" sId="1">
    <nc r="I80" t="inlineStr">
      <is>
        <t>FMOD</t>
      </is>
    </nc>
  </rcc>
  <rcc rId="313" sId="1">
    <nc r="J80" t="inlineStr">
      <is>
        <t>DebugIpClean</t>
      </is>
    </nc>
  </rcc>
  <rcc rId="314" sId="1">
    <nc r="J85" t="inlineStr">
      <is>
        <t>Release IPClean</t>
      </is>
    </nc>
  </rcc>
  <rcc rId="315" sId="1">
    <nc r="J96" t="inlineStr">
      <is>
        <t>ReleaseIpClean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nc r="D99" t="inlineStr">
      <is>
        <t>Gayathri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nc r="E65" t="inlineStr">
      <is>
        <t>PASS</t>
      </is>
    </nc>
  </rcc>
  <rfmt sheetId="1" sqref="E65">
    <dxf>
      <fill>
        <patternFill patternType="solid">
          <bgColor rgb="FF00B050"/>
        </patternFill>
      </fill>
    </dxf>
  </rfmt>
  <rcc rId="318" sId="1">
    <nc r="G65">
      <v>42</v>
    </nc>
  </rcc>
  <rcc rId="319" sId="1">
    <nc r="H65" t="inlineStr">
      <is>
        <t>HCC</t>
      </is>
    </nc>
  </rcc>
  <rcc rId="320" sId="1">
    <nc r="I65" t="inlineStr">
      <is>
        <t>BMOD</t>
      </is>
    </nc>
  </rcc>
  <rcc rId="321" sId="1">
    <nc r="J65" t="inlineStr">
      <is>
        <t>DebugIPClean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nc r="E101" t="inlineStr">
      <is>
        <t>Pass</t>
      </is>
    </nc>
  </rcc>
  <rcc rId="323" sId="1">
    <nc r="G101">
      <v>42</v>
    </nc>
  </rcc>
  <rcc rId="324" sId="1">
    <nc r="H101" t="inlineStr">
      <is>
        <t>HCC</t>
      </is>
    </nc>
  </rcc>
  <rcc rId="325" sId="1">
    <nc r="I101" t="inlineStr">
      <is>
        <t>FMOD</t>
      </is>
    </nc>
  </rcc>
  <rcc rId="326" sId="1">
    <nc r="J101" t="inlineStr">
      <is>
        <t>ReleaseIpClean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nc r="E19" t="inlineStr">
      <is>
        <t>Pass</t>
      </is>
    </nc>
  </rcc>
  <rcc rId="328" sId="1">
    <nc r="G19">
      <v>42</v>
    </nc>
  </rcc>
  <rcc rId="329" sId="1">
    <nc r="H19" t="inlineStr">
      <is>
        <t>HCC</t>
      </is>
    </nc>
  </rcc>
  <rcc rId="330" sId="1">
    <nc r="I19" t="inlineStr">
      <is>
        <t>FMOD</t>
      </is>
    </nc>
  </rcc>
  <rcc rId="331" sId="1">
    <nc r="J19" t="inlineStr">
      <is>
        <t>ReleaseIpClean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" sId="1">
    <nc r="E67" t="inlineStr">
      <is>
        <t>NA</t>
      </is>
    </nc>
  </rcc>
  <rfmt sheetId="1" sqref="E67">
    <dxf>
      <fill>
        <patternFill patternType="solid">
          <fgColor indexed="64"/>
          <bgColor rgb="FF00B050"/>
        </patternFill>
      </fill>
    </dxf>
  </rfmt>
  <rfmt sheetId="1" sqref="E67">
    <dxf>
      <fill>
        <patternFill>
          <bgColor rgb="FFFFC000"/>
        </patternFill>
      </fill>
    </dxf>
  </rfmt>
  <rcc rId="333" sId="1">
    <nc r="E68" t="inlineStr">
      <is>
        <t>PASS</t>
      </is>
    </nc>
  </rcc>
  <rfmt sheetId="1" sqref="E68">
    <dxf>
      <fill>
        <patternFill patternType="solid">
          <bgColor rgb="FF00B050"/>
        </patternFill>
      </fill>
    </dxf>
  </rfmt>
  <rcc rId="334" sId="1">
    <nc r="G68">
      <v>42</v>
    </nc>
  </rcc>
  <rcc rId="335" sId="1">
    <nc r="H68" t="inlineStr">
      <is>
        <t>HCC</t>
      </is>
    </nc>
  </rcc>
  <rcc rId="336" sId="1">
    <nc r="I68" t="inlineStr">
      <is>
        <t>BMOD</t>
      </is>
    </nc>
  </rcc>
  <rcc rId="337" sId="1">
    <nc r="J68" t="inlineStr">
      <is>
        <t>DebugIPClean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1">
    <nc r="E61" t="inlineStr">
      <is>
        <t>Pass</t>
      </is>
    </nc>
  </rcc>
  <rcc rId="339" sId="1">
    <nc r="G61">
      <v>42</v>
    </nc>
  </rcc>
  <rcc rId="340" sId="1">
    <nc r="H61" t="inlineStr">
      <is>
        <t>HCC</t>
      </is>
    </nc>
  </rcc>
  <rcc rId="341" sId="1">
    <nc r="I61" t="inlineStr">
      <is>
        <t>FMOD</t>
      </is>
    </nc>
  </rcc>
  <rcc rId="342" sId="1">
    <nc r="J61" t="inlineStr">
      <is>
        <t>Release ipclean</t>
      </is>
    </nc>
  </rcc>
  <rcc rId="343" sId="1">
    <nc r="L61" t="inlineStr">
      <is>
        <t>45 min</t>
      </is>
    </nc>
  </rcc>
  <rcc rId="344" sId="1">
    <nc r="E98" t="inlineStr">
      <is>
        <t>Pass</t>
      </is>
    </nc>
  </rcc>
  <rcc rId="345" sId="1">
    <nc r="G98">
      <v>42</v>
    </nc>
  </rcc>
  <rcc rId="346" sId="1">
    <nc r="H98" t="inlineStr">
      <is>
        <t>HCC</t>
      </is>
    </nc>
  </rcc>
  <rcc rId="347" sId="1">
    <nc r="I98" t="inlineStr">
      <is>
        <t>FMOD</t>
      </is>
    </nc>
  </rcc>
  <rcc rId="348" sId="1">
    <nc r="J98" t="inlineStr">
      <is>
        <t>Release ipclean</t>
      </is>
    </nc>
  </rcc>
  <rcc rId="349" sId="1">
    <nc r="L98" t="inlineStr">
      <is>
        <t>45 min</t>
      </is>
    </nc>
  </rcc>
  <rcc rId="350" sId="1">
    <nc r="E25" t="inlineStr">
      <is>
        <t>Pass</t>
      </is>
    </nc>
  </rcc>
  <rcc rId="351" sId="1">
    <nc r="G25">
      <v>42</v>
    </nc>
  </rcc>
  <rcc rId="352" sId="1">
    <nc r="H25" t="inlineStr">
      <is>
        <t>HCC</t>
      </is>
    </nc>
  </rcc>
  <rcc rId="353" sId="1">
    <nc r="I25" t="inlineStr">
      <is>
        <t>FMOD</t>
      </is>
    </nc>
  </rcc>
  <rcc rId="354" sId="1">
    <nc r="J25" t="inlineStr">
      <is>
        <t>Release ipclean</t>
      </is>
    </nc>
  </rcc>
  <rcc rId="355" sId="1">
    <nc r="L25" t="inlineStr">
      <is>
        <t>30 min</t>
      </is>
    </nc>
  </rcc>
  <rcc rId="356" sId="1">
    <nc r="E92" t="inlineStr">
      <is>
        <t>Pass</t>
      </is>
    </nc>
  </rcc>
  <rcc rId="357" sId="1">
    <nc r="G92">
      <v>42</v>
    </nc>
  </rcc>
  <rcc rId="358" sId="1">
    <nc r="H92" t="inlineStr">
      <is>
        <t>HCC</t>
      </is>
    </nc>
  </rcc>
  <rcc rId="359" sId="1">
    <nc r="I92" t="inlineStr">
      <is>
        <t>FMOD</t>
      </is>
    </nc>
  </rcc>
  <rcc rId="360" sId="1">
    <nc r="J92" t="inlineStr">
      <is>
        <t>Release ipclean</t>
      </is>
    </nc>
  </rcc>
  <rcc rId="361" sId="1">
    <nc r="L92" t="inlineStr">
      <is>
        <t>30 min</t>
      </is>
    </nc>
  </rcc>
  <rcc rId="362" sId="1">
    <nc r="E53" t="inlineStr">
      <is>
        <t>Pass</t>
      </is>
    </nc>
  </rcc>
  <rcc rId="363" sId="1">
    <nc r="G53">
      <v>42</v>
    </nc>
  </rcc>
  <rcc rId="364" sId="1">
    <nc r="H53" t="inlineStr">
      <is>
        <t>HCC</t>
      </is>
    </nc>
  </rcc>
  <rcc rId="365" sId="1">
    <nc r="I53" t="inlineStr">
      <is>
        <t>FMOD</t>
      </is>
    </nc>
  </rcc>
  <rcc rId="366" sId="1">
    <nc r="J53" t="inlineStr">
      <is>
        <t>Release ipclean</t>
      </is>
    </nc>
  </rcc>
  <rcc rId="367" sId="1">
    <nc r="L53" t="inlineStr">
      <is>
        <t>5 min</t>
      </is>
    </nc>
  </rcc>
  <rcc rId="368" sId="1">
    <nc r="L11" t="inlineStr">
      <is>
        <t>5 min</t>
      </is>
    </nc>
  </rcc>
  <rcc rId="369" sId="1">
    <nc r="J11" t="inlineStr">
      <is>
        <t>Release ipclean</t>
      </is>
    </nc>
  </rcc>
  <rcc rId="370" sId="1">
    <nc r="I11" t="inlineStr">
      <is>
        <t>FMOD</t>
      </is>
    </nc>
  </rcc>
  <rcc rId="371" sId="1">
    <nc r="H11" t="inlineStr">
      <is>
        <t>HCC</t>
      </is>
    </nc>
  </rcc>
  <rcc rId="372" sId="1">
    <nc r="G11">
      <v>42</v>
    </nc>
  </rcc>
  <rcc rId="373" sId="1">
    <nc r="E11" t="inlineStr">
      <is>
        <t>Pass</t>
      </is>
    </nc>
  </rcc>
  <rcc rId="374" sId="1">
    <nc r="E24" t="inlineStr">
      <is>
        <t>Pass</t>
      </is>
    </nc>
  </rcc>
  <rcc rId="375" sId="1">
    <nc r="G24">
      <v>42</v>
    </nc>
  </rcc>
  <rcc rId="376" sId="1">
    <nc r="H24" t="inlineStr">
      <is>
        <t>HCC</t>
      </is>
    </nc>
  </rcc>
  <rcc rId="377" sId="1">
    <nc r="I24" t="inlineStr">
      <is>
        <t>FMOD</t>
      </is>
    </nc>
  </rcc>
  <rcc rId="378" sId="1">
    <nc r="J24" t="inlineStr">
      <is>
        <t>Release ipclean</t>
      </is>
    </nc>
  </rcc>
  <rcc rId="379" sId="1">
    <nc r="L24" t="inlineStr">
      <is>
        <t>30 min</t>
      </is>
    </nc>
  </rcc>
  <rcc rId="380" sId="1">
    <nc r="E58" t="inlineStr">
      <is>
        <t>Block</t>
      </is>
    </nc>
  </rcc>
  <rcc rId="381" sId="1">
    <nc r="G58">
      <v>42</v>
    </nc>
  </rcc>
  <rcc rId="382" sId="1">
    <nc r="H58" t="inlineStr">
      <is>
        <t>HCC</t>
      </is>
    </nc>
  </rcc>
  <rcc rId="383" sId="1">
    <nc r="I58" t="inlineStr">
      <is>
        <t>FMOD</t>
      </is>
    </nc>
  </rcc>
  <rcc rId="384" sId="1">
    <nc r="J58" t="inlineStr">
      <is>
        <t>Release ipclean</t>
      </is>
    </nc>
  </rcc>
  <rcc rId="385" sId="1">
    <nc r="L58" t="inlineStr">
      <is>
        <t>30 min</t>
      </is>
    </nc>
  </rcc>
  <rcc rId="386" sId="1" odxf="1" dxf="1">
    <nc r="F58">
      <v>15012108594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oc r="E66" t="inlineStr">
      <is>
        <t>BLOCK</t>
      </is>
    </oc>
    <nc r="E66" t="inlineStr">
      <is>
        <t>PASS</t>
      </is>
    </nc>
  </rcc>
  <rfmt sheetId="1" sqref="E66">
    <dxf>
      <fill>
        <patternFill>
          <bgColor rgb="FF00B050"/>
        </patternFill>
      </fill>
    </dxf>
  </rfmt>
  <rcc rId="388" sId="1">
    <oc r="K66" t="inlineStr">
      <is>
        <t>Full dimm not supported</t>
      </is>
    </oc>
    <nc r="K66"/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nc r="E44" t="inlineStr">
      <is>
        <t>Pass</t>
      </is>
    </nc>
  </rcc>
  <rcc rId="390" sId="1">
    <nc r="G44">
      <v>42</v>
    </nc>
  </rcc>
  <rcc rId="391" sId="1">
    <nc r="H44" t="inlineStr">
      <is>
        <t>HCC</t>
      </is>
    </nc>
  </rcc>
  <rcc rId="392" sId="1">
    <nc r="I44" t="inlineStr">
      <is>
        <t>FMOD</t>
      </is>
    </nc>
  </rcc>
  <rcc rId="393" sId="1">
    <nc r="J44" t="inlineStr">
      <is>
        <t>Debug IPClean</t>
      </is>
    </nc>
  </rcc>
  <rcc rId="394" sId="1">
    <nc r="L44" t="inlineStr">
      <is>
        <t>55mins</t>
      </is>
    </nc>
  </rcc>
  <rcc rId="395" sId="1">
    <nc r="E60" t="inlineStr">
      <is>
        <t>Pass</t>
      </is>
    </nc>
  </rcc>
  <rcc rId="396" sId="1">
    <nc r="G60">
      <v>42</v>
    </nc>
  </rcc>
  <rcc rId="397" sId="1">
    <nc r="H60" t="inlineStr">
      <is>
        <t>HCC</t>
      </is>
    </nc>
  </rcc>
  <rcc rId="398" sId="1">
    <nc r="I60" t="inlineStr">
      <is>
        <t>FMOD</t>
      </is>
    </nc>
  </rcc>
  <rcc rId="399" sId="1">
    <nc r="J60" t="inlineStr">
      <is>
        <t>Release IPClean</t>
      </is>
    </nc>
  </rcc>
  <rcc rId="400" sId="1">
    <nc r="L60" t="inlineStr">
      <is>
        <t>35mins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oc r="D2" t="inlineStr">
      <is>
        <t>Automation</t>
      </is>
    </oc>
    <nc r="D2"/>
  </rcc>
  <rcc rId="14" sId="1">
    <oc r="E2" t="inlineStr">
      <is>
        <t>Pass</t>
      </is>
    </oc>
    <nc r="E2"/>
  </rcc>
  <rcc rId="15" sId="1">
    <oc r="E5" t="inlineStr">
      <is>
        <t>Pass</t>
      </is>
    </oc>
    <nc r="E5"/>
  </rcc>
  <rcc rId="16" sId="1">
    <oc r="D5" t="inlineStr">
      <is>
        <t>Automation</t>
      </is>
    </oc>
    <nc r="D5"/>
  </rcc>
  <rcc rId="17" sId="1">
    <nc r="K5" t="inlineStr">
      <is>
        <t>Failed in Automation</t>
      </is>
    </nc>
  </rcc>
  <rcc rId="18" sId="1">
    <nc r="K2" t="inlineStr">
      <is>
        <t>Failed in Automation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nc r="E79" t="inlineStr">
      <is>
        <t>NA</t>
      </is>
    </nc>
  </rcc>
  <rcc rId="402" sId="1">
    <nc r="E75" t="inlineStr">
      <is>
        <t>NA</t>
      </is>
    </nc>
  </rcc>
  <rcc rId="403" sId="1">
    <nc r="G75">
      <v>42</v>
    </nc>
  </rcc>
  <rcc rId="404" sId="1">
    <nc r="G79">
      <v>42</v>
    </nc>
  </rcc>
  <rcc rId="405" sId="1">
    <nc r="H79" t="inlineStr">
      <is>
        <t>HCC</t>
      </is>
    </nc>
  </rcc>
  <rcc rId="406" sId="1">
    <nc r="H75" t="inlineStr">
      <is>
        <t>HCC</t>
      </is>
    </nc>
  </rcc>
  <rcc rId="407" sId="1">
    <nc r="I75" t="inlineStr">
      <is>
        <t>FMOD</t>
      </is>
    </nc>
  </rcc>
  <rcc rId="408" sId="1">
    <nc r="I79" t="inlineStr">
      <is>
        <t>FMOD</t>
      </is>
    </nc>
  </rcc>
  <rcc rId="409" sId="1">
    <nc r="J79" t="inlineStr">
      <is>
        <t>Release IPClean</t>
      </is>
    </nc>
  </rcc>
  <rcc rId="410" sId="1">
    <nc r="J75" t="inlineStr">
      <is>
        <t>Release ipclean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nc r="E64" t="inlineStr">
      <is>
        <t>Pass</t>
      </is>
    </nc>
  </rcc>
  <rcc rId="412" sId="1">
    <nc r="G64">
      <v>42</v>
    </nc>
  </rcc>
  <rcc rId="413" sId="1">
    <nc r="H64" t="inlineStr">
      <is>
        <t>HCC</t>
      </is>
    </nc>
  </rcc>
  <rcc rId="414" sId="1">
    <nc r="I64" t="inlineStr">
      <is>
        <t>FMOD</t>
      </is>
    </nc>
  </rcc>
  <rcc rId="415" sId="1">
    <nc r="J64" t="inlineStr">
      <is>
        <t>ReleaseIpClean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1">
    <oc r="E71" t="inlineStr">
      <is>
        <t>PASS</t>
      </is>
    </oc>
    <nc r="E71"/>
  </rcc>
  <rfmt sheetId="1" sqref="E71">
    <dxf>
      <fill>
        <patternFill patternType="none">
          <bgColor auto="1"/>
        </patternFill>
      </fill>
    </dxf>
  </rfmt>
  <rcc rId="417" sId="1">
    <nc r="E69" t="inlineStr">
      <is>
        <t>PASS</t>
      </is>
    </nc>
  </rcc>
  <rfmt sheetId="1" sqref="E69">
    <dxf>
      <fill>
        <patternFill patternType="solid">
          <fgColor indexed="64"/>
          <bgColor rgb="FF00B050"/>
        </patternFill>
      </fill>
    </dxf>
  </rfmt>
  <rcc rId="418" sId="1">
    <nc r="G69">
      <v>42</v>
    </nc>
  </rcc>
  <rcc rId="419" sId="1">
    <nc r="H69" t="inlineStr">
      <is>
        <t>HCC</t>
      </is>
    </nc>
  </rcc>
  <rcc rId="420" sId="1">
    <nc r="I69" t="inlineStr">
      <is>
        <t>BMOD</t>
      </is>
    </nc>
  </rcc>
  <rcc rId="421" sId="1">
    <nc r="J69" t="inlineStr">
      <is>
        <t>DebugIPClean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1">
    <oc r="E19" t="inlineStr">
      <is>
        <t>Pass</t>
      </is>
    </oc>
    <nc r="E19"/>
  </rcc>
  <rcc rId="423" sId="1">
    <oc r="J19" t="inlineStr">
      <is>
        <t>ReleaseIpClean</t>
      </is>
    </oc>
    <nc r="J19"/>
  </rcc>
  <rcc rId="424" sId="1">
    <oc r="I19" t="inlineStr">
      <is>
        <t>FMOD</t>
      </is>
    </oc>
    <nc r="I19"/>
  </rcc>
  <rcc rId="425" sId="1">
    <oc r="H19" t="inlineStr">
      <is>
        <t>HCC</t>
      </is>
    </oc>
    <nc r="H19"/>
  </rcc>
  <rcc rId="426" sId="1">
    <oc r="G19">
      <v>42</v>
    </oc>
    <nc r="G19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>
    <nc r="E78" t="inlineStr">
      <is>
        <t>PASS</t>
      </is>
    </nc>
  </rcc>
  <rfmt sheetId="1" sqref="E78">
    <dxf>
      <fill>
        <patternFill patternType="solid">
          <bgColor rgb="FF00B050"/>
        </patternFill>
      </fill>
    </dxf>
  </rfmt>
  <rcc rId="428" sId="1">
    <nc r="G78">
      <v>42</v>
    </nc>
  </rcc>
  <rcc rId="429" sId="1">
    <nc r="H78" t="inlineStr">
      <is>
        <t>HCC</t>
      </is>
    </nc>
  </rcc>
  <rcc rId="430" sId="1">
    <nc r="I78" t="inlineStr">
      <is>
        <t>BMOD</t>
      </is>
    </nc>
  </rcc>
  <rcc rId="431" sId="1">
    <nc r="J78" t="inlineStr">
      <is>
        <t>Debug IPClean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" sId="1">
    <nc r="E63" t="inlineStr">
      <is>
        <t>Pass</t>
      </is>
    </nc>
  </rcc>
  <rcc rId="433" sId="1">
    <nc r="G63">
      <v>42</v>
    </nc>
  </rcc>
  <rcc rId="434" sId="1">
    <nc r="H63" t="inlineStr">
      <is>
        <t>HCC</t>
      </is>
    </nc>
  </rcc>
  <rcc rId="435" sId="1">
    <nc r="I63" t="inlineStr">
      <is>
        <t>FMOD</t>
      </is>
    </nc>
  </rcc>
  <rcc rId="436" sId="1">
    <nc r="J63" t="inlineStr">
      <is>
        <t>ReleaseIpClean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1">
    <nc r="E99" t="inlineStr">
      <is>
        <t>PASS</t>
      </is>
    </nc>
  </rcc>
  <rfmt sheetId="1" sqref="E99">
    <dxf>
      <fill>
        <patternFill patternType="solid">
          <fgColor indexed="64"/>
          <bgColor rgb="FF00B050"/>
        </patternFill>
      </fill>
    </dxf>
  </rfmt>
  <rcc rId="438" sId="1">
    <nc r="G99">
      <v>42</v>
    </nc>
  </rcc>
  <rcc rId="439" sId="1">
    <nc r="H99" t="inlineStr">
      <is>
        <t>HCC</t>
      </is>
    </nc>
  </rcc>
  <rcc rId="440" sId="1">
    <nc r="I99" t="inlineStr">
      <is>
        <t>FMOD</t>
      </is>
    </nc>
  </rcc>
  <rcc rId="441" sId="1">
    <nc r="J99" t="inlineStr">
      <is>
        <t>Debug IPClean</t>
      </is>
    </nc>
  </rcc>
  <rcc rId="442" sId="1">
    <nc r="E70" t="inlineStr">
      <is>
        <t>PASS</t>
      </is>
    </nc>
  </rcc>
  <rcc rId="443" sId="1">
    <nc r="G70">
      <v>42</v>
    </nc>
  </rcc>
  <rcc rId="444" sId="1">
    <nc r="H70" t="inlineStr">
      <is>
        <t>HCC</t>
      </is>
    </nc>
  </rcc>
  <rcc rId="445" sId="1">
    <nc r="I70" t="inlineStr">
      <is>
        <t>FMOD</t>
      </is>
    </nc>
  </rcc>
  <rcc rId="446" sId="1">
    <nc r="J70" t="inlineStr">
      <is>
        <t>Debug IPClean</t>
      </is>
    </nc>
  </rcc>
  <rcc rId="447" sId="1">
    <nc r="E71" t="inlineStr">
      <is>
        <t>PASS</t>
      </is>
    </nc>
  </rcc>
  <rfmt sheetId="1" sqref="E70">
    <dxf>
      <fill>
        <patternFill patternType="solid">
          <bgColor rgb="FF00B050"/>
        </patternFill>
      </fill>
    </dxf>
  </rfmt>
  <rfmt sheetId="1" sqref="E71">
    <dxf>
      <fill>
        <patternFill patternType="solid">
          <bgColor rgb="FF00B050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nc r="E57" t="inlineStr">
      <is>
        <t>PASS</t>
      </is>
    </nc>
  </rcc>
  <rcc rId="449" sId="1">
    <nc r="G57">
      <v>42</v>
    </nc>
  </rcc>
  <rcc rId="450" sId="1">
    <nc r="H57" t="inlineStr">
      <is>
        <t>Hcc</t>
      </is>
    </nc>
  </rcc>
  <rcc rId="451" sId="1">
    <nc r="I57" t="inlineStr">
      <is>
        <t>FMOD</t>
      </is>
    </nc>
  </rcc>
  <rcc rId="452" sId="1">
    <nc r="J57" t="inlineStr">
      <is>
        <t>Release ipclean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E54" t="inlineStr">
      <is>
        <t>Pass</t>
      </is>
    </nc>
  </rcc>
  <rcc rId="454" sId="1">
    <nc r="G54">
      <v>42</v>
    </nc>
  </rcc>
  <rcc rId="455" sId="1">
    <nc r="H54" t="inlineStr">
      <is>
        <t>HCC</t>
      </is>
    </nc>
  </rcc>
  <rcc rId="456" sId="1">
    <nc r="I54" t="inlineStr">
      <is>
        <t>FMOD</t>
      </is>
    </nc>
  </rcc>
  <rcc rId="457" sId="1">
    <nc r="J54" t="inlineStr">
      <is>
        <t>Release IPClean</t>
      </is>
    </nc>
  </rcc>
  <rcc rId="458" sId="1">
    <nc r="L54" t="inlineStr">
      <is>
        <t>50mins</t>
      </is>
    </nc>
  </rcc>
  <rcc rId="459" sId="1">
    <nc r="J72" t="inlineStr">
      <is>
        <t>Debug IPClean</t>
      </is>
    </nc>
  </rcc>
  <rcc rId="460" sId="1">
    <nc r="L72" t="inlineStr">
      <is>
        <t>1hr 30mins</t>
      </is>
    </nc>
  </rcc>
  <rcc rId="461" sId="1">
    <nc r="I72" t="inlineStr">
      <is>
        <t>FMOD</t>
      </is>
    </nc>
  </rcc>
  <rcc rId="462" sId="1">
    <nc r="H72" t="inlineStr">
      <is>
        <t>HCC</t>
      </is>
    </nc>
  </rcc>
  <rcc rId="463" sId="1">
    <nc r="G72">
      <v>42</v>
    </nc>
  </rcc>
  <rcc rId="464" sId="1">
    <nc r="E72" t="inlineStr">
      <is>
        <t>Pass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1">
    <nc r="E2" t="inlineStr">
      <is>
        <t>Pass</t>
      </is>
    </nc>
  </rcc>
  <rcc rId="466" sId="1">
    <nc r="E6" t="inlineStr">
      <is>
        <t>Pass</t>
      </is>
    </nc>
  </rcc>
  <rcc rId="467" sId="1">
    <nc r="E19" t="inlineStr">
      <is>
        <t>Pass</t>
      </is>
    </nc>
  </rcc>
  <rcc rId="468" sId="1">
    <nc r="E48" t="inlineStr">
      <is>
        <t>Pass</t>
      </is>
    </nc>
  </rcc>
  <rcc rId="469" sId="1">
    <nc r="G2">
      <v>42</v>
    </nc>
  </rcc>
  <rcc rId="470" sId="1">
    <nc r="G6">
      <v>42</v>
    </nc>
  </rcc>
  <rcc rId="471" sId="1">
    <nc r="G19">
      <v>42</v>
    </nc>
  </rcc>
  <rcc rId="472" sId="1">
    <nc r="G48">
      <v>42</v>
    </nc>
  </rcc>
  <rcc rId="473" sId="1">
    <nc r="H2" t="inlineStr">
      <is>
        <t>HCC</t>
      </is>
    </nc>
  </rcc>
  <rcc rId="474" sId="1">
    <nc r="H6" t="inlineStr">
      <is>
        <t>HCC</t>
      </is>
    </nc>
  </rcc>
  <rcc rId="475" sId="1">
    <nc r="H19" t="inlineStr">
      <is>
        <t>HCC</t>
      </is>
    </nc>
  </rcc>
  <rcc rId="476" sId="1">
    <nc r="H48" t="inlineStr">
      <is>
        <t>HCC</t>
      </is>
    </nc>
  </rcc>
  <rcc rId="477" sId="1">
    <nc r="I2" t="inlineStr">
      <is>
        <t>FMOD</t>
      </is>
    </nc>
  </rcc>
  <rcc rId="478" sId="1">
    <nc r="I6" t="inlineStr">
      <is>
        <t>FMOD</t>
      </is>
    </nc>
  </rcc>
  <rcc rId="479" sId="1">
    <nc r="I19" t="inlineStr">
      <is>
        <t>FMOD</t>
      </is>
    </nc>
  </rcc>
  <rcc rId="480" sId="1">
    <nc r="I48" t="inlineStr">
      <is>
        <t>FMOD</t>
      </is>
    </nc>
  </rcc>
  <rcc rId="481" sId="1">
    <nc r="J2" t="inlineStr">
      <is>
        <t>ReleaseIpClean</t>
      </is>
    </nc>
  </rcc>
  <rcc rId="482" sId="1">
    <nc r="J6" t="inlineStr">
      <is>
        <t>ReleaseIpClean</t>
      </is>
    </nc>
  </rcc>
  <rcc rId="483" sId="1">
    <nc r="J19" t="inlineStr">
      <is>
        <t>ReleaseIpClean</t>
      </is>
    </nc>
  </rcc>
  <rcc rId="484" sId="1">
    <nc r="J48" t="inlineStr">
      <is>
        <t>ReleaseIpClean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nc r="D76" t="inlineStr">
      <is>
        <t>Automation</t>
      </is>
    </nc>
  </rcc>
  <rcc rId="20" sId="1">
    <nc r="E76" t="inlineStr">
      <is>
        <t>Pass</t>
      </is>
    </nc>
  </rcc>
  <rcc rId="21" sId="1">
    <nc r="D23" t="inlineStr">
      <is>
        <t>Automation</t>
      </is>
    </nc>
  </rcc>
  <rcc rId="22" sId="1">
    <nc r="E23" t="inlineStr">
      <is>
        <t>Pass</t>
      </is>
    </nc>
  </rcc>
  <rcc rId="23" sId="1">
    <nc r="K27" t="inlineStr">
      <is>
        <t>Failed in Automation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" sId="1">
    <nc r="E2" t="inlineStr">
      <is>
        <t>Pass</t>
      </is>
    </nc>
  </rcc>
  <rcft rId="465" sheetId="1"/>
  <rcc rId="486" sId="1">
    <nc r="E5" t="inlineStr">
      <is>
        <t>Pass</t>
      </is>
    </nc>
  </rcc>
  <rcc rId="487" sId="1">
    <nc r="E6" t="inlineStr">
      <is>
        <t>Pass</t>
      </is>
    </nc>
  </rcc>
  <rcft rId="466" sheetId="1"/>
  <rcc rId="488" sId="1">
    <nc r="E18" t="inlineStr">
      <is>
        <t>Pass</t>
      </is>
    </nc>
  </rcc>
  <rcc rId="489" sId="1">
    <nc r="E19" t="inlineStr">
      <is>
        <t>Pass</t>
      </is>
    </nc>
  </rcc>
  <rcft rId="467" sheetId="1"/>
  <rcc rId="490" sId="1">
    <nc r="E48" t="inlineStr">
      <is>
        <t>Pass</t>
      </is>
    </nc>
  </rcc>
  <rcft rId="468" sheetId="1"/>
  <rcc rId="491" sId="1" odxf="1" dxf="1">
    <oc r="E50" t="inlineStr">
      <is>
        <t>PASS</t>
      </is>
    </oc>
    <nc r="E50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2" sId="1">
    <oc r="E57" t="inlineStr">
      <is>
        <t>PASS</t>
      </is>
    </oc>
    <nc r="E57" t="inlineStr">
      <is>
        <t>Pass</t>
      </is>
    </nc>
  </rcc>
  <rcc rId="493" sId="1" odxf="1" dxf="1">
    <oc r="E59" t="inlineStr">
      <is>
        <t>PASS</t>
      </is>
    </oc>
    <nc r="E59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4" sId="1" odxf="1" dxf="1">
    <oc r="E65" t="inlineStr">
      <is>
        <t>PASS</t>
      </is>
    </oc>
    <nc r="E65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5" sId="1" odxf="1" dxf="1">
    <oc r="E66" t="inlineStr">
      <is>
        <t>PASS</t>
      </is>
    </oc>
    <nc r="E66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6" sId="1" odxf="1" dxf="1">
    <oc r="E68" t="inlineStr">
      <is>
        <t>PASS</t>
      </is>
    </oc>
    <nc r="E68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7" sId="1" odxf="1" dxf="1">
    <oc r="E69" t="inlineStr">
      <is>
        <t>PASS</t>
      </is>
    </oc>
    <nc r="E69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8" sId="1" odxf="1" dxf="1">
    <oc r="E70" t="inlineStr">
      <is>
        <t>PASS</t>
      </is>
    </oc>
    <nc r="E70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499" sId="1" odxf="1" dxf="1">
    <oc r="E71" t="inlineStr">
      <is>
        <t>PASS</t>
      </is>
    </oc>
    <nc r="E71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500" sId="1">
    <nc r="E72" t="inlineStr">
      <is>
        <t>Pass</t>
      </is>
    </nc>
  </rcc>
  <rcft rId="464" sheetId="1"/>
  <rcc rId="501" sId="1" odxf="1" dxf="1">
    <oc r="E78" t="inlineStr">
      <is>
        <t>PASS</t>
      </is>
    </oc>
    <nc r="E78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502" sId="1">
    <oc r="E82" t="inlineStr">
      <is>
        <t>pass</t>
      </is>
    </oc>
    <nc r="E82" t="inlineStr">
      <is>
        <t>Pass</t>
      </is>
    </nc>
  </rcc>
  <rcc rId="503" sId="1" odxf="1" dxf="1">
    <oc r="E99" t="inlineStr">
      <is>
        <t>PASS</t>
      </is>
    </oc>
    <nc r="E99" t="inlineStr">
      <is>
        <t>Pass</t>
      </is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fmt sheetId="1" sqref="E2:E57 E59:E66 E68:E74 E76:E78 E80:E101">
    <dxf>
      <fill>
        <patternFill patternType="solid">
          <bgColor rgb="FF92D050"/>
        </patternFill>
      </fill>
    </dxf>
  </rfmt>
  <ris rId="504" sheetId="2" name="[GNRD_Orange_09_D82.xlsx]Sheet1" sheetPosition="1"/>
  <rcc rId="505" sId="2">
    <nc r="A1" t="inlineStr">
      <is>
        <t>Status</t>
      </is>
    </nc>
  </rcc>
  <rcc rId="506" sId="2">
    <nc r="B1" t="inlineStr">
      <is>
        <t xml:space="preserve">Count </t>
      </is>
    </nc>
  </rcc>
  <rrc rId="507" sId="2" eol="1" ref="A2:XFD2" action="insertRow"/>
  <rcc rId="508" sId="2">
    <nc r="A2" t="inlineStr">
      <is>
        <t>Pass</t>
      </is>
    </nc>
  </rcc>
  <rcc rId="509" sId="2">
    <nc r="B2">
      <v>96</v>
    </nc>
  </rcc>
  <rfmt sheetId="1" sqref="E58">
    <dxf>
      <fill>
        <patternFill patternType="solid">
          <bgColor rgb="FFFFFF00"/>
        </patternFill>
      </fill>
    </dxf>
  </rfmt>
  <rrc rId="510" sId="2" eol="1" ref="A3:XFD3" action="insertRow"/>
  <rcc rId="511" sId="2">
    <nc r="A3" t="inlineStr">
      <is>
        <t>Fail</t>
      </is>
    </nc>
  </rcc>
  <rcc rId="512" sId="2">
    <nc r="B3">
      <v>0</v>
    </nc>
  </rcc>
  <rrc rId="513" sId="2" eol="1" ref="A4:XFD4" action="insertRow"/>
  <rcc rId="514" sId="2">
    <nc r="A4" t="inlineStr">
      <is>
        <t>Block</t>
      </is>
    </nc>
  </rcc>
  <rcc rId="515" sId="2">
    <nc r="B4">
      <v>1</v>
    </nc>
  </rcc>
  <rrc rId="516" sId="2" eol="1" ref="A5:XFD5" action="insertRow"/>
  <rcc rId="517" sId="2">
    <nc r="A5" t="inlineStr">
      <is>
        <t>NA</t>
      </is>
    </nc>
  </rcc>
  <rcc rId="518" sId="2">
    <nc r="B5">
      <v>3</v>
    </nc>
  </rcc>
  <rfmt sheetId="1" sqref="E67 E75 E79">
    <dxf>
      <fill>
        <patternFill>
          <bgColor theme="4" tint="0.79998168889431442"/>
        </patternFill>
      </fill>
    </dxf>
  </rfmt>
  <rrc rId="519" sId="2" eol="1" ref="A6:XFD6" action="insertRow"/>
  <rcc rId="520" sId="2">
    <nc r="A6" t="inlineStr">
      <is>
        <t>Total</t>
      </is>
    </nc>
  </rcc>
  <rcc rId="521" sId="2">
    <nc r="B6">
      <v>100</v>
    </nc>
  </rcc>
  <rfmt sheetId="2" sqref="A1:A6" start="0" length="0">
    <dxf>
      <border>
        <left style="thin">
          <color indexed="64"/>
        </left>
      </border>
    </dxf>
  </rfmt>
  <rfmt sheetId="2" sqref="A1:B1" start="0" length="0">
    <dxf>
      <border>
        <top style="thin">
          <color indexed="64"/>
        </top>
      </border>
    </dxf>
  </rfmt>
  <rfmt sheetId="2" sqref="B1:B6" start="0" length="0">
    <dxf>
      <border>
        <right style="thin">
          <color indexed="64"/>
        </right>
      </border>
    </dxf>
  </rfmt>
  <rfmt sheetId="2" sqref="A6:B6" start="0" length="0">
    <dxf>
      <border>
        <bottom style="thin">
          <color indexed="64"/>
        </bottom>
      </border>
    </dxf>
  </rfmt>
  <rfmt sheetId="2" sqref="A1: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22" sId="2">
    <nc r="A8" t="inlineStr">
      <is>
        <t>Status</t>
      </is>
    </nc>
  </rcc>
  <rcc rId="523" sId="2">
    <nc r="B8" t="inlineStr">
      <is>
        <t>Percentage</t>
      </is>
    </nc>
  </rcc>
  <rfmt sheetId="2" sqref="A1:B1">
    <dxf>
      <fill>
        <patternFill patternType="solid">
          <bgColor theme="4" tint="0.39997558519241921"/>
        </patternFill>
      </fill>
    </dxf>
  </rfmt>
  <rfmt sheetId="2" sqref="A8:B8">
    <dxf>
      <fill>
        <patternFill patternType="solid">
          <bgColor theme="4" tint="0.39997558519241921"/>
        </patternFill>
      </fill>
    </dxf>
  </rfmt>
  <rrc rId="524" sId="2" eol="1" ref="A9:XFD9" action="insertRow"/>
  <rcc rId="525" sId="2">
    <nc r="A9" t="inlineStr">
      <is>
        <t>Pass</t>
      </is>
    </nc>
  </rcc>
  <rrc rId="526" sId="2" eol="1" ref="A10:XFD10" action="insertRow"/>
  <rcc rId="527" sId="2">
    <nc r="A10" t="inlineStr">
      <is>
        <t>Fail</t>
      </is>
    </nc>
  </rcc>
  <rrc rId="528" sId="2" eol="1" ref="A11:XFD11" action="insertRow"/>
  <rcc rId="529" sId="2">
    <nc r="A11" t="inlineStr">
      <is>
        <t>Block</t>
      </is>
    </nc>
  </rcc>
  <rcc rId="530" sId="2">
    <nc r="B9">
      <f>(B2/B6)*100</f>
    </nc>
  </rcc>
  <rcc rId="531" sId="2">
    <nc r="B10">
      <v>0</v>
    </nc>
  </rcc>
  <rcc rId="532" sId="2">
    <nc r="B11">
      <v>1</v>
    </nc>
  </rcc>
  <rfmt sheetId="2" sqref="A8:A11" start="0" length="0">
    <dxf>
      <border>
        <left style="thin">
          <color indexed="64"/>
        </left>
      </border>
    </dxf>
  </rfmt>
  <rfmt sheetId="2" sqref="A8:B8" start="0" length="0">
    <dxf>
      <border>
        <top style="thin">
          <color indexed="64"/>
        </top>
      </border>
    </dxf>
  </rfmt>
  <rfmt sheetId="2" sqref="B8:B11" start="0" length="0">
    <dxf>
      <border>
        <right style="thin">
          <color indexed="64"/>
        </right>
      </border>
    </dxf>
  </rfmt>
  <rfmt sheetId="2" sqref="A11:B11" start="0" length="0">
    <dxf>
      <border>
        <bottom style="thin">
          <color indexed="64"/>
        </bottom>
      </border>
    </dxf>
  </rfmt>
  <rfmt sheetId="2" sqref="A8: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33" sId="1">
    <nc r="G2">
      <v>42</v>
    </nc>
  </rcc>
  <rcft rId="469" sheetId="1"/>
  <rcc rId="534" sId="1">
    <nc r="G3">
      <v>42</v>
    </nc>
  </rcc>
  <rcc rId="535" sId="1">
    <nc r="G4">
      <v>42</v>
    </nc>
  </rcc>
  <rcc rId="536" sId="1">
    <nc r="G5">
      <v>42</v>
    </nc>
  </rcc>
  <rcc rId="537" sId="1">
    <nc r="G6">
      <v>42</v>
    </nc>
  </rcc>
  <rcft rId="470" sheetId="1"/>
  <rcc rId="538" sId="1">
    <nc r="G7">
      <v>42</v>
    </nc>
  </rcc>
  <rcc rId="539" sId="1">
    <nc r="G8">
      <v>42</v>
    </nc>
  </rcc>
  <rcc rId="540" sId="1">
    <nc r="G9">
      <v>42</v>
    </nc>
  </rcc>
  <rcc rId="541" sId="1">
    <nc r="G12">
      <v>42</v>
    </nc>
  </rcc>
  <rcc rId="542" sId="1">
    <nc r="G13">
      <v>42</v>
    </nc>
  </rcc>
  <rcc rId="543" sId="1">
    <nc r="G14">
      <v>42</v>
    </nc>
  </rcc>
  <rcc rId="544" sId="1">
    <nc r="G15">
      <v>42</v>
    </nc>
  </rcc>
  <rcc rId="545" sId="1">
    <nc r="G16">
      <v>42</v>
    </nc>
  </rcc>
  <rcc rId="546" sId="1">
    <nc r="G17">
      <v>42</v>
    </nc>
  </rcc>
  <rcc rId="547" sId="1">
    <nc r="G18">
      <v>42</v>
    </nc>
  </rcc>
  <rcc rId="548" sId="1">
    <nc r="G19">
      <v>42</v>
    </nc>
  </rcc>
  <rcft rId="471" sheetId="1"/>
  <rcc rId="549" sId="1">
    <nc r="G20">
      <v>42</v>
    </nc>
  </rcc>
  <rcc rId="550" sId="1">
    <nc r="G22">
      <v>42</v>
    </nc>
  </rcc>
  <rcc rId="551" sId="1">
    <nc r="G23">
      <v>42</v>
    </nc>
  </rcc>
  <rcc rId="552" sId="1">
    <nc r="G26">
      <v>42</v>
    </nc>
  </rcc>
  <rcc rId="553" sId="1">
    <nc r="G28">
      <v>42</v>
    </nc>
  </rcc>
  <rcc rId="554" sId="1">
    <nc r="G29">
      <v>42</v>
    </nc>
  </rcc>
  <rcc rId="555" sId="1">
    <nc r="G30">
      <v>42</v>
    </nc>
  </rcc>
  <rcc rId="556" sId="1">
    <nc r="G31">
      <v>42</v>
    </nc>
  </rcc>
  <rcc rId="557" sId="1">
    <nc r="G32">
      <v>42</v>
    </nc>
  </rcc>
  <rcc rId="558" sId="1">
    <nc r="G33">
      <v>42</v>
    </nc>
  </rcc>
  <rcc rId="559" sId="1">
    <nc r="G34">
      <v>42</v>
    </nc>
  </rcc>
  <rcc rId="560" sId="1">
    <nc r="G35">
      <v>42</v>
    </nc>
  </rcc>
  <rcc rId="561" sId="1">
    <nc r="G36">
      <v>42</v>
    </nc>
  </rcc>
  <rcc rId="562" sId="1">
    <nc r="G40">
      <v>42</v>
    </nc>
  </rcc>
  <rcc rId="563" sId="1">
    <nc r="G41">
      <v>42</v>
    </nc>
  </rcc>
  <rcc rId="564" sId="1">
    <nc r="G42">
      <v>42</v>
    </nc>
  </rcc>
  <rcc rId="565" sId="1">
    <nc r="G43">
      <v>42</v>
    </nc>
  </rcc>
  <rcc rId="566" sId="1">
    <nc r="G45">
      <v>42</v>
    </nc>
  </rcc>
  <rcc rId="567" sId="1">
    <nc r="G46">
      <v>42</v>
    </nc>
  </rcc>
  <rcc rId="568" sId="1">
    <nc r="G47">
      <v>42</v>
    </nc>
  </rcc>
  <rcc rId="569" sId="1">
    <nc r="G48">
      <v>42</v>
    </nc>
  </rcc>
  <rcft rId="472" sheetId="1"/>
  <rcc rId="570" sId="1">
    <nc r="G49">
      <v>42</v>
    </nc>
  </rcc>
  <rcc rId="571" sId="1">
    <nc r="G51">
      <v>42</v>
    </nc>
  </rcc>
  <rcc rId="572" sId="1">
    <nc r="G52">
      <v>42</v>
    </nc>
  </rcc>
  <rcc rId="573" sId="1">
    <nc r="G55">
      <v>42</v>
    </nc>
  </rcc>
  <rcc rId="574" sId="1">
    <nc r="G67">
      <v>42</v>
    </nc>
  </rcc>
  <rcc rId="575" sId="1">
    <nc r="G72">
      <v>42</v>
    </nc>
  </rcc>
  <rcft rId="463" sheetId="1"/>
  <rcc rId="576" sId="1">
    <nc r="G73">
      <v>42</v>
    </nc>
  </rcc>
  <rcc rId="577" sId="1">
    <nc r="G74">
      <v>42</v>
    </nc>
  </rcc>
  <rcc rId="578" sId="1">
    <nc r="G76">
      <v>42</v>
    </nc>
  </rcc>
  <rcc rId="579" sId="1">
    <nc r="G77">
      <v>42</v>
    </nc>
  </rcc>
  <rcc rId="580" sId="1">
    <nc r="G82">
      <v>42</v>
    </nc>
  </rcc>
  <rcc rId="581" sId="1">
    <nc r="G83">
      <v>42</v>
    </nc>
  </rcc>
  <rcc rId="582" sId="1">
    <nc r="G84">
      <v>42</v>
    </nc>
  </rcc>
  <rcc rId="583" sId="1">
    <nc r="G86">
      <v>42</v>
    </nc>
  </rcc>
  <rcc rId="584" sId="1">
    <nc r="G87">
      <v>42</v>
    </nc>
  </rcc>
  <rcc rId="585" sId="1">
    <nc r="G89">
      <v>42</v>
    </nc>
  </rcc>
  <rcc rId="586" sId="1">
    <nc r="G90">
      <v>42</v>
    </nc>
  </rcc>
  <rcc rId="587" sId="1">
    <nc r="G93">
      <v>42</v>
    </nc>
  </rcc>
  <rcc rId="588" sId="1">
    <nc r="G94">
      <v>42</v>
    </nc>
  </rcc>
  <rcc rId="589" sId="1">
    <nc r="G100">
      <v>42</v>
    </nc>
  </rcc>
  <rcc rId="590" sId="1">
    <nc r="H2" t="inlineStr">
      <is>
        <t>HCC</t>
      </is>
    </nc>
  </rcc>
  <rcft rId="473" sheetId="1"/>
  <rcc rId="591" sId="1">
    <nc r="H3" t="inlineStr">
      <is>
        <t>HCC</t>
      </is>
    </nc>
  </rcc>
  <rcc rId="592" sId="1">
    <nc r="H4" t="inlineStr">
      <is>
        <t>HCC</t>
      </is>
    </nc>
  </rcc>
  <rcc rId="593" sId="1">
    <nc r="H5" t="inlineStr">
      <is>
        <t>HCC</t>
      </is>
    </nc>
  </rcc>
  <rcc rId="594" sId="1">
    <nc r="H6" t="inlineStr">
      <is>
        <t>HCC</t>
      </is>
    </nc>
  </rcc>
  <rcft rId="474" sheetId="1"/>
  <rcc rId="595" sId="1">
    <nc r="H7" t="inlineStr">
      <is>
        <t>HCC</t>
      </is>
    </nc>
  </rcc>
  <rcc rId="596" sId="1">
    <nc r="H8" t="inlineStr">
      <is>
        <t>HCC</t>
      </is>
    </nc>
  </rcc>
  <rcc rId="597" sId="1">
    <nc r="H9" t="inlineStr">
      <is>
        <t>HCC</t>
      </is>
    </nc>
  </rcc>
  <rcc rId="598" sId="1">
    <nc r="H12" t="inlineStr">
      <is>
        <t>HCC</t>
      </is>
    </nc>
  </rcc>
  <rcc rId="599" sId="1">
    <nc r="H13" t="inlineStr">
      <is>
        <t>HCC</t>
      </is>
    </nc>
  </rcc>
  <rcc rId="600" sId="1">
    <nc r="H14" t="inlineStr">
      <is>
        <t>HCC</t>
      </is>
    </nc>
  </rcc>
  <rcc rId="601" sId="1">
    <nc r="H15" t="inlineStr">
      <is>
        <t>HCC</t>
      </is>
    </nc>
  </rcc>
  <rcc rId="602" sId="1">
    <nc r="H16" t="inlineStr">
      <is>
        <t>HCC</t>
      </is>
    </nc>
  </rcc>
  <rcc rId="603" sId="1">
    <nc r="H17" t="inlineStr">
      <is>
        <t>HCC</t>
      </is>
    </nc>
  </rcc>
  <rcc rId="604" sId="1">
    <nc r="H18" t="inlineStr">
      <is>
        <t>HCC</t>
      </is>
    </nc>
  </rcc>
  <rcc rId="605" sId="1">
    <nc r="H19" t="inlineStr">
      <is>
        <t>HCC</t>
      </is>
    </nc>
  </rcc>
  <rcft rId="475" sheetId="1"/>
  <rcc rId="606" sId="1">
    <nc r="H20" t="inlineStr">
      <is>
        <t>HCC</t>
      </is>
    </nc>
  </rcc>
  <rcc rId="607" sId="1">
    <nc r="H22" t="inlineStr">
      <is>
        <t>HCC</t>
      </is>
    </nc>
  </rcc>
  <rcc rId="608" sId="1">
    <nc r="H23" t="inlineStr">
      <is>
        <t>HCC</t>
      </is>
    </nc>
  </rcc>
  <rcc rId="609" sId="1">
    <nc r="H26" t="inlineStr">
      <is>
        <t>HCC</t>
      </is>
    </nc>
  </rcc>
  <rcc rId="610" sId="1">
    <nc r="H28" t="inlineStr">
      <is>
        <t>HCC</t>
      </is>
    </nc>
  </rcc>
  <rcc rId="611" sId="1">
    <nc r="H29" t="inlineStr">
      <is>
        <t>HCC</t>
      </is>
    </nc>
  </rcc>
  <rcc rId="612" sId="1">
    <nc r="H30" t="inlineStr">
      <is>
        <t>HCC</t>
      </is>
    </nc>
  </rcc>
  <rcc rId="613" sId="1">
    <nc r="H31" t="inlineStr">
      <is>
        <t>HCC</t>
      </is>
    </nc>
  </rcc>
  <rcc rId="614" sId="1">
    <nc r="H32" t="inlineStr">
      <is>
        <t>HCC</t>
      </is>
    </nc>
  </rcc>
  <rcc rId="615" sId="1">
    <nc r="H33" t="inlineStr">
      <is>
        <t>HCC</t>
      </is>
    </nc>
  </rcc>
  <rcc rId="616" sId="1">
    <nc r="H34" t="inlineStr">
      <is>
        <t>HCC</t>
      </is>
    </nc>
  </rcc>
  <rcc rId="617" sId="1">
    <nc r="H35" t="inlineStr">
      <is>
        <t>HCC</t>
      </is>
    </nc>
  </rcc>
  <rcc rId="618" sId="1">
    <nc r="H36" t="inlineStr">
      <is>
        <t>HCC</t>
      </is>
    </nc>
  </rcc>
  <rcc rId="619" sId="1">
    <nc r="H40" t="inlineStr">
      <is>
        <t>HCC</t>
      </is>
    </nc>
  </rcc>
  <rcc rId="620" sId="1">
    <nc r="H41" t="inlineStr">
      <is>
        <t>HCC</t>
      </is>
    </nc>
  </rcc>
  <rcc rId="621" sId="1">
    <nc r="H42" t="inlineStr">
      <is>
        <t>HCC</t>
      </is>
    </nc>
  </rcc>
  <rcc rId="622" sId="1">
    <nc r="H43" t="inlineStr">
      <is>
        <t>HCC</t>
      </is>
    </nc>
  </rcc>
  <rcc rId="623" sId="1">
    <nc r="H45" t="inlineStr">
      <is>
        <t>HCC</t>
      </is>
    </nc>
  </rcc>
  <rcc rId="624" sId="1">
    <nc r="H46" t="inlineStr">
      <is>
        <t>HCC</t>
      </is>
    </nc>
  </rcc>
  <rcc rId="625" sId="1">
    <nc r="H47" t="inlineStr">
      <is>
        <t>HCC</t>
      </is>
    </nc>
  </rcc>
  <rcc rId="626" sId="1">
    <nc r="H48" t="inlineStr">
      <is>
        <t>HCC</t>
      </is>
    </nc>
  </rcc>
  <rcft rId="476" sheetId="1"/>
  <rcc rId="627" sId="1">
    <nc r="H49" t="inlineStr">
      <is>
        <t>HCC</t>
      </is>
    </nc>
  </rcc>
  <rcc rId="628" sId="1">
    <nc r="H51" t="inlineStr">
      <is>
        <t>HCC</t>
      </is>
    </nc>
  </rcc>
  <rcc rId="629" sId="1">
    <nc r="H52" t="inlineStr">
      <is>
        <t>HCC</t>
      </is>
    </nc>
  </rcc>
  <rcc rId="630" sId="1">
    <nc r="H55" t="inlineStr">
      <is>
        <t>HCC</t>
      </is>
    </nc>
  </rcc>
  <rcc rId="631" sId="1">
    <oc r="H57" t="inlineStr">
      <is>
        <t>Hcc</t>
      </is>
    </oc>
    <nc r="H57" t="inlineStr">
      <is>
        <t>HCC</t>
      </is>
    </nc>
  </rcc>
  <rcc rId="632" sId="1">
    <nc r="H67" t="inlineStr">
      <is>
        <t>HCC</t>
      </is>
    </nc>
  </rcc>
  <rcc rId="633" sId="1">
    <nc r="H72" t="inlineStr">
      <is>
        <t>HCC</t>
      </is>
    </nc>
  </rcc>
  <rcft rId="462" sheetId="1"/>
  <rcc rId="634" sId="1">
    <nc r="H73" t="inlineStr">
      <is>
        <t>HCC</t>
      </is>
    </nc>
  </rcc>
  <rcc rId="635" sId="1">
    <nc r="H74" t="inlineStr">
      <is>
        <t>HCC</t>
      </is>
    </nc>
  </rcc>
  <rcc rId="636" sId="1">
    <nc r="H76" t="inlineStr">
      <is>
        <t>HCC</t>
      </is>
    </nc>
  </rcc>
  <rcc rId="637" sId="1">
    <nc r="H77" t="inlineStr">
      <is>
        <t>HCC</t>
      </is>
    </nc>
  </rcc>
  <rcc rId="638" sId="1">
    <nc r="H82" t="inlineStr">
      <is>
        <t>HCC</t>
      </is>
    </nc>
  </rcc>
  <rcc rId="639" sId="1">
    <nc r="H83" t="inlineStr">
      <is>
        <t>HCC</t>
      </is>
    </nc>
  </rcc>
  <rcc rId="640" sId="1">
    <nc r="H84" t="inlineStr">
      <is>
        <t>HCC</t>
      </is>
    </nc>
  </rcc>
  <rcc rId="641" sId="1">
    <nc r="H86" t="inlineStr">
      <is>
        <t>HCC</t>
      </is>
    </nc>
  </rcc>
  <rcc rId="642" sId="1">
    <nc r="H87" t="inlineStr">
      <is>
        <t>HCC</t>
      </is>
    </nc>
  </rcc>
  <rcc rId="643" sId="1">
    <nc r="H89" t="inlineStr">
      <is>
        <t>HCC</t>
      </is>
    </nc>
  </rcc>
  <rcc rId="644" sId="1">
    <nc r="H90" t="inlineStr">
      <is>
        <t>HCC</t>
      </is>
    </nc>
  </rcc>
  <rcc rId="645" sId="1">
    <nc r="H93" t="inlineStr">
      <is>
        <t>HCC</t>
      </is>
    </nc>
  </rcc>
  <rcc rId="646" sId="1">
    <nc r="H94" t="inlineStr">
      <is>
        <t>HCC</t>
      </is>
    </nc>
  </rcc>
  <rcc rId="647" sId="1">
    <nc r="H100" t="inlineStr">
      <is>
        <t>HCC</t>
      </is>
    </nc>
  </rcc>
  <rcc rId="648" sId="1">
    <nc r="I2" t="inlineStr">
      <is>
        <t>FMOD</t>
      </is>
    </nc>
  </rcc>
  <rcft rId="477" sheetId="1"/>
  <rcc rId="649" sId="1">
    <nc r="I3" t="inlineStr">
      <is>
        <t>FMOD</t>
      </is>
    </nc>
  </rcc>
  <rcc rId="650" sId="1">
    <nc r="I4" t="inlineStr">
      <is>
        <t>FMOD</t>
      </is>
    </nc>
  </rcc>
  <rcc rId="651" sId="1">
    <nc r="I5" t="inlineStr">
      <is>
        <t>FMOD</t>
      </is>
    </nc>
  </rcc>
  <rcc rId="652" sId="1">
    <nc r="I6" t="inlineStr">
      <is>
        <t>FMOD</t>
      </is>
    </nc>
  </rcc>
  <rcft rId="478" sheetId="1"/>
  <rcc rId="653" sId="1">
    <nc r="I7" t="inlineStr">
      <is>
        <t>FMOD</t>
      </is>
    </nc>
  </rcc>
  <rcc rId="654" sId="1">
    <nc r="I8" t="inlineStr">
      <is>
        <t>FMOD</t>
      </is>
    </nc>
  </rcc>
  <rcc rId="655" sId="1">
    <nc r="I9" t="inlineStr">
      <is>
        <t>FMOD</t>
      </is>
    </nc>
  </rcc>
  <rcc rId="656" sId="1">
    <nc r="I12" t="inlineStr">
      <is>
        <t>FMOD</t>
      </is>
    </nc>
  </rcc>
  <rcc rId="657" sId="1">
    <nc r="I13" t="inlineStr">
      <is>
        <t>FMOD</t>
      </is>
    </nc>
  </rcc>
  <rcc rId="658" sId="1">
    <nc r="I14" t="inlineStr">
      <is>
        <t>FMOD</t>
      </is>
    </nc>
  </rcc>
  <rcc rId="659" sId="1">
    <nc r="I15" t="inlineStr">
      <is>
        <t>FMOD</t>
      </is>
    </nc>
  </rcc>
  <rcc rId="660" sId="1">
    <nc r="I16" t="inlineStr">
      <is>
        <t>FMOD</t>
      </is>
    </nc>
  </rcc>
  <rcc rId="661" sId="1">
    <nc r="I17" t="inlineStr">
      <is>
        <t>FMOD</t>
      </is>
    </nc>
  </rcc>
  <rcc rId="662" sId="1">
    <nc r="I18" t="inlineStr">
      <is>
        <t>FMOD</t>
      </is>
    </nc>
  </rcc>
  <rcc rId="663" sId="1">
    <nc r="I19" t="inlineStr">
      <is>
        <t>FMOD</t>
      </is>
    </nc>
  </rcc>
  <rcft rId="479" sheetId="1"/>
  <rcc rId="664" sId="1">
    <nc r="I20" t="inlineStr">
      <is>
        <t>FMOD</t>
      </is>
    </nc>
  </rcc>
  <rcc rId="665" sId="1">
    <nc r="I22" t="inlineStr">
      <is>
        <t>FMOD</t>
      </is>
    </nc>
  </rcc>
  <rcc rId="666" sId="1">
    <nc r="I23" t="inlineStr">
      <is>
        <t>FMOD</t>
      </is>
    </nc>
  </rcc>
  <rcc rId="667" sId="1">
    <nc r="I26" t="inlineStr">
      <is>
        <t>FMOD</t>
      </is>
    </nc>
  </rcc>
  <rcc rId="668" sId="1">
    <nc r="I28" t="inlineStr">
      <is>
        <t>FMOD</t>
      </is>
    </nc>
  </rcc>
  <rcc rId="669" sId="1">
    <nc r="I29" t="inlineStr">
      <is>
        <t>FMOD</t>
      </is>
    </nc>
  </rcc>
  <rcc rId="670" sId="1">
    <nc r="I30" t="inlineStr">
      <is>
        <t>FMOD</t>
      </is>
    </nc>
  </rcc>
  <rcc rId="671" sId="1">
    <nc r="I31" t="inlineStr">
      <is>
        <t>FMOD</t>
      </is>
    </nc>
  </rcc>
  <rcc rId="672" sId="1">
    <nc r="I32" t="inlineStr">
      <is>
        <t>FMOD</t>
      </is>
    </nc>
  </rcc>
  <rcc rId="673" sId="1">
    <nc r="I33" t="inlineStr">
      <is>
        <t>FMOD</t>
      </is>
    </nc>
  </rcc>
  <rcc rId="674" sId="1">
    <nc r="I34" t="inlineStr">
      <is>
        <t>FMOD</t>
      </is>
    </nc>
  </rcc>
  <rcc rId="675" sId="1">
    <nc r="I35" t="inlineStr">
      <is>
        <t>FMOD</t>
      </is>
    </nc>
  </rcc>
  <rcc rId="676" sId="1">
    <nc r="I36" t="inlineStr">
      <is>
        <t>FMOD</t>
      </is>
    </nc>
  </rcc>
  <rcc rId="677" sId="1">
    <nc r="I40" t="inlineStr">
      <is>
        <t>FMOD</t>
      </is>
    </nc>
  </rcc>
  <rcc rId="678" sId="1">
    <nc r="I41" t="inlineStr">
      <is>
        <t>FMOD</t>
      </is>
    </nc>
  </rcc>
  <rcc rId="679" sId="1">
    <nc r="I42" t="inlineStr">
      <is>
        <t>FMOD</t>
      </is>
    </nc>
  </rcc>
  <rcc rId="680" sId="1">
    <nc r="I43" t="inlineStr">
      <is>
        <t>FMOD</t>
      </is>
    </nc>
  </rcc>
  <rcc rId="681" sId="1">
    <nc r="I45" t="inlineStr">
      <is>
        <t>FMOD</t>
      </is>
    </nc>
  </rcc>
  <rcc rId="682" sId="1">
    <nc r="I46" t="inlineStr">
      <is>
        <t>FMOD</t>
      </is>
    </nc>
  </rcc>
  <rcc rId="683" sId="1">
    <nc r="I47" t="inlineStr">
      <is>
        <t>FMOD</t>
      </is>
    </nc>
  </rcc>
  <rcc rId="684" sId="1">
    <nc r="I48" t="inlineStr">
      <is>
        <t>FMOD</t>
      </is>
    </nc>
  </rcc>
  <rcft rId="480" sheetId="1"/>
  <rcc rId="685" sId="1">
    <nc r="I49" t="inlineStr">
      <is>
        <t>FMOD</t>
      </is>
    </nc>
  </rcc>
  <rcc rId="686" sId="1">
    <nc r="I51" t="inlineStr">
      <is>
        <t>FMOD</t>
      </is>
    </nc>
  </rcc>
  <rcc rId="687" sId="1">
    <nc r="I52" t="inlineStr">
      <is>
        <t>FMOD</t>
      </is>
    </nc>
  </rcc>
  <rcc rId="688" sId="1">
    <nc r="I55" t="inlineStr">
      <is>
        <t>FMOD</t>
      </is>
    </nc>
  </rcc>
  <rcc rId="689" sId="1">
    <nc r="I67" t="inlineStr">
      <is>
        <t>FMOD</t>
      </is>
    </nc>
  </rcc>
  <rcc rId="690" sId="1">
    <nc r="I72" t="inlineStr">
      <is>
        <t>FMOD</t>
      </is>
    </nc>
  </rcc>
  <rcft rId="461" sheetId="1"/>
  <rcc rId="691" sId="1">
    <nc r="I73" t="inlineStr">
      <is>
        <t>FMOD</t>
      </is>
    </nc>
  </rcc>
  <rcc rId="692" sId="1">
    <nc r="I74" t="inlineStr">
      <is>
        <t>FMOD</t>
      </is>
    </nc>
  </rcc>
  <rcc rId="693" sId="1">
    <nc r="I76" t="inlineStr">
      <is>
        <t>FMOD</t>
      </is>
    </nc>
  </rcc>
  <rcc rId="694" sId="1">
    <nc r="I77" t="inlineStr">
      <is>
        <t>FMOD</t>
      </is>
    </nc>
  </rcc>
  <rcc rId="695" sId="1">
    <nc r="I82" t="inlineStr">
      <is>
        <t>FMOD</t>
      </is>
    </nc>
  </rcc>
  <rcc rId="696" sId="1">
    <nc r="I83" t="inlineStr">
      <is>
        <t>FMOD</t>
      </is>
    </nc>
  </rcc>
  <rcc rId="697" sId="1">
    <nc r="I84" t="inlineStr">
      <is>
        <t>FMOD</t>
      </is>
    </nc>
  </rcc>
  <rcc rId="698" sId="1">
    <nc r="I86" t="inlineStr">
      <is>
        <t>FMOD</t>
      </is>
    </nc>
  </rcc>
  <rcc rId="699" sId="1">
    <nc r="I87" t="inlineStr">
      <is>
        <t>FMOD</t>
      </is>
    </nc>
  </rcc>
  <rcc rId="700" sId="1">
    <nc r="I89" t="inlineStr">
      <is>
        <t>FMOD</t>
      </is>
    </nc>
  </rcc>
  <rcc rId="701" sId="1">
    <nc r="I90" t="inlineStr">
      <is>
        <t>FMOD</t>
      </is>
    </nc>
  </rcc>
  <rcc rId="702" sId="1">
    <nc r="I93" t="inlineStr">
      <is>
        <t>FMOD</t>
      </is>
    </nc>
  </rcc>
  <rcc rId="703" sId="1">
    <nc r="I94" t="inlineStr">
      <is>
        <t>FMOD</t>
      </is>
    </nc>
  </rcc>
  <rcc rId="704" sId="1">
    <nc r="I100" t="inlineStr">
      <is>
        <t>FMOD</t>
      </is>
    </nc>
  </rcc>
  <rcc rId="705" sId="1">
    <oc r="J27" t="inlineStr">
      <is>
        <t>Debug IPClean</t>
      </is>
    </oc>
    <nc r="J27" t="inlineStr">
      <is>
        <t>Debug IP Clean</t>
      </is>
    </nc>
  </rcc>
  <rcc rId="706" sId="1">
    <oc r="J44" t="inlineStr">
      <is>
        <t>Debug IPClean</t>
      </is>
    </oc>
    <nc r="J44" t="inlineStr">
      <is>
        <t>Debug IP Clean</t>
      </is>
    </nc>
  </rcc>
  <rcc rId="707" sId="1">
    <oc r="J65" t="inlineStr">
      <is>
        <t>DebugIPClean</t>
      </is>
    </oc>
    <nc r="J65" t="inlineStr">
      <is>
        <t>Debug IP Clean</t>
      </is>
    </nc>
  </rcc>
  <rcc rId="708" sId="1">
    <oc r="J66" t="inlineStr">
      <is>
        <t>DebugIPClean</t>
      </is>
    </oc>
    <nc r="J66" t="inlineStr">
      <is>
        <t>Debug IP Clean</t>
      </is>
    </nc>
  </rcc>
  <rcc rId="709" sId="1">
    <oc r="J68" t="inlineStr">
      <is>
        <t>DebugIPClean</t>
      </is>
    </oc>
    <nc r="J68" t="inlineStr">
      <is>
        <t>Debug IP Clean</t>
      </is>
    </nc>
  </rcc>
  <rcc rId="710" sId="1">
    <oc r="J69" t="inlineStr">
      <is>
        <t>DebugIPClean</t>
      </is>
    </oc>
    <nc r="J69" t="inlineStr">
      <is>
        <t>Debug IP Clean</t>
      </is>
    </nc>
  </rcc>
  <rcc rId="711" sId="1">
    <oc r="J70" t="inlineStr">
      <is>
        <t>Debug IPClean</t>
      </is>
    </oc>
    <nc r="J70" t="inlineStr">
      <is>
        <t>Debug IP Clean</t>
      </is>
    </nc>
  </rcc>
  <rcc rId="712" sId="1">
    <oc r="J78" t="inlineStr">
      <is>
        <t>Debug IPClean</t>
      </is>
    </oc>
    <nc r="J78" t="inlineStr">
      <is>
        <t>Debug IP Clean</t>
      </is>
    </nc>
  </rcc>
  <rcc rId="713" sId="1">
    <oc r="J80" t="inlineStr">
      <is>
        <t>DebugIpClean</t>
      </is>
    </oc>
    <nc r="J80" t="inlineStr">
      <is>
        <t>Debug IP Clean</t>
      </is>
    </nc>
  </rcc>
  <rcc rId="714" sId="1">
    <oc r="J88" t="inlineStr">
      <is>
        <t>Debug IPClean</t>
      </is>
    </oc>
    <nc r="J88" t="inlineStr">
      <is>
        <t>Debug IP Clean</t>
      </is>
    </nc>
  </rcc>
  <rcc rId="715" sId="1">
    <oc r="J91" t="inlineStr">
      <is>
        <t>Debug IPClean</t>
      </is>
    </oc>
    <nc r="J91" t="inlineStr">
      <is>
        <t>Debug IP Clean</t>
      </is>
    </nc>
  </rcc>
  <rcc rId="716" sId="1">
    <oc r="J99" t="inlineStr">
      <is>
        <t>Debug IPClean</t>
      </is>
    </oc>
    <nc r="J99" t="inlineStr">
      <is>
        <t>Debug IP Clean</t>
      </is>
    </nc>
  </rcc>
  <rcc rId="717" sId="1">
    <nc r="J2" t="inlineStr">
      <is>
        <t>Release IP Clean</t>
      </is>
    </nc>
  </rcc>
  <rcft rId="481" sheetId="1"/>
  <rcc rId="718" sId="1">
    <nc r="J3" t="inlineStr">
      <is>
        <t>Release IP Clean</t>
      </is>
    </nc>
  </rcc>
  <rcc rId="719" sId="1">
    <nc r="J4" t="inlineStr">
      <is>
        <t>Release IP Clean</t>
      </is>
    </nc>
  </rcc>
  <rcc rId="720" sId="1">
    <nc r="J5" t="inlineStr">
      <is>
        <t>Release IP Clean</t>
      </is>
    </nc>
  </rcc>
  <rcc rId="721" sId="1">
    <nc r="J6" t="inlineStr">
      <is>
        <t>Release IP Clean</t>
      </is>
    </nc>
  </rcc>
  <rcft rId="482" sheetId="1"/>
  <rcc rId="722" sId="1">
    <nc r="J7" t="inlineStr">
      <is>
        <t>Release IP Clean</t>
      </is>
    </nc>
  </rcc>
  <rcc rId="723" sId="1">
    <nc r="J8" t="inlineStr">
      <is>
        <t>Release IP Clean</t>
      </is>
    </nc>
  </rcc>
  <rcc rId="724" sId="1">
    <nc r="J9" t="inlineStr">
      <is>
        <t>Release IP Clean</t>
      </is>
    </nc>
  </rcc>
  <rcc rId="725" sId="1">
    <oc r="J10" t="inlineStr">
      <is>
        <t>ReleaseIpClean</t>
      </is>
    </oc>
    <nc r="J10" t="inlineStr">
      <is>
        <t>Release IP Clean</t>
      </is>
    </nc>
  </rcc>
  <rcc rId="726" sId="1">
    <oc r="J11" t="inlineStr">
      <is>
        <t>Release ipclean</t>
      </is>
    </oc>
    <nc r="J11" t="inlineStr">
      <is>
        <t>Release IP Clean</t>
      </is>
    </nc>
  </rcc>
  <rcc rId="727" sId="1">
    <nc r="J12" t="inlineStr">
      <is>
        <t>Release IP Clean</t>
      </is>
    </nc>
  </rcc>
  <rcc rId="728" sId="1">
    <nc r="J13" t="inlineStr">
      <is>
        <t>Release IP Clean</t>
      </is>
    </nc>
  </rcc>
  <rcc rId="729" sId="1">
    <nc r="J14" t="inlineStr">
      <is>
        <t>Release IP Clean</t>
      </is>
    </nc>
  </rcc>
  <rcc rId="730" sId="1">
    <nc r="J15" t="inlineStr">
      <is>
        <t>Release IP Clean</t>
      </is>
    </nc>
  </rcc>
  <rcc rId="731" sId="1">
    <nc r="J16" t="inlineStr">
      <is>
        <t>Release IP Clean</t>
      </is>
    </nc>
  </rcc>
  <rcc rId="732" sId="1">
    <nc r="J17" t="inlineStr">
      <is>
        <t>Release IP Clean</t>
      </is>
    </nc>
  </rcc>
  <rcc rId="733" sId="1">
    <nc r="J18" t="inlineStr">
      <is>
        <t>Release IP Clean</t>
      </is>
    </nc>
  </rcc>
  <rcc rId="734" sId="1">
    <nc r="J19" t="inlineStr">
      <is>
        <t>Release IP Clean</t>
      </is>
    </nc>
  </rcc>
  <rcft rId="483" sheetId="1"/>
  <rcc rId="735" sId="1">
    <nc r="J20" t="inlineStr">
      <is>
        <t>Release IP Clean</t>
      </is>
    </nc>
  </rcc>
  <rcc rId="736" sId="1">
    <oc r="J21" t="inlineStr">
      <is>
        <t>Release IPClean</t>
      </is>
    </oc>
    <nc r="J21" t="inlineStr">
      <is>
        <t>Release IP Clean</t>
      </is>
    </nc>
  </rcc>
  <rcc rId="737" sId="1">
    <nc r="J22" t="inlineStr">
      <is>
        <t>Release IP Clean</t>
      </is>
    </nc>
  </rcc>
  <rcc rId="738" sId="1">
    <nc r="J23" t="inlineStr">
      <is>
        <t>Release IP Clean</t>
      </is>
    </nc>
  </rcc>
  <rcc rId="739" sId="1">
    <oc r="J24" t="inlineStr">
      <is>
        <t>Release ipclean</t>
      </is>
    </oc>
    <nc r="J24" t="inlineStr">
      <is>
        <t>Release IP Clean</t>
      </is>
    </nc>
  </rcc>
  <rcc rId="740" sId="1">
    <oc r="J25" t="inlineStr">
      <is>
        <t>Release ipclean</t>
      </is>
    </oc>
    <nc r="J25" t="inlineStr">
      <is>
        <t>Release IP Clean</t>
      </is>
    </nc>
  </rcc>
  <rcc rId="741" sId="1">
    <nc r="J26" t="inlineStr">
      <is>
        <t>Release IP Clean</t>
      </is>
    </nc>
  </rcc>
  <rcc rId="742" sId="1">
    <nc r="J28" t="inlineStr">
      <is>
        <t>Release IP Clean</t>
      </is>
    </nc>
  </rcc>
  <rcc rId="743" sId="1">
    <nc r="J29" t="inlineStr">
      <is>
        <t>Release IP Clean</t>
      </is>
    </nc>
  </rcc>
  <rcc rId="744" sId="1">
    <nc r="J30" t="inlineStr">
      <is>
        <t>Release IP Clean</t>
      </is>
    </nc>
  </rcc>
  <rcc rId="745" sId="1">
    <nc r="J31" t="inlineStr">
      <is>
        <t>Release IP Clean</t>
      </is>
    </nc>
  </rcc>
  <rcc rId="746" sId="1">
    <nc r="J32" t="inlineStr">
      <is>
        <t>Release IP Clean</t>
      </is>
    </nc>
  </rcc>
  <rcc rId="747" sId="1">
    <nc r="J33" t="inlineStr">
      <is>
        <t>Release IP Clean</t>
      </is>
    </nc>
  </rcc>
  <rcc rId="748" sId="1">
    <nc r="J34" t="inlineStr">
      <is>
        <t>Release IP Clean</t>
      </is>
    </nc>
  </rcc>
  <rcc rId="749" sId="1">
    <nc r="J35" t="inlineStr">
      <is>
        <t>Release IP Clean</t>
      </is>
    </nc>
  </rcc>
  <rcc rId="750" sId="1">
    <nc r="J36" t="inlineStr">
      <is>
        <t>Release IP Clean</t>
      </is>
    </nc>
  </rcc>
  <rcc rId="751" sId="1">
    <oc r="J37" t="inlineStr">
      <is>
        <t>Release IPClean</t>
      </is>
    </oc>
    <nc r="J37" t="inlineStr">
      <is>
        <t>Release IP Clean</t>
      </is>
    </nc>
  </rcc>
  <rcc rId="752" sId="1">
    <oc r="J38" t="inlineStr">
      <is>
        <t>Release IPClean</t>
      </is>
    </oc>
    <nc r="J38" t="inlineStr">
      <is>
        <t>Release IP Clean</t>
      </is>
    </nc>
  </rcc>
  <rcc rId="753" sId="1">
    <oc r="J39" t="inlineStr">
      <is>
        <t>Release IPClean</t>
      </is>
    </oc>
    <nc r="J39" t="inlineStr">
      <is>
        <t>Release IP Clean</t>
      </is>
    </nc>
  </rcc>
  <rcc rId="754" sId="1">
    <nc r="J40" t="inlineStr">
      <is>
        <t>Release IP Clean</t>
      </is>
    </nc>
  </rcc>
  <rcc rId="755" sId="1">
    <nc r="J41" t="inlineStr">
      <is>
        <t>Release IP Clean</t>
      </is>
    </nc>
  </rcc>
  <rcc rId="756" sId="1">
    <nc r="J42" t="inlineStr">
      <is>
        <t>Release IP Clean</t>
      </is>
    </nc>
  </rcc>
  <rcc rId="757" sId="1">
    <nc r="J43" t="inlineStr">
      <is>
        <t>Release IP Clean</t>
      </is>
    </nc>
  </rcc>
  <rcc rId="758" sId="1">
    <nc r="J45" t="inlineStr">
      <is>
        <t>Release IP Clean</t>
      </is>
    </nc>
  </rcc>
  <rcc rId="759" sId="1">
    <nc r="J46" t="inlineStr">
      <is>
        <t>Release IP Clean</t>
      </is>
    </nc>
  </rcc>
  <rcc rId="760" sId="1">
    <nc r="J47" t="inlineStr">
      <is>
        <t>Release IP Clean</t>
      </is>
    </nc>
  </rcc>
  <rcc rId="761" sId="1">
    <nc r="J48" t="inlineStr">
      <is>
        <t>Release IP Clean</t>
      </is>
    </nc>
  </rcc>
  <rcft rId="484" sheetId="1"/>
  <rcc rId="762" sId="1">
    <nc r="J49" t="inlineStr">
      <is>
        <t>Release IP Clean</t>
      </is>
    </nc>
  </rcc>
  <rcc rId="763" sId="1">
    <oc r="J50" t="inlineStr">
      <is>
        <t>Release IPClean</t>
      </is>
    </oc>
    <nc r="J50" t="inlineStr">
      <is>
        <t>Release IP Clean</t>
      </is>
    </nc>
  </rcc>
  <rcc rId="764" sId="1">
    <nc r="J51" t="inlineStr">
      <is>
        <t>Release IP Clean</t>
      </is>
    </nc>
  </rcc>
  <rcc rId="765" sId="1">
    <nc r="J52" t="inlineStr">
      <is>
        <t>Release IP Clean</t>
      </is>
    </nc>
  </rcc>
  <rcc rId="766" sId="1">
    <oc r="J53" t="inlineStr">
      <is>
        <t>Release ipclean</t>
      </is>
    </oc>
    <nc r="J53" t="inlineStr">
      <is>
        <t>Release IP Clean</t>
      </is>
    </nc>
  </rcc>
  <rcc rId="767" sId="1">
    <nc r="J54" t="inlineStr">
      <is>
        <t>Release IP Clean</t>
      </is>
    </nc>
  </rcc>
  <rcft rId="457" sheetId="1"/>
  <rcc rId="768" sId="1">
    <nc r="J55" t="inlineStr">
      <is>
        <t>Release IP Clean</t>
      </is>
    </nc>
  </rcc>
  <rcc rId="769" sId="1">
    <oc r="J56" t="inlineStr">
      <is>
        <t>Release IPClean</t>
      </is>
    </oc>
    <nc r="J56" t="inlineStr">
      <is>
        <t>Release IP Clean</t>
      </is>
    </nc>
  </rcc>
  <rcc rId="770" sId="1">
    <oc r="J57" t="inlineStr">
      <is>
        <t>Release ipclean</t>
      </is>
    </oc>
    <nc r="J57" t="inlineStr">
      <is>
        <t>Release IP Clean</t>
      </is>
    </nc>
  </rcc>
  <rcc rId="771" sId="1">
    <oc r="J58" t="inlineStr">
      <is>
        <t>Release ipclean</t>
      </is>
    </oc>
    <nc r="J58" t="inlineStr">
      <is>
        <t>Release IP Clean</t>
      </is>
    </nc>
  </rcc>
  <rcc rId="772" sId="1">
    <oc r="J59" t="inlineStr">
      <is>
        <t>Release IPClean</t>
      </is>
    </oc>
    <nc r="J59" t="inlineStr">
      <is>
        <t>Release IP Clean</t>
      </is>
    </nc>
  </rcc>
  <rcc rId="773" sId="1">
    <oc r="J60" t="inlineStr">
      <is>
        <t>Release IPClean</t>
      </is>
    </oc>
    <nc r="J60" t="inlineStr">
      <is>
        <t>Release IP Clean</t>
      </is>
    </nc>
  </rcc>
  <rcc rId="774" sId="1">
    <oc r="J61" t="inlineStr">
      <is>
        <t>Release ipclean</t>
      </is>
    </oc>
    <nc r="J61" t="inlineStr">
      <is>
        <t>Release IP Clean</t>
      </is>
    </nc>
  </rcc>
  <rcc rId="775" sId="1">
    <oc r="J62" t="inlineStr">
      <is>
        <t>ReleaseIpClean</t>
      </is>
    </oc>
    <nc r="J62" t="inlineStr">
      <is>
        <t>Release IP Clean</t>
      </is>
    </nc>
  </rcc>
  <rcc rId="776" sId="1">
    <oc r="J63" t="inlineStr">
      <is>
        <t>ReleaseIpClean</t>
      </is>
    </oc>
    <nc r="J63" t="inlineStr">
      <is>
        <t>Release IP Clean</t>
      </is>
    </nc>
  </rcc>
  <rcc rId="777" sId="1">
    <oc r="J64" t="inlineStr">
      <is>
        <t>ReleaseIpClean</t>
      </is>
    </oc>
    <nc r="J64" t="inlineStr">
      <is>
        <t>Release IP Clean</t>
      </is>
    </nc>
  </rcc>
  <rcc rId="778" sId="1">
    <nc r="J67" t="inlineStr">
      <is>
        <t>Release IP Clean</t>
      </is>
    </nc>
  </rcc>
  <rcc rId="779" sId="1">
    <oc r="J71" t="inlineStr">
      <is>
        <t>Release IPClean</t>
      </is>
    </oc>
    <nc r="J71" t="inlineStr">
      <is>
        <t>Release IP Clean</t>
      </is>
    </nc>
  </rcc>
  <rcc rId="780" sId="1">
    <nc r="J72" t="inlineStr">
      <is>
        <t>Release IP Clean</t>
      </is>
    </nc>
  </rcc>
  <rcft rId="459" sheetId="1"/>
  <rcc rId="781" sId="1">
    <nc r="J73" t="inlineStr">
      <is>
        <t>Release IP Clean</t>
      </is>
    </nc>
  </rcc>
  <rcc rId="782" sId="1">
    <nc r="J74" t="inlineStr">
      <is>
        <t>Release IP Clean</t>
      </is>
    </nc>
  </rcc>
  <rcc rId="783" sId="1">
    <oc r="J75" t="inlineStr">
      <is>
        <t>Release ipclean</t>
      </is>
    </oc>
    <nc r="J75" t="inlineStr">
      <is>
        <t>Release IP Clean</t>
      </is>
    </nc>
  </rcc>
  <rcc rId="784" sId="1">
    <nc r="J76" t="inlineStr">
      <is>
        <t>Release IP Clean</t>
      </is>
    </nc>
  </rcc>
  <rcc rId="785" sId="1">
    <nc r="J77" t="inlineStr">
      <is>
        <t>Release IP Clean</t>
      </is>
    </nc>
  </rcc>
  <rcc rId="786" sId="1">
    <oc r="J79" t="inlineStr">
      <is>
        <t>Release IPClean</t>
      </is>
    </oc>
    <nc r="J79" t="inlineStr">
      <is>
        <t>Release IP Clean</t>
      </is>
    </nc>
  </rcc>
  <rcc rId="787" sId="1">
    <oc r="J81" t="inlineStr">
      <is>
        <t>Release IPClean</t>
      </is>
    </oc>
    <nc r="J81" t="inlineStr">
      <is>
        <t>Release IP Clean</t>
      </is>
    </nc>
  </rcc>
  <rcc rId="788" sId="1">
    <nc r="J82" t="inlineStr">
      <is>
        <t>Release IP Clean</t>
      </is>
    </nc>
  </rcc>
  <rcc rId="789" sId="1">
    <nc r="J83" t="inlineStr">
      <is>
        <t>Release IP Clean</t>
      </is>
    </nc>
  </rcc>
  <rcc rId="790" sId="1">
    <nc r="J84" t="inlineStr">
      <is>
        <t>Release IP Clean</t>
      </is>
    </nc>
  </rcc>
  <rcc rId="791" sId="1">
    <oc r="J85" t="inlineStr">
      <is>
        <t>Release IPClean</t>
      </is>
    </oc>
    <nc r="J85" t="inlineStr">
      <is>
        <t>Release IP Clean</t>
      </is>
    </nc>
  </rcc>
  <rcc rId="792" sId="1">
    <nc r="J86" t="inlineStr">
      <is>
        <t>Release IP Clean</t>
      </is>
    </nc>
  </rcc>
  <rcc rId="793" sId="1">
    <nc r="J87" t="inlineStr">
      <is>
        <t>Release IP Clean</t>
      </is>
    </nc>
  </rcc>
  <rcc rId="794" sId="1">
    <nc r="J89" t="inlineStr">
      <is>
        <t>Release IP Clean</t>
      </is>
    </nc>
  </rcc>
  <rcc rId="795" sId="1">
    <nc r="J90" t="inlineStr">
      <is>
        <t>Release IP Clean</t>
      </is>
    </nc>
  </rcc>
  <rcc rId="796" sId="1">
    <oc r="J92" t="inlineStr">
      <is>
        <t>Release ipclean</t>
      </is>
    </oc>
    <nc r="J92" t="inlineStr">
      <is>
        <t>Release IP Clean</t>
      </is>
    </nc>
  </rcc>
  <rcc rId="797" sId="1">
    <nc r="J93" t="inlineStr">
      <is>
        <t>Release IP Clean</t>
      </is>
    </nc>
  </rcc>
  <rcc rId="798" sId="1">
    <nc r="J94" t="inlineStr">
      <is>
        <t>Release IP Clean</t>
      </is>
    </nc>
  </rcc>
  <rcc rId="799" sId="1">
    <oc r="J95" t="inlineStr">
      <is>
        <t>Release IPClean</t>
      </is>
    </oc>
    <nc r="J95" t="inlineStr">
      <is>
        <t>Release IP Clean</t>
      </is>
    </nc>
  </rcc>
  <rcc rId="800" sId="1">
    <oc r="J96" t="inlineStr">
      <is>
        <t>ReleaseIpClean</t>
      </is>
    </oc>
    <nc r="J96" t="inlineStr">
      <is>
        <t>Release IP Clean</t>
      </is>
    </nc>
  </rcc>
  <rcc rId="801" sId="1">
    <oc r="J97" t="inlineStr">
      <is>
        <t>Release IPClean</t>
      </is>
    </oc>
    <nc r="J97" t="inlineStr">
      <is>
        <t>Release IP Clean</t>
      </is>
    </nc>
  </rcc>
  <rcc rId="802" sId="1">
    <oc r="J98" t="inlineStr">
      <is>
        <t>Release ipclean</t>
      </is>
    </oc>
    <nc r="J98" t="inlineStr">
      <is>
        <t>Release IP Clean</t>
      </is>
    </nc>
  </rcc>
  <rcc rId="803" sId="1">
    <nc r="J100" t="inlineStr">
      <is>
        <t>Release IP Clean</t>
      </is>
    </nc>
  </rcc>
  <rcc rId="804" sId="1">
    <oc r="J101" t="inlineStr">
      <is>
        <t>ReleaseIpClean</t>
      </is>
    </oc>
    <nc r="J101" t="inlineStr">
      <is>
        <t>Release IP Clean</t>
      </is>
    </nc>
  </rcc>
  <rcc rId="805" sId="1">
    <oc r="K2" t="inlineStr">
      <is>
        <t>Failed in Automation</t>
      </is>
    </oc>
    <nc r="K2"/>
  </rcc>
  <rcc rId="806" sId="1">
    <oc r="K5" t="inlineStr">
      <is>
        <t>Failed in Automation</t>
      </is>
    </oc>
    <nc r="K5"/>
  </rcc>
  <rcc rId="807" sId="1">
    <oc r="K11" t="inlineStr">
      <is>
        <t>Failed in automation</t>
      </is>
    </oc>
    <nc r="K11"/>
  </rcc>
  <rcc rId="808" sId="1">
    <oc r="K18" t="inlineStr">
      <is>
        <t>Failed in automation</t>
      </is>
    </oc>
    <nc r="K18"/>
  </rcc>
  <rcc rId="809" sId="1">
    <oc r="K19" t="inlineStr">
      <is>
        <t>Canceled in automation</t>
      </is>
    </oc>
    <nc r="K19"/>
  </rcc>
  <rcc rId="810" sId="1">
    <oc r="K21" t="inlineStr">
      <is>
        <t>Canceled in Automation</t>
      </is>
    </oc>
    <nc r="K21"/>
  </rcc>
  <rcc rId="811" sId="1">
    <oc r="K25" t="inlineStr">
      <is>
        <t>Failed in automation</t>
      </is>
    </oc>
    <nc r="K25"/>
  </rcc>
  <rcc rId="812" sId="1">
    <oc r="K27" t="inlineStr">
      <is>
        <t>Failed in Automation</t>
      </is>
    </oc>
    <nc r="K27"/>
  </rcc>
  <rcc rId="813" sId="1">
    <oc r="K41" t="inlineStr">
      <is>
        <t>Failed in automation</t>
      </is>
    </oc>
    <nc r="K41"/>
  </rcc>
  <rcc rId="814" sId="1">
    <oc r="K43" t="inlineStr">
      <is>
        <t>Failed in Automation</t>
      </is>
    </oc>
    <nc r="K43"/>
  </rcc>
  <rcc rId="815" sId="1">
    <oc r="K44" t="inlineStr">
      <is>
        <t>Failed in Automation</t>
      </is>
    </oc>
    <nc r="K44"/>
  </rcc>
  <rcc rId="816" sId="1">
    <oc r="K48" t="inlineStr">
      <is>
        <t>Failed in automation</t>
      </is>
    </oc>
    <nc r="K48"/>
  </rcc>
  <rcc rId="817" sId="1">
    <oc r="K53" t="inlineStr">
      <is>
        <t>Failed in automation</t>
      </is>
    </oc>
    <nc r="K53"/>
  </rcc>
  <rcc rId="818" sId="1">
    <oc r="K58" t="inlineStr">
      <is>
        <t>Failed in Automation</t>
      </is>
    </oc>
    <nc r="K58"/>
  </rcc>
  <rcc rId="819" sId="1">
    <oc r="K61" t="inlineStr">
      <is>
        <t>Failed in Automation</t>
      </is>
    </oc>
    <nc r="K61"/>
  </rcc>
  <rcc rId="820" sId="1">
    <oc r="K63" t="inlineStr">
      <is>
        <t>Failed in automation</t>
      </is>
    </oc>
    <nc r="K63"/>
  </rcc>
  <rcc rId="821" sId="1">
    <oc r="K64" t="inlineStr">
      <is>
        <t>Failed in automation</t>
      </is>
    </oc>
    <nc r="K64"/>
  </rcc>
  <rcc rId="822" sId="1">
    <oc r="K67" t="inlineStr">
      <is>
        <t>Failed in Automation</t>
      </is>
    </oc>
    <nc r="K67"/>
  </rcc>
  <rcc rId="823" sId="1">
    <oc r="K70" t="inlineStr">
      <is>
        <t>Failed In automation</t>
      </is>
    </oc>
    <nc r="K70"/>
  </rcc>
  <rcc rId="824" sId="1">
    <oc r="K71" t="inlineStr">
      <is>
        <t>Failed In automation</t>
      </is>
    </oc>
    <nc r="K71"/>
  </rcc>
  <rcc rId="825" sId="1">
    <oc r="K78" t="inlineStr">
      <is>
        <t>Canceled in automation</t>
      </is>
    </oc>
    <nc r="K78"/>
  </rcc>
  <rcc rId="826" sId="1">
    <oc r="K82" t="inlineStr">
      <is>
        <t>Failed in Automation</t>
      </is>
    </oc>
    <nc r="K82"/>
  </rcc>
  <rcc rId="827" sId="1">
    <oc r="K83" t="inlineStr">
      <is>
        <t>Failed in Automation</t>
      </is>
    </oc>
    <nc r="K83"/>
  </rcc>
  <rcc rId="828" sId="1">
    <oc r="K84" t="inlineStr">
      <is>
        <t>Failed in Automation</t>
      </is>
    </oc>
    <nc r="K84"/>
  </rcc>
  <rcc rId="829" sId="1">
    <oc r="K86" t="inlineStr">
      <is>
        <t>Failed in Automation</t>
      </is>
    </oc>
    <nc r="K86"/>
  </rcc>
  <rcc rId="830" sId="1">
    <oc r="K87" t="inlineStr">
      <is>
        <t>Failed in Automation</t>
      </is>
    </oc>
    <nc r="K87"/>
  </rcc>
  <rcc rId="831" sId="1">
    <oc r="K88" t="inlineStr">
      <is>
        <t>Failed in Automation</t>
      </is>
    </oc>
    <nc r="K88"/>
  </rcc>
  <rcc rId="832" sId="1">
    <oc r="K89" t="inlineStr">
      <is>
        <t>Failed in Automation</t>
      </is>
    </oc>
    <nc r="K89"/>
  </rcc>
  <rcc rId="833" sId="1">
    <oc r="K90" t="inlineStr">
      <is>
        <t>Failed in Automation</t>
      </is>
    </oc>
    <nc r="K90"/>
  </rcc>
  <rcc rId="834" sId="1">
    <oc r="K91" t="inlineStr">
      <is>
        <t>Failed in Automation</t>
      </is>
    </oc>
    <nc r="K91"/>
  </rcc>
  <rcc rId="835" sId="1">
    <oc r="K92" t="inlineStr">
      <is>
        <t>Failed in Automation</t>
      </is>
    </oc>
    <nc r="K92"/>
  </rcc>
  <rcc rId="836" sId="1">
    <oc r="K97" t="inlineStr">
      <is>
        <t>Failed in Automation</t>
      </is>
    </oc>
    <nc r="K97"/>
  </rcc>
  <rcc rId="837" sId="1">
    <oc r="K99" t="inlineStr">
      <is>
        <t>Failed in automation</t>
      </is>
    </oc>
    <nc r="K99"/>
  </rcc>
  <rcc rId="838" sId="1">
    <oc r="K101" t="inlineStr">
      <is>
        <t>Failed in Automation</t>
      </is>
    </oc>
    <nc r="K101"/>
  </rcc>
  <rcv guid="{5245A474-55ED-412A-A566-79D2777267E5}" action="delete"/>
  <rdn rId="0" localSheetId="1" customView="1" name="Z_5245A474_55ED_412A_A566_79D2777267E5_.wvu.FilterData" hidden="1" oldHidden="1">
    <formula>GNRD_Purple_9_D82!$A$1:$L$101</formula>
    <oldFormula>GNRD_Purple_9_D82!$A$1:$L$101</oldFormula>
  </rdn>
  <rcv guid="{5245A474-55ED-412A-A566-79D2777267E5}" action="add"/>
  <rsnm rId="840" sheetId="1" oldName="[GNRD_Orange_09_D82.xlsx]Sheet1" newName="[GNRD_Orange_09_D82.xlsx]GNRD_Purple_9_D82"/>
  <rsnm rId="841" sheetId="2" oldName="[GNRD_Orange_09_D82.xlsx]Sheet1" newName="[GNRD_Orange_09_D82.xlsx]Summary 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" sId="1">
    <nc r="L2" t="inlineStr">
      <is>
        <t>60min</t>
      </is>
    </nc>
  </rcc>
  <rcc rId="843" sId="1">
    <nc r="L6" t="inlineStr">
      <is>
        <t>60min</t>
      </is>
    </nc>
  </rcc>
  <rcc rId="844" sId="1">
    <nc r="L10" t="inlineStr">
      <is>
        <t>30min</t>
      </is>
    </nc>
  </rcc>
  <rcc rId="845" sId="1">
    <nc r="L19" t="inlineStr">
      <is>
        <t>60min</t>
      </is>
    </nc>
  </rcc>
  <rcc rId="846" sId="1">
    <nc r="L38" t="inlineStr">
      <is>
        <t>30min</t>
      </is>
    </nc>
  </rcc>
  <rcc rId="847" sId="1">
    <nc r="L39" t="inlineStr">
      <is>
        <t>30min</t>
      </is>
    </nc>
  </rcc>
  <rcc rId="848" sId="1">
    <nc r="L48" t="inlineStr">
      <is>
        <t>60min</t>
      </is>
    </nc>
  </rcc>
  <rcc rId="849" sId="1">
    <nc r="L62" t="inlineStr">
      <is>
        <t>30min</t>
      </is>
    </nc>
  </rcc>
  <rcc rId="850" sId="1">
    <nc r="L63" t="inlineStr">
      <is>
        <t>60min</t>
      </is>
    </nc>
  </rcc>
  <rcc rId="851" sId="1">
    <nc r="L64" t="inlineStr">
      <is>
        <t>30min</t>
      </is>
    </nc>
  </rcc>
  <rcc rId="852" sId="1">
    <nc r="L80" t="inlineStr">
      <is>
        <t>90min</t>
      </is>
    </nc>
  </rcc>
  <rcc rId="853" sId="1">
    <nc r="L85" t="inlineStr">
      <is>
        <t>30mins</t>
      </is>
    </nc>
  </rcc>
  <rcc rId="854" sId="1">
    <nc r="L96" t="inlineStr">
      <is>
        <t>30min</t>
      </is>
    </nc>
  </rcc>
  <rcc rId="855" sId="1">
    <nc r="L101" t="inlineStr">
      <is>
        <t>30min</t>
      </is>
    </nc>
  </rcc>
  <rcv guid="{9BCF6EFD-8D1E-4038-BA1B-37E6AA4EBF12}" action="delete"/>
  <rdn rId="0" localSheetId="1" customView="1" name="Z_9BCF6EFD_8D1E_4038_BA1B_37E6AA4EBF12_.wvu.FilterData" hidden="1" oldHidden="1">
    <formula>GNRD_Purple_9_D82!$A$1:$L$101</formula>
    <oldFormula>GNRD_Purple_9_D82!$A$1:$L$101</oldFormula>
  </rdn>
  <rcv guid="{9BCF6EFD-8D1E-4038-BA1B-37E6AA4EBF12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ua="1" sId="1">
    <nc r="L2"/>
  </rcc>
  <rcft rId="842" ua="1" sheetId="1"/>
  <rcc rId="858" ua="1" sId="1">
    <nc r="L6"/>
  </rcc>
  <rcft rId="843" ua="1" sheetId="1"/>
  <rcc rId="859" ua="1" sId="1">
    <nc r="L10"/>
  </rcc>
  <rcft rId="844" ua="1" sheetId="1"/>
  <rcc rId="860" ua="1" sId="1">
    <nc r="L19"/>
  </rcc>
  <rcft rId="845" ua="1" sheetId="1"/>
  <rcc rId="861" ua="1" sId="1">
    <nc r="L38"/>
  </rcc>
  <rcft rId="846" ua="1" sheetId="1"/>
  <rcc rId="862" ua="1" sId="1">
    <nc r="L39"/>
  </rcc>
  <rcft rId="847" ua="1" sheetId="1"/>
  <rcc rId="863" ua="1" sId="1">
    <nc r="L48"/>
  </rcc>
  <rcft rId="848" ua="1" sheetId="1"/>
  <rcc rId="864" ua="1" sId="1">
    <nc r="L62"/>
  </rcc>
  <rcft rId="849" ua="1" sheetId="1"/>
  <rcc rId="865" ua="1" sId="1">
    <nc r="L63"/>
  </rcc>
  <rcft rId="850" ua="1" sheetId="1"/>
  <rcc rId="866" ua="1" sId="1">
    <nc r="L64"/>
  </rcc>
  <rcft rId="851" ua="1" sheetId="1"/>
  <rcc rId="867" ua="1" sId="1">
    <nc r="L80"/>
  </rcc>
  <rcft rId="852" ua="1" sheetId="1"/>
  <rcc rId="868" ua="1" sId="1">
    <nc r="L85"/>
  </rcc>
  <rcft rId="853" ua="1" sheetId="1"/>
  <rcc rId="869" ua="1" sId="1">
    <nc r="L96"/>
  </rcc>
  <rcft rId="854" ua="1" sheetId="1"/>
  <rcc rId="870" ua="1" sId="1">
    <nc r="L101"/>
  </rcc>
  <rcft rId="855" ua="1" sheetId="1"/>
  <rrc rId="871" sId="1" ref="L1:L1048576" action="deleteCol">
    <undo index="65535" exp="area" ref3D="1" dr="$A$1:$L$101" dn="Z_EF0FDB2E_EEC1_4B0C_BF02_225006B1EAC4_.wvu.FilterData" sId="1"/>
    <undo index="65535" exp="area" ref3D="1" dr="$A$1:$L$101" dn="Z_7FD96ACB_3877_413A_9DA9_232902BCDF96_.wvu.FilterData" sId="1"/>
    <undo index="65535" exp="area" ref3D="1" dr="$A$1:$L$101" dn="Z_95EAD225_DDF9_44CB_843A_1C6B8B5642D2_.wvu.FilterData" sId="1"/>
    <undo index="65535" exp="area" ref3D="1" dr="$A$1:$L$101" dn="Z_D4316F19_4A39_4805_A0DC_1759B845D790_.wvu.FilterData" sId="1"/>
    <undo index="65535" exp="area" ref3D="1" dr="$A$1:$L$101" dn="Z_2ECED24B_C9FA_4B75_8551_0DF0C2ADC16B_.wvu.FilterData" sId="1"/>
    <undo index="65535" exp="area" ref3D="1" dr="$A$1:$L$101" dn="Z_ECF7857F_CC7E_41B2_A8B2_81D06B013742_.wvu.FilterData" sId="1"/>
    <undo index="65535" exp="area" ref3D="1" dr="$A$1:$L$101" dn="Z_EBC73D4E_05E0_4769_B541_A94162B3E2C2_.wvu.FilterData" sId="1"/>
    <undo index="65535" exp="area" ref3D="1" dr="$A$1:$L$101" dn="Z_5245A474_55ED_412A_A566_79D2777267E5_.wvu.FilterData" sId="1"/>
    <undo index="65535" exp="area" ref3D="1" dr="$A$1:$L$101" dn="Z_47E23E80_8DDE_4293_B22E_80F2CD68C65B_.wvu.FilterData" sId="1"/>
    <undo index="65535" exp="area" ref3D="1" dr="$A$1:$L$101" dn="Z_294FCD24_E633_4D82_A659_6BAC1648B20C_.wvu.FilterData" sId="1"/>
    <undo index="65535" exp="area" ref3D="1" dr="$A$1:$L$101" dn="_FilterDatabase" sId="1"/>
    <undo index="65535" exp="area" ref3D="1" dr="$A$1:$L$101" dn="Z_6C72CA74_DA8A_4029_824D_7360E30F6C3E_.wvu.FilterData" sId="1"/>
    <undo index="65535" exp="area" ref3D="1" dr="$A$1:$L$101" dn="Z_385CB8F9_B83B_4618_A538_41A8731D56E1_.wvu.FilterData" sId="1"/>
    <undo index="65535" exp="area" ref3D="1" dr="$A$1:$L$101" dn="Z_31FA67DE_0A87_4E8A_85A7_AB97FDE73CCD_.wvu.FilterData" sId="1"/>
    <undo index="65535" exp="area" ref3D="1" dr="$A$1:$L$101" dn="Z_9BCF6EFD_8D1E_4038_BA1B_37E6AA4EBF12_.wvu.FilterData" sId="1"/>
    <undo index="65535" exp="area" ref3D="1" dr="$A$1:$L$101" dn="Z_8261D010_8FA6_4715_9EE1_DB349A604F28_.wvu.FilterData" sId="1"/>
    <undo index="65535" exp="area" ref3D="1" dr="$A$1:$L$101" dn="Z_82BFCB06_A287_418E_88B1_1C66BA0F2992_.wvu.FilterData" sId="1"/>
    <undo index="65535" exp="area" ref3D="1" dr="$A$1:$L$101" dn="Z_752A85D0_FD31_4272_B7FC_4FC2C7858877_.wvu.FilterData" sId="1"/>
    <undo index="65535" exp="area" ref3D="1" dr="$A$1:$L$101" dn="Z_B4E4E189_6DEA_48B0_9C6F_336AFF2C7B2B_.wvu.FilterData" sId="1"/>
    <undo index="65535" exp="area" ref3D="1" dr="$A$1:$L$101" dn="Z_269A06C9_32A7_429C_BD90_938D9B52460B_.wvu.FilterData" sId="1"/>
    <rfmt sheetId="1" xfDxf="1" sqref="L1:L1048576" start="0" length="0"/>
    <rcc rId="0" sId="1">
      <nc r="L1" t="inlineStr">
        <is>
          <t>Duration</t>
        </is>
      </nc>
    </rcc>
    <rcc rId="0" sId="1">
      <nc r="L11" t="inlineStr">
        <is>
          <t>5 min</t>
        </is>
      </nc>
    </rcc>
    <rcc rId="0" sId="1">
      <nc r="L21" t="inlineStr">
        <is>
          <t>15mins</t>
        </is>
      </nc>
    </rcc>
    <rcc rId="0" sId="1">
      <nc r="L24" t="inlineStr">
        <is>
          <t>30 min</t>
        </is>
      </nc>
    </rcc>
    <rcc rId="0" sId="1">
      <nc r="L25" t="inlineStr">
        <is>
          <t>30 min</t>
        </is>
      </nc>
    </rcc>
    <rcc rId="0" sId="1">
      <nc r="L27" t="inlineStr">
        <is>
          <t>30mins</t>
        </is>
      </nc>
    </rcc>
    <rcc rId="0" sId="1">
      <nc r="L37" t="inlineStr">
        <is>
          <t>15mins</t>
        </is>
      </nc>
    </rcc>
    <rcc rId="0" sId="1">
      <nc r="L44" t="inlineStr">
        <is>
          <t>55mins</t>
        </is>
      </nc>
    </rcc>
    <rcc rId="0" sId="1">
      <nc r="L53" t="inlineStr">
        <is>
          <t>5 min</t>
        </is>
      </nc>
    </rcc>
    <rcc rId="0" sId="1">
      <nc r="L54" t="inlineStr">
        <is>
          <t>50mins</t>
        </is>
      </nc>
    </rcc>
    <rcc rId="0" sId="1">
      <nc r="L56" t="inlineStr">
        <is>
          <t>15mins</t>
        </is>
      </nc>
    </rcc>
    <rcc rId="0" sId="1">
      <nc r="L58" t="inlineStr">
        <is>
          <t>30 min</t>
        </is>
      </nc>
    </rcc>
    <rcc rId="0" sId="1">
      <nc r="L60" t="inlineStr">
        <is>
          <t>35mins</t>
        </is>
      </nc>
    </rcc>
    <rcc rId="0" sId="1">
      <nc r="L61" t="inlineStr">
        <is>
          <t>45 min</t>
        </is>
      </nc>
    </rcc>
    <rcc rId="0" sId="1">
      <nc r="L72" t="inlineStr">
        <is>
          <t>1hr 30mins</t>
        </is>
      </nc>
    </rcc>
    <rcc rId="0" sId="1">
      <nc r="L81" t="inlineStr">
        <is>
          <t>15mins</t>
        </is>
      </nc>
    </rcc>
    <rcc rId="0" sId="1">
      <nc r="L88" t="inlineStr">
        <is>
          <t>30mins</t>
        </is>
      </nc>
    </rcc>
    <rcc rId="0" sId="1">
      <nc r="L91" t="inlineStr">
        <is>
          <t>2hrs 30mins</t>
        </is>
      </nc>
    </rcc>
    <rcc rId="0" sId="1">
      <nc r="L92" t="inlineStr">
        <is>
          <t>30 min</t>
        </is>
      </nc>
    </rcc>
    <rcc rId="0" sId="1">
      <nc r="L95" t="inlineStr">
        <is>
          <t>20mins</t>
        </is>
      </nc>
    </rcc>
    <rcc rId="0" sId="1">
      <nc r="L97" t="inlineStr">
        <is>
          <t>8mins</t>
        </is>
      </nc>
    </rcc>
    <rcc rId="0" sId="1">
      <nc r="L98" t="inlineStr">
        <is>
          <t>45 min</t>
        </is>
      </nc>
    </rcc>
  </rrc>
  <rcft rId="855" sheetId="1"/>
  <rcft rId="854" sheetId="1"/>
  <rcft rId="853" sheetId="1"/>
  <rcft rId="852" sheetId="1"/>
  <rcft rId="851" sheetId="1"/>
  <rcft rId="850" sheetId="1"/>
  <rcft rId="849" sheetId="1"/>
  <rcft rId="848" sheetId="1"/>
  <rcft rId="847" sheetId="1"/>
  <rcft rId="846" sheetId="1"/>
  <rcft rId="845" sheetId="1"/>
  <rcft rId="844" sheetId="1"/>
  <rcft rId="843" sheetId="1"/>
  <rcft rId="842" sheetId="1"/>
  <rfmt sheetId="1" sqref="A1:A101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101" start="0" length="0">
    <dxf>
      <border>
        <right style="thin">
          <color indexed="64"/>
        </right>
      </border>
    </dxf>
  </rfmt>
  <rfmt sheetId="1" sqref="A101:K101" start="0" length="0">
    <dxf>
      <border>
        <bottom style="thin">
          <color indexed="64"/>
        </bottom>
      </border>
    </dxf>
  </rfmt>
  <rfmt sheetId="1" sqref="A1:K1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oc r="D2" t="inlineStr">
      <is>
        <t>Arpitha</t>
      </is>
    </oc>
    <nc r="D2" t="inlineStr">
      <is>
        <t>Chetana</t>
      </is>
    </nc>
  </rcc>
  <rcc rId="873" sId="1" odxf="1" dxf="1">
    <oc r="E2" t="inlineStr">
      <is>
        <t>Pass</t>
      </is>
    </oc>
    <nc r="E2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74" sId="1" odxf="1" dxf="1">
    <oc r="E5" t="inlineStr">
      <is>
        <t>Pass</t>
      </is>
    </oc>
    <nc r="E5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75" sId="1" odxf="1" dxf="1">
    <oc r="E6" t="inlineStr">
      <is>
        <t>Pass</t>
      </is>
    </oc>
    <nc r="E6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76" sId="1">
    <oc r="D6" t="inlineStr">
      <is>
        <t>Arpitha</t>
      </is>
    </oc>
    <nc r="D6" t="inlineStr">
      <is>
        <t>Chetana</t>
      </is>
    </nc>
  </rcc>
  <rcc rId="877" sId="1" odxf="1" dxf="1">
    <oc r="E48" t="inlineStr">
      <is>
        <t>Pass</t>
      </is>
    </oc>
    <nc r="E48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78" sId="1">
    <oc r="D48" t="inlineStr">
      <is>
        <t>Arpitha</t>
      </is>
    </oc>
    <nc r="D48" t="inlineStr">
      <is>
        <t>Chetana</t>
      </is>
    </nc>
  </rcc>
  <rcv guid="{9BCF6EFD-8D1E-4038-BA1B-37E6AA4EBF12}" action="delete"/>
  <rdn rId="0" localSheetId="1" customView="1" name="Z_9BCF6EFD_8D1E_4038_BA1B_37E6AA4EBF12_.wvu.FilterData" hidden="1" oldHidden="1">
    <formula>GNRD_Purple_9_D82!$A$1:$K$101</formula>
    <oldFormula>GNRD_Purple_9_D82!$A$1:$K$101</oldFormula>
  </rdn>
  <rcv guid="{9BCF6EFD-8D1E-4038-BA1B-37E6AA4EBF12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" sId="1" odxf="1" dxf="1">
    <oc r="E70" t="inlineStr">
      <is>
        <t>Pass</t>
      </is>
    </oc>
    <nc r="E70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81" sId="1" odxf="1" dxf="1">
    <oc r="E71" t="inlineStr">
      <is>
        <t>Pass</t>
      </is>
    </oc>
    <nc r="E71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c rId="882" sId="1" odxf="1" dxf="1">
    <oc r="E99" t="inlineStr">
      <is>
        <t>Pass</t>
      </is>
    </oc>
    <nc r="E99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  <rcv guid="{9BCF6EFD-8D1E-4038-BA1B-37E6AA4EBF12}" action="delete"/>
  <rdn rId="0" localSheetId="1" customView="1" name="Z_9BCF6EFD_8D1E_4038_BA1B_37E6AA4EBF12_.wvu.FilterData" hidden="1" oldHidden="1">
    <formula>GNRD_Purple_9_D82!$A$1:$K$101</formula>
    <oldFormula>GNRD_Purple_9_D82!$A$1:$K$101</oldFormula>
  </rdn>
  <rcv guid="{9BCF6EFD-8D1E-4038-BA1B-37E6AA4EBF12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1" odxf="1" dxf="1">
    <oc r="E18" t="inlineStr">
      <is>
        <t>Pass</t>
      </is>
    </oc>
    <nc r="E18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45A474-55ED-412A-A566-79D2777267E5}" action="delete"/>
  <rdn rId="0" localSheetId="1" customView="1" name="Z_5245A474_55ED_412A_A566_79D2777267E5_.wvu.FilterData" hidden="1" oldHidden="1">
    <formula>GNRD_Purple_9_D82!$A$1:$K$101</formula>
    <oldFormula>GNRD_Purple_9_D82!$A$1:$K$101</oldFormula>
  </rdn>
  <rcv guid="{5245A474-55ED-412A-A566-79D2777267E5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1" odxf="1" dxf="1">
    <oc r="E54" t="inlineStr">
      <is>
        <t>Pass</t>
      </is>
    </oc>
    <nc r="E54"/>
    <odxf>
      <fill>
        <patternFill patternType="solid">
          <bgColor rgb="FF92D050"/>
        </patternFill>
      </fill>
    </odxf>
    <ndxf>
      <fill>
        <patternFill patternType="none">
          <bgColor indexed="65"/>
        </patternFill>
      </fill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1">
    <nc r="E5" t="inlineStr">
      <is>
        <t>pass</t>
      </is>
    </nc>
  </rcc>
  <rcc rId="888" sId="1">
    <nc r="E2" t="inlineStr">
      <is>
        <t>Pass</t>
      </is>
    </nc>
  </rcc>
  <rcc rId="889" sId="1">
    <nc r="E18" t="inlineStr">
      <is>
        <t>Pass</t>
      </is>
    </nc>
  </rcc>
  <rcc rId="890" sId="1">
    <nc r="E6" t="inlineStr">
      <is>
        <t>Pass</t>
      </is>
    </nc>
  </rcc>
  <rcc rId="891" sId="1">
    <nc r="E48" t="inlineStr">
      <is>
        <t>Pass</t>
      </is>
    </nc>
  </rcc>
  <rcc rId="892" sId="1">
    <nc r="E54" t="inlineStr">
      <is>
        <t>Pass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1">
    <nc r="E70" t="inlineStr">
      <is>
        <t>PASS</t>
      </is>
    </nc>
  </rcc>
  <rcc rId="894" sId="1">
    <nc r="E99" t="inlineStr">
      <is>
        <t>PASS</t>
      </is>
    </nc>
  </rcc>
  <rfmt sheetId="1" sqref="E70">
    <dxf>
      <fill>
        <patternFill patternType="solid">
          <bgColor rgb="FF00B050"/>
        </patternFill>
      </fill>
    </dxf>
  </rfmt>
  <rfmt sheetId="1" sqref="E99">
    <dxf>
      <fill>
        <patternFill patternType="solid">
          <bgColor rgb="FF00B050"/>
        </patternFill>
      </fill>
    </dxf>
  </rfmt>
  <rcc rId="895" sId="1" odxf="1" dxf="1">
    <nc r="E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nc r="K67" t="inlineStr">
      <is>
        <t>Failed in Automation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:E57 E59:E66 E68:E74 E76:E78 E80:E101">
    <dxf>
      <fill>
        <patternFill>
          <bgColor rgb="FF92D050"/>
        </patternFill>
      </fill>
    </dxf>
  </rfmt>
  <rsnm rId="896" sheetId="2" oldName="[GNRD_Orange_09_D82.xlsx]Sheet1" newName="[GNRD_Orange_09_D82.xlsx]Summary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45A474-55ED-412A-A566-79D2777267E5}" action="delete"/>
  <rdn rId="0" localSheetId="1" customView="1" name="Z_5245A474_55ED_412A_A566_79D2777267E5_.wvu.FilterData" hidden="1" oldHidden="1">
    <formula>GNRD_Purple_9_D82!$A$1:$K$101</formula>
    <oldFormula>GNRD_Purple_9_D82!$A$1:$K$101</oldFormula>
  </rdn>
  <rcv guid="{5245A474-55ED-412A-A566-79D2777267E5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524E1AD_2C15_4158_A137_B48AE2F47886_.wvu.FilterData" hidden="1" oldHidden="1">
    <formula>GNRD_Purple_9_D82!$A$1:$K$101</formula>
  </rdn>
  <rcv guid="{2524E1AD-2C15-4158-A137-B48AE2F47886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9" sId="1" ref="A79:XFD79" action="deleteRow">
    <rfmt sheetId="1" xfDxf="1" sqref="A79:XFD79" start="0" length="0"/>
    <rcc rId="0" sId="1" dxf="1">
      <nc r="A79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bios.mem_decode,bios.platform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9" t="inlineStr">
        <is>
          <t>NA</t>
        </is>
      </nc>
      <ndxf>
        <fill>
          <patternFill patternType="solid"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9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9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9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9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0" sId="1" ref="A75:XFD75" action="deleteRow">
    <rfmt sheetId="1" xfDxf="1" sqref="A75:XFD75" start="0" length="0"/>
    <rcc rId="0" sId="1" dxf="1">
      <nc r="A75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5" t="inlineStr">
        <is>
          <t>NA</t>
        </is>
      </nc>
      <ndxf>
        <fill>
          <patternFill patternType="solid"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5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1" sId="1" ref="A67:XFD67" action="deleteRow">
    <rfmt sheetId="1" xfDxf="1" sqref="A67:XFD67" start="0" length="0"/>
    <rcc rId="0" sId="1" dxf="1">
      <nc r="A67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7" t="inlineStr">
        <is>
          <t>NA</t>
        </is>
      </nc>
      <ndxf>
        <fill>
          <patternFill patternType="solid"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2524E1AD-2C15-4158-A137-B48AE2F47886}" action="delete"/>
  <rdn rId="0" localSheetId="1" customView="1" name="Z_2524E1AD_2C15_4158_A137_B48AE2F47886_.wvu.FilterData" hidden="1" oldHidden="1">
    <formula>GNRD_Orange_9_D82!$A$1:$K$98</formula>
    <oldFormula>GNRD_Orange_9_D82!$A$1:$K$98</oldFormula>
  </rdn>
  <rcv guid="{2524E1AD-2C15-4158-A137-B48AE2F47886}" action="add"/>
  <rsnm rId="903" sheetId="1" oldName="[GNRD_Orange_Eval_Report_09_D82.xlsx]GNRD_Purple_9_D82" newName="[GNRD_Orange_Eval_Report_09_D82.xlsx]GNRD_Orange_9_D82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524E1AD-2C15-4158-A137-B48AE2F47886}" action="delete"/>
  <rdn rId="0" localSheetId="1" customView="1" name="Z_2524E1AD_2C15_4158_A137_B48AE2F47886_.wvu.FilterData" hidden="1" oldHidden="1">
    <formula>GNRD_Orange_9_D82!$A$1:$K$98</formula>
    <oldFormula>GNRD_Orange_9_D82!$A$1:$K$98</oldFormula>
  </rdn>
  <rcv guid="{2524E1AD-2C15-4158-A137-B48AE2F47886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5" sId="1" ref="D1:D1048576" action="deleteCol">
    <rfmt sheetId="1" xfDxf="1" sqref="D1:D1048576" start="0" length="0"/>
    <rcc rId="0" sId="1" dxf="1">
      <nc r="D1" t="inlineStr">
        <is>
          <t xml:space="preserve">Tester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2524E1AD-2C15-4158-A137-B48AE2F47886}" action="delete"/>
  <rdn rId="0" localSheetId="1" customView="1" name="Z_2524E1AD_2C15_4158_A137_B48AE2F47886_.wvu.FilterData" hidden="1" oldHidden="1">
    <formula>GNRD_Orange_9_D82!$A$1:$J$98</formula>
    <oldFormula>GNRD_Orange_9_D82!$A$1:$J$98</oldFormula>
  </rdn>
  <rcv guid="{2524E1AD-2C15-4158-A137-B48AE2F47886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">
    <oc r="A1" t="inlineStr">
      <is>
        <t>id</t>
      </is>
    </oc>
    <nc r="A1" t="inlineStr">
      <is>
        <t>ID</t>
      </is>
    </nc>
  </rcc>
  <rcc rId="908" sId="1">
    <oc r="B1" t="inlineStr">
      <is>
        <t>title</t>
      </is>
    </oc>
    <nc r="B1" t="inlineStr">
      <is>
        <t>Title</t>
      </is>
    </nc>
  </rcc>
  <rcc rId="909" sId="1">
    <oc r="C1" t="inlineStr">
      <is>
        <t>component_affected</t>
      </is>
    </oc>
    <nc r="C1" t="inlineStr">
      <is>
        <t>Component_affected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0" sId="2" ref="A5:XFD5" action="deleteRow"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11" sId="2">
    <oc r="B5">
      <v>100</v>
    </oc>
    <nc r="B5">
      <f>SUM(B2:B4)</f>
    </nc>
  </rcc>
  <rfmt sheetId="2" sqref="B8:B10">
    <dxf>
      <numFmt numFmtId="164" formatCode="0.000000"/>
    </dxf>
  </rfmt>
  <rfmt sheetId="2" sqref="B8:B10">
    <dxf>
      <numFmt numFmtId="165" formatCode="0.00000"/>
    </dxf>
  </rfmt>
  <rfmt sheetId="2" sqref="B8:B10">
    <dxf>
      <numFmt numFmtId="166" formatCode="0.0000"/>
    </dxf>
  </rfmt>
  <rfmt sheetId="2" sqref="B8:B10">
    <dxf>
      <numFmt numFmtId="167" formatCode="0.000"/>
    </dxf>
  </rfmt>
  <rfmt sheetId="2" sqref="B8:B10">
    <dxf>
      <numFmt numFmtId="2" formatCode="0.00"/>
    </dxf>
  </rfmt>
  <rcv guid="{2524E1AD-2C15-4158-A137-B48AE2F47886}" action="delete"/>
  <rdn rId="0" localSheetId="1" customView="1" name="Z_2524E1AD_2C15_4158_A137_B48AE2F47886_.wvu.FilterData" hidden="1" oldHidden="1">
    <formula>GNRD_Orange_9_D82!$A$1:$J$98</formula>
    <oldFormula>GNRD_Orange_9_D82!$A$1:$J$98</oldFormula>
  </rdn>
  <rcv guid="{2524E1AD-2C15-4158-A137-B48AE2F47886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:B1048576">
    <dxf>
      <alignment horizontal="center"/>
    </dxf>
  </rfmt>
  <rcv guid="{2524E1AD-2C15-4158-A137-B48AE2F47886}" action="delete"/>
  <rdn rId="0" localSheetId="1" customView="1" name="Z_2524E1AD_2C15_4158_A137_B48AE2F47886_.wvu.FilterData" hidden="1" oldHidden="1">
    <formula>GNRD_Orange_9_D82!$A$1:$J$98</formula>
    <oldFormula>GNRD_Orange_9_D82!$A$1:$J$98</oldFormula>
  </rdn>
  <rcv guid="{2524E1AD-2C15-4158-A137-B48AE2F47886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2" numFmtId="4">
    <oc r="B10">
      <v>1</v>
    </oc>
    <nc r="B10">
      <f>(B4/B5)*100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nc r="D2" t="inlineStr">
      <is>
        <t>Arpitha</t>
      </is>
    </nc>
  </rcc>
  <rcc rId="26" sId="1">
    <nc r="D6" t="inlineStr">
      <is>
        <t>Arpitha</t>
      </is>
    </nc>
  </rcc>
  <rcc rId="27" sId="1">
    <nc r="D85" t="inlineStr">
      <is>
        <t>Arpitha</t>
      </is>
    </nc>
  </rcc>
  <rcc rId="28" sId="1">
    <nc r="D101" t="inlineStr">
      <is>
        <t>Arpitha</t>
      </is>
    </nc>
  </rcc>
  <rcc rId="29" sId="1">
    <nc r="D38" t="inlineStr">
      <is>
        <t>Arpitha</t>
      </is>
    </nc>
  </rcc>
  <rcc rId="30" sId="1">
    <nc r="D39" t="inlineStr">
      <is>
        <t>Arpitha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915" sheetId="1" oldName="[GNRD_Orange_Eval_Report_09_D82.xlsx]GNRD_Orange_9_D82" newName="[GNRD_Orange_Eval_Report_09_D82.xlsx]GNRD_Orange_Eval_Report_09_D82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A1" t="inlineStr">
      <is>
        <t>ID</t>
      </is>
    </oc>
    <nc r="A1" t="inlineStr">
      <is>
        <t>TCD_ID</t>
      </is>
    </nc>
  </rcc>
  <rcc rId="917" sId="1">
    <oc r="B1" t="inlineStr">
      <is>
        <t>Title</t>
      </is>
    </oc>
    <nc r="B1" t="inlineStr">
      <is>
        <t>TCD_Title</t>
      </is>
    </nc>
  </rcc>
  <rdn rId="0" localSheetId="1" customView="1" name="Z_BEFFE8EA_02E8_4A4D_9A6A_676E227C8B54_.wvu.FilterData" hidden="1" oldHidden="1">
    <formula>GNRD_Orange_Eval_Report_09_D82!$A$1:$J$98</formula>
  </rdn>
  <rcv guid="{BEFFE8EA-02E8-4A4D-9A6A-676E227C8B54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K61" t="inlineStr">
      <is>
        <t>Failed in Automation</t>
      </is>
    </nc>
  </rcc>
  <rcc rId="32" sId="1">
    <nc r="K58" t="inlineStr">
      <is>
        <t>Failed in Automation</t>
      </is>
    </nc>
  </rcc>
  <rcc rId="33" sId="1">
    <nc r="D45" t="inlineStr">
      <is>
        <t>Automation</t>
      </is>
    </nc>
  </rcc>
  <rcc rId="34" sId="1">
    <nc r="E45" t="inlineStr">
      <is>
        <t>Pass</t>
      </is>
    </nc>
  </rcc>
  <rcc rId="35" sId="1">
    <nc r="D33" t="inlineStr">
      <is>
        <t>Automation</t>
      </is>
    </nc>
  </rcc>
  <rcc rId="36" sId="1">
    <nc r="E33" t="inlineStr">
      <is>
        <t>Pass</t>
      </is>
    </nc>
  </rcc>
  <rcc rId="37" sId="1">
    <nc r="K88" t="inlineStr">
      <is>
        <t>Failed in Automation</t>
      </is>
    </nc>
  </rcc>
  <rcc rId="38" sId="1">
    <nc r="D29" t="inlineStr">
      <is>
        <t>Automation</t>
      </is>
    </nc>
  </rcc>
  <rcc rId="39" sId="1">
    <nc r="E29" t="inlineStr">
      <is>
        <t>Pass</t>
      </is>
    </nc>
  </rcc>
  <rcc rId="40" sId="1">
    <nc r="D55" t="inlineStr">
      <is>
        <t>Automation</t>
      </is>
    </nc>
  </rcc>
  <rcc rId="41" sId="1">
    <nc r="E55" t="inlineStr">
      <is>
        <t>Pass</t>
      </is>
    </nc>
  </rcc>
  <rcc rId="42" sId="1">
    <nc r="K91" t="inlineStr">
      <is>
        <t>Failed in Automation</t>
      </is>
    </nc>
  </rcc>
  <rcc rId="43" sId="1">
    <nc r="K21" t="inlineStr">
      <is>
        <t>Canceled in Automation</t>
      </is>
    </nc>
  </rcc>
  <rcc rId="44" sId="1">
    <nc r="K101" t="inlineStr">
      <is>
        <t>Failed in Automation</t>
      </is>
    </nc>
  </rcc>
  <rcc rId="45" sId="1">
    <nc r="K82" t="inlineStr">
      <is>
        <t>Failed in Automation</t>
      </is>
    </nc>
  </rcc>
  <rcc rId="46" sId="1">
    <nc r="K87" t="inlineStr">
      <is>
        <t>Failed in Automation</t>
      </is>
    </nc>
  </rcc>
  <rcc rId="47" sId="1">
    <nc r="K83" t="inlineStr">
      <is>
        <t>Failed in Automation</t>
      </is>
    </nc>
  </rcc>
  <rcc rId="48" sId="1">
    <nc r="K84" t="inlineStr">
      <is>
        <t>Failed in Automation</t>
      </is>
    </nc>
  </rcc>
  <rcc rId="49" sId="1">
    <nc r="K92" t="inlineStr">
      <is>
        <t>Failed in Automation</t>
      </is>
    </nc>
  </rcc>
  <rcc rId="50" sId="1">
    <nc r="D46" t="inlineStr">
      <is>
        <t>Automation</t>
      </is>
    </nc>
  </rcc>
  <rcc rId="51" sId="1">
    <nc r="E46" t="inlineStr">
      <is>
        <t>Pass</t>
      </is>
    </nc>
  </rcc>
  <rcc rId="52" sId="1">
    <nc r="K86" t="inlineStr">
      <is>
        <t>Failed in Automation</t>
      </is>
    </nc>
  </rcc>
  <rcc rId="53" sId="1">
    <nc r="K97" t="inlineStr">
      <is>
        <t>Failed in Automation</t>
      </is>
    </nc>
  </rcc>
  <rcc rId="54" sId="1">
    <nc r="K90" t="inlineStr">
      <is>
        <t>Failed in Automation</t>
      </is>
    </nc>
  </rcc>
  <rcc rId="55" sId="1">
    <nc r="K89" t="inlineStr">
      <is>
        <t>Failed in Automation</t>
      </is>
    </nc>
  </rcc>
  <rcc rId="56" sId="1">
    <nc r="D94" t="inlineStr">
      <is>
        <t>Automation</t>
      </is>
    </nc>
  </rcc>
  <rcc rId="57" sId="1">
    <nc r="E94" t="inlineStr">
      <is>
        <t>Pass</t>
      </is>
    </nc>
  </rcc>
  <rcc rId="58" sId="1">
    <nc r="D100" t="inlineStr">
      <is>
        <t>Automation</t>
      </is>
    </nc>
  </rcc>
  <rcc rId="59" sId="1">
    <nc r="E100" t="inlineStr">
      <is>
        <t>Pass</t>
      </is>
    </nc>
  </rcc>
  <rcc rId="60" sId="1">
    <nc r="K44" t="inlineStr">
      <is>
        <t>Failed in Automation</t>
      </is>
    </nc>
  </rcc>
  <rcc rId="61" sId="1">
    <nc r="D93" t="inlineStr">
      <is>
        <t>Automation</t>
      </is>
    </nc>
  </rcc>
  <rcc rId="62" sId="1">
    <nc r="E93" t="inlineStr">
      <is>
        <t>Pass</t>
      </is>
    </nc>
  </rcc>
  <rcc rId="63" sId="1">
    <nc r="D21" t="inlineStr">
      <is>
        <t>Chetana</t>
      </is>
    </nc>
  </rcc>
  <rcc rId="64" sId="1">
    <nc r="D27" t="inlineStr">
      <is>
        <t>Chetana</t>
      </is>
    </nc>
  </rcc>
  <rcc rId="65" sId="1">
    <nc r="D37" t="inlineStr">
      <is>
        <t>Chetana</t>
      </is>
    </nc>
  </rcc>
  <rcc rId="66" sId="1">
    <nc r="D44" t="inlineStr">
      <is>
        <t>Chetana</t>
      </is>
    </nc>
  </rcc>
  <rcc rId="67" sId="1">
    <nc r="D54" t="inlineStr">
      <is>
        <t>Chetana</t>
      </is>
    </nc>
  </rcc>
  <rcc rId="68" sId="1">
    <nc r="D56" t="inlineStr">
      <is>
        <t>Chetana</t>
      </is>
    </nc>
  </rcc>
  <rcc rId="69" sId="1">
    <nc r="D60" t="inlineStr">
      <is>
        <t>Chetana</t>
      </is>
    </nc>
  </rcc>
  <rcc rId="70" sId="1">
    <nc r="D72" t="inlineStr">
      <is>
        <t>Chetana</t>
      </is>
    </nc>
  </rcc>
  <rcc rId="71" sId="1">
    <nc r="D81" t="inlineStr">
      <is>
        <t>Chetana</t>
      </is>
    </nc>
  </rcc>
  <rcc rId="72" sId="1">
    <nc r="D88" t="inlineStr">
      <is>
        <t>Chetana</t>
      </is>
    </nc>
  </rcc>
  <rcc rId="73" sId="1">
    <nc r="D91" t="inlineStr">
      <is>
        <t>Chetana</t>
      </is>
    </nc>
  </rcc>
  <rcc rId="74" sId="1">
    <nc r="D95" t="inlineStr">
      <is>
        <t>Chetana</t>
      </is>
    </nc>
  </rcc>
  <rcc rId="75" sId="1">
    <nc r="D97" t="inlineStr">
      <is>
        <t>Chetana</t>
      </is>
    </nc>
  </rcc>
  <rdn rId="0" localSheetId="1" customView="1" name="Z_47E23E80_8DDE_4293_B22E_80F2CD68C65B_.wvu.FilterData" hidden="1" oldHidden="1">
    <formula>Sheet1!$A$1:$L$101</formula>
  </rdn>
  <rcv guid="{47E23E80-8DDE-4293-B22E-80F2CD68C6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nc r="E82" t="inlineStr">
      <is>
        <t>pass</t>
      </is>
    </nc>
  </rcc>
  <rdn rId="0" localSheetId="1" customView="1" name="Z_5245A474_55ED_412A_A566_79D2777267E5_.wvu.FilterData" hidden="1" oldHidden="1">
    <formula>Sheet1!$A$1:$L$101</formula>
  </rdn>
  <rcv guid="{5245A474-55ED-412A-A566-79D2777267E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3">
  <userInfo guid="{DD759841-A12C-48DE-9E2D-56E3776CD6CC}" name="H R, ArpithaX" id="-1051188043" dateTime="2022-12-28T09:31:32"/>
  <userInfo guid="{032A7BCA-60C1-4E20-8D16-3B0CFE607969}" name="C, ChetanaX" id="-1677647278" dateTime="2022-12-28T09:40:14"/>
  <userInfo guid="{2345C8BD-8DE6-4FE8-89F2-CE87AC8557D7}" name="Mohiuddin, SajjadX" id="-103624607" dateTime="2022-12-28T09:48:35"/>
  <userInfo guid="{45983B1A-794B-4DE2-BC50-D32E532D198C}" name="H R, ArpithaX" id="-1051156582" dateTime="2022-12-29T13:37:38"/>
  <userInfo guid="{85069E35-4C2A-4383-A5E9-08F2B12A27EA}" name="H R, ArpithaX" id="-1051195578" dateTime="2023-01-04T15:05:21"/>
  <userInfo guid="{85069E35-4C2A-4383-A5E9-08F2B12A27EA}" name="Shariff, HidayathullaX" id="-176258144" dateTime="2023-01-04T15:09:50"/>
  <userInfo guid="{BADD096C-7FE2-46F1-8A04-5EEC1301E916}" name="H R, ArpithaX" id="-1051163081" dateTime="2023-01-04T15:14:01"/>
  <userInfo guid="{BADD096C-7FE2-46F1-8A04-5EEC1301E916}" name="C, ChetanaX" id="-1677629257" dateTime="2023-01-04T15:21:41"/>
  <userInfo guid="{742DD8A6-8174-47A3-BC49-6FF9CD1E272E}" name="Harikumar, GayathriX" id="-957589852" dateTime="2023-01-04T16:10:34"/>
  <userInfo guid="{5A886D1C-DF92-44D2-906C-57B381E00CB0}" name="Rajubhai, GanganiX utsavbhai" id="-1434597649" dateTime="2023-01-04T17:23:52"/>
  <userInfo guid="{DBC6FA02-9B0B-4D09-A465-C5ED02838FDC}" name="Mohiuddin, SajjadX" id="-103623441" dateTime="2023-01-04T18:35:48"/>
  <userInfo guid="{9E404D61-99AD-4038-9543-4EB57A5949C1}" name="Mp, Ganesh" id="-925266311" dateTime="2023-01-05T11:45:45"/>
  <userInfo guid="{46A2723D-0537-4974-8282-7F2329ACCAAD}" name="Mp, Ganesh" id="-925278308" dateTime="2023-01-05T12:00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zoomScaleNormal="100" workbookViewId="0">
      <selection activeCell="B1" sqref="B1"/>
    </sheetView>
  </sheetViews>
  <sheetFormatPr defaultRowHeight="14.4" x14ac:dyDescent="0.3"/>
  <cols>
    <col min="1" max="1" width="11.77734375" bestFit="1" customWidth="1"/>
    <col min="2" max="2" width="60.109375" customWidth="1"/>
    <col min="3" max="3" width="25.6640625" customWidth="1"/>
    <col min="5" max="5" width="11.6640625" customWidth="1"/>
    <col min="9" max="9" width="15" bestFit="1" customWidth="1"/>
    <col min="10" max="10" width="12.33203125" bestFit="1" customWidth="1"/>
  </cols>
  <sheetData>
    <row r="1" spans="1:10" x14ac:dyDescent="0.3">
      <c r="A1" s="2" t="s">
        <v>132</v>
      </c>
      <c r="B1" s="2" t="s">
        <v>133</v>
      </c>
      <c r="C1" s="2" t="s">
        <v>131</v>
      </c>
      <c r="D1" s="2" t="s">
        <v>117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</row>
    <row r="2" spans="1:10" x14ac:dyDescent="0.3">
      <c r="A2" s="2" t="str">
        <f>HYPERLINK("https://hsdes.intel.com/resource/1508602355","1508602355")</f>
        <v>1508602355</v>
      </c>
      <c r="B2" s="2" t="s">
        <v>0</v>
      </c>
      <c r="C2" s="2" t="s">
        <v>97</v>
      </c>
      <c r="D2" s="4" t="s">
        <v>118</v>
      </c>
      <c r="E2" s="2"/>
      <c r="F2" s="2">
        <v>42</v>
      </c>
      <c r="G2" s="2" t="s">
        <v>119</v>
      </c>
      <c r="H2" s="2" t="s">
        <v>120</v>
      </c>
      <c r="I2" s="2" t="s">
        <v>128</v>
      </c>
      <c r="J2" s="2"/>
    </row>
    <row r="3" spans="1:10" x14ac:dyDescent="0.3">
      <c r="A3" s="2" t="str">
        <f>HYPERLINK("https://hsdes.intel.com/resource/1508602397","1508602397")</f>
        <v>1508602397</v>
      </c>
      <c r="B3" s="2" t="s">
        <v>1</v>
      </c>
      <c r="C3" s="2" t="s">
        <v>98</v>
      </c>
      <c r="D3" s="4" t="s">
        <v>118</v>
      </c>
      <c r="E3" s="2"/>
      <c r="F3" s="2">
        <v>42</v>
      </c>
      <c r="G3" s="2" t="s">
        <v>119</v>
      </c>
      <c r="H3" s="2" t="s">
        <v>120</v>
      </c>
      <c r="I3" s="2" t="s">
        <v>128</v>
      </c>
      <c r="J3" s="2"/>
    </row>
    <row r="4" spans="1:10" x14ac:dyDescent="0.3">
      <c r="A4" s="2" t="str">
        <f>HYPERLINK("https://hsdes.intel.com/resource/1508602432","1508602432")</f>
        <v>1508602432</v>
      </c>
      <c r="B4" s="2" t="s">
        <v>2</v>
      </c>
      <c r="C4" s="2" t="s">
        <v>99</v>
      </c>
      <c r="D4" s="4" t="s">
        <v>118</v>
      </c>
      <c r="E4" s="2"/>
      <c r="F4" s="2">
        <v>42</v>
      </c>
      <c r="G4" s="2" t="s">
        <v>119</v>
      </c>
      <c r="H4" s="2" t="s">
        <v>120</v>
      </c>
      <c r="I4" s="2" t="s">
        <v>128</v>
      </c>
      <c r="J4" s="2"/>
    </row>
    <row r="5" spans="1:10" x14ac:dyDescent="0.3">
      <c r="A5" s="2" t="str">
        <f>HYPERLINK("https://hsdes.intel.com/resource/1508602637","1508602637")</f>
        <v>1508602637</v>
      </c>
      <c r="B5" s="2" t="s">
        <v>3</v>
      </c>
      <c r="C5" s="2" t="s">
        <v>97</v>
      </c>
      <c r="D5" s="4" t="s">
        <v>129</v>
      </c>
      <c r="E5" s="2"/>
      <c r="F5" s="2">
        <v>42</v>
      </c>
      <c r="G5" s="2" t="s">
        <v>119</v>
      </c>
      <c r="H5" s="2" t="s">
        <v>120</v>
      </c>
      <c r="I5" s="2" t="s">
        <v>128</v>
      </c>
      <c r="J5" s="2"/>
    </row>
    <row r="6" spans="1:10" x14ac:dyDescent="0.3">
      <c r="A6" s="2" t="str">
        <f>HYPERLINK("https://hsdes.intel.com/resource/1508602684","1508602684")</f>
        <v>1508602684</v>
      </c>
      <c r="B6" s="2" t="s">
        <v>4</v>
      </c>
      <c r="C6" s="2" t="s">
        <v>99</v>
      </c>
      <c r="D6" s="4" t="s">
        <v>118</v>
      </c>
      <c r="E6" s="2"/>
      <c r="F6" s="2">
        <v>42</v>
      </c>
      <c r="G6" s="2" t="s">
        <v>119</v>
      </c>
      <c r="H6" s="2" t="s">
        <v>120</v>
      </c>
      <c r="I6" s="2" t="s">
        <v>128</v>
      </c>
      <c r="J6" s="2"/>
    </row>
    <row r="7" spans="1:10" x14ac:dyDescent="0.3">
      <c r="A7" s="2" t="str">
        <f>HYPERLINK("https://hsdes.intel.com/resource/1508602932","1508602932")</f>
        <v>1508602932</v>
      </c>
      <c r="B7" s="2" t="s">
        <v>5</v>
      </c>
      <c r="C7" s="2" t="s">
        <v>99</v>
      </c>
      <c r="D7" s="4" t="s">
        <v>118</v>
      </c>
      <c r="E7" s="2"/>
      <c r="F7" s="2">
        <v>42</v>
      </c>
      <c r="G7" s="2" t="s">
        <v>119</v>
      </c>
      <c r="H7" s="2" t="s">
        <v>120</v>
      </c>
      <c r="I7" s="2" t="s">
        <v>128</v>
      </c>
      <c r="J7" s="2"/>
    </row>
    <row r="8" spans="1:10" x14ac:dyDescent="0.3">
      <c r="A8" s="2" t="str">
        <f>HYPERLINK("https://hsdes.intel.com/resource/1508602991","1508602991")</f>
        <v>1508602991</v>
      </c>
      <c r="B8" s="2" t="s">
        <v>6</v>
      </c>
      <c r="C8" s="2" t="s">
        <v>99</v>
      </c>
      <c r="D8" s="4" t="s">
        <v>118</v>
      </c>
      <c r="E8" s="2"/>
      <c r="F8" s="2">
        <v>42</v>
      </c>
      <c r="G8" s="2" t="s">
        <v>119</v>
      </c>
      <c r="H8" s="2" t="s">
        <v>120</v>
      </c>
      <c r="I8" s="2" t="s">
        <v>128</v>
      </c>
      <c r="J8" s="2"/>
    </row>
    <row r="9" spans="1:10" x14ac:dyDescent="0.3">
      <c r="A9" s="2" t="str">
        <f>HYPERLINK("https://hsdes.intel.com/resource/1508603005","1508603005")</f>
        <v>1508603005</v>
      </c>
      <c r="B9" s="2" t="s">
        <v>7</v>
      </c>
      <c r="C9" s="2" t="s">
        <v>99</v>
      </c>
      <c r="D9" s="4" t="s">
        <v>118</v>
      </c>
      <c r="E9" s="2"/>
      <c r="F9" s="2">
        <v>42</v>
      </c>
      <c r="G9" s="2" t="s">
        <v>119</v>
      </c>
      <c r="H9" s="2" t="s">
        <v>120</v>
      </c>
      <c r="I9" s="2" t="s">
        <v>128</v>
      </c>
      <c r="J9" s="2"/>
    </row>
    <row r="10" spans="1:10" x14ac:dyDescent="0.3">
      <c r="A10" s="2" t="str">
        <f>HYPERLINK("https://hsdes.intel.com/resource/1508603037","1508603037")</f>
        <v>1508603037</v>
      </c>
      <c r="B10" s="2" t="s">
        <v>8</v>
      </c>
      <c r="C10" s="2" t="s">
        <v>99</v>
      </c>
      <c r="D10" s="4" t="s">
        <v>118</v>
      </c>
      <c r="E10" s="2"/>
      <c r="F10" s="2">
        <v>42</v>
      </c>
      <c r="G10" s="2" t="s">
        <v>119</v>
      </c>
      <c r="H10" s="2" t="s">
        <v>120</v>
      </c>
      <c r="I10" s="2" t="s">
        <v>128</v>
      </c>
      <c r="J10" s="2"/>
    </row>
    <row r="11" spans="1:10" x14ac:dyDescent="0.3">
      <c r="A11" s="2" t="str">
        <f>HYPERLINK("https://hsdes.intel.com/resource/1508603163","1508603163")</f>
        <v>1508603163</v>
      </c>
      <c r="B11" s="2" t="s">
        <v>9</v>
      </c>
      <c r="C11" s="2" t="s">
        <v>99</v>
      </c>
      <c r="D11" s="4" t="s">
        <v>118</v>
      </c>
      <c r="E11" s="2"/>
      <c r="F11" s="2">
        <v>42</v>
      </c>
      <c r="G11" s="2" t="s">
        <v>119</v>
      </c>
      <c r="H11" s="2" t="s">
        <v>120</v>
      </c>
      <c r="I11" s="2" t="s">
        <v>128</v>
      </c>
      <c r="J11" s="2"/>
    </row>
    <row r="12" spans="1:10" x14ac:dyDescent="0.3">
      <c r="A12" s="2" t="str">
        <f>HYPERLINK("https://hsdes.intel.com/resource/1508603318","1508603318")</f>
        <v>1508603318</v>
      </c>
      <c r="B12" s="2" t="s">
        <v>10</v>
      </c>
      <c r="C12" s="2" t="s">
        <v>99</v>
      </c>
      <c r="D12" s="4" t="s">
        <v>118</v>
      </c>
      <c r="E12" s="2"/>
      <c r="F12" s="2">
        <v>42</v>
      </c>
      <c r="G12" s="2" t="s">
        <v>119</v>
      </c>
      <c r="H12" s="2" t="s">
        <v>120</v>
      </c>
      <c r="I12" s="2" t="s">
        <v>128</v>
      </c>
      <c r="J12" s="2"/>
    </row>
    <row r="13" spans="1:10" x14ac:dyDescent="0.3">
      <c r="A13" s="2" t="str">
        <f>HYPERLINK("https://hsdes.intel.com/resource/1508603398","1508603398")</f>
        <v>1508603398</v>
      </c>
      <c r="B13" s="2" t="s">
        <v>11</v>
      </c>
      <c r="C13" s="2" t="s">
        <v>99</v>
      </c>
      <c r="D13" s="4" t="s">
        <v>118</v>
      </c>
      <c r="E13" s="2"/>
      <c r="F13" s="2">
        <v>42</v>
      </c>
      <c r="G13" s="2" t="s">
        <v>119</v>
      </c>
      <c r="H13" s="2" t="s">
        <v>120</v>
      </c>
      <c r="I13" s="2" t="s">
        <v>128</v>
      </c>
      <c r="J13" s="2"/>
    </row>
    <row r="14" spans="1:10" x14ac:dyDescent="0.3">
      <c r="A14" s="2" t="str">
        <f>HYPERLINK("https://hsdes.intel.com/resource/1508603400","1508603400")</f>
        <v>1508603400</v>
      </c>
      <c r="B14" s="2" t="s">
        <v>12</v>
      </c>
      <c r="C14" s="2" t="s">
        <v>99</v>
      </c>
      <c r="D14" s="4" t="s">
        <v>118</v>
      </c>
      <c r="E14" s="2"/>
      <c r="F14" s="2">
        <v>42</v>
      </c>
      <c r="G14" s="2" t="s">
        <v>119</v>
      </c>
      <c r="H14" s="2" t="s">
        <v>120</v>
      </c>
      <c r="I14" s="2" t="s">
        <v>128</v>
      </c>
      <c r="J14" s="2"/>
    </row>
    <row r="15" spans="1:10" x14ac:dyDescent="0.3">
      <c r="A15" s="2" t="str">
        <f>HYPERLINK("https://hsdes.intel.com/resource/1508603410","1508603410")</f>
        <v>1508603410</v>
      </c>
      <c r="B15" s="2" t="s">
        <v>13</v>
      </c>
      <c r="C15" s="2" t="s">
        <v>99</v>
      </c>
      <c r="D15" s="4" t="s">
        <v>118</v>
      </c>
      <c r="E15" s="2"/>
      <c r="F15" s="2">
        <v>42</v>
      </c>
      <c r="G15" s="2" t="s">
        <v>119</v>
      </c>
      <c r="H15" s="2" t="s">
        <v>120</v>
      </c>
      <c r="I15" s="2" t="s">
        <v>128</v>
      </c>
      <c r="J15" s="2"/>
    </row>
    <row r="16" spans="1:10" x14ac:dyDescent="0.3">
      <c r="A16" s="2" t="str">
        <f>HYPERLINK("https://hsdes.intel.com/resource/1508603458","1508603458")</f>
        <v>1508603458</v>
      </c>
      <c r="B16" s="2" t="s">
        <v>14</v>
      </c>
      <c r="C16" s="2" t="s">
        <v>99</v>
      </c>
      <c r="D16" s="4" t="s">
        <v>118</v>
      </c>
      <c r="E16" s="2"/>
      <c r="F16" s="2">
        <v>42</v>
      </c>
      <c r="G16" s="2" t="s">
        <v>119</v>
      </c>
      <c r="H16" s="2" t="s">
        <v>120</v>
      </c>
      <c r="I16" s="2" t="s">
        <v>128</v>
      </c>
      <c r="J16" s="2"/>
    </row>
    <row r="17" spans="1:10" x14ac:dyDescent="0.3">
      <c r="A17" s="2" t="str">
        <f>HYPERLINK("https://hsdes.intel.com/resource/1508603543","1508603543")</f>
        <v>1508603543</v>
      </c>
      <c r="B17" s="2" t="s">
        <v>15</v>
      </c>
      <c r="C17" s="2" t="s">
        <v>99</v>
      </c>
      <c r="D17" s="4" t="s">
        <v>118</v>
      </c>
      <c r="E17" s="2"/>
      <c r="F17" s="2">
        <v>42</v>
      </c>
      <c r="G17" s="2" t="s">
        <v>119</v>
      </c>
      <c r="H17" s="2" t="s">
        <v>120</v>
      </c>
      <c r="I17" s="2" t="s">
        <v>128</v>
      </c>
      <c r="J17" s="2"/>
    </row>
    <row r="18" spans="1:10" x14ac:dyDescent="0.3">
      <c r="A18" s="2" t="str">
        <f>HYPERLINK("https://hsdes.intel.com/resource/1508603774","1508603774")</f>
        <v>1508603774</v>
      </c>
      <c r="B18" s="2" t="s">
        <v>16</v>
      </c>
      <c r="C18" s="2" t="s">
        <v>100</v>
      </c>
      <c r="D18" s="4" t="s">
        <v>118</v>
      </c>
      <c r="E18" s="2"/>
      <c r="F18" s="2">
        <v>42</v>
      </c>
      <c r="G18" s="2" t="s">
        <v>119</v>
      </c>
      <c r="H18" s="2" t="s">
        <v>120</v>
      </c>
      <c r="I18" s="2" t="s">
        <v>128</v>
      </c>
      <c r="J18" s="2"/>
    </row>
    <row r="19" spans="1:10" x14ac:dyDescent="0.3">
      <c r="A19" s="2" t="str">
        <f>HYPERLINK("https://hsdes.intel.com/resource/1508603938","1508603938")</f>
        <v>1508603938</v>
      </c>
      <c r="B19" s="2" t="s">
        <v>17</v>
      </c>
      <c r="C19" s="2" t="s">
        <v>99</v>
      </c>
      <c r="D19" s="4" t="s">
        <v>118</v>
      </c>
      <c r="E19" s="2"/>
      <c r="F19" s="2">
        <v>42</v>
      </c>
      <c r="G19" s="2" t="s">
        <v>119</v>
      </c>
      <c r="H19" s="2" t="s">
        <v>120</v>
      </c>
      <c r="I19" s="2" t="s">
        <v>128</v>
      </c>
      <c r="J19" s="2"/>
    </row>
    <row r="20" spans="1:10" x14ac:dyDescent="0.3">
      <c r="A20" s="2" t="str">
        <f>HYPERLINK("https://hsdes.intel.com/resource/1508603996","1508603996")</f>
        <v>1508603996</v>
      </c>
      <c r="B20" s="2" t="s">
        <v>18</v>
      </c>
      <c r="C20" s="2" t="s">
        <v>99</v>
      </c>
      <c r="D20" s="4" t="s">
        <v>118</v>
      </c>
      <c r="E20" s="2"/>
      <c r="F20" s="2">
        <v>42</v>
      </c>
      <c r="G20" s="2" t="s">
        <v>119</v>
      </c>
      <c r="H20" s="2" t="s">
        <v>120</v>
      </c>
      <c r="I20" s="2" t="s">
        <v>128</v>
      </c>
      <c r="J20" s="2"/>
    </row>
    <row r="21" spans="1:10" x14ac:dyDescent="0.3">
      <c r="A21" s="2" t="str">
        <f>HYPERLINK("https://hsdes.intel.com/resource/1508604005","1508604005")</f>
        <v>1508604005</v>
      </c>
      <c r="B21" s="2" t="s">
        <v>19</v>
      </c>
      <c r="C21" s="2" t="s">
        <v>101</v>
      </c>
      <c r="D21" s="4" t="s">
        <v>118</v>
      </c>
      <c r="E21" s="2"/>
      <c r="F21" s="2">
        <v>42</v>
      </c>
      <c r="G21" s="2" t="s">
        <v>119</v>
      </c>
      <c r="H21" s="2" t="s">
        <v>120</v>
      </c>
      <c r="I21" s="2" t="s">
        <v>128</v>
      </c>
      <c r="J21" s="2"/>
    </row>
    <row r="22" spans="1:10" x14ac:dyDescent="0.3">
      <c r="A22" s="2" t="str">
        <f>HYPERLINK("https://hsdes.intel.com/resource/1508605022","1508605022")</f>
        <v>1508605022</v>
      </c>
      <c r="B22" s="2" t="s">
        <v>20</v>
      </c>
      <c r="C22" s="2" t="s">
        <v>99</v>
      </c>
      <c r="D22" s="4" t="s">
        <v>118</v>
      </c>
      <c r="E22" s="2"/>
      <c r="F22" s="2">
        <v>42</v>
      </c>
      <c r="G22" s="2" t="s">
        <v>119</v>
      </c>
      <c r="H22" s="2" t="s">
        <v>120</v>
      </c>
      <c r="I22" s="2" t="s">
        <v>128</v>
      </c>
      <c r="J22" s="2"/>
    </row>
    <row r="23" spans="1:10" x14ac:dyDescent="0.3">
      <c r="A23" s="2" t="str">
        <f>HYPERLINK("https://hsdes.intel.com/resource/1508605199","1508605199")</f>
        <v>1508605199</v>
      </c>
      <c r="B23" s="2" t="s">
        <v>21</v>
      </c>
      <c r="C23" s="2" t="s">
        <v>102</v>
      </c>
      <c r="D23" s="4" t="s">
        <v>118</v>
      </c>
      <c r="E23" s="2"/>
      <c r="F23" s="2">
        <v>42</v>
      </c>
      <c r="G23" s="2" t="s">
        <v>119</v>
      </c>
      <c r="H23" s="2" t="s">
        <v>120</v>
      </c>
      <c r="I23" s="2" t="s">
        <v>128</v>
      </c>
      <c r="J23" s="2"/>
    </row>
    <row r="24" spans="1:10" x14ac:dyDescent="0.3">
      <c r="A24" s="2" t="str">
        <f>HYPERLINK("https://hsdes.intel.com/resource/1508605361","1508605361")</f>
        <v>1508605361</v>
      </c>
      <c r="B24" s="2" t="s">
        <v>22</v>
      </c>
      <c r="C24" s="2" t="s">
        <v>103</v>
      </c>
      <c r="D24" s="4" t="s">
        <v>118</v>
      </c>
      <c r="E24" s="2"/>
      <c r="F24" s="2">
        <v>42</v>
      </c>
      <c r="G24" s="2" t="s">
        <v>119</v>
      </c>
      <c r="H24" s="2" t="s">
        <v>120</v>
      </c>
      <c r="I24" s="2" t="s">
        <v>128</v>
      </c>
      <c r="J24" s="2"/>
    </row>
    <row r="25" spans="1:10" x14ac:dyDescent="0.3">
      <c r="A25" s="2" t="str">
        <f>HYPERLINK("https://hsdes.intel.com/resource/1508605380","1508605380")</f>
        <v>1508605380</v>
      </c>
      <c r="B25" s="2" t="s">
        <v>23</v>
      </c>
      <c r="C25" s="2" t="s">
        <v>99</v>
      </c>
      <c r="D25" s="4" t="s">
        <v>118</v>
      </c>
      <c r="E25" s="2"/>
      <c r="F25" s="2">
        <v>42</v>
      </c>
      <c r="G25" s="2" t="s">
        <v>119</v>
      </c>
      <c r="H25" s="2" t="s">
        <v>120</v>
      </c>
      <c r="I25" s="2" t="s">
        <v>128</v>
      </c>
      <c r="J25" s="2"/>
    </row>
    <row r="26" spans="1:10" x14ac:dyDescent="0.3">
      <c r="A26" s="2" t="str">
        <f>HYPERLINK("https://hsdes.intel.com/resource/1508605646","1508605646")</f>
        <v>1508605646</v>
      </c>
      <c r="B26" s="2" t="s">
        <v>24</v>
      </c>
      <c r="C26" s="2" t="s">
        <v>99</v>
      </c>
      <c r="D26" s="4" t="s">
        <v>118</v>
      </c>
      <c r="E26" s="2"/>
      <c r="F26" s="2">
        <v>42</v>
      </c>
      <c r="G26" s="2" t="s">
        <v>119</v>
      </c>
      <c r="H26" s="2" t="s">
        <v>120</v>
      </c>
      <c r="I26" s="2" t="s">
        <v>128</v>
      </c>
      <c r="J26" s="2"/>
    </row>
    <row r="27" spans="1:10" x14ac:dyDescent="0.3">
      <c r="A27" s="2" t="str">
        <f>HYPERLINK("https://hsdes.intel.com/resource/1508605799","1508605799")</f>
        <v>1508605799</v>
      </c>
      <c r="B27" s="2" t="s">
        <v>25</v>
      </c>
      <c r="C27" s="2" t="s">
        <v>102</v>
      </c>
      <c r="D27" s="4" t="s">
        <v>118</v>
      </c>
      <c r="E27" s="2"/>
      <c r="F27" s="2">
        <v>42</v>
      </c>
      <c r="G27" s="2" t="s">
        <v>119</v>
      </c>
      <c r="H27" s="2" t="s">
        <v>120</v>
      </c>
      <c r="I27" s="2" t="s">
        <v>127</v>
      </c>
      <c r="J27" s="2"/>
    </row>
    <row r="28" spans="1:10" x14ac:dyDescent="0.3">
      <c r="A28" s="2" t="str">
        <f>HYPERLINK("https://hsdes.intel.com/resource/1508605916","1508605916")</f>
        <v>1508605916</v>
      </c>
      <c r="B28" s="2" t="s">
        <v>26</v>
      </c>
      <c r="C28" s="2" t="s">
        <v>99</v>
      </c>
      <c r="D28" s="4" t="s">
        <v>118</v>
      </c>
      <c r="E28" s="2"/>
      <c r="F28" s="2">
        <v>42</v>
      </c>
      <c r="G28" s="2" t="s">
        <v>119</v>
      </c>
      <c r="H28" s="2" t="s">
        <v>120</v>
      </c>
      <c r="I28" s="2" t="s">
        <v>128</v>
      </c>
      <c r="J28" s="2"/>
    </row>
    <row r="29" spans="1:10" x14ac:dyDescent="0.3">
      <c r="A29" s="2" t="str">
        <f>HYPERLINK("https://hsdes.intel.com/resource/1508605931","1508605931")</f>
        <v>1508605931</v>
      </c>
      <c r="B29" s="2" t="s">
        <v>27</v>
      </c>
      <c r="C29" s="2" t="s">
        <v>101</v>
      </c>
      <c r="D29" s="4" t="s">
        <v>118</v>
      </c>
      <c r="E29" s="2"/>
      <c r="F29" s="2">
        <v>42</v>
      </c>
      <c r="G29" s="2" t="s">
        <v>119</v>
      </c>
      <c r="H29" s="2" t="s">
        <v>120</v>
      </c>
      <c r="I29" s="2" t="s">
        <v>128</v>
      </c>
      <c r="J29" s="2"/>
    </row>
    <row r="30" spans="1:10" x14ac:dyDescent="0.3">
      <c r="A30" s="2" t="str">
        <f>HYPERLINK("https://hsdes.intel.com/resource/1508606165","1508606165")</f>
        <v>1508606165</v>
      </c>
      <c r="B30" s="2" t="s">
        <v>28</v>
      </c>
      <c r="C30" s="2" t="s">
        <v>104</v>
      </c>
      <c r="D30" s="4" t="s">
        <v>118</v>
      </c>
      <c r="E30" s="2"/>
      <c r="F30" s="2">
        <v>42</v>
      </c>
      <c r="G30" s="2" t="s">
        <v>119</v>
      </c>
      <c r="H30" s="2" t="s">
        <v>120</v>
      </c>
      <c r="I30" s="2" t="s">
        <v>128</v>
      </c>
      <c r="J30" s="2"/>
    </row>
    <row r="31" spans="1:10" x14ac:dyDescent="0.3">
      <c r="A31" s="2" t="str">
        <f>HYPERLINK("https://hsdes.intel.com/resource/1508606172","1508606172")</f>
        <v>1508606172</v>
      </c>
      <c r="B31" s="2" t="s">
        <v>29</v>
      </c>
      <c r="C31" s="2" t="s">
        <v>99</v>
      </c>
      <c r="D31" s="4" t="s">
        <v>118</v>
      </c>
      <c r="E31" s="2"/>
      <c r="F31" s="2">
        <v>42</v>
      </c>
      <c r="G31" s="2" t="s">
        <v>119</v>
      </c>
      <c r="H31" s="2" t="s">
        <v>120</v>
      </c>
      <c r="I31" s="2" t="s">
        <v>128</v>
      </c>
      <c r="J31" s="2"/>
    </row>
    <row r="32" spans="1:10" x14ac:dyDescent="0.3">
      <c r="A32" s="2" t="str">
        <f>HYPERLINK("https://hsdes.intel.com/resource/1508606208","1508606208")</f>
        <v>1508606208</v>
      </c>
      <c r="B32" s="2" t="s">
        <v>30</v>
      </c>
      <c r="C32" s="2" t="s">
        <v>99</v>
      </c>
      <c r="D32" s="4" t="s">
        <v>118</v>
      </c>
      <c r="E32" s="2"/>
      <c r="F32" s="2">
        <v>42</v>
      </c>
      <c r="G32" s="2" t="s">
        <v>119</v>
      </c>
      <c r="H32" s="2" t="s">
        <v>120</v>
      </c>
      <c r="I32" s="2" t="s">
        <v>128</v>
      </c>
      <c r="J32" s="2"/>
    </row>
    <row r="33" spans="1:10" x14ac:dyDescent="0.3">
      <c r="A33" s="2" t="str">
        <f>HYPERLINK("https://hsdes.intel.com/resource/1508606240","1508606240")</f>
        <v>1508606240</v>
      </c>
      <c r="B33" s="2" t="s">
        <v>31</v>
      </c>
      <c r="C33" s="2" t="s">
        <v>105</v>
      </c>
      <c r="D33" s="4" t="s">
        <v>118</v>
      </c>
      <c r="E33" s="2"/>
      <c r="F33" s="2">
        <v>42</v>
      </c>
      <c r="G33" s="2" t="s">
        <v>119</v>
      </c>
      <c r="H33" s="2" t="s">
        <v>120</v>
      </c>
      <c r="I33" s="2" t="s">
        <v>128</v>
      </c>
      <c r="J33" s="2"/>
    </row>
    <row r="34" spans="1:10" x14ac:dyDescent="0.3">
      <c r="A34" s="2" t="str">
        <f>HYPERLINK("https://hsdes.intel.com/resource/1508606364","1508606364")</f>
        <v>1508606364</v>
      </c>
      <c r="B34" s="2" t="s">
        <v>32</v>
      </c>
      <c r="C34" s="2" t="s">
        <v>106</v>
      </c>
      <c r="D34" s="4" t="s">
        <v>118</v>
      </c>
      <c r="E34" s="2"/>
      <c r="F34" s="2">
        <v>42</v>
      </c>
      <c r="G34" s="2" t="s">
        <v>119</v>
      </c>
      <c r="H34" s="2" t="s">
        <v>120</v>
      </c>
      <c r="I34" s="2" t="s">
        <v>128</v>
      </c>
      <c r="J34" s="2"/>
    </row>
    <row r="35" spans="1:10" x14ac:dyDescent="0.3">
      <c r="A35" s="2" t="str">
        <f>HYPERLINK("https://hsdes.intel.com/resource/1508606367","1508606367")</f>
        <v>1508606367</v>
      </c>
      <c r="B35" s="2" t="s">
        <v>33</v>
      </c>
      <c r="C35" s="2" t="s">
        <v>99</v>
      </c>
      <c r="D35" s="4" t="s">
        <v>118</v>
      </c>
      <c r="E35" s="2"/>
      <c r="F35" s="2">
        <v>42</v>
      </c>
      <c r="G35" s="2" t="s">
        <v>119</v>
      </c>
      <c r="H35" s="2" t="s">
        <v>120</v>
      </c>
      <c r="I35" s="2" t="s">
        <v>128</v>
      </c>
      <c r="J35" s="2"/>
    </row>
    <row r="36" spans="1:10" x14ac:dyDescent="0.3">
      <c r="A36" s="2" t="str">
        <f>HYPERLINK("https://hsdes.intel.com/resource/1508606397","1508606397")</f>
        <v>1508606397</v>
      </c>
      <c r="B36" s="2" t="s">
        <v>34</v>
      </c>
      <c r="C36" s="2" t="s">
        <v>98</v>
      </c>
      <c r="D36" s="4" t="s">
        <v>118</v>
      </c>
      <c r="E36" s="2"/>
      <c r="F36" s="2">
        <v>42</v>
      </c>
      <c r="G36" s="2" t="s">
        <v>119</v>
      </c>
      <c r="H36" s="2" t="s">
        <v>120</v>
      </c>
      <c r="I36" s="2" t="s">
        <v>128</v>
      </c>
      <c r="J36" s="2"/>
    </row>
    <row r="37" spans="1:10" x14ac:dyDescent="0.3">
      <c r="A37" s="2" t="str">
        <f>HYPERLINK("https://hsdes.intel.com/resource/1508607605","1508607605")</f>
        <v>1508607605</v>
      </c>
      <c r="B37" s="2" t="s">
        <v>35</v>
      </c>
      <c r="C37" s="2" t="s">
        <v>99</v>
      </c>
      <c r="D37" s="4" t="s">
        <v>118</v>
      </c>
      <c r="E37" s="2"/>
      <c r="F37" s="2">
        <v>42</v>
      </c>
      <c r="G37" s="2" t="s">
        <v>119</v>
      </c>
      <c r="H37" s="2" t="s">
        <v>120</v>
      </c>
      <c r="I37" s="2" t="s">
        <v>128</v>
      </c>
      <c r="J37" s="2"/>
    </row>
    <row r="38" spans="1:10" x14ac:dyDescent="0.3">
      <c r="A38" s="2" t="str">
        <f>HYPERLINK("https://hsdes.intel.com/resource/1508608365","1508608365")</f>
        <v>1508608365</v>
      </c>
      <c r="B38" s="2" t="s">
        <v>36</v>
      </c>
      <c r="C38" s="2" t="s">
        <v>99</v>
      </c>
      <c r="D38" s="4" t="s">
        <v>118</v>
      </c>
      <c r="E38" s="2"/>
      <c r="F38" s="2">
        <v>42</v>
      </c>
      <c r="G38" s="2" t="s">
        <v>119</v>
      </c>
      <c r="H38" s="2" t="s">
        <v>120</v>
      </c>
      <c r="I38" s="2" t="s">
        <v>128</v>
      </c>
      <c r="J38" s="2"/>
    </row>
    <row r="39" spans="1:10" x14ac:dyDescent="0.3">
      <c r="A39" s="2" t="str">
        <f>HYPERLINK("https://hsdes.intel.com/resource/1508608415","1508608415")</f>
        <v>1508608415</v>
      </c>
      <c r="B39" s="2" t="s">
        <v>37</v>
      </c>
      <c r="C39" s="2" t="s">
        <v>99</v>
      </c>
      <c r="D39" s="4" t="s">
        <v>118</v>
      </c>
      <c r="E39" s="2"/>
      <c r="F39" s="2">
        <v>42</v>
      </c>
      <c r="G39" s="2" t="s">
        <v>119</v>
      </c>
      <c r="H39" s="2" t="s">
        <v>120</v>
      </c>
      <c r="I39" s="2" t="s">
        <v>128</v>
      </c>
      <c r="J39" s="2"/>
    </row>
    <row r="40" spans="1:10" x14ac:dyDescent="0.3">
      <c r="A40" s="2" t="str">
        <f>HYPERLINK("https://hsdes.intel.com/resource/1508608940","1508608940")</f>
        <v>1508608940</v>
      </c>
      <c r="B40" s="2" t="s">
        <v>38</v>
      </c>
      <c r="C40" s="2" t="s">
        <v>99</v>
      </c>
      <c r="D40" s="4" t="s">
        <v>118</v>
      </c>
      <c r="E40" s="2"/>
      <c r="F40" s="2">
        <v>42</v>
      </c>
      <c r="G40" s="2" t="s">
        <v>119</v>
      </c>
      <c r="H40" s="2" t="s">
        <v>120</v>
      </c>
      <c r="I40" s="2" t="s">
        <v>128</v>
      </c>
      <c r="J40" s="2"/>
    </row>
    <row r="41" spans="1:10" x14ac:dyDescent="0.3">
      <c r="A41" s="2" t="str">
        <f>HYPERLINK("https://hsdes.intel.com/resource/1508609176","1508609176")</f>
        <v>1508609176</v>
      </c>
      <c r="B41" s="2" t="s">
        <v>39</v>
      </c>
      <c r="C41" s="2" t="s">
        <v>103</v>
      </c>
      <c r="D41" s="4" t="s">
        <v>118</v>
      </c>
      <c r="E41" s="2"/>
      <c r="F41" s="2">
        <v>42</v>
      </c>
      <c r="G41" s="2" t="s">
        <v>119</v>
      </c>
      <c r="H41" s="2" t="s">
        <v>120</v>
      </c>
      <c r="I41" s="2" t="s">
        <v>128</v>
      </c>
      <c r="J41" s="2"/>
    </row>
    <row r="42" spans="1:10" x14ac:dyDescent="0.3">
      <c r="A42" s="2" t="str">
        <f>HYPERLINK("https://hsdes.intel.com/resource/1508609419","1508609419")</f>
        <v>1508609419</v>
      </c>
      <c r="B42" s="2" t="s">
        <v>40</v>
      </c>
      <c r="C42" s="2" t="s">
        <v>106</v>
      </c>
      <c r="D42" s="4" t="s">
        <v>118</v>
      </c>
      <c r="E42" s="2"/>
      <c r="F42" s="2">
        <v>42</v>
      </c>
      <c r="G42" s="2" t="s">
        <v>119</v>
      </c>
      <c r="H42" s="2" t="s">
        <v>120</v>
      </c>
      <c r="I42" s="2" t="s">
        <v>128</v>
      </c>
      <c r="J42" s="2"/>
    </row>
    <row r="43" spans="1:10" x14ac:dyDescent="0.3">
      <c r="A43" s="2" t="str">
        <f>HYPERLINK("https://hsdes.intel.com/resource/1508609663","1508609663")</f>
        <v>1508609663</v>
      </c>
      <c r="B43" s="2" t="s">
        <v>41</v>
      </c>
      <c r="C43" s="2" t="s">
        <v>99</v>
      </c>
      <c r="D43" s="4" t="s">
        <v>118</v>
      </c>
      <c r="E43" s="2"/>
      <c r="F43" s="2">
        <v>42</v>
      </c>
      <c r="G43" s="2" t="s">
        <v>119</v>
      </c>
      <c r="H43" s="2" t="s">
        <v>120</v>
      </c>
      <c r="I43" s="2" t="s">
        <v>128</v>
      </c>
      <c r="J43" s="2"/>
    </row>
    <row r="44" spans="1:10" x14ac:dyDescent="0.3">
      <c r="A44" s="2" t="str">
        <f>HYPERLINK("https://hsdes.intel.com/resource/1508609913","1508609913")</f>
        <v>1508609913</v>
      </c>
      <c r="B44" s="2" t="s">
        <v>42</v>
      </c>
      <c r="C44" s="2" t="s">
        <v>101</v>
      </c>
      <c r="D44" s="4" t="s">
        <v>118</v>
      </c>
      <c r="E44" s="2"/>
      <c r="F44" s="2">
        <v>42</v>
      </c>
      <c r="G44" s="2" t="s">
        <v>119</v>
      </c>
      <c r="H44" s="2" t="s">
        <v>120</v>
      </c>
      <c r="I44" s="2" t="s">
        <v>127</v>
      </c>
      <c r="J44" s="2"/>
    </row>
    <row r="45" spans="1:10" x14ac:dyDescent="0.3">
      <c r="A45" s="2" t="str">
        <f>HYPERLINK("https://hsdes.intel.com/resource/1508610481","1508610481")</f>
        <v>1508610481</v>
      </c>
      <c r="B45" s="2" t="s">
        <v>43</v>
      </c>
      <c r="C45" s="2" t="s">
        <v>107</v>
      </c>
      <c r="D45" s="4" t="s">
        <v>118</v>
      </c>
      <c r="E45" s="2"/>
      <c r="F45" s="2">
        <v>42</v>
      </c>
      <c r="G45" s="2" t="s">
        <v>119</v>
      </c>
      <c r="H45" s="2" t="s">
        <v>120</v>
      </c>
      <c r="I45" s="2" t="s">
        <v>128</v>
      </c>
      <c r="J45" s="2"/>
    </row>
    <row r="46" spans="1:10" x14ac:dyDescent="0.3">
      <c r="A46" s="2" t="str">
        <f>HYPERLINK("https://hsdes.intel.com/resource/1508610971","1508610971")</f>
        <v>1508610971</v>
      </c>
      <c r="B46" s="2" t="s">
        <v>44</v>
      </c>
      <c r="C46" s="2" t="s">
        <v>101</v>
      </c>
      <c r="D46" s="4" t="s">
        <v>118</v>
      </c>
      <c r="E46" s="2"/>
      <c r="F46" s="2">
        <v>42</v>
      </c>
      <c r="G46" s="2" t="s">
        <v>119</v>
      </c>
      <c r="H46" s="2" t="s">
        <v>120</v>
      </c>
      <c r="I46" s="2" t="s">
        <v>128</v>
      </c>
      <c r="J46" s="2"/>
    </row>
    <row r="47" spans="1:10" x14ac:dyDescent="0.3">
      <c r="A47" s="2" t="str">
        <f>HYPERLINK("https://hsdes.intel.com/resource/1508613272","1508613272")</f>
        <v>1508613272</v>
      </c>
      <c r="B47" s="2" t="s">
        <v>45</v>
      </c>
      <c r="C47" s="2" t="s">
        <v>99</v>
      </c>
      <c r="D47" s="4" t="s">
        <v>118</v>
      </c>
      <c r="E47" s="2"/>
      <c r="F47" s="2">
        <v>42</v>
      </c>
      <c r="G47" s="2" t="s">
        <v>119</v>
      </c>
      <c r="H47" s="2" t="s">
        <v>120</v>
      </c>
      <c r="I47" s="2" t="s">
        <v>128</v>
      </c>
      <c r="J47" s="2"/>
    </row>
    <row r="48" spans="1:10" x14ac:dyDescent="0.3">
      <c r="A48" s="2" t="str">
        <f>HYPERLINK("https://hsdes.intel.com/resource/1508613279","1508613279")</f>
        <v>1508613279</v>
      </c>
      <c r="B48" s="2" t="s">
        <v>46</v>
      </c>
      <c r="C48" s="2" t="s">
        <v>99</v>
      </c>
      <c r="D48" s="4" t="s">
        <v>118</v>
      </c>
      <c r="E48" s="2"/>
      <c r="F48" s="2">
        <v>42</v>
      </c>
      <c r="G48" s="2" t="s">
        <v>119</v>
      </c>
      <c r="H48" s="2" t="s">
        <v>120</v>
      </c>
      <c r="I48" s="2" t="s">
        <v>128</v>
      </c>
      <c r="J48" s="2"/>
    </row>
    <row r="49" spans="1:10" x14ac:dyDescent="0.3">
      <c r="A49" s="2" t="str">
        <f>HYPERLINK("https://hsdes.intel.com/resource/1508613284","1508613284")</f>
        <v>1508613284</v>
      </c>
      <c r="B49" s="2" t="s">
        <v>47</v>
      </c>
      <c r="C49" s="2" t="s">
        <v>97</v>
      </c>
      <c r="D49" s="4" t="s">
        <v>118</v>
      </c>
      <c r="E49" s="2"/>
      <c r="F49" s="2">
        <v>42</v>
      </c>
      <c r="G49" s="2" t="s">
        <v>119</v>
      </c>
      <c r="H49" s="2" t="s">
        <v>120</v>
      </c>
      <c r="I49" s="2" t="s">
        <v>128</v>
      </c>
      <c r="J49" s="2"/>
    </row>
    <row r="50" spans="1:10" x14ac:dyDescent="0.3">
      <c r="A50" s="2" t="str">
        <f>HYPERLINK("https://hsdes.intel.com/resource/1508613290","1508613290")</f>
        <v>1508613290</v>
      </c>
      <c r="B50" s="2" t="s">
        <v>48</v>
      </c>
      <c r="C50" s="2" t="s">
        <v>97</v>
      </c>
      <c r="D50" s="4" t="s">
        <v>118</v>
      </c>
      <c r="E50" s="2"/>
      <c r="F50" s="2">
        <v>42</v>
      </c>
      <c r="G50" s="2" t="s">
        <v>119</v>
      </c>
      <c r="H50" s="2" t="s">
        <v>120</v>
      </c>
      <c r="I50" s="2" t="s">
        <v>128</v>
      </c>
      <c r="J50" s="2"/>
    </row>
    <row r="51" spans="1:10" x14ac:dyDescent="0.3">
      <c r="A51" s="2" t="str">
        <f>HYPERLINK("https://hsdes.intel.com/resource/1508613312","1508613312")</f>
        <v>1508613312</v>
      </c>
      <c r="B51" s="2" t="s">
        <v>49</v>
      </c>
      <c r="C51" s="2" t="s">
        <v>99</v>
      </c>
      <c r="D51" s="4" t="s">
        <v>118</v>
      </c>
      <c r="E51" s="2"/>
      <c r="F51" s="2">
        <v>42</v>
      </c>
      <c r="G51" s="2" t="s">
        <v>119</v>
      </c>
      <c r="H51" s="2" t="s">
        <v>120</v>
      </c>
      <c r="I51" s="2" t="s">
        <v>128</v>
      </c>
      <c r="J51" s="2"/>
    </row>
    <row r="52" spans="1:10" x14ac:dyDescent="0.3">
      <c r="A52" s="2" t="str">
        <f>HYPERLINK("https://hsdes.intel.com/resource/1508613329","1508613329")</f>
        <v>1508613329</v>
      </c>
      <c r="B52" s="2" t="s">
        <v>50</v>
      </c>
      <c r="C52" s="2" t="s">
        <v>99</v>
      </c>
      <c r="D52" s="4" t="s">
        <v>118</v>
      </c>
      <c r="E52" s="2"/>
      <c r="F52" s="2">
        <v>42</v>
      </c>
      <c r="G52" s="2" t="s">
        <v>119</v>
      </c>
      <c r="H52" s="2" t="s">
        <v>120</v>
      </c>
      <c r="I52" s="2" t="s">
        <v>128</v>
      </c>
      <c r="J52" s="2"/>
    </row>
    <row r="53" spans="1:10" x14ac:dyDescent="0.3">
      <c r="A53" s="2" t="str">
        <f>HYPERLINK("https://hsdes.intel.com/resource/1508613347","1508613347")</f>
        <v>1508613347</v>
      </c>
      <c r="B53" s="2" t="s">
        <v>51</v>
      </c>
      <c r="C53" s="2" t="s">
        <v>99</v>
      </c>
      <c r="D53" s="4" t="s">
        <v>118</v>
      </c>
      <c r="E53" s="2"/>
      <c r="F53" s="2">
        <v>42</v>
      </c>
      <c r="G53" s="2" t="s">
        <v>119</v>
      </c>
      <c r="H53" s="2" t="s">
        <v>120</v>
      </c>
      <c r="I53" s="2" t="s">
        <v>128</v>
      </c>
      <c r="J53" s="2"/>
    </row>
    <row r="54" spans="1:10" x14ac:dyDescent="0.3">
      <c r="A54" s="2" t="str">
        <f>HYPERLINK("https://hsdes.intel.com/resource/1508613374","1508613374")</f>
        <v>1508613374</v>
      </c>
      <c r="B54" s="2" t="s">
        <v>52</v>
      </c>
      <c r="C54" s="2" t="s">
        <v>99</v>
      </c>
      <c r="D54" s="4" t="s">
        <v>118</v>
      </c>
      <c r="E54" s="2"/>
      <c r="F54" s="2">
        <v>42</v>
      </c>
      <c r="G54" s="2" t="s">
        <v>119</v>
      </c>
      <c r="H54" s="2" t="s">
        <v>120</v>
      </c>
      <c r="I54" s="2" t="s">
        <v>128</v>
      </c>
      <c r="J54" s="2"/>
    </row>
    <row r="55" spans="1:10" x14ac:dyDescent="0.3">
      <c r="A55" s="2" t="str">
        <f>HYPERLINK("https://hsdes.intel.com/resource/1508613698","1508613698")</f>
        <v>1508613698</v>
      </c>
      <c r="B55" s="2" t="s">
        <v>53</v>
      </c>
      <c r="C55" s="2" t="s">
        <v>101</v>
      </c>
      <c r="D55" s="4" t="s">
        <v>118</v>
      </c>
      <c r="E55" s="2"/>
      <c r="F55" s="2">
        <v>42</v>
      </c>
      <c r="G55" s="2" t="s">
        <v>119</v>
      </c>
      <c r="H55" s="2" t="s">
        <v>120</v>
      </c>
      <c r="I55" s="2" t="s">
        <v>128</v>
      </c>
      <c r="J55" s="2"/>
    </row>
    <row r="56" spans="1:10" x14ac:dyDescent="0.3">
      <c r="A56" s="2" t="str">
        <f>HYPERLINK("https://hsdes.intel.com/resource/1508615757","1508615757")</f>
        <v>1508615757</v>
      </c>
      <c r="B56" s="2" t="s">
        <v>54</v>
      </c>
      <c r="C56" s="2" t="s">
        <v>99</v>
      </c>
      <c r="D56" s="4" t="s">
        <v>118</v>
      </c>
      <c r="E56" s="2"/>
      <c r="F56" s="2">
        <v>42</v>
      </c>
      <c r="G56" s="2" t="s">
        <v>119</v>
      </c>
      <c r="H56" s="2" t="s">
        <v>120</v>
      </c>
      <c r="I56" s="2" t="s">
        <v>128</v>
      </c>
      <c r="J56" s="2"/>
    </row>
    <row r="57" spans="1:10" x14ac:dyDescent="0.3">
      <c r="A57" s="2" t="str">
        <f>HYPERLINK("https://hsdes.intel.com/resource/1508615765","1508615765")</f>
        <v>1508615765</v>
      </c>
      <c r="B57" s="2" t="s">
        <v>55</v>
      </c>
      <c r="C57" s="2" t="s">
        <v>105</v>
      </c>
      <c r="D57" s="4" t="s">
        <v>118</v>
      </c>
      <c r="E57" s="2"/>
      <c r="F57" s="2">
        <v>42</v>
      </c>
      <c r="G57" s="2" t="s">
        <v>119</v>
      </c>
      <c r="H57" s="2" t="s">
        <v>120</v>
      </c>
      <c r="I57" s="2" t="s">
        <v>128</v>
      </c>
      <c r="J57" s="2"/>
    </row>
    <row r="58" spans="1:10" x14ac:dyDescent="0.3">
      <c r="A58" s="2" t="str">
        <f>HYPERLINK("https://hsdes.intel.com/resource/1508616312","1508616312")</f>
        <v>1508616312</v>
      </c>
      <c r="B58" s="2" t="s">
        <v>56</v>
      </c>
      <c r="C58" s="2" t="s">
        <v>105</v>
      </c>
      <c r="D58" s="5" t="s">
        <v>121</v>
      </c>
      <c r="E58" s="1">
        <v>15012108594</v>
      </c>
      <c r="F58" s="2">
        <v>42</v>
      </c>
      <c r="G58" s="2" t="s">
        <v>119</v>
      </c>
      <c r="H58" s="2" t="s">
        <v>120</v>
      </c>
      <c r="I58" s="2" t="s">
        <v>128</v>
      </c>
      <c r="J58" s="2"/>
    </row>
    <row r="59" spans="1:10" x14ac:dyDescent="0.3">
      <c r="A59" s="2" t="str">
        <f>HYPERLINK("https://hsdes.intel.com/resource/1508888162","1508888162")</f>
        <v>1508888162</v>
      </c>
      <c r="B59" s="2" t="s">
        <v>57</v>
      </c>
      <c r="C59" s="2" t="s">
        <v>97</v>
      </c>
      <c r="D59" s="4" t="s">
        <v>118</v>
      </c>
      <c r="E59" s="2"/>
      <c r="F59" s="2">
        <v>42</v>
      </c>
      <c r="G59" s="2" t="s">
        <v>119</v>
      </c>
      <c r="H59" s="2" t="s">
        <v>120</v>
      </c>
      <c r="I59" s="2" t="s">
        <v>128</v>
      </c>
      <c r="J59" s="2"/>
    </row>
    <row r="60" spans="1:10" x14ac:dyDescent="0.3">
      <c r="A60" s="2" t="str">
        <f>HYPERLINK("https://hsdes.intel.com/resource/1508891715","1508891715")</f>
        <v>1508891715</v>
      </c>
      <c r="B60" s="2" t="s">
        <v>58</v>
      </c>
      <c r="C60" s="2" t="s">
        <v>108</v>
      </c>
      <c r="D60" s="4" t="s">
        <v>118</v>
      </c>
      <c r="E60" s="2"/>
      <c r="F60" s="2">
        <v>42</v>
      </c>
      <c r="G60" s="2" t="s">
        <v>119</v>
      </c>
      <c r="H60" s="2" t="s">
        <v>120</v>
      </c>
      <c r="I60" s="2" t="s">
        <v>128</v>
      </c>
      <c r="J60" s="2"/>
    </row>
    <row r="61" spans="1:10" x14ac:dyDescent="0.3">
      <c r="A61" s="2" t="str">
        <f>HYPERLINK("https://hsdes.intel.com/resource/1508916350","1508916350")</f>
        <v>1508916350</v>
      </c>
      <c r="B61" s="2" t="s">
        <v>59</v>
      </c>
      <c r="C61" s="2" t="s">
        <v>105</v>
      </c>
      <c r="D61" s="4" t="s">
        <v>118</v>
      </c>
      <c r="E61" s="2"/>
      <c r="F61" s="2">
        <v>42</v>
      </c>
      <c r="G61" s="2" t="s">
        <v>119</v>
      </c>
      <c r="H61" s="2" t="s">
        <v>120</v>
      </c>
      <c r="I61" s="2" t="s">
        <v>128</v>
      </c>
      <c r="J61" s="2"/>
    </row>
    <row r="62" spans="1:10" x14ac:dyDescent="0.3">
      <c r="A62" s="2" t="str">
        <f>HYPERLINK("https://hsdes.intel.com/resource/1508964015","1508964015")</f>
        <v>1508964015</v>
      </c>
      <c r="B62" s="2" t="s">
        <v>60</v>
      </c>
      <c r="C62" s="2" t="s">
        <v>99</v>
      </c>
      <c r="D62" s="4" t="s">
        <v>118</v>
      </c>
      <c r="E62" s="2"/>
      <c r="F62" s="2">
        <v>42</v>
      </c>
      <c r="G62" s="2" t="s">
        <v>119</v>
      </c>
      <c r="H62" s="2" t="s">
        <v>120</v>
      </c>
      <c r="I62" s="2" t="s">
        <v>128</v>
      </c>
      <c r="J62" s="2"/>
    </row>
    <row r="63" spans="1:10" x14ac:dyDescent="0.3">
      <c r="A63" s="2" t="str">
        <f>HYPERLINK("https://hsdes.intel.com/resource/1509347883","1509347883")</f>
        <v>1509347883</v>
      </c>
      <c r="B63" s="2" t="s">
        <v>61</v>
      </c>
      <c r="C63" s="2" t="s">
        <v>101</v>
      </c>
      <c r="D63" s="4" t="s">
        <v>118</v>
      </c>
      <c r="E63" s="2"/>
      <c r="F63" s="2">
        <v>42</v>
      </c>
      <c r="G63" s="2" t="s">
        <v>119</v>
      </c>
      <c r="H63" s="2" t="s">
        <v>120</v>
      </c>
      <c r="I63" s="2" t="s">
        <v>128</v>
      </c>
      <c r="J63" s="2"/>
    </row>
    <row r="64" spans="1:10" x14ac:dyDescent="0.3">
      <c r="A64" s="2" t="str">
        <f>HYPERLINK("https://hsdes.intel.com/resource/14014972315","14014972315")</f>
        <v>14014972315</v>
      </c>
      <c r="B64" s="2" t="s">
        <v>62</v>
      </c>
      <c r="C64" s="2" t="s">
        <v>99</v>
      </c>
      <c r="D64" s="4" t="s">
        <v>118</v>
      </c>
      <c r="E64" s="2"/>
      <c r="F64" s="2">
        <v>42</v>
      </c>
      <c r="G64" s="2" t="s">
        <v>119</v>
      </c>
      <c r="H64" s="2" t="s">
        <v>120</v>
      </c>
      <c r="I64" s="2" t="s">
        <v>128</v>
      </c>
      <c r="J64" s="2"/>
    </row>
    <row r="65" spans="1:10" x14ac:dyDescent="0.3">
      <c r="A65" s="2" t="str">
        <f>HYPERLINK("https://hsdes.intel.com/resource/16012361932","16012361932")</f>
        <v>16012361932</v>
      </c>
      <c r="B65" s="2" t="s">
        <v>63</v>
      </c>
      <c r="C65" s="2" t="s">
        <v>99</v>
      </c>
      <c r="D65" s="4" t="s">
        <v>118</v>
      </c>
      <c r="E65" s="2"/>
      <c r="F65" s="2">
        <v>42</v>
      </c>
      <c r="G65" s="2" t="s">
        <v>119</v>
      </c>
      <c r="H65" s="2" t="s">
        <v>122</v>
      </c>
      <c r="I65" s="2" t="s">
        <v>127</v>
      </c>
      <c r="J65" s="2"/>
    </row>
    <row r="66" spans="1:10" x14ac:dyDescent="0.3">
      <c r="A66" s="2" t="str">
        <f>HYPERLINK("https://hsdes.intel.com/resource/16012518713","16012518713")</f>
        <v>16012518713</v>
      </c>
      <c r="B66" s="2" t="s">
        <v>64</v>
      </c>
      <c r="C66" s="2" t="s">
        <v>103</v>
      </c>
      <c r="D66" s="4" t="s">
        <v>118</v>
      </c>
      <c r="E66" s="2"/>
      <c r="F66" s="2">
        <v>42</v>
      </c>
      <c r="G66" s="2" t="s">
        <v>119</v>
      </c>
      <c r="H66" s="2" t="s">
        <v>122</v>
      </c>
      <c r="I66" s="2" t="s">
        <v>127</v>
      </c>
      <c r="J66" s="2"/>
    </row>
    <row r="67" spans="1:10" x14ac:dyDescent="0.3">
      <c r="A67" s="2" t="str">
        <f>HYPERLINK("https://hsdes.intel.com/resource/16012914559","16012914559")</f>
        <v>16012914559</v>
      </c>
      <c r="B67" s="2" t="s">
        <v>65</v>
      </c>
      <c r="C67" s="2" t="s">
        <v>99</v>
      </c>
      <c r="D67" s="4" t="s">
        <v>118</v>
      </c>
      <c r="E67" s="2"/>
      <c r="F67" s="2">
        <v>42</v>
      </c>
      <c r="G67" s="2" t="s">
        <v>119</v>
      </c>
      <c r="H67" s="2" t="s">
        <v>122</v>
      </c>
      <c r="I67" s="2" t="s">
        <v>127</v>
      </c>
      <c r="J67" s="2"/>
    </row>
    <row r="68" spans="1:10" x14ac:dyDescent="0.3">
      <c r="A68" s="2" t="str">
        <f>HYPERLINK("https://hsdes.intel.com/resource/16012916976","16012916976")</f>
        <v>16012916976</v>
      </c>
      <c r="B68" s="2" t="s">
        <v>66</v>
      </c>
      <c r="C68" s="2" t="s">
        <v>99</v>
      </c>
      <c r="D68" s="4" t="s">
        <v>118</v>
      </c>
      <c r="E68" s="2"/>
      <c r="F68" s="2">
        <v>42</v>
      </c>
      <c r="G68" s="2" t="s">
        <v>119</v>
      </c>
      <c r="H68" s="2" t="s">
        <v>122</v>
      </c>
      <c r="I68" s="2" t="s">
        <v>127</v>
      </c>
      <c r="J68" s="2"/>
    </row>
    <row r="69" spans="1:10" x14ac:dyDescent="0.3">
      <c r="A69" s="2" t="str">
        <f>HYPERLINK("https://hsdes.intel.com/resource/16013360414","16013360414")</f>
        <v>16013360414</v>
      </c>
      <c r="B69" s="2" t="s">
        <v>67</v>
      </c>
      <c r="C69" s="2" t="s">
        <v>103</v>
      </c>
      <c r="D69" s="4" t="s">
        <v>130</v>
      </c>
      <c r="E69" s="2"/>
      <c r="F69" s="2">
        <v>42</v>
      </c>
      <c r="G69" s="2" t="s">
        <v>119</v>
      </c>
      <c r="H69" s="2" t="s">
        <v>120</v>
      </c>
      <c r="I69" s="2" t="s">
        <v>127</v>
      </c>
      <c r="J69" s="2"/>
    </row>
    <row r="70" spans="1:10" x14ac:dyDescent="0.3">
      <c r="A70" s="2" t="str">
        <f>HYPERLINK("https://hsdes.intel.com/resource/16013360664","16013360664")</f>
        <v>16013360664</v>
      </c>
      <c r="B70" s="2" t="s">
        <v>68</v>
      </c>
      <c r="C70" s="2" t="s">
        <v>103</v>
      </c>
      <c r="D70" s="4" t="s">
        <v>130</v>
      </c>
      <c r="E70" s="2"/>
      <c r="F70" s="2">
        <v>42</v>
      </c>
      <c r="G70" s="2" t="s">
        <v>119</v>
      </c>
      <c r="H70" s="2" t="s">
        <v>120</v>
      </c>
      <c r="I70" s="2" t="s">
        <v>128</v>
      </c>
      <c r="J70" s="2"/>
    </row>
    <row r="71" spans="1:10" x14ac:dyDescent="0.3">
      <c r="A71" s="2" t="str">
        <f>HYPERLINK("https://hsdes.intel.com/resource/16013360713","16013360713")</f>
        <v>16013360713</v>
      </c>
      <c r="B71" s="2" t="s">
        <v>69</v>
      </c>
      <c r="C71" s="2" t="s">
        <v>103</v>
      </c>
      <c r="D71" s="4" t="s">
        <v>118</v>
      </c>
      <c r="E71" s="2"/>
      <c r="F71" s="2">
        <v>42</v>
      </c>
      <c r="G71" s="2" t="s">
        <v>119</v>
      </c>
      <c r="H71" s="2" t="s">
        <v>120</v>
      </c>
      <c r="I71" s="2" t="s">
        <v>128</v>
      </c>
      <c r="J71" s="2"/>
    </row>
    <row r="72" spans="1:10" x14ac:dyDescent="0.3">
      <c r="A72" s="2" t="str">
        <f>HYPERLINK("https://hsdes.intel.com/resource/16013868803","16013868803")</f>
        <v>16013868803</v>
      </c>
      <c r="B72" s="2" t="s">
        <v>70</v>
      </c>
      <c r="C72" s="2" t="s">
        <v>99</v>
      </c>
      <c r="D72" s="4" t="s">
        <v>118</v>
      </c>
      <c r="E72" s="2"/>
      <c r="F72" s="2">
        <v>42</v>
      </c>
      <c r="G72" s="2" t="s">
        <v>119</v>
      </c>
      <c r="H72" s="2" t="s">
        <v>120</v>
      </c>
      <c r="I72" s="2" t="s">
        <v>128</v>
      </c>
      <c r="J72" s="2"/>
    </row>
    <row r="73" spans="1:10" x14ac:dyDescent="0.3">
      <c r="A73" s="2" t="str">
        <f>HYPERLINK("https://hsdes.intel.com/resource/16013870138","16013870138")</f>
        <v>16013870138</v>
      </c>
      <c r="B73" s="2" t="s">
        <v>71</v>
      </c>
      <c r="C73" s="2" t="s">
        <v>99</v>
      </c>
      <c r="D73" s="4" t="s">
        <v>118</v>
      </c>
      <c r="E73" s="2"/>
      <c r="F73" s="2">
        <v>42</v>
      </c>
      <c r="G73" s="2" t="s">
        <v>119</v>
      </c>
      <c r="H73" s="2" t="s">
        <v>120</v>
      </c>
      <c r="I73" s="2" t="s">
        <v>128</v>
      </c>
      <c r="J73" s="2"/>
    </row>
    <row r="74" spans="1:10" x14ac:dyDescent="0.3">
      <c r="A74" s="2" t="str">
        <f>HYPERLINK("https://hsdes.intel.com/resource/16014428644","16014428644")</f>
        <v>16014428644</v>
      </c>
      <c r="B74" s="2" t="s">
        <v>72</v>
      </c>
      <c r="C74" s="2" t="s">
        <v>109</v>
      </c>
      <c r="D74" s="4" t="s">
        <v>118</v>
      </c>
      <c r="E74" s="2"/>
      <c r="F74" s="2">
        <v>42</v>
      </c>
      <c r="G74" s="2" t="s">
        <v>119</v>
      </c>
      <c r="H74" s="2" t="s">
        <v>120</v>
      </c>
      <c r="I74" s="2" t="s">
        <v>128</v>
      </c>
      <c r="J74" s="2"/>
    </row>
    <row r="75" spans="1:10" x14ac:dyDescent="0.3">
      <c r="A75" s="2" t="str">
        <f>HYPERLINK("https://hsdes.intel.com/resource/16014733091","16014733091")</f>
        <v>16014733091</v>
      </c>
      <c r="B75" s="2" t="s">
        <v>73</v>
      </c>
      <c r="C75" s="2" t="s">
        <v>107</v>
      </c>
      <c r="D75" s="4" t="s">
        <v>118</v>
      </c>
      <c r="E75" s="2"/>
      <c r="F75" s="2">
        <v>42</v>
      </c>
      <c r="G75" s="2" t="s">
        <v>119</v>
      </c>
      <c r="H75" s="2" t="s">
        <v>120</v>
      </c>
      <c r="I75" s="2" t="s">
        <v>128</v>
      </c>
      <c r="J75" s="2"/>
    </row>
    <row r="76" spans="1:10" x14ac:dyDescent="0.3">
      <c r="A76" s="2" t="str">
        <f>HYPERLINK("https://hsdes.intel.com/resource/16015036036","16015036036")</f>
        <v>16015036036</v>
      </c>
      <c r="B76" s="2" t="s">
        <v>74</v>
      </c>
      <c r="C76" s="2" t="s">
        <v>99</v>
      </c>
      <c r="D76" s="4" t="s">
        <v>118</v>
      </c>
      <c r="E76" s="2"/>
      <c r="F76" s="2">
        <v>42</v>
      </c>
      <c r="G76" s="2" t="s">
        <v>119</v>
      </c>
      <c r="H76" s="2" t="s">
        <v>122</v>
      </c>
      <c r="I76" s="2" t="s">
        <v>127</v>
      </c>
      <c r="J76" s="2"/>
    </row>
    <row r="77" spans="1:10" x14ac:dyDescent="0.3">
      <c r="A77" s="2" t="str">
        <f>HYPERLINK("https://hsdes.intel.com/resource/16018535968","16018535968")</f>
        <v>16018535968</v>
      </c>
      <c r="B77" s="2" t="s">
        <v>75</v>
      </c>
      <c r="C77" s="2" t="s">
        <v>97</v>
      </c>
      <c r="D77" s="4" t="s">
        <v>118</v>
      </c>
      <c r="E77" s="2"/>
      <c r="F77" s="2">
        <v>42</v>
      </c>
      <c r="G77" s="2" t="s">
        <v>119</v>
      </c>
      <c r="H77" s="2" t="s">
        <v>120</v>
      </c>
      <c r="I77" s="2" t="s">
        <v>127</v>
      </c>
      <c r="J77" s="2"/>
    </row>
    <row r="78" spans="1:10" x14ac:dyDescent="0.3">
      <c r="A78" s="2" t="str">
        <f>HYPERLINK("https://hsdes.intel.com/resource/16018844279","16018844279")</f>
        <v>16018844279</v>
      </c>
      <c r="B78" s="2" t="s">
        <v>76</v>
      </c>
      <c r="C78" s="2" t="s">
        <v>99</v>
      </c>
      <c r="D78" s="4" t="s">
        <v>118</v>
      </c>
      <c r="E78" s="2"/>
      <c r="F78" s="2">
        <v>42</v>
      </c>
      <c r="G78" s="2" t="s">
        <v>119</v>
      </c>
      <c r="H78" s="2" t="s">
        <v>120</v>
      </c>
      <c r="I78" s="2" t="s">
        <v>128</v>
      </c>
      <c r="J78" s="2"/>
    </row>
    <row r="79" spans="1:10" x14ac:dyDescent="0.3">
      <c r="A79" s="2" t="str">
        <f>HYPERLINK("https://hsdes.intel.com/resource/18014442584","18014442584")</f>
        <v>18014442584</v>
      </c>
      <c r="B79" s="2" t="s">
        <v>77</v>
      </c>
      <c r="C79" s="2" t="s">
        <v>101</v>
      </c>
      <c r="D79" s="4" t="s">
        <v>118</v>
      </c>
      <c r="E79" s="2"/>
      <c r="F79" s="2">
        <v>42</v>
      </c>
      <c r="G79" s="2" t="s">
        <v>119</v>
      </c>
      <c r="H79" s="2" t="s">
        <v>120</v>
      </c>
      <c r="I79" s="2" t="s">
        <v>128</v>
      </c>
      <c r="J79" s="2"/>
    </row>
    <row r="80" spans="1:10" x14ac:dyDescent="0.3">
      <c r="A80" s="2" t="str">
        <f>HYPERLINK("https://hsdes.intel.com/resource/18014542624","18014542624")</f>
        <v>18014542624</v>
      </c>
      <c r="B80" s="2" t="s">
        <v>78</v>
      </c>
      <c r="C80" s="2" t="s">
        <v>101</v>
      </c>
      <c r="D80" s="4" t="s">
        <v>118</v>
      </c>
      <c r="E80" s="2"/>
      <c r="F80" s="2">
        <v>42</v>
      </c>
      <c r="G80" s="2" t="s">
        <v>119</v>
      </c>
      <c r="H80" s="2" t="s">
        <v>120</v>
      </c>
      <c r="I80" s="2" t="s">
        <v>128</v>
      </c>
      <c r="J80" s="2"/>
    </row>
    <row r="81" spans="1:10" x14ac:dyDescent="0.3">
      <c r="A81" s="2" t="str">
        <f>HYPERLINK("https://hsdes.intel.com/resource/18014678990","18014678990")</f>
        <v>18014678990</v>
      </c>
      <c r="B81" s="2" t="s">
        <v>79</v>
      </c>
      <c r="C81" s="2" t="s">
        <v>101</v>
      </c>
      <c r="D81" s="4" t="s">
        <v>118</v>
      </c>
      <c r="E81" s="2"/>
      <c r="F81" s="2">
        <v>42</v>
      </c>
      <c r="G81" s="2" t="s">
        <v>119</v>
      </c>
      <c r="H81" s="2" t="s">
        <v>120</v>
      </c>
      <c r="I81" s="2" t="s">
        <v>128</v>
      </c>
      <c r="J81" s="2"/>
    </row>
    <row r="82" spans="1:10" x14ac:dyDescent="0.3">
      <c r="A82" s="2" t="str">
        <f>HYPERLINK("https://hsdes.intel.com/resource/18017412257","18017412257")</f>
        <v>18017412257</v>
      </c>
      <c r="B82" s="2" t="s">
        <v>80</v>
      </c>
      <c r="C82" s="2" t="s">
        <v>101</v>
      </c>
      <c r="D82" s="4" t="s">
        <v>118</v>
      </c>
      <c r="E82" s="2"/>
      <c r="F82" s="2">
        <v>42</v>
      </c>
      <c r="G82" s="2" t="s">
        <v>119</v>
      </c>
      <c r="H82" s="2" t="s">
        <v>120</v>
      </c>
      <c r="I82" s="2" t="s">
        <v>128</v>
      </c>
      <c r="J82" s="2"/>
    </row>
    <row r="83" spans="1:10" x14ac:dyDescent="0.3">
      <c r="A83" s="2" t="str">
        <f>HYPERLINK("https://hsdes.intel.com/resource/18017670778","18017670778")</f>
        <v>18017670778</v>
      </c>
      <c r="B83" s="2" t="s">
        <v>81</v>
      </c>
      <c r="C83" s="2" t="s">
        <v>101</v>
      </c>
      <c r="D83" s="4" t="s">
        <v>118</v>
      </c>
      <c r="E83" s="2"/>
      <c r="F83" s="2">
        <v>42</v>
      </c>
      <c r="G83" s="2" t="s">
        <v>119</v>
      </c>
      <c r="H83" s="2" t="s">
        <v>120</v>
      </c>
      <c r="I83" s="2" t="s">
        <v>128</v>
      </c>
      <c r="J83" s="2"/>
    </row>
    <row r="84" spans="1:10" x14ac:dyDescent="0.3">
      <c r="A84" s="2" t="str">
        <f>HYPERLINK("https://hsdes.intel.com/resource/18018018062","18018018062")</f>
        <v>18018018062</v>
      </c>
      <c r="B84" s="2" t="s">
        <v>82</v>
      </c>
      <c r="C84" s="2" t="s">
        <v>101</v>
      </c>
      <c r="D84" s="4" t="s">
        <v>118</v>
      </c>
      <c r="E84" s="2"/>
      <c r="F84" s="2">
        <v>42</v>
      </c>
      <c r="G84" s="2" t="s">
        <v>119</v>
      </c>
      <c r="H84" s="2" t="s">
        <v>120</v>
      </c>
      <c r="I84" s="2" t="s">
        <v>128</v>
      </c>
      <c r="J84" s="2"/>
    </row>
    <row r="85" spans="1:10" x14ac:dyDescent="0.3">
      <c r="A85" s="2" t="str">
        <f>HYPERLINK("https://hsdes.intel.com/resource/18018198275","18018198275")</f>
        <v>18018198275</v>
      </c>
      <c r="B85" s="2" t="s">
        <v>83</v>
      </c>
      <c r="C85" s="2" t="s">
        <v>109</v>
      </c>
      <c r="D85" s="4" t="s">
        <v>118</v>
      </c>
      <c r="E85" s="2"/>
      <c r="F85" s="2">
        <v>42</v>
      </c>
      <c r="G85" s="2" t="s">
        <v>119</v>
      </c>
      <c r="H85" s="2" t="s">
        <v>120</v>
      </c>
      <c r="I85" s="2" t="s">
        <v>127</v>
      </c>
      <c r="J85" s="2"/>
    </row>
    <row r="86" spans="1:10" x14ac:dyDescent="0.3">
      <c r="A86" s="2" t="str">
        <f>HYPERLINK("https://hsdes.intel.com/resource/18018447197","18018447197")</f>
        <v>18018447197</v>
      </c>
      <c r="B86" s="2" t="s">
        <v>84</v>
      </c>
      <c r="C86" s="2" t="s">
        <v>101</v>
      </c>
      <c r="D86" s="4" t="s">
        <v>118</v>
      </c>
      <c r="E86" s="2"/>
      <c r="F86" s="2">
        <v>42</v>
      </c>
      <c r="G86" s="2" t="s">
        <v>119</v>
      </c>
      <c r="H86" s="2" t="s">
        <v>120</v>
      </c>
      <c r="I86" s="2" t="s">
        <v>128</v>
      </c>
      <c r="J86" s="2"/>
    </row>
    <row r="87" spans="1:10" x14ac:dyDescent="0.3">
      <c r="A87" s="2" t="str">
        <f>HYPERLINK("https://hsdes.intel.com/resource/18018447269","18018447269")</f>
        <v>18018447269</v>
      </c>
      <c r="B87" s="2" t="s">
        <v>85</v>
      </c>
      <c r="C87" s="2" t="s">
        <v>101</v>
      </c>
      <c r="D87" s="4" t="s">
        <v>118</v>
      </c>
      <c r="E87" s="2"/>
      <c r="F87" s="2">
        <v>42</v>
      </c>
      <c r="G87" s="2" t="s">
        <v>119</v>
      </c>
      <c r="H87" s="2" t="s">
        <v>120</v>
      </c>
      <c r="I87" s="2" t="s">
        <v>128</v>
      </c>
      <c r="J87" s="2"/>
    </row>
    <row r="88" spans="1:10" x14ac:dyDescent="0.3">
      <c r="A88" s="2" t="str">
        <f>HYPERLINK("https://hsdes.intel.com/resource/18019251844","18019251844")</f>
        <v>18019251844</v>
      </c>
      <c r="B88" s="2" t="s">
        <v>86</v>
      </c>
      <c r="C88" s="2" t="s">
        <v>101</v>
      </c>
      <c r="D88" s="4" t="s">
        <v>118</v>
      </c>
      <c r="E88" s="2"/>
      <c r="F88" s="2">
        <v>42</v>
      </c>
      <c r="G88" s="2" t="s">
        <v>119</v>
      </c>
      <c r="H88" s="2" t="s">
        <v>120</v>
      </c>
      <c r="I88" s="2" t="s">
        <v>127</v>
      </c>
      <c r="J88" s="2"/>
    </row>
    <row r="89" spans="1:10" x14ac:dyDescent="0.3">
      <c r="A89" s="2" t="str">
        <f>HYPERLINK("https://hsdes.intel.com/resource/18019377034","18019377034")</f>
        <v>18019377034</v>
      </c>
      <c r="B89" s="2" t="s">
        <v>87</v>
      </c>
      <c r="C89" s="2" t="s">
        <v>101</v>
      </c>
      <c r="D89" s="4" t="s">
        <v>118</v>
      </c>
      <c r="E89" s="2"/>
      <c r="F89" s="2">
        <v>42</v>
      </c>
      <c r="G89" s="2" t="s">
        <v>119</v>
      </c>
      <c r="H89" s="2" t="s">
        <v>120</v>
      </c>
      <c r="I89" s="2" t="s">
        <v>128</v>
      </c>
      <c r="J89" s="2"/>
    </row>
    <row r="90" spans="1:10" x14ac:dyDescent="0.3">
      <c r="A90" s="2" t="str">
        <f>HYPERLINK("https://hsdes.intel.com/resource/18019483594","18019483594")</f>
        <v>18019483594</v>
      </c>
      <c r="B90" s="2" t="s">
        <v>88</v>
      </c>
      <c r="C90" s="2" t="s">
        <v>101</v>
      </c>
      <c r="D90" s="4" t="s">
        <v>118</v>
      </c>
      <c r="E90" s="2"/>
      <c r="F90" s="2">
        <v>42</v>
      </c>
      <c r="G90" s="2" t="s">
        <v>119</v>
      </c>
      <c r="H90" s="2" t="s">
        <v>120</v>
      </c>
      <c r="I90" s="2" t="s">
        <v>128</v>
      </c>
      <c r="J90" s="2"/>
    </row>
    <row r="91" spans="1:10" x14ac:dyDescent="0.3">
      <c r="A91" s="2" t="str">
        <f>HYPERLINK("https://hsdes.intel.com/resource/18020194305","18020194305")</f>
        <v>18020194305</v>
      </c>
      <c r="B91" s="2" t="s">
        <v>89</v>
      </c>
      <c r="C91" s="2" t="s">
        <v>101</v>
      </c>
      <c r="D91" s="4" t="s">
        <v>118</v>
      </c>
      <c r="E91" s="2"/>
      <c r="F91" s="2">
        <v>42</v>
      </c>
      <c r="G91" s="2" t="s">
        <v>119</v>
      </c>
      <c r="H91" s="2" t="s">
        <v>120</v>
      </c>
      <c r="I91" s="2" t="s">
        <v>128</v>
      </c>
      <c r="J91" s="2"/>
    </row>
    <row r="92" spans="1:10" x14ac:dyDescent="0.3">
      <c r="A92" s="2" t="str">
        <f>HYPERLINK("https://hsdes.intel.com/resource/18020730053","18020730053")</f>
        <v>18020730053</v>
      </c>
      <c r="B92" s="2" t="s">
        <v>90</v>
      </c>
      <c r="C92" s="2" t="s">
        <v>99</v>
      </c>
      <c r="D92" s="4" t="s">
        <v>118</v>
      </c>
      <c r="E92" s="2"/>
      <c r="F92" s="2">
        <v>42</v>
      </c>
      <c r="G92" s="2" t="s">
        <v>119</v>
      </c>
      <c r="H92" s="2" t="s">
        <v>120</v>
      </c>
      <c r="I92" s="2" t="s">
        <v>128</v>
      </c>
      <c r="J92" s="2"/>
    </row>
    <row r="93" spans="1:10" x14ac:dyDescent="0.3">
      <c r="A93" s="2" t="str">
        <f>HYPERLINK("https://hsdes.intel.com/resource/18020841864","18020841864")</f>
        <v>18020841864</v>
      </c>
      <c r="B93" s="2" t="s">
        <v>91</v>
      </c>
      <c r="C93" s="2" t="s">
        <v>99</v>
      </c>
      <c r="D93" s="4" t="s">
        <v>118</v>
      </c>
      <c r="E93" s="2"/>
      <c r="F93" s="2">
        <v>42</v>
      </c>
      <c r="G93" s="2" t="s">
        <v>119</v>
      </c>
      <c r="H93" s="2" t="s">
        <v>120</v>
      </c>
      <c r="I93" s="2" t="s">
        <v>128</v>
      </c>
      <c r="J93" s="2"/>
    </row>
    <row r="94" spans="1:10" x14ac:dyDescent="0.3">
      <c r="A94" s="2" t="str">
        <f>HYPERLINK("https://hsdes.intel.com/resource/18022238998","18022238998")</f>
        <v>18022238998</v>
      </c>
      <c r="B94" s="2" t="s">
        <v>92</v>
      </c>
      <c r="C94" s="2" t="s">
        <v>101</v>
      </c>
      <c r="D94" s="4" t="s">
        <v>118</v>
      </c>
      <c r="E94" s="2"/>
      <c r="F94" s="2">
        <v>42</v>
      </c>
      <c r="G94" s="2" t="s">
        <v>119</v>
      </c>
      <c r="H94" s="2" t="s">
        <v>120</v>
      </c>
      <c r="I94" s="2" t="s">
        <v>128</v>
      </c>
      <c r="J94" s="2"/>
    </row>
    <row r="95" spans="1:10" x14ac:dyDescent="0.3">
      <c r="A95" s="2" t="str">
        <f>HYPERLINK("https://hsdes.intel.com/resource/22011878933","22011878933")</f>
        <v>22011878933</v>
      </c>
      <c r="B95" s="2" t="s">
        <v>93</v>
      </c>
      <c r="C95" s="2" t="s">
        <v>101</v>
      </c>
      <c r="D95" s="4" t="s">
        <v>118</v>
      </c>
      <c r="E95" s="2"/>
      <c r="F95" s="2">
        <v>42</v>
      </c>
      <c r="G95" s="2" t="s">
        <v>119</v>
      </c>
      <c r="H95" s="2" t="s">
        <v>120</v>
      </c>
      <c r="I95" s="2" t="s">
        <v>128</v>
      </c>
      <c r="J95" s="2"/>
    </row>
    <row r="96" spans="1:10" x14ac:dyDescent="0.3">
      <c r="A96" s="2" t="str">
        <f>HYPERLINK("https://hsdes.intel.com/resource/22011879371","22011879371")</f>
        <v>22011879371</v>
      </c>
      <c r="B96" s="2" t="s">
        <v>94</v>
      </c>
      <c r="C96" s="2" t="s">
        <v>110</v>
      </c>
      <c r="D96" s="4" t="s">
        <v>130</v>
      </c>
      <c r="E96" s="2"/>
      <c r="F96" s="2">
        <v>42</v>
      </c>
      <c r="G96" s="2" t="s">
        <v>119</v>
      </c>
      <c r="H96" s="2" t="s">
        <v>120</v>
      </c>
      <c r="I96" s="2" t="s">
        <v>127</v>
      </c>
      <c r="J96" s="2"/>
    </row>
    <row r="97" spans="1:10" x14ac:dyDescent="0.3">
      <c r="A97" s="2" t="str">
        <f>HYPERLINK("https://hsdes.intel.com/resource/22011879396","22011879396")</f>
        <v>22011879396</v>
      </c>
      <c r="B97" s="2" t="s">
        <v>95</v>
      </c>
      <c r="C97" s="2" t="s">
        <v>101</v>
      </c>
      <c r="D97" s="4" t="s">
        <v>118</v>
      </c>
      <c r="E97" s="2"/>
      <c r="F97" s="2">
        <v>42</v>
      </c>
      <c r="G97" s="2" t="s">
        <v>119</v>
      </c>
      <c r="H97" s="2" t="s">
        <v>120</v>
      </c>
      <c r="I97" s="2" t="s">
        <v>128</v>
      </c>
      <c r="J97" s="2"/>
    </row>
    <row r="98" spans="1:10" x14ac:dyDescent="0.3">
      <c r="A98" s="2" t="str">
        <f>HYPERLINK("https://hsdes.intel.com/resource/22011897477","22011897477")</f>
        <v>22011897477</v>
      </c>
      <c r="B98" s="2" t="s">
        <v>96</v>
      </c>
      <c r="C98" s="2" t="s">
        <v>101</v>
      </c>
      <c r="D98" s="4" t="s">
        <v>118</v>
      </c>
      <c r="E98" s="2"/>
      <c r="F98" s="2">
        <v>42</v>
      </c>
      <c r="G98" s="2" t="s">
        <v>119</v>
      </c>
      <c r="H98" s="2" t="s">
        <v>120</v>
      </c>
      <c r="I98" s="2" t="s">
        <v>128</v>
      </c>
      <c r="J98" s="2"/>
    </row>
  </sheetData>
  <autoFilter ref="A1:J98" xr:uid="{00000000-0001-0000-0000-000000000000}"/>
  <customSheetViews>
    <customSheetView guid="{BEFFE8EA-02E8-4A4D-9A6A-676E227C8B54}" showAutoFilter="1">
      <selection activeCell="B1" sqref="B1"/>
      <pageMargins left="0.7" right="0.7" top="0.75" bottom="0.75" header="0.3" footer="0.3"/>
      <pageSetup orientation="portrait" r:id="rId1"/>
      <autoFilter ref="A1:J98" xr:uid="{00000000-0001-0000-0000-000000000000}"/>
    </customSheetView>
    <customSheetView guid="{47E23E80-8DDE-4293-B22E-80F2CD68C65B}" showAutoFilter="1" topLeftCell="A81">
      <selection activeCell="D98" sqref="D98"/>
      <pageMargins left="0.7" right="0.7" top="0.75" bottom="0.75" header="0.3" footer="0.3"/>
      <autoFilter ref="A1:L101" xr:uid="{2124B30D-6EFA-4258-8D60-7097CC43518A}"/>
    </customSheetView>
    <customSheetView guid="{6C72CA74-DA8A-4029-824D-7360E30F6C3E}" showAutoFilter="1" topLeftCell="A58">
      <selection activeCell="B64" sqref="B64"/>
      <pageMargins left="0.7" right="0.7" top="0.75" bottom="0.75" header="0.3" footer="0.3"/>
      <pageSetup orientation="portrait" r:id="rId2"/>
      <autoFilter ref="A1:L101" xr:uid="{1A511F68-9E47-4C8A-BF92-3C5C046B20AF}"/>
    </customSheetView>
    <customSheetView guid="{B4E4E189-6DEA-48B0-9C6F-336AFF2C7B2B}" filter="1" showAutoFilter="1">
      <selection activeCell="E78" sqref="E78"/>
      <pageMargins left="0.7" right="0.7" top="0.75" bottom="0.75" header="0.3" footer="0.3"/>
      <autoFilter ref="A1:L101" xr:uid="{ECDF5026-9F71-413B-8121-EAAD00184C27}">
        <filterColumn colId="3">
          <filters blank="1"/>
        </filterColumn>
      </autoFilter>
    </customSheetView>
    <customSheetView guid="{9BCF6EFD-8D1E-4038-BA1B-37E6AA4EBF12}" filter="1" showAutoFilter="1">
      <selection activeCell="C105" sqref="C105"/>
      <pageMargins left="0.7" right="0.7" top="0.75" bottom="0.75" header="0.3" footer="0.3"/>
      <pageSetup orientation="portrait" r:id="rId3"/>
      <autoFilter ref="A1:K101" xr:uid="{DCC71EBA-C268-472A-A3EA-45492F13370C}">
        <filterColumn colId="3">
          <filters>
            <filter val="Gayathri"/>
          </filters>
        </filterColumn>
        <filterColumn colId="4">
          <filters>
            <filter val="Pass"/>
          </filters>
        </filterColumn>
      </autoFilter>
    </customSheetView>
    <customSheetView guid="{5245A474-55ED-412A-A566-79D2777267E5}">
      <selection sqref="A1:XFD1"/>
      <pageMargins left="0.7" right="0.7" top="0.75" bottom="0.75" header="0.3" footer="0.3"/>
      <pageSetup orientation="portrait" r:id="rId4"/>
    </customSheetView>
    <customSheetView guid="{2524E1AD-2C15-4158-A137-B48AE2F47886}" showAutoFilter="1">
      <selection activeCell="M7" sqref="M7"/>
      <pageMargins left="0.7" right="0.7" top="0.75" bottom="0.75" header="0.3" footer="0.3"/>
      <pageSetup orientation="portrait" r:id="rId5"/>
      <autoFilter ref="A1:J98" xr:uid="{5CACE91A-74F6-4E56-8A50-532E663393D4}"/>
    </customSheetView>
  </customSheetView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0ACD-9740-4B65-A561-9353DC09A605}">
  <dimension ref="A1:B10"/>
  <sheetViews>
    <sheetView workbookViewId="0">
      <selection activeCell="A16" sqref="A16"/>
    </sheetView>
  </sheetViews>
  <sheetFormatPr defaultRowHeight="14.4" x14ac:dyDescent="0.3"/>
  <cols>
    <col min="2" max="2" width="10.44140625" style="9" customWidth="1"/>
  </cols>
  <sheetData>
    <row r="1" spans="1:2" x14ac:dyDescent="0.3">
      <c r="A1" s="3" t="s">
        <v>117</v>
      </c>
      <c r="B1" s="6" t="s">
        <v>123</v>
      </c>
    </row>
    <row r="2" spans="1:2" x14ac:dyDescent="0.3">
      <c r="A2" s="2" t="s">
        <v>118</v>
      </c>
      <c r="B2" s="7">
        <v>96</v>
      </c>
    </row>
    <row r="3" spans="1:2" x14ac:dyDescent="0.3">
      <c r="A3" s="2" t="s">
        <v>124</v>
      </c>
      <c r="B3" s="7">
        <v>0</v>
      </c>
    </row>
    <row r="4" spans="1:2" x14ac:dyDescent="0.3">
      <c r="A4" s="2" t="s">
        <v>121</v>
      </c>
      <c r="B4" s="7">
        <v>1</v>
      </c>
    </row>
    <row r="5" spans="1:2" x14ac:dyDescent="0.3">
      <c r="A5" s="2" t="s">
        <v>125</v>
      </c>
      <c r="B5" s="7">
        <f>SUM(B2:B4)</f>
        <v>97</v>
      </c>
    </row>
    <row r="7" spans="1:2" x14ac:dyDescent="0.3">
      <c r="A7" s="3" t="s">
        <v>117</v>
      </c>
      <c r="B7" s="6" t="s">
        <v>126</v>
      </c>
    </row>
    <row r="8" spans="1:2" x14ac:dyDescent="0.3">
      <c r="A8" s="2" t="s">
        <v>118</v>
      </c>
      <c r="B8" s="8">
        <f>(B2/B5)*100</f>
        <v>98.969072164948457</v>
      </c>
    </row>
    <row r="9" spans="1:2" x14ac:dyDescent="0.3">
      <c r="A9" s="2" t="s">
        <v>124</v>
      </c>
      <c r="B9" s="8">
        <v>0</v>
      </c>
    </row>
    <row r="10" spans="1:2" x14ac:dyDescent="0.3">
      <c r="A10" s="2" t="s">
        <v>121</v>
      </c>
      <c r="B10" s="8">
        <f>(B4/B5)*100</f>
        <v>1.0309278350515463</v>
      </c>
    </row>
  </sheetData>
  <customSheetViews>
    <customSheetView guid="{BEFFE8EA-02E8-4A4D-9A6A-676E227C8B54}">
      <selection activeCell="A16" sqref="A16"/>
      <pageMargins left="0.7" right="0.7" top="0.75" bottom="0.75" header="0.3" footer="0.3"/>
    </customSheetView>
    <customSheetView guid="{9BCF6EFD-8D1E-4038-BA1B-37E6AA4EBF12}">
      <selection activeCell="A11" sqref="A11:XFD11"/>
      <pageMargins left="0.7" right="0.7" top="0.75" bottom="0.75" header="0.3" footer="0.3"/>
    </customSheetView>
    <customSheetView guid="{5245A474-55ED-412A-A566-79D2777267E5}">
      <selection activeCell="A11" sqref="A11:XFD11"/>
      <pageMargins left="0.7" right="0.7" top="0.75" bottom="0.75" header="0.3" footer="0.3"/>
    </customSheetView>
    <customSheetView guid="{2524E1AD-2C15-4158-A137-B48AE2F47886}">
      <selection activeCell="E12" sqref="E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GNRD_Orange_Eval_Report_09_D82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2023-03-28T09:18:55Z</dcterms:modified>
</cp:coreProperties>
</file>