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NAMAN\Share\YBO\RPL_S IFWI Manual Reports\BAT DC\"/>
    </mc:Choice>
  </mc:AlternateContent>
  <xr:revisionPtr revIDLastSave="0" documentId="13_ncr:1_{37AEAC53-82B6-4EE5-9E30-5A0A65151935}" xr6:coauthVersionLast="47" xr6:coauthVersionMax="47" xr10:uidLastSave="{00000000-0000-0000-0000-000000000000}"/>
  <bookViews>
    <workbookView xWindow="-108" yWindow="-108" windowWidth="23256" windowHeight="12576" xr2:uid="{00000000-000D-0000-FFFF-FFFF00000000}"/>
  </bookViews>
  <sheets>
    <sheet name="RPL_S_IFWI_Test suite_Ext_BAT_2" sheetId="1" r:id="rId1"/>
  </sheets>
  <definedNames>
    <definedName name="_xlnm._FilterDatabase" localSheetId="0" hidden="1">'RPL_S_IFWI_Test suite_Ext_BAT_2'!$A$1:$AL$128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1" l="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alcChain>
</file>

<file path=xl/sharedStrings.xml><?xml version="1.0" encoding="utf-8"?>
<sst xmlns="http://schemas.openxmlformats.org/spreadsheetml/2006/main" count="3755" uniqueCount="1242">
  <si>
    <t>automation_developer</t>
  </si>
  <si>
    <t>validation_env</t>
  </si>
  <si>
    <t>validation_scope</t>
  </si>
  <si>
    <t>automation_status</t>
  </si>
  <si>
    <t>classification</t>
  </si>
  <si>
    <t>component_affected</t>
  </si>
  <si>
    <t>duration</t>
  </si>
  <si>
    <t>effort</t>
  </si>
  <si>
    <t>jama_id</t>
  </si>
  <si>
    <t>jama_platform_feature_and_capability</t>
  </si>
  <si>
    <t>jama_platform_por_milestone_map</t>
  </si>
  <si>
    <t>jama_pmf_pf_socip_mapping</t>
  </si>
  <si>
    <t>jama_requirement_id</t>
  </si>
  <si>
    <t>legacy_id</t>
  </si>
  <si>
    <t>me_sku</t>
  </si>
  <si>
    <t>os</t>
  </si>
  <si>
    <t>owner</t>
  </si>
  <si>
    <t>overall_expected_results</t>
  </si>
  <si>
    <t>owner_team</t>
  </si>
  <si>
    <t>priority</t>
  </si>
  <si>
    <t>release_affected</t>
  </si>
  <si>
    <t>release_completed</t>
  </si>
  <si>
    <t>release_deployed</t>
  </si>
  <si>
    <t>scope</t>
  </si>
  <si>
    <t>status_reason</t>
  </si>
  <si>
    <t>test_automation_status</t>
  </si>
  <si>
    <t>test_complexity</t>
  </si>
  <si>
    <t>test_coverage_level</t>
  </si>
  <si>
    <t>test_subtype</t>
  </si>
  <si>
    <t>test_sub_category</t>
  </si>
  <si>
    <t>test_type</t>
  </si>
  <si>
    <t>tools_used</t>
  </si>
  <si>
    <t>description</t>
  </si>
  <si>
    <t>tag</t>
  </si>
  <si>
    <t>Verify WLAN connectivity over IPV6 network</t>
  </si>
  <si>
    <t>chassanx</t>
  </si>
  <si>
    <t>common</t>
  </si>
  <si>
    <t>Ingredient</t>
  </si>
  <si>
    <t>Automatable</t>
  </si>
  <si>
    <t>Intel Confidential</t>
  </si>
  <si>
    <t>fw.ifwi.pchc</t>
  </si>
  <si>
    <t>CSS-IVE-131546</t>
  </si>
  <si>
    <t>Networking and Connectivity</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</si>
  <si>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R_Y_PV,KBLR_Y22_PV,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</si>
  <si>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CNVi,discrete WiFi/BT</t>
  </si>
  <si>
    <t>LKF: 4_335-UCIS-2381,4_335-LZ-798
JSLP: 1607196254
ADL:2202557896</t>
  </si>
  <si>
    <t>Consumer,Corporate_vPro,Slim</t>
  </si>
  <si>
    <t>vhebbarx</t>
  </si>
  <si>
    <t>SUT should able to connect to IPV6 WIFI network and able to Data Transfer/Browsing  secure sites over Internet without any issues</t>
  </si>
  <si>
    <t>Client-IFWI</t>
  </si>
  <si>
    <t>2-high</t>
  </si>
  <si>
    <t>ifwi.alderlake,ifwi.arrowlake,ifwi.jasperlake,ifwi.lunarlake,ifwi.meteorlake,ifwi.raptorlake,ifwi.raptorlake_refresh,ifwi.rocketlake</t>
  </si>
  <si>
    <t>ifwi.alderlake,ifwi.jasperlake,ifwi.meteorlake,ifwi.raptorlake,ifwi.rocketlake</t>
  </si>
  <si>
    <t>product</t>
  </si>
  <si>
    <t>open.test_update_phase</t>
  </si>
  <si>
    <t>Low</t>
  </si>
  <si>
    <t>L2 Mandatory-BAT</t>
  </si>
  <si>
    <t>Functional</t>
  </si>
  <si>
    <t>na</t>
  </si>
  <si>
    <t>This TC is to Validate WLAN connectivity over IPV6 network</t>
  </si>
  <si>
    <t>ICL-ArchReview-PostSi,ICL_RFR,LKF_PO_Phase2,UDL2.0_ATMS2.0,LKF_PO_New_P3,OBC-CNL-PCH-CNVi-Connectivity-WiFi,OBC-CNL-PTF-CNVd-Connectivity-WiFi,OBC-CFL-PCH-CNVi-Connectivity-WiFi,OBC-CFL-PTF-CNVd-Connectivity-WiFi,OBC-LKF-PTF-CNVd-Connectivity-WiFi,OBC-ICL-PCH-CNVi-Connectivity-WiFi,OBC-ICL-PTF-CNVd-Connectivity-WiFi,OBC-TGL-PCH-CNVi-Connectivity-WiFi,OBC-TGL-PTF-CNVd-Connectivity-WiFi,CML_Delta_From_WHL,IFWI_TEST_SUITE,ADL/RKL/JSL,MTL_Test_Suite,IFWI_SYNC,ADL_N_IFWIIFWI_COVERAGE_DELTA,RPLSGC2,RPLSGC1,ADLMLP4x,ADL-P_5SGC1,ADL-P_5SGC2,ADL-M_5SGC1,ADL-M_4SDC1,ADL-M_3SDC1,ADL-M_3SDC3,ADL-M_2SDC1,RPL-S_3SDC1,RPL-S_ 5SGC1, RPL-S_4SDC1, RPL-S_4SDC2, RPL-S_2SDC1,  RPL-S_2SDC2, RPL-S_2SDC3, RPL-S_2SDC4,MTL_IFWI_BAT,ADL_SBGA_5GC,RPL-SBGA_3SC1,RPL-SBGA_5SC,RPL-Px_5SGC1,RPL-Px_4SDC1,ADL-M_3SDC2,,ADL-M_2SDC2,ADL-M_5SGC1,ADL-M_3SDC2,ADL-M_2SDC2,RPL-S_3SDC2,RPL-S_3SDC3,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ADL_SBGA_3SDC1,MTL IFWI_Payload_Platform-Val,ADL_N_IFWI_5SGC1, ADL_N_IFWI_4SDC1, ADL_N_IFWI_3SDC1,  ADL_N_IFWI_2SDC1, ADL_N_IFWI_2SDC2, ADL_N_IFWI_2SDC3,ADL_N_IFWI_5SGC1, ADL_N_IFWI_4SDC1,   ADL_N_IFWI_2SDC1, ADL_N_IFWI_2SDC2,RPL-S_2SDC8,RPL-Px_4SP2,RPL-Px_2SDC1, MTLSGC1, MTLSDC1, MTLSDC2, MTLSDC3, MTLSDC4, MTLSDC5, RPL-SBGA_5SC, RPL-SBGA_4SC, RPL-SBGA_3SC, RPL-Px_4SP2, RPL-Px_2SDC1, RPL-S_ 5SGC1, RPL-S_4SDC1, RPL-S_4SDC2, RPL-S_3SDC1, RPL-S_2SDC1, RPL-S_2SDC2, RPL-S_2SDC3, RPL-S_2SDC7, RPL-S_2SDC8,, RPL_Hx-R-GC, RPL_Hx-R-DC1</t>
  </si>
  <si>
    <t>Verify Windows Update  successfully</t>
  </si>
  <si>
    <t>girishax</t>
  </si>
  <si>
    <t>fw.ifwi.bios</t>
  </si>
  <si>
    <t>CSS-IVE-132877</t>
  </si>
  <si>
    <t>Platform Config and Board BOM</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</si>
  <si>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</si>
  <si>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FW-Update,PnP</t>
  </si>
  <si>
    <t>Based on ATMS2.0 implementation 
ADL PRD Coverage : 1406912110</t>
  </si>
  <si>
    <t>Windows should update to the latest update</t>
  </si>
  <si>
    <t>ifwi.alderlake,ifwi.arrowlake,ifwi.lunarlake,ifwi.meteorlake,ifwi.raptorlake,ifwi.rocketlake</t>
  </si>
  <si>
    <t>ifwi.alderlake,ifwi.meteorlake,ifwi.raptorlake,ifwi.rocketlake</t>
  </si>
  <si>
    <t>Windows Update  should update successfully</t>
  </si>
  <si>
    <t>ADL/RKL/JSL,IFWI_TEST_SUITE,RPL-P_5SGC1,RPL-P_5SGC2,RPL-P_4SDC1,RPL-P_3SDC2,RPL-P_2SDC3,ADL_Arch_Phase 2,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S_ 5SGC1,RPL-S_4SDC1,RPL-S_3SDC2,RPL-S_4SDC2,RPL-S_3SDC1,RPL-S_2SDC1,RPL-S_2SDC2,RPL-S_2SDC7,RPL-S_2SDC3,RPL-S_2SDC4,MTL_IFWI_FV,ADL_SBGA_3SDC1,MTL IFWI_Payload_Platform-Val,RPL-SBGA_5SC,RPL-SBGA_4SC,RPL-SBGA_3SC,RPL-SBGA_2SC1,RPL-SBGA_2SC2,MTLSGC1, MTLSDC4,MTLSDC2,MTLSDC1,MTLSDC5,MTLSDC3</t>
  </si>
  <si>
    <t>Verify whether SUT can power off from EDK shell using PWR_BTN</t>
  </si>
  <si>
    <t>common,emulation.ip,silicon,simulation.ip</t>
  </si>
  <si>
    <t>bios.platform,fw.ifwi.pmc</t>
  </si>
  <si>
    <t>CSS-IVE-119238</t>
  </si>
  <si>
    <t>System Firmware Builds and bringup</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</si>
  <si>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2_Beta,JSLP_POR_20H2_PV,KBL_U21_PV,KBL_U22_PV,KBL_U23e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ADL-M_ADP-M_LP4x_Win10x_PreAlpha,ADL-P_ADP-LP_DDR4_PreAlpha,ADL-P_ADP-LP_DDR5_PreAlpha</t>
  </si>
  <si>
    <t>BIOS-Boot-Flows</t>
  </si>
  <si>
    <t>IceLake-UCIS-245</t>
  </si>
  <si>
    <t>SUT should boot to setup and should power off when power button is pressed in EDK Shell screen.</t>
  </si>
  <si>
    <t>Client-BIOS</t>
  </si>
  <si>
    <t>1-showstopper</t>
  </si>
  <si>
    <t>bios.alderlake,bios.amberlake,bios.arrowlake,bios.coffeelake,bios.cometlake,bios.icelake-client,bios.jasperlake,bios.kabylake,bios.lakefield,bios.lunarlake,bios.meteorlake,bios.raptorlake,bios.raptorlake_refresh,bios.rocketlake,bios.skylake,bios.tigerlake,bios.tigerlake_refresh,bios.whiskeylake,ifwi.amberlake,ifwi.arrowlake,ifwi.coffeelake,ifwi.cometlake,ifwi.icelake,ifwi.lakefield,ifwi.lunarlake,ifwi.meteorlake,ifwi.raptorlake,ifwi.tigerlake</t>
  </si>
  <si>
    <t>bios.alderlake,bios.amberlake,bios.coffeelake,bios.cometlake,bios.icelake-client,bios.jasperlake,bios.kabylake,bios.lakefield,bios.lunarlake,bios.meteorlake,bios.raptorlake,bios.rocketlake,bios.tigerlake,bios.whiskeylake,ifwi.amberlake,ifwi.coffeelake,ifwi.cometlake,ifwi.icelake,ifwi.kabylake,ifwi.lakefield,ifwi.meteorlake,ifwi.raptorlake,ifwi.tigerlake,ifwi.whiskeylake</t>
  </si>
  <si>
    <t>complete.ready_for_production</t>
  </si>
  <si>
    <t>L1 DailyCI-Basic-Sanity</t>
  </si>
  <si>
    <t>SUT boots to setup and should power off when power button is pressed in EDK Shell screen.</t>
  </si>
  <si>
    <t>TGL_IFWI_FOC_BLUE,CML-H_ADP-S_PO_Phase2,TGL_BIOS_IPU_QRC_BAT,COMMON_QRC_BAT,ADL_S_QRCBAT,IFWI_Payload_BIOS,IFWI_Payload_PMC,IFWI_Payload_EC,ADL-S_Delta1,ADL-S_Delta2,ADL-S_Delta3,RKL-S X2_(CML-S+CMP-H)_S102,RKL-S X2_(CML-S+CMP-H)_S62,ADL-P_QRC_BAT,UTR_SYNC,LNL_M_PSS0.8,LNLM5SGC,LNLM4SDC1,LNLM3SDC2,LNLM3SDC3,LNLM3SDC4,LNLM3SDC5,LNLM2SDC6,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RPL_Hx-R-GC,RPL_Hx-R-DC1,RPL-SBGA_4SC,RPL-SBGA_3SC,RPL-SBGA_3SC-2,RPL-SBGA_2SC1,RPL-SBGA_2SC21,RPL-P_5SGC1,RPL-P_2SDC5,RPL-P_2SDC3,RPL-P_2SDC4,RPL-P_2SDC6,RPL-P_PNP_GC,,RPL-P_4SDC1,RPL-P_3SDC2,,RPL-Px_5SGC1,,Automation_Inproduction,RPL-S_ 5SGC1,RPL-S_2SDC7,RPL-S_3SDC1,RPL-S_4SDC1,RPL-S_3SDC1,RPL-S_4SDC2,RPL-S_4SDC2,RPL-S_2SDC1,RPL-S_2SDC2,RPL-S_2SDC3,RPL_S_MASTER,RPL_P_MASTER,RPL_S_BackwardCompc,ADL-S_ 5SGC_1DPC,ADL-S_4SDC1,ADL-S_4SDC2,ADL-S_4SDC3,ADL-S_3SDC4,ADL_N_MASTER,ADL_N_5SGC1,ADL_N_4SDC1,ADL_N_3SDC1,ADL_N_2SDC1,ADL_N_2SDC2,ADL_N_2SDC3,MTL_Test_Suite,IFWI_TEST_SUITE,IFWI_COMMON_UNIFIED,TGL_H_MASTER,ADL_N_PSS_1.0,ADL-P_5SGC1,ADL-P_5SGC2,RKL_S_X1_2*1SDC,ADL_M_QRC_BAT,ADL-M_5SGC1,ADL-M_3SDC2,ADL-M_2SDC1,ADL-M_2SDC2,ADL-N_QRC_BAT,RPL_S_QRCBAT,MTL_IFWI_BAT,ADL_SBGA_5GC,ADL_SBGA_3DC1,ADL_SBGA_3DC2,ADL_SBGA_3DC3,ADL_SBGA_3DC4,ADL_SBGA_3DC,RPL_Px_QRC,ADL-S_Post-Si_In_Production,MTL_IFWI_CBV_EC,MTL_IFWI_CBV_BIOS,RPL_Px_PO_New_P2,RPL-S_Post-Si_In_Production,RPL-sbga_QRC_BAT,ARL_Px_IFWI_CI,ARL_Px_IFWI_CI,RPL_readiness_kit,RPL_P_QRC</t>
  </si>
  <si>
    <t>Verify whether SUT can power off from BIOS setup screen using PWR_BTN</t>
  </si>
  <si>
    <t>CSS-IVE-97334</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</si>
  <si>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2_Beta,JSLP_POR_20H2_PV,KBL_U21_PV,KBL_U22_PV,KBL_U23e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ADL-M_ADP-M_LP4x_Win10x_PreAlpha,ADL-P_ADP-LP_DDR4_PreAlpha,ADL-P_ADP-LP_DDR5_PreAlpha</t>
  </si>
  <si>
    <t>SUT should boot to setup and should power off when power button is pressed in BIOS setup screen.</t>
  </si>
  <si>
    <t>bios.alderlake,bios.amberlake,bios.apollolake,bios.arrowlake,bios.cannonlake,bios.coffeelake,bios.cometlake,bios.geminilake,bios.icelake-client,bios.jasperlake,bios.kabylake,bios.lakefield,bios.lunarlake,bios.meteorlake,bios.raptorlake,bios.raptorlake_refresh,bios.rocketlake,bios.skylake,bios.tigerlake,bios.tigerlake_refresh,bios.whiskeylake,ifwi.amberlake,ifwi.apollolake,ifwi.arrowlake,ifwi.cannonlake,ifwi.coffeelake,ifwi.cometlake,ifwi.geminilake,ifwi.icelake,ifwi.kabylake,ifwi.lakefield,ifwi.lunarlake,ifwi.meteorlake,ifwi.raptorlake,ifwi.tigerlake,ifwi.whiskeylake</t>
  </si>
  <si>
    <t>bios.alderlake,bios.amberlake,bios.cannonlake,bios.coffeelake,bios.cometlake,bios.icelake-client,bios.jasperlake,bios.kabylake,bios.lakefield,bios.lunarlake,bios.meteorlake,bios.raptorlake,bios.rocketlake,bios.tigerlake,bios.whiskeylake,ifwi.amberlake,ifwi.cannonlake,ifwi.coffeelake,ifwi.cometlake,ifwi.icelake,ifwi.kabylake,ifwi.lakefield,ifwi.meteorlake,ifwi.raptorlake,ifwi.tigerlake,ifwi.whiskeylake</t>
  </si>
  <si>
    <t>SUT boots to setup and should power off when power button is pressed in BIOS setup screen.</t>
  </si>
  <si>
    <t>ICL-ArchReview-PostSi,InProdATMS1.0_03March2018,PSE 1.0,OBC-CNL-PCH-SystemFlash-BIOS,OBC-CFL-PCH-SystemFlash-BIOS,OBC-LKF-PCH-SystemFlash-BIOS,OBC-ICL-PCH-Flash-Software,OBC-TGL-PCH-Flash-Software,CML_BIOS_Sanity_CSME12.xx,TGL_Focus_Blue_Auto,TGL_PSS_IN_PRODUCTION,TGL_BIOS_IPU_QRC_BAT,COMMON_QRC_BAT,ADL_S_QRCBAT,IFWI_Payload_BIOS,IFWI_Payload_PMC,IFWI_Payload_EC,ADL-S_Delta2,ADL-S_Delta3,RKL-S X2_(CML-S+CMP-H)_S102,RKL-S X2_(CML-S+CMP-H)_S62,ADL-P_QRC_BAT,UTR_SYNC,LNL_M_PSS0.8,LNLM5SGC,LNLM4SDC1,LNLM3SDC2,LNLM3SDC3,LNLM3SDC4,LNLM3SDC5,LNLM2SDC6,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RPL_Hx-R-GC,RPL_Hx-R-DC1,RPL-SBGA_4SC,RPL-SBGA_3SC,RPL-SBGA_3SC-2,RPL-SBGA_2SC1,RPL-SBGA_2SC21,RPL-P_5SGC1,RPL-P_2SDC5,RPL-P_2SDC3,RPL-P_2SDC4,RPL-P_2SDC6,RPL-P_PNP_GC,,RPL-P_4SDC1,RPL-P_3SDC2,,RPL-Px_5SGC1,,Automation_Inproduction,RPL-S_ 5SGC1,RPL-S_2SDC7,RPL-S_3SDC1,RPL-S_4SDC1,RPL-S_3SDC1,RPL-S_4SDC2,RPL-S_4SDC2,RPL-S_2SDC1,RPL-S_2SDC2,RPL-S_2SDC3,RPL_S_MASTER,RPL_P_MASTER,RPL_S_BackwardCompc,ADL-S_ 5SGC_1DPC,ADL-S_4SDC1,ADL-S_4SDC2,ADL-S_4SDC3,ADL-S_3SDC4,ADL_N_MASTER,ADL_N_PSS_0.8,ADL_N_5SGC1,ADL_N_4SDC1,ADL_N_3SDC1,ADL_N_2SDC1,ADL_N_2SDC2,ADL_N_2SDC3,TGL_IFWI_FOC_BLUE,MTL_Test_Suite,IFWI_TEST_SUITE  ,IFWI_COMMON_UNIFIED,TGL_H_MASTER,ADL_N_QRCBAT,ADL-P_5SGC1,ADL-P_5SGC2,ADL_M_QRC_BAT,ADL-M_5SGC1,ADL-M_3SDC2,ADL-M_2SDC1,ADL-M_2SDC2,ADL-N_QRC_BAT,RPL_S_QRCBAT,MTL_IFWI_BAT,ADL_SBGA_5GC,ADL_SBGA_3DC1,ADL_SBGA_3DC2,ADL_SBGA_3DC3,ADL_SBGA_3DC4,ADL_SBGA_3DC,RPL_Px_QRC,ADL-S_Post-Si_In_Production,MTL_IFWI_CBV_EC,MTL IFWI_Payload_Platform-Val,RPL-S_Post-Si_In_Production,RPL-sbga_QRC_BAT,RPL_P_QRC</t>
  </si>
  <si>
    <t>Verify whether different types of IFWI (Release,Performance ) can be booted or not</t>
  </si>
  <si>
    <t>fw.ifwi.unknown</t>
  </si>
  <si>
    <t>CSS-IVE-131799</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</si>
  <si>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2_PSS_1.1,ICL_U42_RS6_PV,ICL_UN42_KC_PV_RS6,ICL_Y42_RS6_PV,ICL_YN42_RS6_PV,KBL_H42_PV,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</si>
  <si>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SPI bus</t>
  </si>
  <si>
    <t>BC-RQTBC-13038</t>
  </si>
  <si>
    <t>The machine should boot properly after flashing all different types of IFWI (Release,Performance )</t>
  </si>
  <si>
    <t>4-low</t>
  </si>
  <si>
    <t>ifwi.alderlake,ifwi.lunarlake,ifwi.raptorlake</t>
  </si>
  <si>
    <t>ifwi.alderlake,ifwi.raptorlake,ifwi.rocketlake</t>
  </si>
  <si>
    <t>Intention of the testcase is to verify different types of IFWI (Release,Performance ) can be booted or not</t>
  </si>
  <si>
    <t>IFWI,ICL-ArchReview-PostSi,GLK-RS3-10_IFWI,InProdATMS1.0_03March2018,PSE 1.0,OBC-CNL-PCH-SystemFlash-IFWI,OBC-CFL-PCH-SystemFlash-IFWI,OBC-LKF-PCH-SystemFlash-IFWI,OBC-TGL-PCH-Flash-System,OBC-ICL-PCH-Flash-System,GLK_ATMS1.0_Automated_TCs,KBLR_ATMS1.0_Automated_TCs,TGL_BIOS_PO_P1,RKL_S_PO_Phase3_IFWI,RKL_POE,RKL_U_PO_Phase3_IFWI,IFWI_TEST_SUITE,RPL-P_5SGC1,RPL-P_5SGC2,RPL-P_4SDC1,RPL-P_3SDC2,RPL-P_2SDC3,RKL_Native_PO,RKL_Xcomp_PO,Phase_2,ADL/RKL/JSL,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Px_5SGC1,RPL-Px_3SDC1,RPL_S_IFWI_PO_Phase2,RPL-S_ 5SGC1,RPL-S_4SDC1,RPL-S_3SDC2,RPL-S_4SDC2,RPL-S_3SDC1,RPL-S_2SDC1,RPL-S_2SDC2,RPL-S_2SDC7,RPL-S_2SDC3,RPL-S_2SDC4,ADL_SBGA_3SDC1,RPL_Px_PO_P2,ADL-S_Post-Si_In_Production,RPL_SBGA_IFWI_PO_Phase2,ADL_N_IFWI_IEC_CSME,RPL_P_PO_P2,RPL-SBGA_5SC,RPL-SBGA_4SC,RPL-SBGA_3SC</t>
  </si>
  <si>
    <t>Verify video playback in OS pre and post Sx cycle</t>
  </si>
  <si>
    <t>vchenthx</t>
  </si>
  <si>
    <t>CSS-IVE-132328</t>
  </si>
  <si>
    <t>Display, Graphics, Video and Audio</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</si>
  <si>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</si>
  <si>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codecs,S-states</t>
  </si>
  <si>
    <t>TC developed based on L1\L2 coverage
TGL HSD ID:220194381
TGL HSD ES ID:220195243</t>
  </si>
  <si>
    <t>Consumer,Corporate_vPro</t>
  </si>
  <si>
    <t>windows.cobalt.client</t>
  </si>
  <si>
    <t>pke</t>
  </si>
  <si>
    <t>Ensure video clip is played successfully pre and post Sx cycle </t>
  </si>
  <si>
    <t>open.test_review_phase</t>
  </si>
  <si>
    <t>High</t>
  </si>
  <si>
    <t>Intention of the testcase is to verify video playback functionality pre and post Sx cycle</t>
  </si>
  <si>
    <t>ICL_BAT_NEW,TGL_PSS0.8C,BIOS_EXT_BAT,InProdATMS1.0_03March2018,PSE 1.0,OBC-CNL-GPU-DDI-Display-Video,OBC-CFL-GPU-DDI-Display-Video,OBC-ICL-GPU-DDI-Display-Video,OBC-TGL-GPU-DDI-Display-Video,GLK_ATMS1.0_Automated_TCs,KBLR_ATMS1.0_Automated_TCs,IFWI_TEST_SUITE,ADL/RKL/JSL,ADL_Arch_Phase3,MTL_Test_Suite,IFWI_SYNC,ADL_N_IFWIIFWI_COVERAGE_DELTA,ADLMLP4x,ADL-P_5SGC1,ADL-P_5SGC2,ADL-M_5SGC1,RPL-Px_5SGC1,RPL-Px_4SDC1,MTL_S_IFWI_PSS_0.8,RPL-P_5SGC1,RPL-P_4SDC1,RPL-P_3SDC2,RPL-P_2SDC4,RPL-S_ 5SGC1,RPL-S_4SDC1,RPL-S_3SDC1,RPL-S_4SDC2,RPL-S_2SDC1,RPL-S_2SDC2,RPL-S_2SDC3,ADL_SBGA_5GC,ADL_SBGA_3DC1,ADL_SBGA_3DC2,ADL_SBGA_3DC3,ADL_SBGA_3DC4,ADL-M_3SDC1,ADL-M_3SDC2,ADL-M_2SDC1,ADL-M_2SDC2,RPL-P_3SDC3,RPL-P_PNP_GC,RPL-S_2SDC7,ADL_SBGA_3SDC1,MTL-M_5SGC1,MTL-M_4SDC1,MTL-M_4SDC2,MTL-M_3SDC3,MTL-M_2SDC4,MTL-M_2SDC5,MTL-M_2SDC6,MTL_IFWI_CBV_PMC,ADL_N_IFWI_5SGC1,ADL_N_IFWI_4SDC1,ADL_N_IFWI_3SDC1,ADL_N_IFWI_2SDC1,ADL_N_IFWI_2SDC3,ADL_N_IFWI_IEC_BIOS,ADL_N_IFWI_IEC_PMC,RPL_Px_PO_New_P3,RPL-SBGA_5SC,RPL-SBGA_4SC,RPL-SBGA_3SC,RPL-SBGA_2SC1,RPL-SBGA_2SC2,RPL-P_2SDC3,RPL-P_2SDC5,RPL-P_2SDC6,RPL-Px_4SP2,RPL-Px_2SDC1,ARL_S_IFWI_0.8PSS,MTL_S_IFWI_ACE_Payload,RPL_Hx-R-GC,RPL_Hx-R-DC1</t>
  </si>
  <si>
    <t>Verify video playback in OS  pre and post S4, S5, warm and cold reboot cycles</t>
  </si>
  <si>
    <t>bios.platform,fw.ifwi.bios,fw.ifwi.pmc</t>
  </si>
  <si>
    <t>CSS-IVE-145260</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</si>
  <si>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</si>
  <si>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audio codecs,G3-State,S-states</t>
  </si>
  <si>
    <t>ADL: 2202557316</t>
  </si>
  <si>
    <t>Video playback should be consistent with various pre and post power cycles</t>
  </si>
  <si>
    <t>bios.alderlake,bios.arrowlake,bios.jasperlake,bios.lunarlake,bios.meteorlake,bios.raptorlake,bios.raptorlake_refresh,bios.rocketlake,ifwi.arrowlake,ifwi.lunarlake,ifwi.meteorlake,ifwi.raptorlake,ifwi.raptorlake_refresh</t>
  </si>
  <si>
    <t>bios.alderlake,bios.jasperlake,bios.lunarlake,bios.meteorlake,bios.raptorlake,bios.rocketlake,ifwi.meteorlake,ifwi.raptorlake</t>
  </si>
  <si>
    <t>This test is to verify video playback in OS post various power cycles</t>
  </si>
  <si>
    <t>BIOS_Optimization,COMMON_QRC_BAT,ADL-S_ADP-S_DDR4_2DPC_PO_Phase3,ADL-P_ADP-LP_DDR4_PO Suite_Phase3,PO_Phase_3,ADL-P_ADP-LP_LP5_PO Suite_Phase3,ADL-P_ADP-LP_DDR5_PO Suite_Phase3,ADL-P_ADP-LP_LP4x_PO Suite_Phase3,MTL_PSS_0.5,RPL_S_PSS_BASE,ADL-M_21H2,UTR_SYNC,MTL_HFPGA_Audio,RPL_S_MASTER,RPL_S_BackwardComp,ADL-S_4SDC1,ADL-S_4SDC2,ADL-S_4SDC3,ADL-S_3SDC4,ADL_N_MASTER,ADL_N_5SGC1,ADL_N_4SDC1,ADL_N_3SDC1,ADL_N_2SDC1,ADL_N_2SDC2,ADL_N_2SDC3,MTL_Test_Suite,MTL_PSS_1.1,IFWI_COMMON_UNIFIED,IFWI_TEST_SUITE,RPL-S_5SGC1,RPL-S_4SDC1,RPL-S_4SDC2,RPL-S_2SDC1,RPL-S_2SDC2,RPL-S_2SDC3,RPL-S_2SDC7,QRC_BAT_Customized,MTL_P_MASTER,MTL_M_MASTER,ADL-P_5SGC1,ADL-P_5SGC2,ADL-M_5SGC1,MTL_SIMICS_IN_EXECUTION_TEST,ADL_N_PO_Phase3,RPL_Steps_Tag_NA,MTL_Steps_Tag_NA,RPL-Px_5SGC1,RPL-Px_4SDC1,MTL_S_PSS_0.8,MTL_S_IFWI_PSS_0.8,RPL-P_5SGC1,RPL-P_4SDC1,RPL-P_3SDC2,RPL-P_2SDC4,RPL_S_IFWI_PO_Phase3,ADL_N_REV0,ADL-N_REV1,RPL_S_PO_P3,ADL_SBGA_5GC,ADL_SBGA_3DC1,ADL_SBGA_3DC2,ADL_SBGA_3DC3,ADL_SBGA_3DC4,RPL-SBGA_5SC,RPL-SBGA_3SC1,ADL-M_3SDC1,ADL-M_3SDC2,ADL-M_2SDC1,ADL-M_2SDC2,RPL_P_PSS_BIOS,RPL-P_3SDC3,RPL-P_PNP_GC,RPL_Px_PO_P3,MTL-M_5SGC1,MTL-M_4SDC1,MTL-M_4SDC2,MTL-M_3SDC3,MTL-M_2SDC4,MTL-M_2SDC5,MTL-M_2SDC6,MTL_IFWI_IAC_BIOS,RPL_SBGA_PO_P3,RPL_SBGA_IFWI_PO_Phase3,MTL_IFWI_CBV_PMC,MTL IFWI_Payload_Platform-Val,LNL_M_PSS0.5,LNL_M_PSS0.8,MTL-P_5SGC1,MTL-P_4SDC1,MTL-P_4SDC2,MTL-P_3SDC3,MTL-P_3SDC4,MTL-P_2SDC5,MTL-P_2SDC6,LNL_M_PSS1.1,RPL_P_PO_P3,RPL-Px_4SP2,RPL-Px_2SDC1,MTL_M_P_PV_POR,MTL-P_IFWI_PO,MTLSDC1,MTLSDC2,MTLSDC3,RPL_P_Q0_DC2_PO_P3,ARL_S_IFWI_0.8PSS,MTLSGC1,MTLSDC5,ARL_FT_BLK,RPL_Hx-R-GC,RPL_Hx-R-DC1</t>
  </si>
  <si>
    <t>Verify USB3 DbC Functionality</t>
  </si>
  <si>
    <t>common,emulation.ip,fpga.hybrid,silicon,simulation.ip</t>
  </si>
  <si>
    <t>bios.platform,fw.ifwi.bios</t>
  </si>
  <si>
    <t>CSS-IVE-101315</t>
  </si>
  <si>
    <t>Debug Interfaces and Traces</t>
  </si>
  <si>
    <t>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PSS_1.0_19H1_REV2,JSLP_PSS_1.1_19H1_REV2,JSLP_TestChip_19H1_PowerOn,JSLP_TestChip_19H1_PreAlpha,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HFPGA_RS2,TGL_HFPGA_RS3,TGL_HFPGA_RS4,TGL_U42_RS4_PV,TGL_UY42_PO,TGL_Y42_RS4_PV,TGL_Z0_(TGPLP-A0)_RS4_PPOExit,WHL_U42_Corp_PV,WHL_U42_PV,WHL_U43e_Corp_PV,TGL_U42_RS6_Alpha,TGL_U42_RS6_Beta,TGL_U42_RS6_PV,TGL_Y42_RS6_Alpha,TGL_Y42_RS6_Beta,TGL_Y42_RS6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</si>
  <si>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debug interfaces,NPK,S-states,TBT_PD_EC_NA,USB3.0</t>
  </si>
  <si>
    <t>BC-RQTBC-13202
BC-RQTBC-15179
BC-RQTBC-15201
1604300022 
 LKF PSS UCIS Coverage: IceLake-UCIS-409 
 LKF PRD Coverage: BC-RQTBCLF-310
BC-RQTBC-15538
TGL UCIS:1405566941,1909114546
JSL PRD:BC-RQTBC-15991
JSLP:1305899479
RKL:2207406057
ADL: 1305899494
MTL:16011187548 ,16011327241,16011327412</t>
  </si>
  <si>
    <t>USB3.0 DbC connection should be established between SUT and Host-System without any issue</t>
  </si>
  <si>
    <t>bios.arrowlake,bios.cannonlake,bios.coffeelake,bios.cometlake,bios.icelake-client,bios.jasperlake,bios.lakefield,bios.lunarlake,bios.meteorlake,bios.raptorlake,bios.raptorlake_refresh,bios.tigerlake,bios.whiskeylake,ifwi.arrowlake,ifwi.cannonlake,ifwi.coffeelake,ifwi.cometlake,ifwi.icelake,ifwi.lakefield,ifwi.lunarlake,ifwi.meteorlake,ifwi.raptorlake,ifwi.tigerlake,ifwi.whiskeylake</t>
  </si>
  <si>
    <t>bios.arrowlake,bios.cannonlake,bios.coffeelake,bios.cometlake,bios.icelake-client,bios.jasperlake,bios.lakefield,bios.lunarlake,bios.meteorlake,bios.raptorlake,bios.tigerlake,bios.whiskeylake,ifwi.cannonlake,ifwi.coffeelake,ifwi.cometlake,ifwi.icelake,ifwi.lakefield,ifwi.meteorlake,ifwi.raptorlake,ifwi.tigerlake,ifwi.whiskeylake</t>
  </si>
  <si>
    <t xml:space="preserve">This Test Cases is to Verify USB3DBC debug connection establishment during and after BIOS boot </t>
  </si>
  <si>
    <t>EC-FV2,EC-GPIO,EC-SX,TGL_NEW,UDL2.0_ATMS2.0,EC-PD-NA,OBC-CNL-CPU-NPK-Debug-DbC,OBC-CFL-CPU-NPK-Debug-DbC,OBC-ICL-CPU-NPK-Debug-DbC,OBC-LKF-CPU-NPK-Debug-DbC,OBC-TGL-CPU-NPK-Debug-DbC,TGL_BIOS_PO_P2,TGL_IFWI_PO_P2,TGL_IFWI_FOC_BLUE,COMMON_QRC_BAT,MTL_Sanity,IFWI_Payload_TBT,RKL-S X2_(CML-S+CMP-H)_S102,UTR_SYNC,LNLM5SGC,LNLM4SDC1,LNLM3SDC2,LNLM3SDC3,LNLM3SDC4,LNLM3SDC5,LNLM2SDC6,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RPL-SBGA_5SC, RPL_Hx-R-GC,RPL_Hx-R-DC1,RPL-SBGA_4SC,RPL-SBGA_3SC,RPL-SBGA_3SC-2,RPL-SBGA_2SC1,RPL-SBGA_2SC21,RPL-Px_5SGC1,MTL_PSS_0.8_Block,MTL_HFPGA_SOC_S,MTL_Test_Suite,MTL_PSS_1.1,IFWI_TEST_SUITE,RPL-P_5SGC1,RPL-P_2SDC5,RPL-P_2SDC3,RPL-P_2SDC4,RPL-P_2SDC6,RPL-P_PNP_GC,RPL-P_4SDC1,RPL-P_3SDC2,IFWI_COMMON_UNIFIED,TGL_H_MASTER,TGL_H_5SGC1,TGL_H_4SDC1,TGL_H_4SDC2,TGL_H_4SDC,MTL_TRY_RUN,RPL-S_ 5SGC1,RPL-S_2SDC7RPL-S_4SDC1,RPL-S_4SDC2,RPL_S_IFWI_PO_Phase2,MTL_HFPGA_BLOCK,LNL_M_PSS0.8,LNL_M_PSS1.0,LNL_M_PSS1.05,LNL_M_PSS1.1,LNL_M_IFWI_PSS,RPL_Px_PO_P2,RPL_SBGA_IFWI_PO_Phase2,MTL_IFWI_CBV_TBT,MTL_IFWI_CBV_EC,MTL IFWI_Payload_Platform-Val,RPL_P_PO_P2,MTL_PSS_1.0,ARL_Px_IFWI_CI
,RPL_P_PO_P2,MTL_PSS_1.0_Block,RPL_P_Q0_DC2_PO_P2,ARL_S_IFWI_0.8PSS,ARL_S_PSS1.0</t>
  </si>
  <si>
    <t>Verify USB2 DbC Functionality</t>
  </si>
  <si>
    <t>bios.platform,fw.ifwi.pchc</t>
  </si>
  <si>
    <t>CSS-IVE-101316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</si>
  <si>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HFPGA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</si>
  <si>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debug interfaces,NPK,USB2.0</t>
  </si>
  <si>
    <t>BC-RQTBC-13202
BC-RQTBC-15179
BC-RQTBC-15201 
 LKF PSS UCIS Coverage: IceLake-UCIS-409 ,4_335-UCIS-2925
 LKF PRD Coverage: BC-RQTBCLF-310,BC-RQTBCLF-277
BC-RQTBC-15538
TGLPRD: BC-RQTBCTL-690
 TGL UCIS:1405566941
LKF FR:4_335-FR-17299
JSLP PRD:BC-RQTBC-15991,BC-RQTBC-16161
RKL: 2203201893,2207406057
JSLP:2203201893,1305899486,1305899479
ADL: 1305899486, 2203201893
MTL:16011187548, 16011327241,16011187545,16011327353</t>
  </si>
  <si>
    <t>USB2.0 DbC connection should be established between SUT and Host-System without any issue</t>
  </si>
  <si>
    <t>bios.alderlake,bios.arrowlake,bios.cannonlake,bios.coffeelake,bios.cometlake,bios.icelake-client,bios.jasperlake,bios.lakefield,bios.lunarlake,bios.meteorlake,bios.raptorlake,bios.rocketlake,bios.tigerlake,bios.whiskeylake,ifwi.arrowlake,ifwi.cannonlake,ifwi.coffeelake,ifwi.cometlake,ifwi.icelake,ifwi.lakefield,ifwi.lunarlake,ifwi.meteorlake,ifwi.raptorlake,ifwi.tigerlake,ifwi.whiskeylake</t>
  </si>
  <si>
    <t>bios.alderlake,bios.arrowlake,bios.cannonlake,bios.coffeelake,bios.cometlake,bios.icelake-client,bios.jasperlake,bios.lakefield,bios.lunarlake,bios.meteorlake,bios.raptorlake,bios.rocketlake,bios.tigerlake,bios.whiskeylake,ifwi.cannonlake,ifwi.coffeelake,ifwi.cometlake,ifwi.icelake,ifwi.lakefield,ifwi.meteorlake,ifwi.raptorlake,ifwi.tigerlake,ifwi.whiskeylake</t>
  </si>
  <si>
    <t>This Test Cases is to Verify USB2DBC debug connection establishement and Trace log Functionality</t>
  </si>
  <si>
    <t>EC-GPIO,TGL_PSS0.8C,UDL2.0_ATMS2.0,LKF_PO_Phase2,LKF_PO_New_P1,TGL_ERB_PO,EC-PD-NA,ECLITE-FV,OBC-CNL-CPU-NPK-Debug-DbC,OBC-CFL-CPU-NPK-Debug-DbC,OBC-ICL-CPU-NPK-Debug-DbC,OBC-LKF-CPU-NPK-Debug-DbC,OBC-TGL-CPU-NPK-Debug-DbC,TGL_BIOS_PO_P2,TGL_IFWI_PO_P2,LKF_B0_Power_ON,RKL_POE,ADL-S_TGP-H_PO_Phase2,ADL-S_ADP-S_DDR4_2DPC_PO_Phase3,COMMON_QRC_BAT,MTL_Sanity,IFWI_Payload_Platform,ADL-S_Delta2,ADL-P_ADP-LP_DDR4_PO Suite_Phase3,PO_Phase_3,RKL-S X2_(CML-S+CMP-H)_S62,RKL-S X2_(CML-S+CMP-H)_S102,ADL-P_ADP-LP_LP5_PO Suite_Phase3,ADL-P_ADP-LP_DDR5_PO Suite_Phase3,ADL-P_ADP-LP_LP4x_PO Suite_Phase3,ADL-P_QRC_BAT,UTR_SYNC,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ADL_M_PO_Phase2,MTL_PSS_0.8_Block,RPL-S_ 5SGC1,RPL-S_2SDC7,RPL_S_MASTER,RPL_P_MASTER,RPL_S_BackwardCompc,MTL_HFPGA_SOC_S,ADL-S_ 5SGC_1DPC,ADL-S_4SDC1,ADL-S_4SDC2,ADL-S_4SDC4,ADL_N_5SGC1,ADL_N_4SDC1,ADL_N_3SDC1,ADL_N_2SDC1,ADL_N_2SDC2,ADL_N_2SDC3,MTL_Test_Suite,MTL_PSS_1.1,IFWI_TEST_SUITE,IFWI_COMMON_UNIFIED,TGL_H_MASTER,TGL_H_5SGC1,TGL_H_4SDC1,TGL_H_4SDC2,TGL_H_4SDC,MTL_TRY_RUN,MTL_VS_0.8_TEST_SUITE_Additional,ADL-P_5SGC1,ADL-P_5SGC2,RKL_S_X1_2*1SDC,RPL_S_PO_P2,ADL_M_QRC_BAT,ADL-M_5SGC1,ADL-M_3SDC2,ADL-M_2SDC1,ADL-M_2SDC2,ADL-P_4SDC1,ADL_N_PO_Phase2,ADL-N_QRC_BAT,ADL_N_REV0,ADL-N_REV1,ADL_SBGA_5GC,ADL_SBGA_3DC1,ADL_SBGA_3DC2,ADL_SBGA_3DC3,ADL_SBGA_3DC4,ADL_SBGA_3DC,LNL_M_PSS0.8,LNL_M_PSS1.0,LNL_M_PSS1.05,LNL_M_PSS1.1,MTL_S_BIOS_Emulation,RPL_Px_PO_P2,RPL_SBGA_PO_P2,MTL IFWI_Payload_Platform-Val,RPL_P_PO_P2,RPL_P_Q0_DC2_PO_P2,ARL_S_IFWI_0.8PSS,MTLSGC1, MTLSDC4,MTLSDC2,MTLSDC1,MTLSDC5,MTLSDC3</t>
  </si>
  <si>
    <t>Verify USB mouse enumeration and functionality on hot-plug over USB Type-A port</t>
  </si>
  <si>
    <t>anaray5x</t>
  </si>
  <si>
    <t>bios.pch,fw.ifwi.pchc</t>
  </si>
  <si>
    <t>CSS-IVE-76139</t>
  </si>
  <si>
    <t>Internal and External Storage</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</si>
  <si>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4X_PreAlpha</t>
  </si>
  <si>
    <t>USB/XHCI ports</t>
  </si>
  <si>
    <t>Test case added from IFWI mandotory check list
IceLake-UCIS-892
BC-RQTBC-14230
IceLake-UCIS-1986
 LKF PSS UCIS Coverage: IceLake-UCIS-892
TGL: BC-RQTBCTL-742
JSL PRD Coverage : BC-RQTBC-16215
RKL Coverage ID :2203202085
ADL:2203202085
JSLP Coverage ID: 2203202085
LKF ROW Coverage ID : 4_335-LZ-795</t>
  </si>
  <si>
    <t>USB device connected should be functional</t>
  </si>
  <si>
    <t>bios.amberlake,bios.apollolake,bios.broxton,bios.cannonlake,bios.coffeelake,bios.cometlake,bios.geminilake,bios.icelake-client,bios.kabylake,bios.kabylake_r,bios.lakefield,bios.raptorlake,bios.tigerlake,bios.whiskeylake,ifwi.amberlake,ifwi.apollolake,ifwi.arrowlake,ifwi.broxton,ifwi.cannonlake,ifwi.coffeelake,ifwi.cometlake,ifwi.geminilake,ifwi.icelake,ifwi.kabylake,ifwi.kabylake_r,ifwi.lakefield,ifwi.lunarlake,ifwi.meteorlake,ifwi.raptorlake,ifwi.tigerlake,ifwi.whiskeylake</t>
  </si>
  <si>
    <t>bios.amberlake,bios.apollolake,bios.broxton,bios.cannonlake,bios.coffeelake,bios.cometlake,bios.geminilake,bios.icelake-client,bios.kabylake,bios.kabylake_r,bios.lakefield,bios.raptorlake,bios.tigerlake,bios.whiskeylake,ifwi.amberlake,ifwi.apollolake,ifwi.broxton,ifwi.cannonlake,ifwi.coffeelake,ifwi.cometlake,ifwi.geminilake,ifwi.icelake,ifwi.kabylake,ifwi.kabylake_r,ifwi.lakefield,ifwi.meteorlake,ifwi.raptorlake,ifwi.tigerlake,ifwi.whiskeylake</t>
  </si>
  <si>
    <t>This test is to check USB Mouse functionality</t>
  </si>
  <si>
    <t>BIOS_Optimization,COMMON_QRC_BAT,ADL-P_QRC_BAT,UTR_SYNC,RPL_S_MASTER,RPL_S_BackwardComp,ADL-S_4SDC2,ADL-S_4SDC2,ADL-P_5SGC1,ADL-M_5SGC1,ADL_M_MASTER,IFWI_TEST_SUITE,IFWI_COMMON_UNIFIED,MTL_Test_Suite,RPL_PSS_BASEAutomation_Inproduction,TGL_H_MASTER,RPL-S_ 5SGC1,RPL-S_4SDC1,RPL-S_4SDC2,RPL-S_4SDC2,RPL-S_2SDC8,RPL-S_2SDC1,RPL-S_2SDC2,RPL-S_2SDC3,MTL_IFWI_Sanity,RPL-Px_5SGC1, ,RPL-Px_4SDC1,RPL-P_5SGC1,RPL-P_4SDC1,RPL-P_3SDC2,RPL_P_MASTER,NA_4_FHF,RPL-SBGA_5SC,RPL-SBGA_3SC,RPL-SBGA_4SC,,1,,2,ERB,RPL-S_3SDC1,RPL-S_2SDC7,RPL-P_2SDC4,MTL-M_5SGC1,MTL-M_4SDC1,MTL-M_4SDC2,MTL-M_3SDC3,MTL-M_2SDC4,MTL-M_2SDC5,MTL-M_2SDC6,MTL_IFWI_CBV_PCHC,RPL-Px_4SP2, RPL-Px_2SDC1,RPL-P_2SDC3,RPL-P_2SDC4,RPL-SBGA_3SC-2,MTLSGC1,MTLSDC2,MTLSDC3,MTLSDC4,LNLM4SDC1,LNLM3SDC2,LNLM3SDC4,LNLM3SDC5,LNLM2SDC6,RPL_Hx-R-GC,RPL_Hx-R-DC1</t>
  </si>
  <si>
    <t>Verify ucode firmware loads pre and post S0i3 (Modern Standby) cycle</t>
  </si>
  <si>
    <t>common,emulation.ip,emulation.sle,silicon,simulation.ip</t>
  </si>
  <si>
    <t>CSS-IVE-90980</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</si>
  <si>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Y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ADL-P_ADP-LP_LP5_PreAlpha,ADL-P_ADP-LP_L4X_PreAlpha,ADL-P_ADP-LP_DDR4_PreAlpha,ADL-P_ADP-LP_DDR5_PreAlpha</t>
  </si>
  <si>
    <t>S0ix-states</t>
  </si>
  <si>
    <t>BC-RQTBC-310
JSL:BC-RQTBC-15972
RKL:BC-RQTBCTL-510 &amp; 2203203024
JSLP:2203202651
ADL Requirement ID: 2203203024</t>
  </si>
  <si>
    <t>ucode firmware loaded (version check) should be successful pre and post cycle </t>
  </si>
  <si>
    <t>bios.alderlake,bios.apollolake,bios.arrowlake,bios.broxton,bios.cannonlake,bios.coffeelake,bios.cometlake,bios.geminilake,bios.icelake-client,bios.jasperlake,bios.kabylake,bios.kabylake_r,bios.lakefield,bios.lunarlake,bios.meteorlake,bios.raptorlake,bios.raptorlake_refresh,bios.rocketlake,bios.tigerlake,bios.whiskeylake,ifwi.apollolake,ifwi.arrowlake,ifwi.broxton,ifwi.cannonlake,ifwi.coffeelake,ifwi.cometlake,ifwi.geminilake,ifwi.icelake,ifwi.kabylake,ifwi.kabylake_r,ifwi.lakefield,ifwi.lunarlake,ifwi.meteorlake,ifwi.raptorlake,ifwi.tigerlake,ifwi.whiskeylake</t>
  </si>
  <si>
    <t>bios.alderlake,bios.apollolake,bios.arrowlake,bios.cannonlake,bios.coffeelake,bios.cometlake,bios.geminilake,bios.icelake-client,bios.jasperlake,bios.kabylake,bios.kabylake_r,bios.lakefield,bios.lunarlake,bios.meteorlake,bios.raptorlake,bios.rocketlake,bios.tigerlake,bios.whiskeylake,ifwi.apollolake,ifwi.cannonlake,ifwi.coffeelake,ifwi.cometlake,ifwi.geminilake,ifwi.icelake,ifwi.kabylake,ifwi.kabylake_r,ifwi.lakefield,ifwi.meteorlake,ifwi.raptorlake,ifwi.tigerlake,ifwi.whiskeylake</t>
  </si>
  <si>
    <t>This test is to check ucode firmware is getting loading pre and post cycle</t>
  </si>
  <si>
    <t>ICL_BAT_NEW,BIOS_EXT_BAT,InProdATMS1.0_03March2018,PSE 1.0,OBC-CNL-CPU-MCU-PM-S0ix,OBC-CFL-CPU-MCU-PM-S0ix,OBC-LKF-CPU-MCU-PM-S0ix,OBC-ICL-CPU-MCU-PM-S0ix,OBC-TGL-CPU-MCU-PM-S0ix,MCU_UTR,MCU_NO_HARM,IFWI_Payload_ChipsetInit,RKL-S X2_(CML-S+CMP-H)_S102,RKL-S X2_(CML-S+CMP-H)_S62,UTR_SYNC,LNLM5SGC,LNLM4SDC1,LNLM3SDC2,LNLM3SDC3,LNLM3SDC4,LNLM3SDC5,LNLM2SDC6,MTLSGC1,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RPL_Hx-R-GC,RPL_Hx-R-DC1,RPL-SBGA_4SC,RPL-SBGA_2SC1,RPL-SBGA_2SC21,RPL-P_5SGC1,RPL-P_2SDC5,RPL-P_2SDC3,RPL-P_2SDC4,RPL-P_2SDC6,RPL-P_PNP_GC,RPL-P_4SDC1,RPL-P_3SDC2,RPL-Px_5SGC1,RPL-S_ 5SGC1,RPL-S_2SDC7,RPL_S_MASTER,RPL_P_MASTER,RPL_S_BackwardCompc,ADL-S_ 5SGC_1DPC,ADL-S_4SDC1,ADL-S_4SDC2,ADL-S_4SDC3,ADL-S_3SDC4,ADL_N_MASTER,ADL_N_5SGC1,ADL_N_4SDC1,ADL_N_3SDC1,ADL_N_2SDC1,ADL_N_2SDC2,MTL_M_MASTER,MTL_P_MASTER,MTL_S_MASTER,MTL_Test_Suite,IFWI_TEST_SUITE,IFWI_COMMON_UNIFIED,TGL_H_MASTER,ADL-P_5SGC1,ADL-P_5SGC2,ADL-M_5SGC1,ADL-M_3SDC2,ADL-M_2SDC1,ADL-M_2SDC2,ADL_N_REV0,ADL-N_REV1,ADL_SBGA_5GC,ADL_SBGA_3DC1,ADL_SBGA_3DC2,ADL_SBGA_3DC3,ADL_SBGA_3DC4,ADL_SBGA_3DC,ADL-S_Post-Si_In_Production</t>
  </si>
  <si>
    <t>Verify ucode firmware load/version check pre and post S3 cycle</t>
  </si>
  <si>
    <t>bios.cpu_pm,fw.ifwi.unknown</t>
  </si>
  <si>
    <t>CSS-IVE-78725</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</si>
  <si>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</si>
  <si>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BC-RQTBC-10115
220194411
RKL:2203202909
JSLP:2203202909
ADL Requirement ID: 2203202909</t>
  </si>
  <si>
    <t>ucode firmware load/version check should be successful pre and post cycle </t>
  </si>
  <si>
    <t>bios.alderlake,bios.amberlake,bios.apollolake,bios.arrowlake,bios.broxton,bios.cannonlake,bios.coffeelake,bios.cometlake,bios.geminilake,bios.glacierfalls,bios.icelake-client,bios.jasperlake,bios.kabylake,bios.kabylake_r,bios.lakefield,bios.meteorlake,bios.raptorlake,bios.raptorlake_refresh,bios.rocketlake,bios.tigerlake,bios.whiskeylake,ifwi.amberlake,ifwi.apollolake,ifwi.arrowlake,ifwi.broxton,ifwi.cannonlake,ifwi.coffeelake,ifwi.cometlake,ifwi.geminilake,ifwi.icelake,ifwi.kabylake,ifwi.kabylake_r,ifwi.lakefield,ifwi.meteorlake,ifwi.raptorlake,ifwi.tigerlake,ifwi.whiskeylake</t>
  </si>
  <si>
    <t>bios.alderlake,bios.amberlake,bios.apollolake,bios.arrowlake,bios.broxton,bios.cannonlake,bios.coffeelake,bios.cometlake,bios.geminilake,bios.icelake-client,bios.jasperlake,bios.kabylake,bios.kabylake_r,bios.lakefield,bios.meteorlake,bios.raptorlake,bios.rocketlake,bios.tigerlake,bios.whiskeylake,ifwi.amberlake,ifwi.apollolake,ifwi.broxton,ifwi.cannonlake,ifwi.coffeelake,ifwi.cometlake,ifwi.geminilake,ifwi.icelake,ifwi.kabylake,ifwi.kabylake_r,ifwi.lakefield,ifwi.meteorlake,ifwi.raptorlake,ifwi.tigerlake,ifwi.whiskeylake</t>
  </si>
  <si>
    <t>SystemScope</t>
  </si>
  <si>
    <t>This test is to check ucode firmware is loading pre and post sleep cycle</t>
  </si>
  <si>
    <t>ICL_PSS_BAT_NEW,ICL_BAT_NEW,CFL_Automation_Production,BIOS_EXT_BAT,InProdATMS1.0_03March2018,PSE 1.0,OBC-CNL-CPU-MCU-Sx,OBC-CFL-CPU-MCU-Sx,OBC-LKF-CPU-MCU-Sx,OBC-ICL-CPU-MCU-System,OBC-TGL-CPU-MCU-System,GLK_ATMS1.0_Automated_TCs,KBLR_ATMS1.0_Automated_TCs,TGL_BIOS_PO_P3,TGL_IFWI_PO_P3,JSLP_PO_CI,MCU_UTR,MCU_NO_HARM,TGL_IFWI_FOC_BLUE,LKF_WCOS_BIOS_BAT_NEW,RKL_S_TGPH_POE,IFWI_Payload_ChipsetInit,RKL-S X2_(CML-S+CMP-H)_S102,RKL-S X2_(CML-S+CMP-H)_S62,MTL_TRY_RUN,RPL_S_PSS_BASE,MTL_PSS_0.5,ARL_S_PSS0.5,UTR_SYNC,LNLM5SGC,LNLM4SDC1,LNLM3SDC2,LNLM3SDC3,LNLM3SDC4,LNLM3SDC5,LNLM2SDC6,MTLSGC1,MTLSDC4,MTLSDC1,MTLSDC2,MTLSDC3,MTLSDC5,RPL-Px_4SP2,RPL-Px_2SDC1,MTL-P_4SDC1,MTL-P_3SDC3,MTL-P_3SDC4,MTL-P_5SGC1,MTL-P_4SDC2,MTL-P_2SDC5,MTL-P_2SDC6,RPL-Px_4SDC1,RPL-P_3SDC3,RPL-S_5SGC1,RPL-S_2SDC3,RPL-S_2SDC2,RPL-S_2SDC1,RPL-S_4SDC2,RPL-S_4SDC1,RPL-S_3SDC1,RPL-SBGA_5SC,RPL_Hx-R-GC,RPL_Hx-R-DC1,RPL-SBGA_4SC,RPL-SBGA_3SC,RPL-SBGA_3SC-2,RPL-SBGA_2SC1,RPL-SBGA_2SC21,RPL-P_5SGC1,RPL-P_2SDC5,RPL-P_2SDC3,RPL-P_2SDC4,RPL-P_2SDC6,RPL-P_PNP_GC,RPL-P_4SDC1,RPL-P_3SDC2,RPL-Px_5SGC1,RPL-S_ 5SGC1,RPL-S_2SDC7,RPL_S_MASTER,RPL_S_BackwardCompc,ADL-S_ 5SGC_1DPC,ADL-S_4SDC1,ADL-S_4SDC2,ADL-S_4SDC3,ADL-S_3SDC4,ADL_N_MASTER,ADL_N_5SGC1,ADL_N_4SDC1,ADL_N_3SDC1,ADL_N_2SDC1,ADL_N_2SDC3,MTL_M_MASTER,MTL_S_MASTER,MTL_P_MASTER,MTL_Test_Suite,IFWI_FOC_BAT,IFWI_TEST_SUITE,IFWI_COMMON_UNIFIED,TGL_H_MASTER,ADL-P_5SGC2,MTL_SIMICS_IN_EXECUTION_TEST,RPL_S_PO_P3,MTL_IFWI_BAT,RPL_S_Delta_TCD,MTL_HSLE_Sanity_SOC,ADL_SBGA_5GC,ADL_SBGA_3DC1,ADL_SBGA_3DC2,ADL_SBGA_3DC3,ADL_SBGA_3DC4,ADL_SBGA_3DC,ADL-M_5SGC1,ADL-M_3SDC1,ADL-M_3SDC2,ADL-M_2SDC1,ADL-M_2SDC2,RPL_Px_PO_P3,ADL-S_Post-Si_In_Production,MTL-M/P_Pre-Si_In_Production,MTL_IFWI_IAC_BIOS,RPL_SBGA_PO_P3,MTL_IFWI_CBV_PMC,MTL_IFWI_CBV_BIOS,RPL_P_PO_P3,RPL-S_Post-Si_In_Production,MTL_M_P_PV_POR,RPL_P_Q0_DC2_PO_P3,HEDT</t>
  </si>
  <si>
    <t>Verify that the system boots to the BIOS setup menu</t>
  </si>
  <si>
    <t>common,emulation.hybrid,emulation.ip,fpga.hybrid,silicon,simulation.ip</t>
  </si>
  <si>
    <t>CSS-IVE-75933</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</si>
  <si>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owerOn,JSLP_TestChip_19H1_PreAlpha,KBL_U21_PV,KBL_U22_PV,KBL_U23e_PV,KBLR_Y_PV,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0.8,ADL-P_Simics_VP_PSS1.0,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4X_PreAlpha,ADL-M_ADP-M_LP5_20H1_PreAlpha,ADL-M_ADP-M_LP5_21H1_PreAlpha</t>
  </si>
  <si>
    <t>BC-RQTBC-1400
220194412
ADL: 2205438954</t>
  </si>
  <si>
    <t>Ensure that the Device successfully boots to Bios setup without any issues.</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</si>
  <si>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akefield,ifwi.lunarlake,ifwi.meteorlake,ifwi.raptorlake,ifwi.tigerlake,ifwi.whiskeylak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</si>
  <si>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</si>
  <si>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L0 Check-in-CI</t>
  </si>
  <si>
    <t>This test is to verify system entering to BIOS setup page successfully.</t>
  </si>
  <si>
    <t>ICL-FW-PSS0.3,ICL-FW-PSS0.5,BIOS_BAT_QRC,ICL_BAT_NEW,BIOS_EXT_BAT,RKL_PSS0.5,TGL_BIOS_PO_P1,MCU_UTR,MCU_NO_HARM,TGL_H_PSS_IFWI_BAT,LKF_ROW_BIOS,RKL_CML_S_TGPH_PO_P1,TGL_IFWI_FOC_BLUE,CML-H_ADP-S_PO_Phase1,ADL-S_TGP-H_PO_Phase1,TGL_BIOS_IPU_QRC_BAT,ADL-S_ADP-S_DDR4_2DPC_PO_Phase1,ADL_P_Automated_TCs,COMMON_QRC_BAT,MTL_Sanity,MTL_PSS_0.5,ADL_P_ERB_BIOS_PO,ADL_S_QRCBAT,IFWI_Payload_BIOS,TGL_U_GC_DC,ADL-S_Delta1,ADL-S_Delta2,ADL-S_Delta3,ADL-P_ADP-LP_DDR4_PO Suite_Phase1,PO_Phase_1,RKL-S X2_(CML-S+CMP-H)_S102,RKL-S X2_(CML-S+CMP-H)_S62,ADL-P_ADP-LP_LP5_PO Suite_Phase1,ADL-P_ADP-LP_DDR5_PO Suite_Phase1,ADL-P_ADP-LP_LP4x_PO Suite_Phase1,ADL-P_QRC,ADL-P_QRC_BAT,RPL_S_PSS_BASE,UTR_SYNC,MTL-P_5SGC1,MTL-P_4SDC2,MTL-P_2SDC5,MTL-P_2SDC6,RPL-Px_4SDC1,RPL-P_3SDC3,RPL-S_5SGC1,RPL-S_2SDC3,RPL-S_2SDC2,RPL-S_2SDC1,RPL-S_4SDC2,RPL-S_4SDC1,RPL-S_3SDC1,ADL-M_3SDC1,RPL-SBGA_5SC, RPL_Hx-R-GC,RPL_Hx-R-DC1,RPL-SBGA_4SC,RPL-SBGA_3SC1,RPL-P_5SGC1,RPL-P_2SDC4,RPL-P_PNP_GC,RPL-P_4SDC1,RPL-P_3SDC2,RPL-Px_5SGC1,ADL_M_PO_Phase1Automation_Inproduction,MTL_HFPGA_SANITY,RPL-S_ 5SGC1,ADL-S_ 5SGC_1DPC,ADL-S_4SDC1,ADL-S_4SDC2,ADL-S_4SDC3,ADL-S_3SDC4,ADL_N_PSS_0.5,ADL_N_5SGC1,ADL_N_4SDC1,ADL_N_3SDC1,ADL_N_2SDC1,ADL_N_2SDC2,ADL_N_2SDC3,MTL_Test_Suite,RPL_S_PSS_BASEAutomation_Inproduction,IFWI_TEST_SUITE,IFWI_COMMON_UNIFIED,QRC_BAT_Customized,ADL_N_QRCBAT,ADL-P_5SGC1,ADL-P_5SGC2,MTL_IFWI_Sanity,RKL_S_X1_2*1SDC,RPL_S_PO_P1,ADL_M_QRC_BAT,ADL-M_5SGC1,ADL-M_3SDC2,ADL-M_2SDC1,ADL-M_2SDC2,MTL_SIMICS_IN_EXECUTION_TEST,ADL_N_PO_Phase1,ADL-N_QRC_BAT,MTL_HSLE_Sanity,RPL_S_QRCBAT,RPL_S_IFWI_PO_Phase1,ADL_N_REV0,ADL-N_REV1,ADL_SBGA_5GC,ADL_SBGA_3DC,RPL_P_PSS_BIOS,RPL-S_2SDC7,MTL_M_P_PV_PORLNL_M_PSS0.5,LNL_M_PSS0.8,RPL_Px_PO_P1,RPL_Px_QRC,ADL-S_Post-Si_In_Production,MTL-M/P_Pre-Si_In_Production,RPL_SBGA_PO_P1,RPL_SBGA_IFWI_PO_Phase1,MTL-S_Pre-Si_In_Production,LNL-M_Pre-Si_In_Production,RPL_P_PO_P1,RPL-sbga_QRC_BAT,RPL-Px_4SP2,RPL-Px_2SDC1,MTL_P/M_Phase2a,RPL_readiness_kit,RPL_P_QRC,RPL_P_Q0_DC2_PO_P1,MTLSGC1, MTLSDC4,MTLSDC2,MTLSDC1,MTLSDC5,MTLSDC3</t>
  </si>
  <si>
    <t>Verify that system boots to EDK shell</t>
  </si>
  <si>
    <t>CSS-IVE-75945</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</si>
  <si>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</si>
  <si>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BC-RQTBC-8444 
BC-RQTBC-14335
BC-RQTBCTL-796
RKL:2203202669
JSLP:2203202669
ADL Requirement ID: 2203202669, 2205438954</t>
  </si>
  <si>
    <t>System should boot to EDK Shell with out any issues.</t>
  </si>
  <si>
    <t>This test is to verify System boot to EDK shell</t>
  </si>
  <si>
    <t>BIOS_EXT_BAT,IFWI_Payload_TBT,IFWI_Payload_EC,MTL_PSS_1.0,LNL_M_PSS1.0,MTL_PSS_0.8,LNL_M_PSS0.8,UTR_SYNC,MTL-P_4SDC1,MTL-P_3SDC3,MTL-P_3SDC4,MTL-P_5SGC1,MTL-P_4SDC2,MTL-P_2SDC5,MTL-P_2SDC6,MTL-M_5SGC1,MTL-M_2SDC4,MTL-M_2SDC5,MTL-M_2SDC6,MTL-M_4SDC1,MTL-M_3SDC3,MTL-M_4SDC2,RPL_S_BackwardComp,ADL-S_ 5SGC_1DPC,ADL-S_4SDC1,ADL-S_4SDC2,ADL-S_4SDC3,ADL-S_3SDC4,ADL_N_MASTER,ADL_N_5SGC1,ADL_N_4SDC1,ADL_N_3SDC1,ADL_N_2SDC1,ADL_N_2SDC2,ADL_N_2SDC3,TGL_H_MASTER,IFWI_TEST_SUITE,IFWI_COMMON_UNIFIED,MTL_Test_Suite,RPL-S_ 5SGC1,RPL-S_4SDC1,RPL-S_2SDC2,CQN_DASHBOARD,ADL-P_5SGC1,ADL-P_5SGC2,MTL_S_MASTER,ADL-M_5SGC1,ADL-M_2SDC2,ADL-M_3SDC1,ADL-M_3SDC2,ADL-M_2SDC1,MTL_SIMICS_IN_EXECUTION_TEST,RPL-Px_5SGC1,RPL-Px_3SDC1,RPL-P_5SGC1,RPL-P_2SDC5,RPL-P_5SGC2,RPL-P_4SDC1,RPL-P_3SDC2,RPL-P_2SDC3,RPL-S_3SDC1,RPL-S_4SDC2,RPL-S_2SDC1,RPL-S_2SDC3,ADL_N_REV0,ADL-N_REV1,MTL_HFPGA_TCSS,ADL_SBGA_5GC,RPL-SBGA_5SC, RPL_Hx-R-GC,RPL_Hx-R-DC1,RPL-SBGA_4SC,EC-NA,EC-REVIEW,ICL-ArchReview-PostSi,LKF_ERB_PO,LKF_PO_Phase3,TGL_ERB_PO,OBC-CNL-PCH-XDCI-USBC_Audio,OBC-CFL-PCH-XDCI-USBC_Audio,OBC-LKF-CPU-IOM-TCSS-USBC_Audio,OBC-ICL-CPU-IOM-TCSS-USBC_Audio,OBC-TGL-CPU-IOM-TCSS-USBC_Audio,TGL_BIOS_PO_P2,TGL_IFWI_PO_P2,TGL_BIOS_IPU_QRC_BAT,ADL-S_TGP-H_PO_Phase2,ADL_M_PO_Phase2,ADL-S_4SDC4,MTL_VS_0.8,IFWI_FOC_BAT,MTL_IFWI_PSS_EXTENDED,ADL-P_4SDC2,ADL_N_PO_Phase2,MTL_IFWI_BAT,RPL-S_5SGC1,RPL-S_2SDC4,RPL-S_2SDC7,MTL-M/P_Pre-Si_In_Production,RPL_P_PSS_BIOS,MTL_IFWI_IAC_EC,MTL_IFWI_IAC_BIOS,MTL_IFWI_IAC_IUNIT,MTL_IFWI_IAC_ACE ROM EXT,MTL_IFWI_IAC_CSE,MTL_IFWI_IAC_ESE,MTL_IFWI_IAC_PMC_SOC_IOE,MTL_IFWI_IAC_IOM,MTL_IFWI_IAC_TBT,MTL_IFWI_IAC_PCHC,MTL_IFWI_IAC_PUNIT,MTL_IFWI_IAC_DMU,MTL_IFWI_IAC_SPHY,MTL_IFWI_IAC_GBe,MTL_IFWI_IAC_NPHY,NA_4_FHF,RPL_S_QRCBAT,RPL_SBGA_IFWI_PO_Phase1,MTL_IFWI_CBV_BIOS,MTL-S_Pre-Si_In_Production,COMMON_QRC_BAT,ADL-N_Post-Si_In_Production,RPL-S_Post-Si_In_Production,RPL-SBGA_3SC,LNL_M_PSS0.5,ARL_Px_IFWI_CI,RPL_readiness_kit,MTLSGC1, MTLSDC4,MTLSDC2,MTLSDC1,MTLSDC5,MTLSDC3,ARL_S_PSS1.0</t>
  </si>
  <si>
    <t>Verify that Debug Messages are sent over on Serial port with Debug BIOS</t>
  </si>
  <si>
    <t>CSS-IVE-65453</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</si>
  <si>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HFPGA_RS1_PSS_0.8P,ICL_HFPGA_RS1_PSS_1.0C,ICL_HFPGA_RS1_PSS_1.0P,ICL_HFPGA_RS2_PSS_1.1,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</si>
  <si>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COM,debug interfaces,Serial,UART</t>
  </si>
  <si>
    <t>BC-RQTBC-8456
BC-RQTBC-14001
IceLake-UCIS-2728
 LKF PSS ,TGL PSS UCIS Coverage: IceLake-UCIS-2728, IceLake-UCIS-2729, IceLake-UCIS-269
LKF UCIS:4_335-UCIS-2091,4_335-UCIS-2089,4_335-UCIS-2090
HSD:1304664345
JSL:1305899508
ADL:1305899508
TGL:14010250971
MTL:16011187635</t>
  </si>
  <si>
    <t>Debug Messages are sent over on Serial port without any issues</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</si>
  <si>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tigerlake,ifwi.whiskeylake</t>
  </si>
  <si>
    <t>1.Flash the Debug BIOS on target system (Client)
2. Connect the Serial to Serial (Female) Port Cable from Target (client) to Host
3.Open Hyper Terminal on Host system and set the Baud Rate to ""115200"" and ""COM Port 1""
4.Power on the target system (Client)
5.Check the HyperTerminal on Host setup, check whether system can boot to OS and Shell."
Pass Criteria:
5. Debug Prints (text messages) should be seen on the HyperTerminal on Host setup, system can boot to OS and Shell.</t>
  </si>
  <si>
    <t>GraCom,PSE 1.0,TGL_ERB_PO,CML_BIOS_SPL,TGL_BIOS_PO_P1,CML_EC_BAT,LKF_B0_Power_ON,TGL_H_PSS_BIOS_BAT,RKL_POE,RKL_CML_S_TGPH_PO_P2,CML-H_ADP-S_PO_Phase3,ADL-S_TGP-H_PO_Phase1,WCOS_BIOS_EFI_ONLY_TCS,ADL-S_ADP-S_DDR4_2DPC_PO_Phase3,RKL_S_CMPH_POE_Sanity,RKL_S_TGPH_POE_Sanity,ECVAL-EXBAT-2018,ECVAL-DT-EXBAT,ADL_P_ERB_BIOS_PO,IFWI_Payload_Platform,EC_MECC,MTL_PSS_1.0,ARL_S_PSS1.0,LNL_M_PSS1.0,ADL-P_ADP-LP_DDR4_PO Suite_Phase3,PO_Phase_3,RKL-S X2_(CML-S+CMP-H)_S62,RKL-S X2_(CML-S+CMP-H)_S102,ADL-P_ADP-LP_LP5_PO Suite_Phase3,ADL-P_ADP-LP_DDR5_PO Suite_Phase3,ADL-P_ADP-LP_LP4x_PO Suite_Phase3,MTL_PSS_0.8,LNL_M_PSS0.8,RPL_S_PSS_BASE,UTR_SYNC,RPL-Px_4SP2,RPL-Px_2SDC1,RPL-Px_4SDC1,RPL-P_3SDC3,ADL-M_3SDC1,RPL-SBGA_5SC, RPL_Hx-R-GC,RPL_Hx-R-DC1,RPL-SBGA_4SC,RPL-SBGA_3SC1,RPL-P_5SGC1,RPL-P_2SDC5,RPL-P_2SDC3,RPL-P_2SDC4,RPL-P_2SDC6,RPL-P_PNP_GC,RPL-P_4SDC1,RPL-P_3SDC2,RPL-Px_5SGC1,ADL_M_PO_Phase2,RPL-S_ 5SGC1,RPL-S_2SDC7,RPL-S_3SDC1,RPL-S_4SDC1,RPL-S_4SDC2,RPL-S_2SDC1,RPL-S_2SDC2,RPL-S_2SDC3,RPL_S_MASTER,RPL_S_BackwardCompc,ADL-S_ 5SGC_1DPC,ADL-S_4SDC1,ADL-S_4SDC2,ADL-S_4SDC3,ADL-S_3SDC4,ADL_N_PSS_0.8,ADL_N_5SGC1,ADL_N_4SDC1,ADL_N_3SDC1,ADL_N_2SDC1,ADL_N_2SDC2,ADL_N_2SDC3,MTL_Test_Suite,MTL_IFWI_PSS_EXTENDED,IFWI_TEST_SUITE,IFWI_COMMON_UNIFIED,TGL_H_5SGC1,TGL_H_4SDC1,TGL_H_4SDC2,TGL_H_4SDC,ADL-P_5SGC1,ADL-P_5SGC2,RPL_S_PO_P1,ADL-M_5SGC1,ADL-M_3SDC2,ADL-M_2SDC1,ADL-M_2SDC2,MTL_RESET_NEW_FEATURE_TEST,MTL_SIMICS_IN_EXECUTION_TEST,ADL_N_REV0,ADL_N_PO_Phase2,ADL-N_REV1,RPL_S_IFWI_PO_Phase2,MTL_HSLE_Sanity_SOC,ADL_SBGA_5GC,ADL_SBGA_3DC1,ADL_SBGA_3DC2,ADL_SBGA_3DC3,ADL_SBGA_3DC4,ADL_SBGA_3DC,RPL_P_PSS_BIOS,MTL_S_BIOS_Emulation,RPL_Px_PO_P1,ADL-S_Post-Si_In_Production,MTL-M/P_Pre-Si_In_ProductionMTL-M_4SDC2,MTL-M_2SDC6,MTL-M_2SDC4,MTL-M_4SDC1,MTL-M_5SGC1,MTL-M_3SDC3,MTL-M_2SDC5,MTL_IFWI_IAC_BIOS,RPL_SBGA_PO_P1,RPL_SBGA_IFWI_PO_Phase2,MTL_IFWI_CBV_BIOS,RPL_P_PO_P1,RPL-S_Post-Si_In_Production,MTL_M_P_PV_POR,RPL_P_Q0_DC2_PO_P1,ARL_S_PSS0.8,ARL_S_IFWI_0.8PSS,MTLSGC1, MTLSDC4,MTLSDC2,MTLSDC1,MTLSDC5,MTLSDC3</t>
  </si>
  <si>
    <t>Verify that CSE/TXE/SEC/CSME enumerated in OS pre and post S0i3(Modern Standby) cycles</t>
  </si>
  <si>
    <t>sumith2x</t>
  </si>
  <si>
    <t>fw.ifwi.csme</t>
  </si>
  <si>
    <t>CSS-IVE-132478</t>
  </si>
  <si>
    <t>Industry Specs and Open source initiatives</t>
  </si>
  <si>
    <t>ADL-S_ADP-S_SODIMM_DDR5_1DPC_Alpha,AML_5W_Y22_ROW_PV,ADL-S_ADP-S_UDIMM_DDR5_1DPC_PreAlpha,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1.0_19H1_REV2,JSLP_PSS_1.1_19H1_REV2,JSLP_TestChip_19H1_PowerOn,JSLP_TestChip_19H1_PreAlpha,KBL_H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</si>
  <si>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CSE/TXE,S0ix-states</t>
  </si>
  <si>
    <t>BC-RQTBC-9813 
Mandatory IFWI scenarios related to CSME</t>
  </si>
  <si>
    <t>CSE/TXE/CSME should get enumerated and its version should be consistent pre and post cycling.
CSE/TXE/CSME should not display any yellow bangs pre and post cycling.
CSE/TXE/CSME FWSTS registers should be enumerated consistently pre and post cycling.</t>
  </si>
  <si>
    <t>ifwi.alderlake,ifwi.arrowlake,ifwi.jasperlake,ifwi.lunarlake,ifwi.meteorlake,ifwi.raptorlake,ifwi.rocketlake</t>
  </si>
  <si>
    <t>MEInfowin64.exe</t>
  </si>
  <si>
    <t>Test is to verify Management enumeration pre and post S0i3(Modern Standby) cycles</t>
  </si>
  <si>
    <t>BIOS_EXT_BAT,InProdATMS1.0_03March2018,PSE 1.0,ICL_RVPC_NA,OBC-ICL-PCH-CSME-Software,OBC-TGL-PCH-CSME-Software,OBC-CNL-PCH-CSME-Software,OBC-CFL-PCH-CSME-Software,OBC-LKF-PCH-CSME-Software,IFWI_TEST_SUITE,ADL/RKL/JSL,RKL-S X2_(CML-S+CMP-H)_S102,RKL-S X2_(CML-S+CMP-H)_S62,MTL_Test_Suite,IFWI_SYNC,IFWI_FOC_BAT,ADL_N_IFWIIFWI_COVERAGE_DELTA,RPLSGC1,RPLSGC2,ADLMLP4x,ADL-P_5SGC1,ADL-P_5SGC2,ADL-M_5SGC1,RPL-Px_5SGC1,RPL-Px_4SDC1,RPL-Px_3SDC2,RPL_S_MASTER,RPL-S_3SDC1,RPL-S_ 5SGC1,RPL-S_2SDC2,RPL-S_4SDC1,RPL-S_4SDC2,RPL-S_2SDC1,RPL-S_2SDC3,MTL_IFWI_BAT,ADL_SBGA_5GC,ADL_SBGA_3DC4,RPL-S_2SDC7,ADL_SBGA_3SDC1,ADL-S_Post-Si_In_Production,MTL_IFWI_IAC_CSE,MTL_IFWI_CBV_CSME,MTL_IFWI_CBV_BIOS,ADL_N_IFWI_5SGC1,ADL_N_IFWI_4SDC1,ADL_N_IFWI_3SDC1,ADL_N_IFWI_2SDC1,ADL_N_IFWI_2SDC2,ADL_N_IFWI_2SDC3,ADL_N_IFWI_IEC_BIOS,ADL_N_IFWI_IEC_CSME,ADL_N_IFWI_IEC_PMC,ARL_Px_IFWI_CI,MTLSDC1,MTLSDC2,RPL_Hx-R-GC,MTLSDC4,MTLSDC6,MTL_IFWI_MEBx,RPL_Hx-R-GC,RPL_Hx-R-DC1</t>
  </si>
  <si>
    <t>Verify that CSE/TXE/SEC/CSME enumerated in OS</t>
  </si>
  <si>
    <t>CSS-IVE-132591</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</si>
  <si>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</si>
  <si>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BIOS_PSIRT_QSR_Coverage,CSE/TXE</t>
  </si>
  <si>
    <t>BC-RQTBC-9860
Mandatory IFWI scenarios related to CSME</t>
  </si>
  <si>
    <t>CSE/TXE/CSME should get enumerated and its version should be consistent.
CSE/TXE/CSME should not display any yellow bangs.
CSE/TXE/CSME FWSTS register should be enumerated consistently.</t>
  </si>
  <si>
    <t>Thsi test case is to verify that CSE/TXE/SEC/CSME enumerated in OS</t>
  </si>
  <si>
    <t>GLK_eSPI_Sanity_inprod,ICL_PSS_BAT_NEW,BIOS_EXT_BAT,InProdATMS1.0_03March2018,LKF_PO_Phase1,LKF_PO_New_P3,PSE 1.0,TGL_H_PSS_IFWI_BAT,TGL_Focus_Blue_Auto,IFWI_TEST_SUITE,IFWI_PO,ADL/RKL/JSL,RKL-S X2_(CML-S+CMP-H)_S102,RKL-S X2_(CML-S+CMP-H)_S62,MTL_Test_Suite,IFWI_SYNC,RPL_S_PSS_BASEAutomation_Inproduction,IFWI_FOC_BAT,ADL_N_IFWI,MTL_IFWI_PSS_EXTENDEDIFWI_COVERAGE_DELTA,RPLSGC1,RPLSGC2,ADLMLP4x,ADL-P_5SGC1,ADL-P_5SGC2,MTL_IFWI_Sanity,ADL-M_5SGC1,RPL-Px_5SGC1,RPL-Px_4SDC1,RPL-Px_3SDC2,RPL-P_5SGC1,RPL-P_5SGC2,RPL-P_4SDC1,RPL-P_3SDC2,RPL-S_4SDC1,RPL-S_3SDC1,RPL-S_3SDC2,RPL-S_2SDC1,RPL-S_2SDC2,RPL-S_2SDC3,ADL_SBGA_5GC,ADL_SBGA_3DC4,RPL-S_2SDC7,LNL_M_IFWI_PSS,ADL-S_Post-Si_In_Production,MTL_IFWI_CBV_CSME,RPL-P_2SDC3
RPL-S_5SGC1,RPL-SBGA_5SC,RPL-SBGA_4SC,RPL-SBGA_3SC,RPL-SBGA_2SC1,PL-SBGA_2SC2,ADL_N_IFWI_5SGC1,ADL_N_IFWI_4SDC1,ADL_N_IFWI_3SDC1,ADL_N_IFWI_2SDC1,ADL_N_IFWI_2SDC2,ADL_N_IFWI_2SDC3,MTL-M/P_Pre-Si_In_Production,ADL_N_IFWI_IEC_BIOS,ADL_N_IFWI_IEC_CSME,MTL-P_IFWI_PO,MTLSDC1,MTLSDC2,RPL_Hx-R-GC,MTLSDC4,ARL_S_IFWI_0.8PSS,MTLSGC1,MTLSDC1,MTLSDC2,RPL_Hx-R-GC,MTLSDC3,MTLSDC4,MTL_IFWI_MEBx,RPL_Hx-R-GC,RPL_Hx-R-DC1</t>
  </si>
  <si>
    <t>Verify System wont wake from Connected-MoS when HDMI display "hot plug-in" and "hot plug-out"</t>
  </si>
  <si>
    <t>rohith2x</t>
  </si>
  <si>
    <t>bios.cpu_pm,fw.ifwi.pmc</t>
  </si>
  <si>
    <t>CSS-IVE-99212</t>
  </si>
  <si>
    <t>Power Management</t>
  </si>
  <si>
    <t>ADL-S_ADP-S_SODIMM_DDR5_1DPC_Alpha,AML_5W_Y22_ROW_PV,ADL-S_ADP-S_UDIMM_DDR5_1DPC_PreAlpha,AMLR_Y42_PV_RS6,CFL_H62_RS2_PV,CFL_H62_RS3_PV,CFL_H62_uSFF_KC_RS4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Y22_PV,ICL_U42_RS6_PV,ICL_Y42_RS6_PV,KBL_H42_PV,KBL_U21_PV,KBL_U22_PV,KBL_U23e_PV,KBL_Y22_PV,KBLR_Y_PV,LKF_A0_RS4_Alpha,LKF_B0_RS4_Beta,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M_ADP-M_LP4x_Win10x_PreAlpha,ADL-P_ADP-LP_DDR4_PreAlpha,ADL-P_ADP-LP_DDR5_PreAlpha</t>
  </si>
  <si>
    <t>Display Panels,MoS (Modern Standby)</t>
  </si>
  <si>
    <t>Written based on KBL use case</t>
  </si>
  <si>
    <t>windows.20h2_vibranium.x64</t>
  </si>
  <si>
    <t>reddyv5x</t>
  </si>
  <si>
    <t>SUT should not wake from  Connected MoS when HDM display hot plug-in and hot Plug-out
 </t>
  </si>
  <si>
    <t>bios.alderlake,bios.amberlake,bios.arrowlake,bios.cannonlake,bios.coffeelake,bios.cometlake,bios.icelake-client,bios.kabylake,bios.kabylake_r,bios.lakefield,bios.lunarlake,bios.meteorlake,bios.raptorlake,bios.rocketlake,bios.tigerlake,bios.whiskeylake,ifwi.amberlake,ifwi.arrowlake,ifwi.cannonlake,ifwi.coffeelake,ifwi.cometlake,ifwi.icelake,ifwi.kabylake,ifwi.kabylake_r,ifwi.lakefield,ifwi.lunarlake,ifwi.meteorlake,ifwi.raptorlake,ifwi.tigerlake,ifwi.whiskeylake</t>
  </si>
  <si>
    <t>bios.alderlake,bios.amberlake,bios.arrowlake,bios.cannonlake,bios.coffeelake,bios.cometlake,bios.icelake-client,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</si>
  <si>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Medium</t>
  </si>
  <si>
    <t>Verify Platform not waking up from Connected- MoS when HDMI cable is hot plugged and un-plugged
 </t>
  </si>
  <si>
    <t>EC-FV,EC-SX,EC-GPIO,ICL_BAT_NEW,ICL-ArchReview-PostSi,PSE 1.0,OBC-CNL-PTF-PMC-PM-s0ix,OBC-CFL-PTF-PMC-PM-S0ix,OBC-ICL-PTF-PMC-PM-S0ix,OBC-TGL-PTF-PMC-PM-S0ix,OBC-LKF-PTF-PMC-PM-S0ix,AML_5W_NA,CML_EC_FV,ECVAL-DT-FV,RKL_CMLS_CPU_TCS,IFWI_Payload_PMC,IFWI_Payload_EC,MTL_PSS_1.0,LNL_M_PSS1.0,RKL-S X2_(CML-S+CMP-H)_S62,RKL-S X2_(CML-S+CMP-H)_S102,UTR_SYNC,RPL_S_BackwardComp,RPL_S_MASTER,RPL-P_3SDC2,RPL-S_4SDC2,ADL-P_SODIMM_DDR5_NA,ADL-S_ 5SGC_1DPC,ADL-S_4SDC1,IFWI_TEST_SUITE,IFWI_COMMON_UNIFIED,TGL_H_MASTER,ADL_SBGA_5GC,ADL_SBGA_3DC1,ADL_SBGA_3DC2,ADL_SBGA_3DC3,ADL_SBGA_3DC4,MTL_PSS_CMS,MTL-M_5SGC1,MTL-M_4SDC1,MTL-M_4SDC2,MTL-M_3SDC3,MTL-M_2SDC4,MTL-M_2SDC5,MTL-M_2SDC6,MTL IFWI_Payload_Platform-Val,MTL-P_5SGC1,MTL-P_4SDC1,MTL-P_4SDC2,MTL-P_3SDC3,MTL-P_3SDC4,MTL-P_2SDC5,MTL-P_2SDC6,MTL_PSS_1.0_Block,MTL_PSS_1.1,ARL_S_PSS1.1,MTLSDC1,MTLSDC2,LNLM3SDC5,ARL_S_PSS1.0,RPL-P_2SDC4,RPL-S_2SDC4,RPL-S_2SDC55,RPL-S_2SDC6,RPL-S_2SDC7,RPL-S_2SDC8</t>
  </si>
  <si>
    <t>Verify system wakes from sleep via Mouse as wake source</t>
  </si>
  <si>
    <t>fw.ifwi.pmc</t>
  </si>
  <si>
    <t>CSS-IVE-77148</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</si>
  <si>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</si>
  <si>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S-states</t>
  </si>
  <si>
    <t>BC-RQTBC-10214
BC-RQTBC-9988
BC-RQTBC-16713
TGL : BC-RQTBCTL-747, 2201565348, 2202411163
JSL : 4_335-UCIS-1795 , 2202553186	
RKL : 2206972879, 2206874083
ADL: 2205168301
MTL : 16011187692, 16011327487</t>
  </si>
  <si>
    <t>System should wake from Sleep via mouse</t>
  </si>
  <si>
    <t>bios.alderlake,bios.amberlake,bios.apollolake,bios.arrowlake,bios.broxton,bios.cannonlake,bios.coffeelake,bios.cometlake,bios.geminilake,bios.icelake-client,bios.jasperlake,bios.kabylake,bios.kabylake_r,bios.meteorlake,bios.raptorlake,bios.rocketlake,bios.skylake,bios.tigerlake,bios.whiskeylake,ifwi.amberlake,ifwi.apollolake,ifwi.arrowlake,ifwi.broxton,ifwi.cannonlake,ifwi.coffeelake,ifwi.cometlake,ifwi.geminilake,ifwi.icelake,ifwi.kabylake,ifwi.kabylake_r,ifwi.meteorlake,ifwi.raptorlake,ifwi.tigerlake,ifwi.whiskeylake</t>
  </si>
  <si>
    <t>bios.alderlake,bios.amberlake,bios.apollo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</si>
  <si>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 xml:space="preserve">Intention of the testcase is to verify system wakes from sleep via Mouse as wake source </t>
  </si>
  <si>
    <t>GraCom,GLK-FW-PO,ICL_BAT_NEW,BIOS_EXT_BAT,InProdATMS1.0_03March2018,PSE 1.0,OBC-CNL-PCH-IO-PM-Sx,OBC-ICL-PCH-IO-PM-Sx,OBC-TGL-PCH-IO-PM-Sx,GLK_ATMS1.0_Automated_TCs,KBLR_ATMS1.0_Automated_TCs,TGL_NEW_BAT,TGL_H_PSS_BIOS_BAT,ADL_S_Dryrun_Done,ADL-S_ADP-S_DDR4_2DPC_PO_Phase3,COMMON_QRC_BAT,TGL_H_QRC_NA,ADL_S_QRCBAT,IFWI_Payload_BIOS,IFWI_Payload_PMC,IFWI_Payload_EC,LNL_M_PSS1.0,ADL-P_ADP-LP_DDR4_PO Suite_Phase3,PO_Phase_3,ADL-P_ADP-LP_LP5_PO Suite_Phase3,ADL-P_ADP-LP_DDR5_PO Suite_Phase3,ADL-P_ADP-LP_LP4x_PO Suite_Phase3,RKL-S X2_(CML-S+CMP-H)_S62,RKL-S X2_(CML-S+CMP-H)_S102,ADL-P_QRC,ADL-P_QRC_BAT,UTR_SYNC,_Block,MTL_HFPGA_SOC_S,RPL_S_BackwardComp,RPL-P_5SGC1,RPL-P_4SDC1,RPL-P_3SDC2,RPL-P_2SDC3,RPL-S_5SGC1,RPL-S_4SDC1,RPL-S_4SDC2,RPL-S_2SDC1,RPL-S_2SDC2,RPL-S_2SDC3,RPL-S_ 5SGC1,RPL-S_2SDC8,ADL-S_ 5SGC_1DPC,ADL-S_4SDC1,ADL-S_4SDC2,ADL-S_4SDC3,ADL-S_3SDC4,ADL_N_MASTER,ADL_N_5SGC1,ADL_N_4SDC1,ADL_N_3SDC1,ADL_N_2SDC1,ADL_N_2SDC2,ADL_N_2SDC3,IFWI_TEST_SUITE,IFWI_COMMON_UNIFIED,TGL_H_MASTER,ADL-P_5SGC2,RPL_S_PO_P2,ADL_N_REV0,MTL_SIMICS_IN_EXECUTION_TEST,ADL_N_PO_Phase3,ADL-N_QRC_BAT,ADL-N_REV1,RPL_S_QRCBAT,RPL_S_IFWI_PO_Phase3,MTL_IFWI_BAT,MTL_HSLE_Sanity_SOC,ADL_SBGA_5GC,ADL_SBGA_3DC1,ADL_SBGA_3DC2,ADL_SBGA_3DC3,ADL_SBGA_3DC4,RPL-SBGA_5SC,RPL-S_2SDC7,RPL-Px_5SGC1,RPL_Px_PO_P2,RPL_Px_QRC,MTL-M_5SGC1,MTL-M_4SDC1,MTL-M_4SDC2,MTL-M_3SDC3,MTL-M_2SDC4,MTL-M_2SDC5,MTL-M_2SDC6,ADL-S_Post-Si_In_Production,RPL_SBGA_PO_P2,RPL_SBGA_IFWI_PO_Phase3,MTL_IFWI_CBV_PMC,MTL_IFWI_CBV_BIOS,MTL-P_5SGC1,MTL-P_4SDC1,MTL-P_4SDC2,MTL-P_3SDC3,MTL-P_3SDC4,MTL-P_2SDC5,MTL-P_2SDC6,MTL_A0_P1,RPL_P_PO_P2,RPL-S_Post-Si_In_Production,RPL-Px_4SP2,RPL-Px_2SDC1,RPL-P_2SDC4,RPL-P_2SDC5,RPL-P_2SDC6,RPL-sbga_QRC_BAT,ARL_Px_IFWI_CI,MTL_M_P_PV_POR,RPL_P_QRC,MTLSGC1,MTLSDC1,MTLSDC4,RPL_P_Q0_DC2_PO_P2,MTL_PSS_1.1</t>
  </si>
  <si>
    <t>Verify system wakes from S3 using Keyboard as Wake Source</t>
  </si>
  <si>
    <t>CSS-IVE-77147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</si>
  <si>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</si>
  <si>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BC-RQTBC-10214
BC-RQTBC-16713
BC-RQTBC-9988
TGL:BC-RQTBCTL-747 ,2202411163,2201565348
JSL PRD Coverage: BC-RQTBC-16220.4_335-UCIS-1795 , 2202553186	
RKL: 2206972879, 2206874083
ADL: 2205168301
MTL : 16011327070, 16011327243</t>
  </si>
  <si>
    <t>System should wake from Sleep via Wake Source keyboard</t>
  </si>
  <si>
    <t>bios.alderlake,bios.amberlake,bios.apollolake,bios.arrowlake,bios.broxton,bios.cannonlake,bios.cometlake,bios.geminilake,bios.icelake-client,bios.jasperlake,bios.kabylake,bios.kabylake_r,bios.lunarlake,bios.meteorlake,bios.raptorlake,bios.raptorlake_refresh,bios.rocketlake,bios.skylake,bios.tigerlake,bios.whiskeylake,ifwi.amberlake,ifwi.apollolake,ifwi.arrowlake,ifwi.broxton,ifwi.cannonlake,ifwi.cometlake,ifwi.geminilake,ifwi.icelake,ifwi.kabylake,ifwi.kabylake_r,ifwi.lunarlake,ifwi.meteorlake,ifwi.raptorlake,ifwi.raptorlake_refresh,ifwi.tigerlake,ifwi.whiskeylake</t>
  </si>
  <si>
    <t>bios.alderlake,bios.amberlake,bios.apollolake,bios.arrowlake,bios.broxton,bios.cannonlake,bios.cometlake,bios.geminilake,bios.icelake-client,bios.jasperlake,bios.kabylake,bios.kabylake_r,bios.lunarlake,bios.meteorlake,bios.raptorlake,bios.rocketlake,bios.tigerlake,bios.whiskeylake,ifwi.amberlake,ifwi.apollolake,ifwi.broxton,ifwi.cannonlake,ifwi.cometlake,ifwi.geminilake,ifwi.icelake,ifwi.kabylake,ifwi.kabylake_r,ifwi.meteorlake,ifwi.raptorlake,ifwi.tigerlake,ifwi.whiskeylake</t>
  </si>
  <si>
    <t>1. Boot to OS. Goto Power Options in Control Panel.
2. Click 'Choose what the power buttons do', change the power button function to sleep when press and click Apply.
3. Press the power button ,check whether system can enter sleep.
Pass Criteria:
3. SUT enters sleep without any errors.
Android OS steps:
Steps:
Step 1 Connect the DUT to USB keyboard
Step 2 Make device move to S0i3 state using Power button
Step 3 Wake system from S0i3 using keyboard connected
Expected Results:
DUT should enter and exit S0i3</t>
  </si>
  <si>
    <t>GraCom,GLK-FW-PO,ICL_BAT_NEW,BIOS_EXT_BAT,InProdATMS1.0_03March2018,PSE 1.0,OBC-CNL-PCH-IO-PM-Sx,OBC-ICL-PCH-IO-PM-Sx,OBC-TGL-PCH-IO-PM-Sx,GLK_ATMS1.0_Automated_TCs,KBLR_ATMS1.0_Automated_TCs,TGL_NEW_BAT,TGL_H_PSS_BIOS_BAT,ADL_S_Dryrun_Done,ADL-S_ADP-S_DDR4_2DPC_PO_Phase3,ADL_P_Automated_TCs,COMMON_QRC_BAT,TGL_H_QRC_NA,ADL_S_QRCBAT,IFWI_Payload_BIOS,IFWI_Payload_PMC,IFWI_Payload_EC,LNL_M_PSS1.0,ADL-P_ADP-LP_DDR4_PO Suite_Phase3,PO_Phase_3,ADL-P_ADP-LP_LP5_PO Suite_Phase3,ADL-P_ADP-LP_DDR5_PO Suite_Phase3,ADL-P_ADP-LP_LP4x_PO Suite_Phase3,RKL-S X2_(CML-S+CMP-H)_S62,RKL-S X2_(CML-S+CMP-H)_S102,ADL-P_QRC,ADL-P_QRC_BAT,UTR_SYNC,MTL_HFPGA_SOC_S,RPL_S_BackwardComp,RPL_S_MASTER,RPL-P_5SGC1,RPL-P_4SDC1,RPL-P_3SDC2,RPL-P_2SDC3,RPL-S_5SGC1,RPL-S_4SDC1,RPL-S_4SDC2,RPL-S_2SDC1,RPL-S_2SDC2,RPL-S_2SDC3,RPL-S_ 5SGC1,ADL-S_ 5SGC_1DPC,ADL-S_4SDC1,ADL-S_4SDC2,ADL-S_4SDC3,ADL-S_3SDC4,ADL_N_MASTER,ADL_N_5SGC1,ADL_N_4SDC1,ADL_N_3SDC1,ADL_N_2SDC1,ADL_N_2SDC3,IFWI_TEST_SUITE,IFWI_COMMON_UNIFIED,TGL_H_MASTER,QRC_BAT_Customized,ADL-P_5SGC2,RPL_S_PO_P2,ADL_N_REV0,MTL_SIMICS_IN_EXECUTION_TEST,ADL_N_PO_Phase3,ADL-N_QRC_BAT,ADL-N_REV1,RPL_S_QRCBAT,RPL_S_IFWI_PO_Phase3,MTL_IFWI_BAT,MTL_HSLE_Sanity_SOC,ADL_SBGA_5GC,ADL_SBGA_3DC1,ADL_SBGA_3DC2,ADL_SBGA_3DC3,ADL_SBGA_3DC4,RPL-SBGA_5SC,RPL-SBGA_3SC1,RPL-S_2SDC7,RPL-S_2SDC8,RPL-Px_5SGC1,RPL_Px_PO_P2,RPL_Px_QRC,MTL-M_5SGC1,MTL-M_4SDC1,MTL-M_4SDC2,MTL-M_3SDC3,MTL-M_2SDC4,MTL-M_2SDC5,MTL-M_2SDC6,ADL-S_Post-Si_In_Production,MTL_IFWI_IAC_BIOS,RPL_SBGA_IFWI_PO_Phase3,MTL_IFWI_CBV_PMCV,MTL-P_5SGC1,MTL-P_4SDC1,MTL-P_4SDC2,MTL-P_3SDC3,MTL-P_3SDC4,MTL-P_2SDC5,MTL-P_2SDC6,MTL_A0_P1,RPL_P_PO_P2,RPL-S_Post-Si_In_Production,RPL-Px_4SP2,RPL-Px_2SDC1,RPL-P_2SDC4,RPL-P_2SDC5,RPL-P_2SDC6,RPL_P_QRC,MTLSGC1,MTLSDC1,MTLSDC4,RPL_P_Q0_DC2_PO_P2,LNLM5SGC,LNLM4SDC1,LNLM3SDC2,LNLM3SDC3,LNLM3SDC4,LNLM3SDC5,LNLM2SDC6,MTL_PSS_1.1,ARL_FT_BLK,RPL_Hx-R-GC,RPL_Hx-R-DC1</t>
  </si>
  <si>
    <t>Verify system wakes from idle state successfully via Keyboard</t>
  </si>
  <si>
    <t>CSS-IVE-60171</t>
  </si>
  <si>
    <t>ADL-S_ADP-S_SODIMM_DDR5_1DPC_Alpha,AML_5W_Y22_ROW_PV,ADL-S_ADP-S_UDIMM_DDR5_1DPC_PreAlpha,AML_7W_Y22_KC_PV,AMLR_Y42_Corp_RS6_PV,AMLR_Y42_PV_RS6,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1.0C,ICL_HFPGA_RS1_PSS_1.0P,ICL_HFPGA_RS2_PSS_1.1,ICL_HSLE_RS1_PSS_1.0C,ICL_HSLE_RS1_PSS_1.0P,ICL_HSLE_RS2_PSS_1.1,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t>
  </si>
  <si>
    <t>BC-RQTBC-9775 -&gt; Low Power Engine(Idle state) interrupt functionality is covered as part of this TC. 
ICL:IceLake-UCIS-1876
TGL FR: 1405574806
RKL: 2206776649 , 2207425737
ADL : 2205168064
JSLP : 1607196250
MTL : 16011187678 , 16011326889</t>
  </si>
  <si>
    <t>System is stable and able to wake from idle state</t>
  </si>
  <si>
    <t>bios.alderlake,bios.amberlake,bios.apollolake,bios.arrowlake,bios.cannonlake,bios.coffeelake,bios.cometlake,bios.geminilake,bios.icelake-client,bios.jasperlake,bios.kabylake,bios.kabylake_r,bios.lunarlake,bios.meteorlake,bios.raptorlake,bios.raptorlake_refresh,bios.rocketlake,bios.tigerlake,bios.whiskeylake,ifwi.amberlake,ifwi.apollolake,ifwi.arrowlake,ifwi.cannonlake,ifwi.coffeelake,ifwi.cometlake,ifwi.geminilake,ifwi.icelake,ifwi.kabylake,ifwi.kabylake_r,ifwi.lunarlake,ifwi.meteorlake,ifwi.raptorlake,ifwi.raptorlake_refresh,ifwi.tigerlake,ifwi.whiskeylake</t>
  </si>
  <si>
    <t>bios.alderlake,bios.amberlake,bios.apollolake,bios.arrowlake,bios.broxton,bios.cannonlake,bios.coffeelake,bios.cometlake,bios.geminilake,bios.icelake-client,bios.jasperlake,bios.kabylake,bios.kabylake_r,bios.lunarlake,bios.meteorlake,bios.raptorlake,bios.rocketlake,bios.tigerlake,bios.whiskeylake,ifwi.amberlake,ifwi.apollolake,ifwi.broxton,ifwi.cannonlake,ifwi.coffeelake,ifwi.cometlake,ifwi.geminilake,ifwi.icelake,ifwi.kabylake,ifwi.kabylake_r,ifwi.meteorlake,ifwi.raptorlake,ifwi.tigerlake,ifwi.whiskeylake</t>
  </si>
  <si>
    <t>Intention of the testcase is to verify system wakes from idle state successfully via Keyboard</t>
  </si>
  <si>
    <t>BIOS+IFWI,GraCom,GLK-FW-PO,BIOS_BAT_QRC,ICL_BAT_NEW,BIOS_EXT_BAT,UDL2.0_ATMS2.0,OBC-CNL-PTF-PMC-PM-Sx,OBC-ICL-PTF-PMC-PM-Sx,OBC-TGL-PTF-PMC-PM-Sx,TGL_BIOS_PO_P2,TGL_H_PSS_BIOS_BAT,TGL_IFWI_FOC_BLUE,CML-H_ADP-S_PO_Phase1,CML-H_ADP-S_PO_Phase2,ADL_S_Dryrun_Done,ADL-S_ADP-S_DDR4_2DPC_PO_Phase3,ADL_P_Automated_TCs,MTL_PSS_0.5,LNL_M_PSS0.5,LNL_M_PSS0.8,ADL_P_ERB_BIOS_PO,ADL_S_QRCBAT,IFWI_Payload_PMC,IFWI_Payload_EC,ADL-P_ADP-LP_DDR4_PO Suite_Phase3,PO_Phase_3,ADL-P_ADP-LP_LP5_PO Suite_Phase3,ADL-P_ADP-LP_DDR5_PO Suite_Phase3,ADL-P_ADP-LP_LP4x_PO Suite_Phase3,RKL-S X2_(CML-S+CMP-H)_S62,RKL-S X2_(CML-S+CMP-H)_S102,RPL_S_PSS_BASE,UTR_SYNC,Automation_Inproduction,MTL_HFPGA_SOC_S,RPL_S_BackwardComp,RPL-P_5SGC1,RPL-P_4SDC1,RPL-P_3SDC2,RPL-P_2SDC3,RPL-S_5SGC1,RPL-S_4SDC1,RPL-S_4SDC2,RPL-S_2SDC1,RPL-S_2SDC2,RPL-S_2SDC3,RPL-S_ 5SGC1,RPL-S_2SDC8,ADL-S_ 5SGC_1DPC,ADL-S_4SDC1,ADL-S_4SDC2,ADL-S_4SDC4,ADL_N_REV0,ADL_N_5SGC1,ADL_N_4SDC1,ADL_N_3SDC1,ADL_N_2SDC1,ADL_N_2SDC2,ADL_N_2SDC3,IFWI_TEST_SUITE,IFWI_COMMON_UNIFIED,ADL-P_5SGC1,ADL-P_5SGC2,RPL_S_PO_P3,ADL_M_QRC_BAT,ADL-M_5SGC1,ADL-M_3SDC1,ADL-M_3SDC2,ADL-M_3SDC3,ADL-M_2SDC1,ADL-M_QRC_BAT,ADL-P_4SDC1,ADL-P_4SDC2,ADL-P_3SDC1,ADL-P_3SDC2,ADL-P_3SDC3,ADL-P_3SDC4,ADL-P_2SDC1,ADL-P_2SDC2,ADL-P_2SDC3,ADL-P_2SDC4,ADL-P_2SDC5,ADL-P_2SDC6_OC,ADL-P_3SDC5,MTL_SIMICS_IN_EXECUTION_TEST,ADL_N_PO_Phase3,ADL-N_REV1,RPL_S_QRCBAT,MTL_HSLE_Sanity_SOC,ADL_SBGA_5GC,ADL_SBGA_3DC1,ADL_SBGA_3DC2,ADL_SBGA_3DC3,ADL_SBGA_3DC4,RPL-SBGA_5SC,RPL_P_PSS_BIOS,RPL-S_2SDC7,RPL-Px_5SGC1,RPL_Px_PO_P3,RPL_Px_QRC,MTL-M_5SGC1,MTL-M_4SDC1,MTL-M_4SDC2,MTL-M_3SDC3,MTL-M_2SDC4,MTL-M_2SDC5,MTL-M_2SDC6,RPL_SBGA_PO_P3,MTL_IFWI_CBV_BIOS,MTL-P_5SGC1,MTL-P_4SDC1,MTL-P_4SDC2,MTL-P_3SDC3,MTL-P_3SDC4,MTL-P_2SDC5,MTL-P_2SDC6,RPL_P_PO_P3,RPL-Px_4SP2,RPL-Px_2SDC1,RPL-sbga_QRC_BAT,ARL_Px_IFWI_CI,RPL_P_QRC,MTLSGC1,MTLSDC1,MTLSDC2,MTLSDC3,MTLSDC4,RPL_P_Q0_DC2_PO_P3,LNLM5SGC,LNLM4SDC1,LNLM3SDC2,LNLM3SDC3,LNLM3SDC4,LNLM3SDC5,LNLM2SDC6,ARL_S_IFWI_0.5PSS,RPL_Hx-R-GC,RPL_Hx-R-DC1</t>
  </si>
  <si>
    <t>Verify system state post flashing IFWI on an eSPI enabled system</t>
  </si>
  <si>
    <t>bios.platform</t>
  </si>
  <si>
    <t>CSS-IVE-86215</t>
  </si>
  <si>
    <t>ADL-S_ADP-S_SODIMM_DDR5_1DPC_Alpha,ADL-S_ADP-S_UDIMM_DDR5_1DPC_PreAlpha,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t>
  </si>
  <si>
    <t>eSPI</t>
  </si>
  <si>
    <t>BC-RQTBC-13069
BC-RQTBC-12459
BC-RQTBC-13332
BC-RQTBCTL-1228
BC-RQTBC-16836
JSLP:2203203000</t>
  </si>
  <si>
    <t>System should be stable post flashing IFWI over eSPI enabled System</t>
  </si>
  <si>
    <t>bios.alderlake,bios.arrowlake,bios.cannonlake,bios.cometlake,bios.geminilake,bios.icelake-client,bios.jasperlake,bios.lunarlake,bios.meteorlake,bios.raptorlake,bios.raptorlake_refresh,bios.rocketlake,bios.tigerlake,bios.whiskeylake,ifwi.cannonlake,ifwi.cometlake,ifwi.geminilake,ifwi.icelake,ifwi.lunarlake,ifwi.raptorlake,ifwi.tigerlake,ifwi.whiskeylake</t>
  </si>
  <si>
    <t>bios.alderlake,bios.arrowlake,bios.cannonlake,bios.cometlake,bios.geminilake,bios.icelake-client,bios.jasperlake,bios.meteorlake,bios.raptorlake,bios.rocketlake,bios.tigerlake,bios.whiskeylake,ifwi.cannonlake,ifwi.cometlake,ifwi.geminilake,ifwi.icelake,ifwi.raptorlake,ifwi.tigerlake,ifwi.whiskeylake</t>
  </si>
  <si>
    <t>System should be able to boot up on an eSPI enabled system i.e., communication between EC and SOC happens over eSPI</t>
  </si>
  <si>
    <t>GLK-FW-PO,C4_NA,C1_NA,GLK-RS3-10_IFWI,ICL_BAT_NEW,BIOS_EXT_BAT,UDL2.0_ATMS2.0,OBC-CNL-PCH-SystemFlash-IFWI,OBC-ICL-PCH-Flash-System,OBC-TGL-PCH-Flash-System,IFWI_Payload_Common,RKL-S X2_(CML-S+CMP-H)_S102,RKL-S X2_(CML-S+CMP-H)_S62,UTR_SYNC,LNLM5SGC,LNLM4SDC1,LNLM3SDC2,LNLM3SDC3,LNLM3SDC4,LNLM3SDC5,LNLM2SDC6, MTLSGC1,MTLSDC1,MTLSDC2,MTLSDC3,MTLSDC5,MTLSDC4,,MTLSDC6,RPL-Px_4SP2,RPL-Px_2SDC1 ,MTL-P_4SDC1,MTL-P_3SDC3,MTL-P_3SDC4,MTL-P_5SGC1,MTL-P_4SDC2,MTL-P_2SDC5,MTL-P_2SDC6,MTL-M_5SGC1,MTL-M_2SDC4,MTL-M_2SDC5,MTL-M_2SDC6,MTL-M_4SDC1,MTL-M_3SDC3,MTL-M_4SDC2,RPL-Px_4SDC1,RPL-P_3SDC3,RPL-S_5SGC1,RPL-S_2SDC3,RPL-S_2SDC2,RPL-S_2SDC1,RPL-S_4SDC2,RPL-S_4SDC1,RPL-S_3SDC1,RPL-SBGA_5SC, RPL_Hx-R-GC,RPL_Hx-R-DC1,RPL-SBGA_4SC,RPL-SBGA_3SC,RPL-SBGA_3SC-2,RPL-SBGA_2SC1,RPL-SBGA_2SC21,RPL-P_5SGC1,RPL-P_2SDC5,RPL-P_2SDC3,RPL-P_2SDC4,RPL-P_2SDC6,RPL-P_PNP_GC,,RPL-P_4SDC1,RPL-P_3SDC2,,RPL-Px_5SGC1,,RPL-S_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4,MTL_Test_Suite,IFWI_TEST_SUITE,IFWI_COMMON_UNIFIED,TGL_H_MASTER,ADL-P_5SGC1,ADL-P_5SGC2,ADL-M_5SGC1,ADL-M_3SDC2,ADL-M_2SDC1,ADL-M_2SDC2,RPL_P_MASTER,ADL_SBGA_5GC,ADL_SBGA_3DC1,ADL_SBGA_3DC2,ADL_SBGA_3DC3,ADL_SBGA_3DC4,ADL_SBGA_3DC,ADL-M_3SDC1,MTL_S_BIOS_Emulation,ADL-S_Post-Si_In_Production,RPL_Px_PO_New_P2,RPL-S_Post-Si_In_Production</t>
  </si>
  <si>
    <t>Verify system stability post Warm reboot cycles</t>
  </si>
  <si>
    <t>CSS-IVE-54316</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</si>
  <si>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</si>
  <si>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BC-RQTBC-10214
BC-RQTBC-10215
IceLake-UCIS-1476	
TGL:IceLake-UCIS-1810
JSL : BC-RQTBC-16717,4_335-UCIS-1529,2205193100 , 1607196200
RKL : 2207425740 
ADL: 2205193100
MTL : 16011187551, 16011326916, 16011187933</t>
  </si>
  <si>
    <t>System should be stable post warm reboot cycling</t>
  </si>
  <si>
    <t>bios.alderlake,bios.amberlake,bios.apollolake,bios.arrowlake,bios.broxton,bios.cannonlake,bios.cometlake,bios.geminilake,bios.icelake-client,bios.jasperlake,bios.kabylake,bios.kabylake_r,bios.lunarlake,bios.meteorlake,bios.raptorlake,bios.raptorlake_refresh,bios.rocketlake,bios.tigerlake,bios.whiskeylake,ifwi.amberlake,ifwi.apollolake,ifwi.arrowlake,ifwi.broxton,ifwi.cannonlake,ifwi.cometlake,ifwi.geminilake,ifwi.icelake,ifwi.kabylake,ifwi.kabylake_r,ifwi.lunarlake,ifwi.meteorlake,ifwi.raptorlake,ifwi.raptorlake_refresh,ifwi.tigerlake,ifwi.whiskeylake</t>
  </si>
  <si>
    <t>Intention of the testcase is to verify system stability post Warm reboot cycles</t>
  </si>
  <si>
    <t>BIOS,uCode,pmcfw,CSE,ISH,GOP,IFWI,GLK-FW-PO,ICL-FW-PSS0.5,GLK-CI,GLK-SxCycle,EC-NA,GLK-CI-2,GLK_eSPI_Sanity_inprod,ICL_PSS_BAT_NEW,TGL_PSS0.5P,GLK_Win10S,ICL_BAT_NEW,BIOS_EXT_BAT,InProdATMS1.0_03March2018,EC-tgl-pss_bat,PSE 1.0,RKL_PSS0.5,TGL_PSS_IN_PRODUCTION,GLK_ATMS1.0_Automated_TCs,CML_EC_BAT,CML_EC_SANITY,TGL_H_PSS_BIOS_BAT,ADL_S_Dryrun_Done,PSS_ADL_Automation_In_Production,EC-FV,ADL_P_Automated_TCs,MTL_PSS_0.5,LNL_M_PSS0.5,ECVAL-DT-FV,TGL_U_GC_DC,EC-WCOS-NEW,IFWI_Payload_BIOS,IFWI_Payload_EC,IFWI_Payload_PMC,ADL-S_Delta,MTL_PSS_1.0,LNL_M_PSS1.0,MTL_PSS_0.8,ARL_S_PSS0.8,LNL_M_PSS0.8,RKL-S X2_(CML-S+CMP-H)_S62,RKL-S X2_(CML-S+CMP-H)_S102,RPL_S_PSS_BASE,UTR_SYNC,MTL_HFPGA_SANITY,RPL_S_BackwardComp,RPL_S_MASTER,RPL-P_5SGC1,RPL-P_4SDC1,RPL-P_3SDC2,RPL-P_2SDC3,RPL-S_5SGC1,RPL-S_4SDC1,RPL-S_4SDC2,RPL-S_2SDC1,RPL-S_2SDC2,RPL-S_2SDC3,RPL-S_ 5SGC1,RPL-S_2SDC8,ADL-S_ 5SGC_1DPC,ADL-S_4SDC1,ADL-S_4SDC2,ADL-S_4SDC4,ADL_N_MASTER,ADL_N_PSS_0.5,ADL_N_5SGC1,ADL_N_4SDC1,ADL_N_3SDC1,ADL_N_2SDC1,ADL_N_2SDC2,ADL_N_2SDC3,IFWI_FOC_BAT,IFWI_TEST_SUITE,IFWI_COMMON_UNIFIED,TGL_H_MASTER,ADL-P_5SGC1,ADL-P_5SGC2,MTL_S_PSS_0.5,ADL-M_5SGC1,MTL_SIMICS_IN_EXECUTION_TEST,MTL_S_Sanity,RPL_S_IFWI_PO_Phase2,RPL_S_PO_P2,ADL_N_REV0,ADL-N_REV1,MTL_IFWI_BAT,MTL_HSLE_Sanity_SOC,ADL_SBGA_5GC,ADL_SBGA_3DC1,ADL_SBGA_3DC2,ADL_SBGA_3DC3,ADL_SBGA_3DC4,RPL-SBGA_5SC,RPL-SBGA_3SCRPL_P_PSS_BIOS,RPL-S_2SDC7,LNL_M_IFWI_PSS,RPL-Px_5SGC1,RPL_Px_PO_P2,MTL-M_5SGC1,MTL-M_4SDC1,MTL-M_4SDC2,MTL-M_3SDC3,MTL-M_2SDC4,MTL-M_2SDC5,MTL-M_2SDC6,ADL-S_Post-Si_In_Production,MTL-M/P_Pre-Si_In_Production,MTL_IFWI_IAC_PUNIT,MTL_IFWI_IAC_DMU,RPL_SBGA_PO_P2,RPL_SBGA_IFWI_PO_Phase2,MTL_IFWI_CBV_DMU,MTL_IFWI_CBV_PMC,MTL_IFWI_CBV_PUNIT,MTL_IFWI_CBV_BIOS,MTL_A0_P1,RPL_P_PO_P2,RPL-Px_4SP2,MTL_M_P_PV_POR,RPL_readiness_kit,MTLSGC1,MTLSDC1,MTLSDC2,MTLSDC3,MTLSDC4,MTLSDC5,RPL_P_Q0_DC2_PO_P2,ARL_S_PSS0.5,LNLM5SGC,LNLM4SDC1,LNLM3SDC2,LNLM3SDC3,LNLM3SDC4,LNLM3SDC5,LNLM2SDC6,ARL_S_PSS1.0,ARL_S_IFWI_0.5PSS,MTLSGC1,RPL_Hx-R-GC,RPL_Hx-R-DC1</t>
  </si>
  <si>
    <t>Verify system stability post Sleep(S3) cycling</t>
  </si>
  <si>
    <t>CSS-IVE-60509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</si>
  <si>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M_ADP-M_LP4x_Win10x_PreAlpha,ADL-P_ADP-LP_DDR4_PreAlpha,ADL-P_ADP-LP_DDR5_PreAlpha</t>
  </si>
  <si>
    <t>TGL : BC-RQTBCTL-1144
JSLP : BC-RQTBC-16720
ADL: 2205168301,2202553186
MTL : 16011327243</t>
  </si>
  <si>
    <t>System should be stable post Sleep cycling</t>
  </si>
  <si>
    <t>bios.alderlake,bios.amberlake,bios.apollolake,bios.arrowlake,bios.cannonlake,bios.coffeelake,bios.cometlake,bios.geminilake,bios.icelake-client,bios.jasperlake,bios.kabylake,bios.kabylake_r,bios.meteorlake,bios.raptorlake,bios.raptorlake_refresh,bios.rocketlake,bios.skylake,bios.tigerlake,bios.whiskeylake,ifwi.amberlake,ifwi.apollolake,ifwi.arrowlake,ifwi.cannonlake,ifwi.coffeelake,ifwi.cometlake,ifwi.geminilake,ifwi.icelake,ifwi.kabylake,ifwi.kabylake_r,ifwi.lunarlake,ifwi.meteorlake,ifwi.raptorlake,ifwi.tigerlake,ifwi.whiskeylake</t>
  </si>
  <si>
    <t>bios.alderlake,bios.amberlake,bios.apollolake,bios.arrowlake,bios.cannonlake,bios.coffeelake,bios.cometlake,bios.geminilake,bios.icelake-client,bios.jasperlake,bios.kabylake,bios.kabylake_r,bios.meteorlake,bios.raptorlake,bios.rocketlake,bios.tigerlake,bios.whiskeylake,ifwi.amberlake,ifwi.apollolake,ifwi.cannonlake,ifwi.coffeelake,ifwi.cometlake,ifwi.geminilake,ifwi.icelake,ifwi.kabylake,ifwi.kabylake_r,ifwi.meteorlake,ifwi.raptorlake,ifwi.tigerlake,ifwi.whiskeylake</t>
  </si>
  <si>
    <t>Intention of the testcase is to verify system stability check post sleep cycling</t>
  </si>
  <si>
    <t>ICL-FW-PSS0.5,GLK-CI,GLK-SxCycle,EC-BAT,EC-SX,EC-GPIO,GLK-CI-2,GLK_eSPI_Sanity_inprod,ICL_PSS_BAT_NEW,GLK_Win10S,GLK-RS3-10_IFWI,ICL_BAT_NEW,BIOS_EXT_BAT,InProdATMS1.0_03March2018,ECVAL-BAT-2018,EC-tgl-pss_bat,PSE 1.0,EC-BAT-automation,OBC-CNL-PTF-PMC-PM-Sx,OBC-ICL-PTF-PMC-PM-Sx,OBC-TGL-PTF-PMC-PM-Sx,RKL_PSS0.5,TGL_PSS_IN_PRODUCTION,GLK_ATMS1.0_Automated_TCs,CML_EC_BAT,CML_EC_SANITY,TGL_Focus_Blue_Auto,ADL_S_Dryrun_Done,PSS_ADL_Automation_In_Production,ADL_P_Automated_TCs,COMMON_QRC_BAT,TGL_H_QRC_NA,ECVAL-DT-FV,ADL_S_QRCBAT,TGL_U_GC_DC,IFWI_Payload_PMC,IFWI_Payload_BIOS,IFWI_Payload_EC,MTL_PSS_1.0,LNL_M_PSS1.0,RKL-S X2_(CML-S+CMP-H)_S62,RKL-S X2_(CML-S+CMP-H)_S102,ADL-P_QRC,ADL-P_QRC_BAT,RPL_S_PSS_BASE,UTR_SYNC,Automation_Inproduction,RPL_S_BackwardComp,RPL-P_5SGC1,RPL-P_4SDC1,RPL-P_3SDC2,RPL-P_2SDC3,RPL-S_5SGC1,RPL-S_4SDC1,RPL-S_4SDC2,RPL-S_2SDC1,RPL-S_2SDC2,RPL-S_2SDC3,RPL-S_ 5SGC1,RPL-S_2SDC8,ADL-S_ 5SGC_1DPC,ADL-S_4SDC1,ADL-S_4SDC2,ADL-S_4SDC4,ADL_N_5SGC1,ADL_N_4SDC1,ADL_N_3SDC1,ADL_N_2SDC1,ADL_N_2SDC3,IFWI_TEST_SUITE,IFWI_COMMON_UNIFIED,IFWI_FOC_BAT,ADL-P_5SGC2,ADL_N_REV0,ADL-N_QRC_BAT,ADL-N_REV1,RPL_S_QRCBAT,RPL_S_IFWI_PO_Phase3,RPL_S_PO_P3,RPL_S_Delta_TCD,MTL_HSLE_Sanity_SOC,ADL_SBGA_5GC,ADL_SBGA_3DC1,ADL_SBGA_3DC2,ADL_SBGA_3DC3,ADL_SBGA_3DC4,RPL-SBGA_5SC,RPL-SBGA_3SC1,MTL_M_P_P,RPL-Px_5SGC1,MTL-M_5SGC1,MTL-M_4SDC1,MTL-M_4SDC2,MTL-M_3SDC3,MTL-M_2SDC4,MTL-M_2SDC5,MTL-M_2SDC65SGC1,RPL-S_2SDC7,RPL_Px_PO_P3,RPL_Px_QRC,ADL-S_Post-Si_In_Production,MTL-M/P_Pre-Si_In_Production,MTL_IFWI_IAC_PUNIT,MTL_IFWI_IAC_DMU,RPL_SBGA_PO_P3,RPL_SBGA_IFWI_PO_Phase3,MTL_IFWI_CBV_DMU,MTL_IFWI_CBV_PMC,MTL_IFWI_CBV_PUNIT,MTL_IFWI_CBV_BIOS,MTL-P_5SGC1,MTL-P_4SDC1,MTL-P_4SDC2,MTL-P_3SDC3,MTL-P_3SDC4,MTL-P_2SDC5,MTL-P_2SDC6,RPL_P_PO_P3,ADL-N_Post-Si_In_Production,RPL-S_Post-Si_In_Production,RPL-Px_4SP2,RPL-Px_2SDC1,RPL-P_2SDC4,RPL-P_2SDC5,RPL-P_2SDC6,RPL-sbga_QRC_BAT,RPL_readiness_kit,RPL_P_QRC,MTLSGC1,RPL_P_Q0_DC2_PO_P3,ARL_S_IFWI_0.5PSS,ARL_FT_BLK,RPL_Hx-R-GC,RPL_Hx-R-DC1,ARL_S_PSS1.0</t>
  </si>
  <si>
    <t>Verify system stability post Reboot(S5) cycling</t>
  </si>
  <si>
    <t>CSS-IVE-60413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</si>
  <si>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B0_RS4_Beta,LKF_Bx_ROW_19H1_Alpha,LKF_Bx_ROW_19H2_Beta,LKF_Bx_ROW_19H2_PV,LKF_Bx_ROW_20H1_PV,LKF_Bx_Win10X_PV,LKF_Bx_Win10X_Bet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</si>
  <si>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BC-RQTBC-10216
BC-RQTBC-10217
BC-RQTBC-10218
TGL:BC-RQTBCTL-1146
RKL: 2206874065
JSL: 2202553195
ADL: 2205193100</t>
  </si>
  <si>
    <t>System should be stable post Reboot cycling</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</si>
  <si>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whiskeylake,ifwi.amberlake,ifwi.apollolake,ifwi.arrowlake,ifwi.broxton,ifwi.cannonlake,ifwi.coffeelake,ifwi.cometlake,ifwi.geminilake,ifwi.icelake,ifwi.kabylake,ifwi.kabylake_r,ifwi.lakefield,ifwi.lunarlake,ifwi.meteorlake,ifwi.raptorlake,ifwi.raptorlake_refresh,ifwi.whiskeylake</t>
  </si>
  <si>
    <t>bios.alderlake,bios.amberlake,bios.apollolake,bios.arrowlake,bios.broxton,bios.cannonlake,bios.cometlake,bios.geminilake,bios.icelake-client,bios.jasperlake,bios.kabylake,bios.kabylake_r,bios.lunarlake,bios.meteorlake,bios.raptorlake,bios.rocketlake,bios.whiskeylake,ifwi.amberlake,ifwi.apollolake,ifwi.broxton,ifwi.cannonlake,ifwi.cometlake,ifwi.geminilake,ifwi.icelake,ifwi.kabylake,ifwi.kabylake_r,ifwi.meteorlake,ifwi.raptorlake,ifwi.whiskeylake</t>
  </si>
  <si>
    <t>Intention of the testcase is to verify system stability check post Reboot cycling</t>
  </si>
  <si>
    <t>IFWI,ICL-FW-PSS0.5,GLK-CI,EC-NA,GLK-CI-2,ICL_PSS_BAT_NEW,GLK_Win10S,GLK-RS3-10_IFWI,ICL_BAT_NEW,TGL_PSS0.8C,BIOS_EXT_BAT,InProdATMS1.0_03March2018,EC-tgl-pss_bat,PSE 1.0,EC-BAT-automation,RKL_PSS0.5,TGL_PSS_IN_PRODUCTION,GLK_ATMS1.0_Automated_TCs,CML_EC_BAT,CML_EC_SANITY,TGL_Focus_Blue_Auto,PSS_ADL_Automation_In_Production,EC-FV,ADL_P_Automated_TCs,COMMON_QRC_BAT,ECVAL-DT-FV,ADL_S_QRCBAT,EC-WCOS-NEW,ADL-S_Delta,MTL_PSS_1.0,LNL_M_PSS1.0,RKL-S X2_(CML-S+CMP-H)_S62,RKL-S X2_(CML-S+CMP-H)_S102,ADL-P_QRC,ADL-P_QRC_BAT,RPL_S_PSS_BASE,UTR_SYNC,Automation_Inproduction,RPL_S_BackwardComp,RPL-P_5SGC1,RPL-P_4SDC1,RPL-P_3SDC2,RPL-P_2SDC3,RPL-S_5SGC1,RPL-S_4SDC1,RPL-S_4SDC2,RPL-S_2SDC1,RPL-S_2SDC2,RPL-S_2SDC3,RPL-S_2SDC8,ADL-S_ 5SGC_1DPC,ADL-S_4SDC1,ADL-S_4SDC2,ADL-S_4SDC4,ADL_N_PSS_0.5,ADL_N_5SGC1,ADL_N_4SDC1,ADL_N_3SDC1,ADL_N_2SDC1,ADL_N_2SDC2,ADL_N_2SDC3,IFWI_TEST_SUITE,IFWI_COMMON_UNIFIED,IFWI_FOC_BAT,ADL_N_QRCBAT,ADL-P_5SGC1,ADL-P_5SGC2,ADL_M_QRC_BAT,ADL-M_5SGC1,ADL-N_QRC_BAT,RPL_S_QRCBAT,RPL_S_IFWI_PO_Phase3,ADL_N_REV0,ADL-N_REV1,RPL_S_PO_P3,RPL_S_Delta_TCD,MTL_HSLE_Sanity_SOC,ADL_SBGA_5GC,ADL_SBGA_3DC1,ADL_SBGA_3DC2,ADL_SBGA_3DC3,ADL_SBGA_3DC4,RPL-SBGA_5SC,RPL_P_PSS_BIOS,MTL_M_P_PV_PORLNL_M_PSS0.5,LNL_M_PSS0.8,RPL-S_2SDC7,RPL-Px_5SGC1,RPL_Px_PO_P3,RPL_Px_QRC,MTL-M_5SGC1,MTL-M_4SDC1,MTL-M_4SDC2,MTL-M_3SDC3,MTL-M_2SDC4,MTL-M_2SDC5,MTL-M_2SDC6,ADL-S_Post-Si_In_Production,MTL-M/P_Pre-Si_In_Production,MTL_IFWI_IAC_PUNIT,MTL_IFWI_IAC_DMU,RPL_SBGA_PO_P3,RPL_SBGA_IFWI_PO_Phase3,MTL_IFWI_CBV_DMU,MTL_IFWI_CBV_PMC,MTL_IFWI_CBV_PUNIT,MTL_IFWI_CBV_BIOS,LNL-M_Pre-Si_In_Production,MTL-P_5SGC1,MTL-P_4SDC1,MTL-P_4SDC2,MTL-P_3SDC3,MTL-P_3SDC4,MTL-P_2SDC5,MTL-P_2SDC6,RPL_P_PO_P3,ADL-N_Post-Si_In_Production,RPL-S_Post-Si_In_Production,RPL-Px_4SP2,RPL-Px_2SDC1,RPL-P_2SDC4,RPL-P_2SDC5,RPL-P_2SDC6,RPL-sbga_QRC_BAT,RPL_readiness_kit,RPL_P_QRC,MTLSGC1,RPL_P_Q0_DC2_PO_P3,LNLM5SGC,LNLM4SDC1,LNLM3SDC2,LNLM3SDC3,LNLM3SDC4,LNLM3SDC5,LNLM2SDC6,,ARL_S_IFWI_0.5PSS,MTLSGC1,RPL_Hx-R-GC,RPL_Hx-R-DC1,ARL_S_PSS1.0</t>
  </si>
  <si>
    <t>Verify system stability post Hibernate(S4) cycling</t>
  </si>
  <si>
    <t>CSS-IVE-54313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</si>
  <si>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x_ROW_19H1_Alpha,LKF_Bx_ROW_19H2_Beta,LKF_Bx_ROW_19H2_PV,LKF_Bx_ROW_20H1_PV,LKF_Bx_Win10X_PV,LKF_Bx_Win10X_Beta,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</si>
  <si>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BC-RQTBC-10429
RKL: 2206874061
JSL: 2202553192
ADL: 2205167043,2202553192
MTL : 16011187701, 16011326892</t>
  </si>
  <si>
    <t>System should be stable post Hibernate cycling</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</si>
  <si>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pollolake,ifwi.arrowlake,ifwi.broxton,ifwi.cannonlake,ifwi.coffeelake,ifwi.cometlake,ifwi.geminilake,ifwi.icelake,ifwi.kabylake,ifwi.kabylake_r,ifwi.lakefield,ifwi.lunarlake,ifwi.meteorlake,ifwi.raptorlake,ifwi.tigerlake,ifwi.whiskeylake</t>
  </si>
  <si>
    <t>Intention of the testcase is to verify system stability check post Hibernate cycling</t>
  </si>
  <si>
    <t>GLK-FW-PO,ICL-FW-PSS0.5,GLK-CI,GLK-SxCycle,CNL_Z0_InProd,EC-NA,GLK-CI-2,GLK_eSPI_Sanity_inprod,ICL_PSS_BAT_NEW,GLK_Win10S,GLK-RS3-10_IFWI,CNL_Automation_Production,ICL_BAT_NEW,BIOS_EXT_BAT,InProdATMS1.0_03March2018,ECVAL-BAT-2018,EC-SX,EC-tgl-pss_bat,PSE 1.0,EC-BAT-automation,CML_EC_BAT,CML_EC_SANITY,ADL_S_Dryrun_Done,PSS_ADL_Automation_In_Production,LKF_WCOS_BIOS_BAT_NEW,ADL_P_Automated_TCs,COMMON_QRC_BAT,TGL_H_QRC_NA,ECVAL-DT-FV,ADL_S_QRCBAT,TGL_U_GC_DC,IFWI_Payload_PMC,IFWI_Payload_EC,MTL_PSS_1.0,LNL_M_PSS1.0,ADL-P_QRC,ADL-P_QRC_BAT,MTL_PSS_0.8,LNL_M_PSS0.8,RPL_S_PSS_BASE,UTR_SYNC,MTL_HFPGA_SOC_S,RPL_S_BackwardComp,RPL-P_5SGC1,RPL-P_4SDC1,RPL-P_3SDC2,RPL-P_2SDC3,RPL-S_5SGC1,RPL-S_4SDC1,RPL-S_4SDC2,RPL-S_2SDC1,RPL-S_2SDC2,RPL-S_2SDC3,RPL-S_ 5SGC1,RPL-S_2SDC8,ADL-S_ 5SGC_1DPC,ADL-S_4SDC1,ADL-S_4SDC2,ADL-S_4SDC4,ADL_N_5SGC1,ADL_N_4SDC1,ADL_N_3SDC1,ADL_N_2SDC1,ADL_N_2SDC2,ADL_N_2SDC3,MTL_VS_0.8,IFWI_TEST_SUITE,IFWI_COMMON_UNIFIED,IFWI_FOC_BAT,MTL_VS_0.8_TEST_SUITE,MTL_P_VS_0.8,MTL_M_VS_0.8,QRC_BAT_Customized,CQN_DASHBOARD,MTL_PM_NEW_FEATURE_TEST,ADL-P_5SGC1,ADL-P_5SGC2,ADL_M_QRC_BAT,ADL-M_5SGC1,ADL_N_REV0,MTL_SIMICS_IN_EXECUTION_TEST,ADL-N_QRC_BAT,ADL-N_REV1,RPL_S_QRCBAT,RPL_S_IFWI_PO_Phase3,RPL_S_PO_P3,MTL_IFWI_BAT,RPL_S_Delta_TCD,MTL_HSLE_Sanity_SOC,ADL_SBGA_5GC,ADL_SBGA_3DC1,ADL_SBGA_3DC2,ADL_SBGA_3DC3,ADL_SBGA_3DC4,RPL-SBGA_5SC,RPL_P_PSS_BIOS,MTL_M_P_PV_POR,R,MTL-M_5SGC1,MTL-M_4SDC1,MTL-M_4SDC2,MTL-M_3SDC3,MTL-M_2SDC4,MTL-M_2SDC5,MTL-M_2SDC6,RPL-S_ 5SGC1,RPL-S_2SDC7,RPL-Px_5SGC1,RPL_Px_PO_P3,RPL_Px_QRC,ADL-S_Post-Si_In_Production,MTL-M/P_Pre-Si_In_Production,MTL_IFWI_IAC_PUNIT,MTL_IFWI_IAC_DMU,RPL_SBGA_PO_P3,RPL_SBGA_IFWI_PO_Phase3,MTL_IFWI_CBV_DMU,MTL_IFWI_CBV_PMC,MTL_IFWI_CBV_PUNIT,MTL_IFWI_CBV_BIOS,MTL-S_Pre-Si_In_Production,MTL-P_5SGC1,MTL-P_4SDC1,MTL-P_4SDC2,MTL-P_3SDC3,MTL-P_3SDC4,MTL-P_2SDC5,MTL-P_2SDC6,MTL_A0_P1,RPL_P_PO_P3,ADL-N_Post-Si_In_Production,RPL-Px_4SP2,RPL_readiness_kit,RPL_P_QRC,MTLSGC1,RPL_P_Q0_DC2_PO_P3,ARL_S_IFWI_PSS,LNLM5SGC,LNLM4SDC1,,ARL_S_IFWI_0.5PSS,MTLSGC1,RPL_Hx-R-GC,RPL_Hx-R-DC1</t>
  </si>
  <si>
    <t>Verify system stability on waking from idle state pre and post S3 cycle</t>
  </si>
  <si>
    <t>CSS-IVE-102193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</si>
  <si>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FPGA_PSS1.0,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</si>
  <si>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BC-RQTBC-10429
TGL:BC-RQTBCTL-1145,BC-RQTBCTL-1144
JSL: 2202553186
ADL: 2205168301,2202553186
MTL : 16011187692, 16011327487</t>
  </si>
  <si>
    <t>System should be stable on waking from idle state pre and post S3 cycle</t>
  </si>
  <si>
    <t>bios.alderlake,bios.amberlake,bios.apollolake,bios.arrowlake,bios.broxton,bios.cannonlake,bios.coffeelake,bios.cometlake,bios.geminilake,bios.icelake-client,bios.jasperlake,bios.kabylake,bios.kabylake_r,bios.lunarlake,bios.meteorlake,bios.raptorlake,bios.raptorlake_refresh,bios.rocketlake,bios.tigerlake,bios.whiskeylake,ifwi.amberlake,ifwi.apollolake,ifwi.arrowlake,ifwi.broxton,ifwi.cannonlake,ifwi.coffeelake,ifwi.cometlake,ifwi.geminilake,ifwi.icelake,ifwi.kabylake,ifwi.kabylake_r,ifwi.lunarlake,ifwi.meteorlake,ifwi.raptorlake,ifwi.raptorlake_refresh,ifwi.tigerlake,ifwi.whiskeylake</t>
  </si>
  <si>
    <t>bios.alderlake,bios.amberlake,bios.apollolake,bios.arrow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</si>
  <si>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Intention of the testcase is to verify system stability on waking from idle state pre and post S3 cycle</t>
  </si>
  <si>
    <t>CNL_Automation_Production,InProdATMS1.0_03March2018,PSE 1.0,OBC-CNL-PTF-PMC-PM-Sx,OBC-ICL-PTF-PMC-PM-Sx,OBC-TGL-PTF-PMC-PM-Sx,GLK_ATMS1.0_Automated_TCs,KBLR_ATMS1.0_Automated_TCs,ADL_S_Dryrun_Done,PSS_ADL_Automation_In_Production,ADL_P_Automated_TCs,IFWI_Payload_PMC,RKL-S X2_(CML-S+CMP-H)_S62,RKL-S X2_(CML-S+CMP-H)_S102,MTL_PSS_0.8,ARL_S_PSS0.8,,UTR_SYNC,MTL_HFPGA_SOC_S,RPL_S_BackwardComp,RPL_S_MASTER,RPL-P_5SGC1,RPL-P_4SDC1,RPL-P_3SDC2,RPL-P_2SDC3,RPL-S_5SGC1,RPL-S_4SDC1,RPL-S_4SDC2,RPL-S_2SDC1,RPL-S_2SDC2,RPL-S_2SDC3,RPL-S_ 5SGC1,RPL-S_2SDC8,ADL-S_ 5SGC_1DPC,ADL-S_4SDC1,ADL_N_MASTER,ADL_N_5SGC1,ADL_N_4SDC1,ADL_N_3SDC1,ADL_N_2SDC1,ADL_N_2SDC3,IFWI_TEST_SUITE,IFWI_COMMON_UNIFIED,TGL_H_MASTER,ADL-P_5SGC2,ADL_N_REV0,MTL_SIMICS_IN_EXECUTION_TEST,ADL-N_REV1,MTL_HSLE_Sanity_SOC,ADL_SBGA_5GC,ADL_SBGA_3DC1,ADL_SBGA_3DC2,ADL_SBGA_3DC3,ADL_SBGA_3DC4,RPL-SBGA_5SC,RPL-SBGA_4SC,RPL-SBGA_3SC,RPL-S_2SDC7,RPL-Px_5SGC1,MTL-M_5SGC1,MTL-M_4SDC1,MTL-M_4SDC2,MTL-M_3SDC3,MTL-M_2SDC4,MTL-M_2SDC5,MTL-M_2SDC6,ADL-S_Post-Si_In_Production,MTL_IFWI_CBV_PMC,MTL_IFWI_CBV_BIOS,MTL-P_5SGC1,MTL-P_4SDC1,MTL-P_4SDC2,MTL-P_3SDC3,MTL-P_3SDC4,MTL-P_2SDC5,MTL-P_2SDC6,MTL_A0_P1,RPL-S_Post-Si_In_Production,RPL-Px_4SP2,RPL-Px_2SDC1,RPL-P_2SDC4,RPL-P_2SDC5,RPL-P_2SDC6,MTL_M_P_PV_POR,MTLSDC4,LNLM5SGC,LNLM4SDC1,LNLM3SDC2,LNLM3SDC3,LNLM3SDC4,LNLM3SDC5,LNLM2SDC6,RPL_Hx-R-GC,RPL_Hx-R-DC1</t>
  </si>
  <si>
    <t>Verify system stability on performing cold boot cycles</t>
  </si>
  <si>
    <t>CSS-IVE-75953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</si>
  <si>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1.0,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5_20H1_PreAlpha,ADL-M_ADP-M_LP5_21H1_PreAlpha,ADL-M_ADP-M_LP4x_Win10x_PreAlpha,ADL-P_ADP-LP_DDR4_PreAlpha,ADL-P_ADP-LP_DDR5_PreAlpha</t>
  </si>
  <si>
    <t>BC-RQTBC-10216
TGL: BC-RQTBCTL-1142
JSLP : BC-RQTBC-16718 , BC-RQTBC-16717 , 1607196200 , 1607196136
ADL: 2205168114</t>
  </si>
  <si>
    <t>System should be stable on performing cold boot cycles</t>
  </si>
  <si>
    <t>bios.alderlake,bios.amberlake,bios.apollolake,bios.arrowlake,bios.broxton,bios.cannonlake,bios.coffeelake,bios.cometlake,bios.geminilake,bios.icelake-client,bios.jasperlake,bios.kabylake,bios.kabylake_r,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unarlake,ifwi.meteorlake,ifwi.raptorlake,ifwi.raptorlake_refresh,ifwi.tigerlake,ifwi.whiskeylake</t>
  </si>
  <si>
    <t xml:space="preserve">Intention of the testcase is to verify system stability on performing cold boot cycles System should be stable on performing cold boot cycles for 5 iterations System should successfully navigate from S0 -&gt; G3 -&gt; S0 states seamlessly </t>
  </si>
  <si>
    <t>EC-NA,GLK_eSPI_Sanity_inprod,GLK-RS3-10_IFWI,BIOS_BAT_QRC,ICL_BAT_NEW,TGL_PreAlpha,BIOS_EXT_BAT,InProdATMS1.0_03March2018,PSE 1.0,CML_BIOS_Sanity_CSME12.xx,ICL_ATMS1.0_Automation,GLK_ATMS1.0_Automated_TCs,KBLR_ATMS1.0_Automated_TCs,TGL_BIOS_PO_P1,TGL_Focus_Blue_Auto,TGL_BIOS_IPU_QRC_BAT,TGL_IFWI_FOC_BLUE,ADL_S_Dryrun_Done,PSS_ADL_Automation_In_Production,CML-H_ADP-S_PO_Phase1,CML-H_ADP-S_PO_Phase2,ADL-S_TGP-H_PO_Phase1,ADL_P_Automated_TCs,COMMON_QRC_BAT,EC-FV,ECVAL-DT-EXBAT,MTL_PSS_0.5,LNL_M_PSS0.5,ADL_P_ERB_BIOS_PO,ADL_S_QRCBAT,IFWI_Payload_PMC,IFWI_Payload_EC,RKL-S X2_(CML-S+CMP-H)_S62,RKL-S X2_(CML-S+CMP-H)_S102,ADL-P_QRC,ADL-P_QRC_BAT,UTR_SYNC,Automation_Inproduction,MTL_HFPGA_SANITY,RPL_S_BackwardComp,RPL-P_5SGC1,RPL-P_4SDC1,RPL-P_3SDC2,RPL-P_2SDC3,RPL-S_5SGC1,RPL-S_4SDC1,RPL-S_4SDC2,RPL-S_2SDC1,RPL-S_2SDC2,RPL-S_2SDC3,RPL-S_ 5SGC1,RPL-S_2SDC8,ADL-S_ 5SGC_1DPC,ADL-S_4SDC1,ADL-S_4SDC2,ADL-S_4SDC3,ADL-S_3SDC4,ADL_N_MASTER,ADL_N_PSS_0.5,ADL_N_5SGC1,ADL_N_4SDC1,ADL_N_3SDC1,ADL_N_2SDC1,ADL_N_2SDC2,ADL_N_2SDC3,IFWI_TEST_SUITE,IFWI_COMMON_UNIFIED,IFWI_FOC_BAT,QRC_BAT_Customized,ADL_N_QRCBAT,ADL-P_5SGC1,ADL-P_5SGC2,MTL_IFWI_Sanity,RKL_S_X1_2*1SDC,ADL_M_QRC_BAT,ADL-M_5SGC1,MTL_SIMICS_IN_EXECUTION_TEST,ADL-N_QRC_BAT,MTL_S_Sanity,RPL_S_QRCBAT,RPL_S_IFWI_PO_Phase2,ADL_N_REV0,ADL-N_REV1,MTL_HSLE_Sanity_SOC,ADL_SBGA_5GC,ADL_SBGA_3DC1,ADL_SBGA_3DC2,ADL_SBGA_3DC3,ADL_SBGA_3DC4,RPL-SBGA_5SCLNL_M_PSS0.5,RPL-S_2SDC7,RPL-Px_5SGC1,RPL_Px_PO_P2,RPL_Px_QRC,MTL-M_5SGC1,MTL-M_4SDC1,MTL-M_4SDC2,MTL-M_3SDC3,MTL-M_2SDC4,MTL-M_2SDC5,MTL-M_2SDC6,ADL-S_Post-Si_In_Production,MTL-M/P_Pre-Si_In_Production,MTL_IFWI_IAC_PUNIT,MTL_IFWI_IAC_DMU,RPL_SBGA_IFWI_PO_Phase2,LNL-M_Pre-Si_In_Production,MTL-S_Pre-Si_In_Production,MTL-P_5SGC1,MTL-P_4SDC1,MTL-P_4SDC2,MTL-P_3SDC3,MTL-P_3SDC4,MTL-P_2SDC5,MTL-P_2SDC6,RPL_P_PO_P2,ADL-N_Post-Si_In_Production,RPL-S_Post-Si_In_Production,RPL-Px_4SP2,RPL-Px_2SDC1,RPL-sbga_QRC_BAT,MTL_M_P_PV_POR,RPL_readiness_kit,RPL_P_QRC,MTLSGC1,MTLSDC1,RPL_P_Q0_DC2_PO_P2,LNLM5SGC,LNLM4SDC1,,ARL_S_IFWI_0.5PSS,RPL_Hx-R-GC</t>
  </si>
  <si>
    <t>Verify system completes S4 Resume Cycles using "ResumeOK.efi" tool</t>
  </si>
  <si>
    <t>common,emulation.hybrid,emulation.ip,silicon,simulation.ip</t>
  </si>
  <si>
    <t>CSS-IVE-114359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</si>
  <si>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KBLR_Y22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</si>
  <si>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RTC,S-states</t>
  </si>
  <si>
    <t>ResumeOK.efi :Windows S4 verification utility
JSL: 2202553192
ADL: 2205167043
MTL : 16011187701, 16011326892</t>
  </si>
  <si>
    <t>System should complete S4 cycles successfully without any issue using EFI tool</t>
  </si>
  <si>
    <t>bios.alderlake,bios.amberlake,bios.arrowlake,bios.cannonlake,bios.coffeelake,bios.cometlake,bios.icelake-client,bios.jasperlake,bios.kabylake,bios.kabylake_r,bios.lakefield,bios.lunarlake,bios.meteorlake,bios.raptorlake,bios.rocketlake,bios.tigerlake,bios.whiskeylake,ifwi.amberlake,ifwi.arrowlake,ifwi.cannonlake,ifwi.coffeelake,ifwi.cometlake,ifwi.icelake,ifwi.kabylake,ifwi.kabylake_r,ifwi.lakefield,ifwi.lunarlake,ifwi.meteorlake,ifwi.raptorlake,ifwi.tigerlake,ifwi.whiskeylake</t>
  </si>
  <si>
    <t>bios.alderlake,bios.amber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</si>
  <si>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Intention of the testcase is to verify system can perform S4 cycles successfully without any system hang or crashResumeOK: Introduction======================The ResumeOK.efi UEFI test application verifies that Windows resume from S4 memory map requirements are satisfied. More precisely it guarantees that the memory ranges Windows considers &amp;quot;free&amp;quot; don"t change, i.e., Conventional, BootServicesCode/Data, LoaderCode/Data, ACPIReclaim, and furthermore that the memory regions Windows considers &amp;quot;run-time&amp;quot; (RunTimeServicesCode/Data, MMIO, MMPortIO) also do not change.The primary purpose of the application is to provide a lightweight tool UEFI developers can use to quickly test whether Windows resume from S4 requirements are satisfied, without having to load the full-blown OS, and become Windows debug experts.Furthermore, the ResumeOK.efi application will identify any conflicted memory range whereas Windows WINRESUME.efi silently fails over to cold boot on AOAC platforms unless a debugger is attached and the -bootdebug option is enabled on WINRESUME.efi"s BCD object.</t>
  </si>
  <si>
    <t>ICL_BAT_NEW,ICL-ArchReview-PostSi,ICL_RFR,BIOS_EXT_BAT,UDL2.0_ATMS2.0,OBC-CNL-PTF-PMC-PM-Sx,OBC-ICL-PTF-PMC-PM-Sx,OBC-TGL-PTF-PMC-PM-Sx,OBC-LKF-PTF-PMC-PM-Sx,OBC-CFL-PTF-PMC-PM-Sx,TGL_BIOS_PO_P2,TGL_H_PSS_BIOS_BAT,ADL_S_Dryrun_Done,ADL-S_TGP-H_PO_Phase2,WCOS_BIOS_WHCP_REQ,LKF_WCOS_BIOS_BAT_NEW,MTL_PSS_0.5,LNL_M_PSS0.5,ADL_P_ERB_BIOS_PO,IFWI_Payload_PMC,IFWI_Payload_EC,MTL_PSS_1.0,LNL_M_PSS1.0,RKL-S X2_(CML-S+CMP-H)_S62,RKL-S X2_(CML-S+CMP-H)_S102,MTL_PSS_0.8,LNL_M_PSS0.8,RPL_S_PSS_BASE,UTR_SYNC,MTL_HFPGA_SOC_S,RPL_S_BackwardComp,RPL_S_MASTER,RPL-P_5SGC1,RPL-P_4SDC1,RPL-P_3SDC2,RPL-P_2SDC3,RPL-S_5SGC1,RPL-S_4SDC1,RPL-S_4SDC2,RPL-S_2SDC1,RPL-S_2SDC2,RPL-S_2SDC3,RPL-S_ 5SGC1,ADL-S_ 5SGC_1DPC,ADL-S_4SDC1,ADL-S_4SDC2,ADL-S_4SDC4,ADL_N_MASTER,ADL_N_5SGC1,ADL_N_4SDC1,ADL_N_3SDC1,ADL_N_2SDC1,ADL_N_2SDC2,ADL_N_2SDC3,IFWI_TEST_SUITE,IFWI_COMMON_UNIFIED,TGL_H_MASTER,ADL-P_5SGC1,ADL-P_5SGC2,ADL-M_5SGC1,ADL-M_3SDC1,ADL-M_3SDC2,ADL-M_3SDC3,ADL-M_2SDC1,ADL-P_4SDC1,ADL-P_4SDC2,ADL-P_3SDC1,ADL-P_3SDC2,ADL-P_3SDC3,ADL-P_3SDC4,ADL-P_2SDC1,ADL-P_2SDC2,ADL-P_2SDC3,ADL-P_2SDC4,ADL-P_2SDC5,ADL-P_2SDC6_OC,ADL-P_3SDC5,ADL_N_REV0,MTL_SIMICS_IN_EXECUTION_TEST,ADL-N_REV1,MTL_IFWI_BAT,MTL_HSLE_Sanity_SOC,ADL_SBGA_5GC,ADL_SBGA_3DC1,ADL_SBGA_3DC2,ADL_SBGA_3DC3,ADL_SBGA_3DC4,RPL-SBGA_5SC,RPL_P_PSS_BIOS,RPL-S_2SDC7,MTL-M_5SGC1,MTL-M_4SDC1,MTL-M_4SDC2,MTL-M_3SDC3,MTL-M_2SDC4,MTL-M_2SDC5,MTL-M_2SDC6,RPL-Px_4SDC1,RPL-Px_5SGC1,MTL_IFWI_CBV_PMC,MTL IFWI_Payload_Platform-Val,MTL-P_5SGC1,MTL-P_4SDC1,MTL-P_4SDC2,MTL-P_3SDC3,MTL-P_3SDC4,MTL-P_2SDC5,MTL-P_2SDC6,MTL_A0_P1,MTL_M_P_PV_POR,MTLSGC1,MTLSDC1,MTLSDC2,MTLSDC3,MTLSDC4</t>
  </si>
  <si>
    <t>Verify System boot to OS/BIOS/EDK from diffrent reset flow</t>
  </si>
  <si>
    <t>CSS-IVE-62409</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</si>
  <si>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N-1_(BXTM)_RS3_POE,LKF_Simics_VP_RS4_PSS1.0,LKF_Simics_VP_RS4_PSS1.1,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</si>
  <si>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BC-RQTBC-12809
IceLake-UCIS-666
RKL:BC-RQTBCTL-2631
BC-RQTBCTL-796
BC-RQTBC-16595
4_335-UCIS-2431
CML PRD: BC-RQTBC-16936
JSLP:2203202681
ADL Requirement ID: 2203202681
LKF WCOS : WCOS_WHCP_BIOS_assessment : DeviceReset</t>
  </si>
  <si>
    <t>SUT should reset without any issue from bios setup page and edk shell</t>
  </si>
  <si>
    <t>System reset should be triggered upon the events set.</t>
  </si>
  <si>
    <t>BXTM_Test_Case,EC-FV,EC-REVIEW,EC-GPIO,ICL_PSS_BAT_NEW,BIOS_BAT_QRC,ICL_BAT_NEW,BIOS_EXT_BAT,ec-tgl-pss-exbat,UDL2.0_ATMS2.0,TGL_BIOS_PO_P3,TGL_IFWI_PO_P1,CML_EC_FV,TGL_IFWI_FOC_BLUE,CML-H_ADP-S_PO_Phase2,WCOS_BIOS_WHCP_REQ,COMMON_QRC_BAT,ECVAL-DT-FV,MTL_PSS_0.5,ADL_P_ERB_BIOS_PO,ADL_S_QRCBAT,IFWI_Payload_BIOS,IFWI_Payload_PMC,IFWI_Payload_EC,ADL-S_Delta1,ADL-S_Delta2,ADL-S_Delta3,RKL-S X2_(CML-S+CMP-H)_S102,RKL-S X2_(CML-S+CMP-H)_S62,ADL-P_QRC,ADL-P_QRC_BAT,RPL_S_PSS_BASE,UTR_SYNC,RPL-Px_4SP2,RPL-Px_2SDC1,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RPL_Hx-R-GC,RPL_Hx-R-DC1,RPL-SBGA_4SC,RPL-SBGA_3SC,RPL-SBGA_3SC-2,RPL-SBGA_2SC1,RPL-SBGA_2SC21,RPL-P_5SGC1,RPL-P_2SDC5,RPL-P_2SDC3,RPL-P_2SDC4,RPL-P_2SDC6,RPL-P_PNP_GC,RPL-P_4SDC1,RPL-P_3SDC2,RPL-Px_5SGC1,Automation_Inproduction,MTL_HFPGA_SANITY,RPL-S_ 5SGC1,RPL-S_2SDC7,RPL_S_MASTER,RPL_S_BackwardCompc,ADL-S_ 5SGC_1DPC,MTL_M_MASTER,MTL_P_MASTER,MTL_S_MASTER,ADL-S_4SDC1,ADL-S_4SDC2,ADL-S_4SDC3,ADL-S_3SDC4,ADL_N_PSS_0.5,ADL_N_5SGC1,ADL_N_4SDC1,ADL_N_3SDC1,ADL_N_2SDC1,ADL_N_2SDC2,ADL_N_2SDC3,RPL_S_PSS_BASEAutomation_Inproduction,MTL_Test_Suite,IFWI_TEST_SUITE,RPL_S_PO_P2,IFWI_COMMON_UNIFIED,TGL_H_MASTER,QRC_BAT_Customized,ADL_N_QRCBAT,ADL-P_5SGC1,ADL-P_5SGC2,MTL_IFWI_Sanity,ADL_M_QRC_BAT,ADL-M_5SGC1,ADL-M_3SDC2,ADL-M_2SDC1,ADL-M_2SDC2,MTL_SIMICS_IN_EXECUTION_TEST,ADL-N_QRC_BAT,RPL_S_QRCBAT,ADL_N_REV0,ADL-N_REV1,RPL_S_Delta_TCD,MTL_HSLE_Sanity_SOC,ADL_SBGA_5GC,ADL_SBGA_3DC1,ADL_SBGA_3DC2,ADL_SBGA_3DC3,ADL_SBGA_3DC4,ADL_SBGA_3DC,RPL_P_PSS_BIOS,MTL_M_P_PV_PORLNL_M_PSS0.5,LNL_M_PSS0.8,MTL_S_BIOS_Emulation,RPL_Px_PO_P2,RPL_Px_QRC,ADL-S_Post-Si_In_Production,RPL_SBGA_PO_P2,MTL_P_Sanity,MTL-M/P_Pre-Si_In_Production,RPL_P_PO_P2,RPL-sbga_QRC_BAT,MTL_M_P_PV_POR,RPL_readiness_kit,RPL_P_QRC,MTLSGC1, MTLSDC4,MTLSDC2,MTLSDC1,MTLSDC5,MTLSDC3,TGL_BIOS_IPU_QRC_BAT</t>
  </si>
  <si>
    <t>Verify System auto wakes from hibernate via RTC with system in AC mode</t>
  </si>
  <si>
    <t>CSS-IVE-115591</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</si>
  <si>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t>
  </si>
  <si>
    <t>ICL: https://hsdes.intel.com/appstore/article/#/2201448220  
CFL: https://hsdes.intel.com/appstore/article/#/2204147183
KBL/KBLR/AML : https://hsdes.intel.com/appstore/article/#/2205496843
TGL: BC-RQTBCTL-2790
CML: BC-RQTBC-16976
RKL: 2203202972
JSL: 2202553192 , BC-RQTBC-17043 , 1607196264
ADL: 2203202972,2205167043
MTL : 16011187701, 16011326892</t>
  </si>
  <si>
    <t xml:space="preserve">System should auto wake from hibernate via RTC with system in AC mode </t>
  </si>
  <si>
    <t>bios.alderlake,bios.amberlake,bios.arrowlake,bios.coffeelake,bios.cometlake,bios.icelake-client,bios.jasperlake,bios.kabylake,bios.kabylake_r,bios.lakefield,bios.lunarlake,bios.meteorlake,bios.raptorlake,bios.rocketlake,bios.tigerlake,bios.whiskeylake,ifwi.amberlake,ifwi.arrowlake,ifwi.coffeelake,ifwi.cometlake,ifwi.icelake,ifwi.kabylake,ifwi.kabylake_r,ifwi.lakefield,ifwi.lunarlake,ifwi.meteorlake,ifwi.raptorlake,ifwi.tigerlake,ifwi.whiskeylake</t>
  </si>
  <si>
    <t>bios.alderlake,bios.amberlake,bios.coffeelake,bios.cometlake,bios.icelake-client,bios.jasperlake,bios.kabylake,bios.kabylake_r,bios.lunarlake,bios.meteorlake,bios.raptorlake,bios.rocketlake,bios.tigerlake,bios.whiskeylake,ifwi.amberlake,ifwi.coffeelake,ifwi.cometlake,ifwi.icelake,ifwi.kabylake,ifwi.kabylake_r,ifwi.meteorlake,ifwi.raptorlake,ifwi.tigerlake,ifwi.whiskeylake</t>
  </si>
  <si>
    <t xml:space="preserve">Intention of the testcase is to verify System auto wakes from hibernate via RTC with system in AC mode  ACPI Time and Alarm device (TAD) to set an alarm to wake the system automatically </t>
  </si>
  <si>
    <t>UDL2.0_ATMS2.0,CML_Delta_From_WHL,ADL_S_Dryrun_Done,ADL-S_ADP-S_DDR4_2DPC_PO_Phase3,MTL_PSS_0.5,LNL_M_PSS0.5,IFWI_Payload_PMC,IFWI_Payload_EC,MTL_PSS_1.0,LNL_M_PSS1.0,ADL-P_ADP-LP_DDR4_PO Suite_Phase3,PO_Phase_3,ADL-P_ADP-LP_LP5_PO Suite_Phase3,ADL-P_ADP-LP_DDR5_PO Suite_Phase3,ADL-P_ADP-LP_LP4x_PO Suite_Phase3,RKL-S X2_(CML-S+CMP-H)_S62,RKL-S X2_(CML-S+CMP-H)_S102,MTL_PSS_0.8,LNL_M_PSS0.8,UTR_SYNC,ADL_N_MASTER,MTL_S_MASTER,RPL_S_BackwardComp,RPL_S_MASTER,RPL-Px_2SDC1,RPL-P_5SGC1,RPL-P_2SDC3,RPL-S_5SGC1,RPL-S_4SDC1,RPL-S_4SDC2,RPL-S_2SDC1,RPL-S_2SDC2,RPL-S_2SDC3,RPL-S_ 5SGC1,RPL-S_2SDC8,MTL_HFPGA_SOC_S,ADL-S_ 5SGC_1DPC,ADL-S_4SDC1,ADL-S_4SDC2,ADL-S_4SDC4,ADL_N_5SGC1,ADL_N_4SDC1,ADL_N_3SDC1,ADL_N_2SDC1,ADL_N_2SDC2,ADL_N_2SDC3,IFWI_TEST_SUITE,IFWI_COMMON_UNIFIED,TGL_H_MASTER,MTL_VS_0.8_TEST_SUITE_Additional,MTL_P_VS_0.8,MTL_M_VS_0.8,ADL-P_5SGC1,ADL-P_5SGC2,RPL_S_PO_P3,ADL-M_5SGC1,ADL_N_REV0,MTL_SIMICS_IN_EXECUTION_TEST,ADL_N_PO_Phase3,MTL_S_Sanity,ADL-N_REV1,MTL_IFWI_BAT,MTL_HSLE_Sanity_SOC,ADL_SBGA_5GC,ADL_SBGA_3DC1,ADL_SBGA_3DC2,ADL_SBGA_3DC3,ADL_SBGA_3DC4,RPL-SBGA_3SC,NA_4_FHF,RPL_S_QRCBAT,RPL-S_2SDC7,RPL-Px_5SGC1,RPL_Px_PO_P3,RPL_Px_QRC,MTL-M_5SGC1,MTL-M_4SDC1,MTL-M_4SDC2,MTL-M_3SDC3,MTL-M_2SDC4,MTL-M_2SDC5,MTL-M_2SDC6,RPL_SBGA_PO_P3,MTL_IFWI_CBV_PMC,MTL_IFWI_CBV_BIOS,MTL-P_3SDC3,MTL-P_2SDC5,MTL-P_2SDC6,MTL_A0_P1,RPL_P_PO_P3,RPL-sbga_QRC_BAT,MTL_M_P_PV_POR,RPL_P_QRC,RPL_P_Q0_DC2_PO_P3,ARL_S_IFWI_PSS,LNLM5SGC,LNLM4SDC1,LNLM3SDC2,LNLM3SDC3,LNLM3SDC4,LNLM3SDC5,LNLM2SDC6,ARL_S_IFWI_1.1PSS,MTLSGC1</t>
  </si>
  <si>
    <t>Verify SX cycles with NVMe connected to M.2 Gen4 slot</t>
  </si>
  <si>
    <t>silicon,simulation.subsystem</t>
  </si>
  <si>
    <t>CSS-IVE-133023</t>
  </si>
  <si>
    <t>ADL-S_ADP-S_SODIMM_DDR5_1DPC_Alpha,ADL-S_ADP-S_UDIMM_DDR5_1DPC_PreAlpha,RKL_S61_CMPH_Xcomp_DDR4_RS6_Alpha,RKL_S61_CMPH_Xcomp_DDR4_RS7_Beta,RKL_S61_CMPH_Xcomp_DDR4_RS7_PV,RKL_S61_TGPH_Native_DDR4_POE,RKL_S61_TGPH_Native_DDR4_RS7_PV,RKL_S81_CMPH_Xcomp_DDR4_RS6_Alpha,RKL_S81_CMPH_Xcomp_DDR4_RS7_Beta,RKL_S81_CMPH_Xcomp_DDR4_RS7_PV,RKL_S81_TGPH_Native_DDR4_POE,TGL_ H81_RS4_Alpha,TGL_ H81_RS4_Beta,TGL_ H81_RS4_PV,TGL_U42_RS4_PV,TGL_Y42_RS4_PV,ADL-S_ADP-S_UDIMM_DDR5_1DPC_PV,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</si>
  <si>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M.2 PCIe Gen4,PCIe-Gen4</t>
  </si>
  <si>
    <t>PCIe Gen4 coverage</t>
  </si>
  <si>
    <t>SUT should be stable across SX cycles with M.2 NVMe-SSD connected over Gen4 M.2 slot</t>
  </si>
  <si>
    <t>bios.alderlake,bios.arrowlake,bios.lunarlake,bios.meteorlake,bios.raptorlake,bios.raptorlake_refresh,bios.rocketlake,bios.tigerlake,ifwi.arrowlake,ifwi.lunarlake,ifwi.meteorlake,ifwi.raptorlake,ifwi.raptorlake_refresh,ifwi.tigerlake</t>
  </si>
  <si>
    <t>bios.alderlake,bios.arrowlake,bios.lunarlake,bios.meteorlake,bios.raptorlake,bios.rocketlake,bios.tigerlake,ifwi.meteorlake,ifwi.raptorlake,ifwi.tigerlake</t>
  </si>
  <si>
    <t>Verify basic functionalities of NVMe connected over M.2 Gen4 slot</t>
  </si>
  <si>
    <t>TGL_NEW,TGL_PCIe-Gen4,RKL_Sanity,RKL_POE,RKL_S_TGPH_POE,IFWI_Payload_Platform,ADL_S_CPU attached M.2,MTL_PSS_1.0,UTR_SYNC,LNL_M_PSS0.8,RPL_S_MASTER,RPL_P_MASTER,RPL_M_MASTER,RPL_S_BackwardComp,ADL-S_ 5SGC_1DPC,ADL-S_4SDC3,ADL_N_MASTER,ADL_N_4SDC1,ADL_N_2SDC1IFWI_TEST_SUITE,IFWI_COMMON_UNIFIED,MTL_Test_Suite,TGL_H_MASTER,RPL-S_ 5SGC1,RPL-S_4SDC2,RPL-S_2SDC3,RPL-S_4SDC1,RPL-S_2SDC2,ADL-P_5SGC1,ADL-P_5SGC2,ADL-M_5SGC1,ADL-M_2SDC1,RPL-Px_5SGC1,RPL-Px_4SDC1,RPL-P_3SDC2,RPL_S_PO_P3,ADL_SBGA_5GC,ADL_SBGA_3DC3,ADL_SBGA_3DC4,RPL-SBGA_5SC,RPL-SBGA_3SC,RPL-S_3SDC1,RPL-S_2SDC7,RPL-P_3SDC3,RPL_Px_PO_P3,MTL-M_5SGC1,MTL-M_4SDC1,MTL-M_4SDC2,MTL-M_3SDC3,MTL-M_2SDC4,LNL_M_PSS1.0,RPL_SBGA_PO_P3,MTL_IFWI_CBV_PMC,MTL_IFWI_CBV_SPHY,MTL_IFWI_CBV_BIOS,MTL-P_5SGC1,MTL-P_4SDC1,MTL-P_4SDC2,MTL-P_3SDC3,MTL-P_3SDC4,RPL_P_PO_P3,RPL-Px_4SP2,RPL-Px_2SDC1,RPL-P_2SDC3,RPL-P_2SDC4,RPL-P_2SDC5,RPL-P_2SDC6,MTL_M_P_PV_POR,RPL-SBGA_3SC-2,MTLSGC1,MTLSDC1,MTLSDC3,MTLSDC4,RPL_P_Q0_DC2_PO_P3,LNLM5SGC,LNLM4SDC1,LNLM3SDC2,ARL_S_IFWI_0.8PSS,RPL_Hx-R-GC,RPL_Hx-R-DC1,ARL_S_PSS1.0</t>
  </si>
  <si>
    <t>Verify SUT wake from S3, S4 using PCIE LAN devices (WOL)</t>
  </si>
  <si>
    <t>CSS-IVE-63272</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</si>
  <si>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t>
  </si>
  <si>
    <t>Foxville,PCIe LAN,S-states</t>
  </si>
  <si>
    <t>BC-RQTBC-9819
BC-RQTBC-10660
BC-RQTBC-12984
BC-RQTBC-13865
TGL Requirement coverage: BC-RQTBCTL-486,14011127601
JSL PRD Coverage: BC-RQTBC-16468
RKL:2203203078
JSLP: 2203203078
ADL:2203203078</t>
  </si>
  <si>
    <t>System should resume from S3 &amp; S4 through WOL without any errors/system hang/blank display</t>
  </si>
  <si>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cannonlake,ifwi.coffeelake,ifwi.cometlake,ifwi.geminilake,ifwi.icelake,ifwi.kabylake,ifwi.kabylake_r,ifwi.meteorlake,ifwi.raptorlake,ifwi.tigerlake,ifwi.whiskeylake</t>
  </si>
  <si>
    <t>This test will verify whether SUT can wake from S3, S4 using PCIE LAN devices (WOL)</t>
  </si>
  <si>
    <t>TAG-APL-ARCH-TO-PROD-WW21.2,CFL-PRDtoTC-Mapping,UDL2.0_ATMS2.0,OBC-CNL-AIC-PCIE-Connectivity-LAN,OBC-CFL-AIC-PCIE-Connectivity-LAN,OBC-ICL-AIC-PCIE-Connectivity-LAN,OBC-TGL-AIC-PCIE-Connectivity-LAN,CML-H_ADP-S_PO_Phase3,COMMON_QRC_BAT,IFWI_Payload_Platform,RKL-S X2_(CML-S+CMP-H)_S62,RKL-S X2_(CML-S+CMP-H)_S102,MTL_PSS_1.1,UTR_SYNC,MTL_P_MASTER,MTL_M_MASTER,RPL_S_MASTER,RPL_S_BackwardComp,ADL-S_ 5SGC_1DPC,ADL-S_4SDC1,ADL-S_4SDC2,ADL-S_4SDC4,IFWI_TEST_SUITE,IFWI_COMMON_UNIFIED,MTL_Test_Suite,IFWI_FOC_BAT,TGL_H_MASTER,TGL_H_5SGC1,TGL_H_4SDC1,TGL_H_4SDC2,TGL_H_4SDC3,RPL-S_ 5SGC1,RPL-S_4SDC2,RPL-S_2SDC1,RPL-S_2SDC2,RPL-S_2SDC3,RPL-S_4SDC1,,RPL-S_4SDC2,ADL-P_5SGC1,ADL-P_5SGC2,ADL-P_4SDC1,ADL-P_2SDC3,ADL-P_2SDC5,,TGL_H_NA_GC,RPL_P_MASTER,ADL_SBGA_5GC,RPL-SBGA_5SC, RPL-SBGA_3SC1,RPL-Px_4SDC1,ADL-M_2SDC1,ADL-M_5SGC1,RPL-S_3SDC3,RPL-S_4SDC1,  ,RPL-S_3SDC1,,  ,RPL-S_4SDC2, ,RPL-S_3SDC1,, RPL-S_2SDC1, RPL-S_2SDC2, RPL-S_5SGC1, , RPL-P_3SDC2, RPL-P_4SDC1, , RPL-S_2SDC7, ADL_SBGA_3DC1, ADL_SBGA_3DC2, ADL_SBGA_3DC3, RPL-P_3SDC3, RPL-P_2SDC4, ADL_SBGA_3DC4,MTL_IFWI_QAC,MTL_IFWI_IAC_GBe,MTL_IFWI_CBV_PMC,MTL_IFWI_CBV_GBe,MTL IFWI_Payload_Platform-Val, MTL-P_3SDC4, MTL-P_3SDC3,RPL-Px_2SDC1,RPL-P_2SDC6,RPL-SBGA_2SC2,RPL-SBGA_2SC1,MTLSGC1,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 RPL_Hx-R-DC1, RPL_Hx-R-GC</t>
  </si>
  <si>
    <t>Verify SUT support Debug Trace log capture via TAP over JTAG (Route traces to PTI)</t>
  </si>
  <si>
    <t>bios.platform,fw.ifwi.others,fw.ifwi.pchc</t>
  </si>
  <si>
    <t>CSS-IVE-99696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</si>
  <si>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WHL_U42_Corp_PV,WHL_U42_PV,WHL_U43e_Corp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P_ADP-LP_DDR4_PreAlpha,ADL-P_ADP-LP_DDR5_PreAlpha</t>
  </si>
  <si>
    <t>debug interfaces,NPK</t>
  </si>
  <si>
    <t>CNL-UCIS-4655
BC-RQTBC-15182
BC-RQTBC-13206
IceLake-UCIS-2734
BC-RQTBCLF-87
 LKF PSS UCIS Coverage: IceLake-UCIS-2728, IceLake-UCIS-2729, IceLake-UCIS-2745 
 LKF PRD Coverage: BC-RQTBCLF-427, BC-RQTBCLF-311, BC-RQTBCLF-424
BC-RQTBC-3189
TGL PRD: BC-RQTBCTL-1418,BC-RQTBCTL-692,BC-RQTBC-15954
TGL UCIS:1405566792,1405566981, 1405566939,1405566945
LKF UCIS:4_335-UCIS-2091,4_335-UCIS-2088,4_335-UCIS-1578,4_335-UCIS-2090
JSLP PRD:BC-RQTBC-16163,BC-RQTBC-16840
RKL:2203201798
JSLP:2203201841, 2203201867,1607196315,1305899479
ADL: 1305899502,1305899498,1305899476,1305899479,1305899487,1305899478,1305899513
ADL:2203201798
2203201841
MTL: 16011187555 16011327322,16011327367</t>
  </si>
  <si>
    <t>Able to view CPU and PCH device list using ITP XDP/Lauterbach via TAP over JTAG and able to capture system traces without any issue</t>
  </si>
  <si>
    <t>bios.alderlake,bios.arrowlake,bios.cannonlake,bios.coffeelake,bios.cometlake,bios.icelake-client,bios.jasperlake,bios.lakefield,bios.lunarlake,bios.meteorlake,bios.raptorlake,bios.raptorlake_refresh,bios.rocketlake,bios.tigerlake,bios.whiskeylake,ifwi.arrowlake,ifwi.cannonlake,ifwi.coffeelake,ifwi.cometlake,ifwi.icelake,ifwi.lakefield,ifwi.lunarlake,ifwi.meteorlake,ifwi.raptorlake,ifwi.tigerlake,ifwi.whiskeylake</t>
  </si>
  <si>
    <t>This Test case to check for Debug Trace log capture via TAP over JTAG</t>
  </si>
  <si>
    <t>EC-FV,EC-GPIO,UDL2.0_ATMS2.0,LKF_PO_Phase1,LKF_PO_New_P1,TGL_ERB_PO,OBC-CNL-CPU-NPK-Debug-JTAG,OBC-CFL-CPU-NPK-Debug-JTAG,OBC-ICL-CPU-NPK-Debug-JTAG,OBC-LKF-CPU-NPK-Debug-JTAG,OBC-TGL-CPU-NPK-Debug-JTAG,TGL_BIOS_PO_P3,LKF_B0_Power_ON,RKL_POE,ADL-S_TGP-H_PO_Phase3,COMMON_QRC_BAT,IFWI_Payload_Platform,RKL-S X2_(CML-S+CMP-H)_S62,RKL-S X2_(CML-S+CMP-H)_S102,ADL-P_QRC_BAT,MTL_PSS_0.8,,MTL_PSS_1.0,LNL_M_PSS1.0,MTL_PSS_1.1,ADL-M_21H2,UTR_SYNC,LNLM5SGC,LNLM4SDC1,LNLM3SDC2,LNLM3SDC3,LNLM3SDC4,LNLM3SDC5,LNLM2SDC6,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MTLSDC5,MTLSDC4,,,RPL-Px_4SP2,RPL-Px_2SDC1,MTL-P_4SDC1,MTL-P_3SDC3,MTL-P_3SDC4,MTL-P_5SGC1,MTL-P_4SDC2,MTL-P_2SDC5,MTL-P_2SDC6,MTL-M_5SGC1,MTL-M_2SDC4,MTL-M_2SDC5,MTL-M_2SDC6,MTL-M_4SDC1,MTL-M_3SDC3,MTL-M_4SDC2,RPL-Px_4SDC1,RPL-P_3SDC3,ADL-M_3SDC1,RPL-SBGA_5SC, RPL_Hx-R-GC,RPL_Hx-R-DC1,RPL-SBGA_4SC,RPL-SBGA_3SC,RPL-SBGA_3SC-2,RPL-SBGA_2SC1,RPL-SBGA_2SC21,RPL-P_5SGC1,RPL-P_2SDC5,RPL-P_2SDC3,RPL-P_2SDC4,RPL-P_2SDC6,RPL-P_PNP_GC,RPL-P_4SDC1,RPL-P_3SDC2,RPL-Px_5SGC1,RPL-S_ 5SGC1,RPL-S_2SDC7,RPL-S_3SDC1,RPL-S_4SDC1,RPL-S_4SDC2,RPL-S_2SDC1,RPL-S_2SDC2,RPL-S_2SDC3,RPL_S_MASTER,RPL_S_BackwardCompc,ADL-S_4SDC1,ADL_N_MASTER,MTL_S_MASTER,MTL_M_MASTER,MTL_P_MASTER,ADL_N_5SGC1,ADL_N_4SDC1,ADL_N_3SDC1,ADL_N_2SDC1,ADL_N_2SDC2,ADL_N_2SDC3,IFWI_TEST_SUITE,IFWI_COMMON_UNIFIED,MTL_Test_Suite,TGL_H_MASTER,TGL_H_5SGC1,TGL_H_4SDC1,TGL_H_4SDC2,TGL_H_4SDC,MTL_TEMP,ADL-P_5SGC1,ADL-P_5SGC2,MTL_S_PSS_0.8,ADL_M_QRC_BAT,ADL-M_5SGC1,ADL-M_3SDC2,ADL-M_2SDC1,ADL-M_2SDC2,ADL_N_REV0,ADL-N_QRC_BAT,ADL-N_REV1,RPL_S_IFWI_PO_Phase1,RPL_S_PO_P2,ADL_SBGA_5GC,ADL_SBGA_3DC1,ADL_SBGA_3DC2,ADL_SBGA_3DC3,ADL_SBGA_3DC4,ADL_SBGA_3DC,NA_4_FHF,MTL_S_BIOS_Emulation,RPL_Px_PO_P2,LNL_M_PSS1.1,RPL_SBGA_PO_P2,RPL_SBGA_IFWI_PO_Phase1,MTL_IFWI_CBV_BIOS,RPL_P_PO_P2,RPL_P_Q0_DC2_PO_P2,ARL_S_PSS1.0</t>
  </si>
  <si>
    <t>Verify SUT support Debug Trace log capture - Route traces to BSSB in low power mode</t>
  </si>
  <si>
    <t>CSS-IVE-99698</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</si>
  <si>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WHL_U42_Corp_PV,WHL_U42_PV,WHL_U43e_Corp_PV,ADL-S_ADP-S_UDIMM_DDR5_1DPC_PV,ADL-S_ADP-S_UDIMM_DDR5_2DPC_Alpha,ADL-S_ADP-S_UDIMM_DDR5_2DPC_Beta,ADL-S_ADP-S_UDIMM_DDR5_2DPC_PreAlpha,ADL-S_ADP-S_UDIMM_DDR5_2DPC_PV,ADL-S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</si>
  <si>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debug interfaces,NPK,S-states,TBT_PD_EC_NA</t>
  </si>
  <si>
    <t>BC-RQTBC-9452,BC-RQTBC-12460
BC-RQTBC-13098
BC-RQTBC-10263
BC-RQTBC-13817
BC-RQTBC-15239
BC-RQTBC-14148
BC-RQTBC-13415
BC-RQTBC-12369
BC-RQTBC-15177
BC-RQTBC-15182
BC-RQTBC-13206
IceLake-UCIS-2745
 LKF PSS UCIS Coverage: IceLake-UCIS-2728, IceLake-UCIS-2729, IceLake-UCIS-2745, IceLake-UCIS-2733
Tiger Lake: 29-FR-7355
TGL BIOS FR,UCIS:220194345
220194345
220195197
1909114546
1909114544
LKF UCIS:4_335-UCIS-2086,4_335-UCIS-2925
TGL PRD:BC-RQTBCTL-812,22010710570
TGL UCIS:1405566939,1909114546,220194345,22010710570, 1508011804
LKF FR:4_335-FR-17299,LKF UCIS:4_335-UCIS-2091,4_335-UCIS-1578
LKF UCIS: 4_335-UCIS-2086 CML:BC-RQTBC-13084
RKL: 2203201721,2203201841,2203202765
JSLP:2203201721 1607196313 2203202765 2203201841
ADL:1305899504,2203202765
RKL:2203201679
ADL:2203201798
2203201841
MTL:16011327298</t>
  </si>
  <si>
    <t> 
Route traces through BSSB should be successfully establish over usb port and connection should be established after resume from Sx states without any issue
 </t>
  </si>
  <si>
    <t>bios.alderlake,bios.arrowlake,bios.cannonlake,bios.coffeelake,bios.cometlake,bios.icelake-client,bios.jasperlake,bios.lakefield,bios.lunarlake,bios.meteorlake,bios.raptorlake,bios.raptorlake_refresh,bios.rocketlake,bios.tigerlake,bios.whiskeylake,ifwi.arrowlake,ifwi.lunarlake,ifwi.meteorlake,ifwi.raptorlake</t>
  </si>
  <si>
    <t>bios.alderlake,bios.arrowlake,bios.cannonlake,bios.coffeelake,bios.cometlake,bios.icelake-client,bios.jasperlake,bios.lakefield,bios.lunarlake,bios.meteorlake,bios.raptorlake,bios.rocketlake,bios.tigerlake,bios.whiskeylake,ifwi.meteorlake,ifwi.raptorlake</t>
  </si>
  <si>
    <t>This Test Cases is to verify SUT support Debug Trace log capture - Route traces to BSSB in low power mode</t>
  </si>
  <si>
    <t>EC-FV,EC-TYPEC,EC-GPIO,LKF_TI_GATING,TGL_NEW,UDL2.0_ATMS2.0,EC-PD-NA,OBC-CNL-CPU-NPK-Debug-BSSB,OBC-CFL-CPU-NPK-Debug-BSSB,OBC-ICL-CPU-NPK-Debug-BSSB,OBC-LKF-CPU-NPK-Debug-BSSB,OBC-TGL-CPU-NPK-Debug-BSSB,ADL-S_TGP-H_PO_Phase3,COMMON_QRC_BAT,ADL-S_Delta1,RKL-S X2_(CML-S+CMP-H)_S62,RKL-S X2_(CML-S+CMP-H)_S102,ADL-P_QRC_BAT,LNL_M_PSS1.0,UTR_SYNC,LNLM5SGC,LNLM4SDC1,LNLM3SDC2,LNLM3SDC3,LNLM3SDC4,LNLM3SDC5,LNLM2SDC6,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MTLSDC5,MTLSDC4,,,RPL-Px_4SP2,RPL-Px_2SDC1,MTL-P_4SDC1,MTL-P_3SDC3,MTL-P_3SDC4,MTL-P_5SGC1,MTL-P_4SDC2,MTL-P_2SDC5,MTL-P_2SDC6,MTL-M_5SGC1,MTL-M_2SDC4,MTL-M_2SDC5,MTL-M_2SDC6,MTL-M_4SDC1,MTL-M_3SDC3,MTL-M_4SDC2,RPL-Px_4SDC1,RPL-P_3SDC3,ADL-M_3SDC1,RPL-SBGA_5SC, RPL_Hx-R-GC,RPL_Hx-R-DC1,RPL-SBGA_4SC,RPL-SBGA_3SC,RPL-SBGA_3SC-2,RPL-SBGA_2SC1,RPL-SBGA_2SC21,RPL-P_5SGC1,RPL-P_2SDC5,RPL-P_2SDC3,RPL-P_2SDC4,RPL-P_2SDC6,RPL-P_PNP_GC,RPL-P_4SDC1,RPL-P_3SDC2,RPL-Px_5SGC1,RPL-S_ 5SGC1,RPL-S_2SDC7,RPL-S_3SDC1,RPL-S_4SDC1,RPL-S_4SDC2,RPL-S_2SDC1,RPL-S_2SDC2,RPL-S_2SDC3,RPL_S_MASTER,RPL_P_MASTER,RPL_S_BackwardCompc,ADL-S_ 5SGC_1DPC,ADL-S_4SDC1,ADL-S_4SDC2,ADL-S_4SDC3,ADL-S_3SDC4,ADL_N_MASTER,ADL_N_5SGC1,ADL_N_4SDC1,ADL_N_3SDC1,ADL_N_2SDC1,ADL_N_2SDC2,ADL_N_2SDC3,MTL_Test_Suite,IFWI_TEST_SUITE,IFWI_COMMON_UNIFIED,TGL_H_MASTER,TGL_H_5SGC1,TGL_H_4SDC1,TGL_H_4SDC2,TGL_H_4SDC,ADL-P_5SGC1,ADL-P_5SGC2,ADL_M_QRC_BAT,ADL-M_5SGC1,ADL-M_3SDC2,ADL-M_2SDC1,ADL-M_2SDC2,ADL_N_REV0,ADL-N_QRC_BAT,ADL-N_REV1,ADL_SBGA_5GC,ADL_SBGA_3DC1,ADL_SBGA_3DC2,ADL_SBGA_3DC3,ADL_SBGA_3DC4,ADL_SBGA_3DC,NA_4_FHF,MTL_IFWI_CBV_EC,MTL_IFWI_CBV_BIOS</t>
  </si>
  <si>
    <t>Verify SUT shutdown (S5) when the Power Button is held during POWER_ON_TIME with only  AC plugged-in</t>
  </si>
  <si>
    <t>msalaudx</t>
  </si>
  <si>
    <t>bios.pch,fw.ifwi.bios,fw.ifwi.ec,fw.ifwi.pchc</t>
  </si>
  <si>
    <t>CSS-IVE-119468</t>
  </si>
  <si>
    <t>Embedded controller and Power sources</t>
  </si>
  <si>
    <t>ADL-S_ADP-S_SODIMM_DDR5_1DPC_Alpha,ADL-S_ADP-S_UDIMM_DDR5_1DPC_PreAlpha,ICL_U42_RS6_PV,ICL_UN42_KC_PV_RS6,ICL_Y42_RS6_PV,ICL_YN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U42_RS4_PV,TGL_Y42_RS4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S_HSLE_PSS0.8,ADL-S_HSLE_PSS1.0,ADL-S_HSLE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</si>
  <si>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Power Btn/HID</t>
  </si>
  <si>
    <t>IceLake-FR-32458
RKL: 1209574579
ADL, JSLP, EHL: 2205193101</t>
  </si>
  <si>
    <t>raghav3x</t>
  </si>
  <si>
    <t>System should always END UP in OFF (Shutdown) when the user holds down the power button while POWER_ON_TIME</t>
  </si>
  <si>
    <t>bios.alderlake,bios.apollolake,bios.arrowlake,bios.cannonlake,bios.coffeelake,bios.cometlake,bios.icelake-client,bios.jasperlake,bios.kabylake,bios.kabylake_r,bios.lakefield,bios.lunarlake,bios.meteorlake,bios.raptorlake,bios.raptorlake_refresh,bios.rocketlake,bios.tigerlake,bios.whiskeylake,ifwi.arrowlake,ifwi.lunarlake,ifwi.meteorlake,ifwi.raptorlake,ifwi.raptorlake_refresh</t>
  </si>
  <si>
    <t>bios.alderlake,bios.icelake-client,bios.jasperlake,bios.lunarlake,bios.meteorlake,bios.raptorlake,bios.rocketlake,bios.tigerlake,ifwi.icelake,ifwi.meteorlake,ifwi.raptorlake,ifwi.tigerlake</t>
  </si>
  <si>
    <t xml:space="preserve">Intention of the test case is to verify below requirement.
	System shall END UP in OFF (Shutdown) when the user holds down the power button while POWER_ON_TIME and no battery is present and an AC Charger is plugged-in
</t>
  </si>
  <si>
    <t>RPL-S_ 5SGC1,RPL-S_4SDC1,RPL-S_4SDC2,RPL-S_3SDC1,RPL-S_2SDC3,RPL-S_2SDC7,ADL-S_Post-Si_In_Production,MTL-M_5SGC1,MTL-M_4SDC1,MTL-M_4SDC2,MTL-M_3SDC3,MTL-M_2SDC4,MTL-M_2SDC5,MTL-M_2SDC6,MTL-M/P_Pre-Si_In_Production,IFWI_COMMON_UNIFIED,MTL_IFWI_IAC_EC,RPL_S_QRCBAT,MTL_IFWI_CBV_PMC,MTL_IFWI_CBV_EC,MTL_IFWI_CBV_BIOS,RPL-SBGA_5SC,MTL-P_5SGC1,MTL-P_4SDC1,MTL-P_4SDC2,MTL-P_3SDC3,MTL-P_3SDC4,MTL-P_2SDC5,MTL-P_2SDC6,RPL-S_2SDC8,RPL-SBGA_4SC,RPL-sbga_QRC_BAT,RPL-P_5SGC1, RPL-P_3SDC2,RPL-P_2SDC3,RPL-P_2SDC5,RPL-P_2SDC6,RPL-SBGA_2SC1,RPL-SBGA_2SC2,RPL-SBGA_3SC,RPL-SBGA_2SC1,RPL-SBGA_2SC2,RPL-SBGA_3SC-2,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RPL_Hx-R-DC1,RPL_Hx-R-GC,RPL_Hx-R-GC,RPL_Hx-R-DC1,RPL_Hx-R-GC,RPL_Hx-R-DC1</t>
  </si>
  <si>
    <t>sbabyshx</t>
  </si>
  <si>
    <t>Flex I/O and Internal Buses</t>
  </si>
  <si>
    <t>ADL-S_ADP-S_SODIMM_DDR5_1DPC_Alpha,ADL-S_ADP-S_UDIMM_DDR5_1DPC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
  </si>
  <si>
    <t>ifwi.alderlake,ifwi.arrowlake,ifwi.lunarlake,ifwi.meteorlake,ifwi.raptorlake,ifwi.raptorlake_refresh</t>
  </si>
  <si>
    <t>ifwi.alderlake,ifwi.meteorlake,ifwi.raptorlake</t>
  </si>
  <si>
    <t>Verify storage detection and functionality after Sx when connected over PEG 10 slot (X16)</t>
  </si>
  <si>
    <t>CSS-IVE-145732</t>
  </si>
  <si>
    <t>M.2 PCIe Gen3x2 and Gen3x4 NVMe,M.2 PCIe Gen4,PCIe-Gen4,PCIe-RST,S-states</t>
  </si>
  <si>
    <t>Devices should be enumerated and functionality after Sx should be fine when connected over X16  PEG 10 slot</t>
  </si>
  <si>
    <t>Intention of the test case is to verify if the storage is detected and functionality after Sx when connected over PEG 10 slot (X16 slot)</t>
  </si>
  <si>
    <t>MTL_Test_Suite,IFWI_SYNC,Automation_Inproduction,IFWI_TEST_SUITEIFWI_COVERAGE_DELTA,RPLSGC1,RPLSGC2,RPL-S_ 5SGC1,RPL-S_2SDC2,RPL-S_2SDC3,RPL-S_2SDC4,ADL_SBGA_5GC,ADL_SBGA_3SDC1,DESKTOP_ONLY,RPL-S_ 5SGC1,RPL-S_4SDC1,RPL-S_4SDC2,RPL-S_3SDC1,RPL-S_2SDC2,RPL-S_2SDC3,RPL-S_2SDC7,MTL_IFWI_CBV_PMC,MTL IFWI_Payload_Platform-Val,MTL-P_5SGC1,MTL-P_4SDC1,MTL-P_4SDC2,MTL-P_3SDC3,MTL-P_3SDC4,RPL-SBGA_4SC,RPL-SBGA_2SC1,RPL-SBGA_2SC2,MTLSGC1,MTLSDC3,MTLSDC4,RPL_Hx-R-GC</t>
  </si>
  <si>
    <t>Verify SoC crash dump and crash logging</t>
  </si>
  <si>
    <t>CSS-IVE-111675</t>
  </si>
  <si>
    <t>ADL-S_ADP-S_SODIMM_DDR5_1DPC_Alpha,ADL-S_ADP-S_UDIMM_DDR5_1DPC_PreAlpha,ICL_U42_RS6_PV,ICL_UN42_KC_PV_RS6,ICL_Y42_RS6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TGL_Z0_(TGPLP-A0)_RS4_PPOExit,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</si>
  <si>
    <t>Crashlog,debug interfaces</t>
  </si>
  <si>
    <t>TGL UCIS: 1405566878, 1405566865
1405566866
1405566789
1405566811
1405566961
1405566912
1405566937
1405566842
1405566875
1909114547
1405566958,220195201
TGL PRD: BC-RQTBCTL-1419
TGL UCIS:1405566945
MTL:16011187586 ,16011327368</t>
  </si>
  <si>
    <t>Able to capture crash dump and crashlog</t>
  </si>
  <si>
    <t>bios.alderlake,bios.arrowlake,bios.icelake-client,bios.lunarlake,bios.meteorlake,bios.raptorlake,bios.raptorlake_refresh,bios.rocketlake,bios.tigerlake,ifwi.arrowlake,ifwi.lunarlake,ifwi.meteorlake,ifwi.raptorlake</t>
  </si>
  <si>
    <t>bios.alderlake,bios.arrowlake,bios.icelake-client,bios.lunarlake,bios.meteorlake,bios.raptorlake,bios.rocketlake,bios.tigerlake,ifwi.meteorlake,ifwi.raptorlake</t>
  </si>
  <si>
    <t>To capture crash dump</t>
  </si>
  <si>
    <t>EC-FV,UDL2.0_ATMS2.0,EC-PD-NA,OBC-ICL-CPU-NPK-Debug-Crash,OBC-TGL-CPU-NPK-Debug-Crash,TGL_BIOS_PO_P3,RKL_POE,RKL_CML_S_TGPH_PO_P3,ADL-S_TGP-H_PO_Phase3,RKL_S_CMPH_POE,RKL_S_TGPH_POE,COMMON_QRC_BAT,RKL_CMLS_CPU_TCS,ADL_P_ERB_BIOS_PO,MTL_PSS_1.0,LNL_M_PSS1.0,RKL-S X2_(CML-S+CMP-H)_S102,RKL-S X2_(CML-S+CMP-H)_S62,ADL-P_QRC_BAT,MTL_PSS_0.8,LNL_M_PSS0.8,UTR_SYNC,LNLM5SGC,LNLM4SDC1,LNLM3SDC2,LNLM3SDC3,LNLM3SDC4,LNLM3SDC5,LNLM2SDC6,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RPL_Hx-R-GC,RPL_Hx-R-DC1,RPL-SBGA_4SC,RPL-SBGA_3SC,RPL-SBGA_3SC-2,RPL-SBGA_2SC1,RPL-SBGA_2SC21,RPL-P_5SGC1,RPL-P_2SDC5,RPL-P_2SDC3,RPL-P_2SDC4,RPL-P_2SDC6,RPL-P_PNP_GC,RPL-P_4SDC1,RPL-P_3SDC2,RPL-Px_5SGC1,MTL_HFPGA_SOC_S,RPL-S_ 5SGC1,RPL-S_2SDC7,RPL_S_MASTER,RPL_P_MASTER,RPL_S_BackwardCompc,ADL-S_ 5SGC_1DPC,ADL-S_4SDC1,ADL-S_4SDC2,ADL-S_4SDC4,ADL_N_MASTER,ADL_N_REV0,ADL_N_5SGC1,ADL_N_4SDC1,ADL_N_3SDC1,ADL_N_2SDC1,ADL_N_2SDC2,ADL_N_2SDC3,MTL_Test_Suite,IFWI_TEST_SUITE,IFWI_COMMON_UNIFIED,TGL_H_MASTER,TGL_H_5SGC1,TGL_H_4SDC1,TGL_H_4SDC2,TGL_H_4SDC,MTL_TEMP,MTL_DEBUG_NEW_FEATURE_TEST,ADL_N_QRCBAT,ADL-P_5SGC1,ADL-P_5SGC2,MTL_IFWI_Sanity,ADL_M_QRC_BAT,ADL-M_5SGC1,ADL-M_3SDC2,ADL-M_2SDC1,ADL-M_2SDC2,ADL-N_QRC_BAT,ADL-N_REV1,ADL_SBGA_5GC,ADL_SBGA_3DC1,ADL_SBGA_3DC2,ADL_SBGA_3DC3,ADL_SBGA_3DC4,ADL_SBGA_3DC,MTL_S_BIOS_Emulation,MTL_IFWI_CBV_BIOS,MTL_M_Sanity,ARL_Px_IFWI_CI,ARL_S_PSS1.0</t>
  </si>
  <si>
    <t>Verify SLPS_S0 assertion before and after warm reboot cycle</t>
  </si>
  <si>
    <t>CSS-IVE-139109</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</si>
  <si>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</si>
  <si>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MoS (Modern Standby),Real Battery Management,SLP_S0</t>
  </si>
  <si>
    <t>This TC is to verify SLP_S0 is asserting before and after warm reboot cycle(SLP_S0 -&gt; WR -&gt; SLP_S0)</t>
  </si>
  <si>
    <t>bios.alderlake,bios.arrowlake,bios.jasperlake,bios.lunarlake,bios.meteorlake,bios.raptorlake,bios.rocketlake,ifwi.arrowlake,ifwi.lunarlake,ifwi.meteorlake,ifwi.raptorlake</t>
  </si>
  <si>
    <t>bios.alderlake,bios.arrowlake,bios.jasperlake,bios.lunarlake,bios.meteorlake,bios.raptorlake,bios.rocketlake,ifwi.meteorlake,ifwi.raptorlake</t>
  </si>
  <si>
    <t>COMMON_QRC_BAT,RKL_BIOSAcceptance_criteria_TCs,UTR_SYNC,Automation_Inproduction,RPL_S_BackwardComp,RPL_S_MASTER,RPL-P_5SGC1,RPL-P_4SDC1,RPL-P_3SDC2,RPL-P_2SDC3,RPL-S_5SGC1,RPL-S_4SDC1,RPL-S_4SDC2,RPL-S_4SDC2,RPL-S_2SDC1,RPL-S_2SDC2,RPL-S_2SDC3,RPL-S_ 5SGC1,RPL-P_5SGC1,RPL-P_2SDC3,ADL-S_ 5SGC_1DPC,ADL-S_4SDC1,ADL_N_MASTER,ADL_N_REV0,ADL_N_5SGC1,ADL_N_4SDC1,ADL_N_3SDC1,ADL_N_2SDC1,ADL_N_2SDC2,ADL_N_2SDC3,IFWI_FOC_BAT ,IFWI_TEST_SUITE  ,IFWI_COMMON_UNIFIED,RPL-S_ 5SGC1,RPL-S_ 5SGC1,ADL_N_VS_0.8,MTL_IFWI_Sanity,ADL-M_5SGC1,ADL-M_3SDC1,ADL-M_3SDC2,ADL-M_2SDC1,ADL-N_REV1,ADL_SBGA_5GC,ADL_SBGA_3DC1,ADL_SBGA_3DC2,ADL_SBGA_3DC3,ADL_SBGA_3DC4,RPL-SBGA_5SC,RPL_S_QRCBAT,RPL-S_ 5SGC1,RPL-S_4SDC1,RPL-S_4SDC2,RPL-S_4SDC2,RPL-S_2SDC2,RPL-S_2SDC3,RPL-S_2SDC7
,RPL-S_2SDC8,MTL-M_5SGC1,MTL-M_4SDC1,MTL-M_4SDC2,MTL-M_3SDC3,MTL-M_2SDC4,MTL-M_2SDC5,MTL-M_2SDC6,MTL_IFWI_IAC_PMC_SOC_IOE,MTL_IFWI_CBV_DMU,MTL_IFWI_CBV_PMC,MTL_IFWI_CBV_PUNIT,MTL-P_5SGC1,MTL-P_4SDC1,MTL-P_4SDC2,MTL-P_3SDC3,MTL-P_3SDC4,MTL-P_2SDC5,MTL-P_2SDC6,RPL-SBGA_5SC,RPL-SBGA_4SC,RPL-SBGA_3SC,RPL-P_5SGC1,RPL-P_4SDC1,RPL-P_3SDC2,RPL-P_2SDC3,RPL-P_2SDC4,RPL-P_2SDC5,RPL-P_2SDC6,RPL-sbga_QRC_BAT,MTLSGC1,MTLSDC1,MTLSDC2,MTLSDC3,MTLSDC4,LNLM5SGC,LNLM4SDC1,LNLM3SDC2,LNLM3SDC3,LNLM3SDC4,LNLM3SDC5,LNLM2SDC6</t>
  </si>
  <si>
    <t>Verify SLPS_S0 assertion before and after S4 cycle</t>
  </si>
  <si>
    <t>CSS-IVE-141427</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</si>
  <si>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</si>
  <si>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SLP_S0,S-states</t>
  </si>
  <si>
    <t> 
SLP_S0 should be asserted before and after Hibernate cycle</t>
  </si>
  <si>
    <t>Intention of the testcase is to Verify SLPS_S0 assertion before and after S4 cycle</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</si>
  <si>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5SGC1,MTL_IFWI_BAT,ADL_SBGA_5GC,ADL_SBGA_3SDC1,RPL-S_5SGC1,RPL-S_4SDC1,RPL-S_4SDC2,RPL-S_3SDC1,RPL-S_2SDC1,RPL-S_2SDC2,RPL-S_2SDC3,RPL-P_5SGC1,RPL-P_4SDC1,RPL-P_3SDC2,RPL-P_2SDC3,RPL-S_ 5SGC1,RPL-S_4SDC1,RPL-S_4SDC2,RPL-S_3SDC1,RPL-S_2SDC2,RPL-S_2SDC3,RPL-S_2SDC7,RPL-S_2SDC8,MTL-M_5SGC1,MTL-M_4SDC1,MTL-M_4SDC2,MTL-M_3SDC3,MTL-M_2SDC4,MTL-M_2SDC5,MTL-M_2SDC6,MTL_IFWI_IAC_PMC_SOC_IOE,MTL_IFWI_CBV_DMU,MTL_IFWI_CBV_PMC,MTL_IFWI_CBV_PUNIT,ADL_N_IFWI_2SDC3,ADL_N_IFWI_2SDC1,ADL_N_IFWI_3SDC1,ADL_N_IFWI_4SDC1,ADL_N_IFWI_5SGC1,ADL_N_IFWI_IEC_General,ADL_N_IFWI_IEC_PMC,ADL_N_IFWI_IEC_Chipset_init,MTL-P_5SGC1,MTL-P_4SDC1,MTL-P_4SDC2,MTL-P_3SDC4,RPL-SBGA_4SC,RPL-SBGA_2SC1,RPL-SBGA_2SC2,RPL-P_5SGC1,RPL-P_4SDC1,RPL-P_3SDC2,RPL-P_2SDC3,RPL-P_2SDC4,RPL-P_2SDC5,RPL-P_2SDC6,LNLM5SGC,LNLM4SDC1,LNLM3SDC2,LNLM3SDC3,LNLM3SDC4,LNLM3SDC5,LNLM2SDC6,MTLSGC1</t>
  </si>
  <si>
    <t>Verify SLP_S0 assertion before and after S5 cycle with fast startup enabled</t>
  </si>
  <si>
    <t>CSS-IVE-144382</t>
  </si>
  <si>
    <t>SLP-S0 should be reach 90% before and after S4</t>
  </si>
  <si>
    <t>3-medium</t>
  </si>
  <si>
    <t>Intention of the testcase is to verify SLP_S0 assertion before and after S5 cycle with fast startup enabled</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</si>
  <si>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5SGC1,MTL_IFWI_BAT,ADL_SBGA_5GC,ADL_SBGA_3SDC1,RPL-S_5SGC1,RPL-S_4SDC1,RPL-S_4SDC2,RPL-S_3SDC1,RPL-S_2SDC1,RPL-S_2SDC2,RPL-S_2SDC3,RPL-P_5SGC1,RPL-P_4SDC1,RPL-P_3SDC2,RPL-P_2SDC3,RPL-S_ 5SGC1,RPL-S_4SDC1,RPL-S_4SDC2,RPL-S_3SDC1,RPL-S_2SDC2,RPL-S_2SDC3,RPL-S_2SDC7,RPL-S_2SDC8,ADL_N_IFWI_2SDC3,ADL_N_IFWI_2SDC1,ADL_N_IFWI_3SDC1,ADL_N_IFWI_4SDC1,ADL_N_IFWI_5SGC1,MTLSGC1
,MTL-M_5SGC1,MTL-M_4SDC1,MTL-M_4SDC2,MTL-M_3SDC3,MTL-M_2SDC4,MTL-M_2SDC5,MTL-M_2SDC6,MTL_IFWI_IAC_PMC_SOC_IOE,MTL_IFWI_CBV_DMU,MTL_IFWI_CBV_PMC,MTL_IFWI_CBV_PUNIT,ADL_N_IFWI_IEC_PMC,ADL_N_IFWI_IEC_Chipset_init,MTL-P_5SGC1,MTL-P_4SDC1,MTL-P_4SDC2,MTL-P_3SDC4,RPL-SBGA_5SC,RPL-SBGA_4SC,RPL-SBGA_3SC,RPL-SBGA_2SC1,RPL-SBGA_2SC2,RPL-P_5SGC1,RPL-P_4SDC1,RPL-P_3SDC2,RPL-P_2SDC3,RPL-P_2SDC4,RPL-P_2SDC5,RPL-P_2SDC6,LNLM5SGC,LNLM4SDC1,LNLM3SDC2,LNLM3SDC3,LNLM3SDC4,LNLM3SDC5,LNLM2SDC6</t>
  </si>
  <si>
    <t>Verify sleep entry and exit via power button</t>
  </si>
  <si>
    <t>CSS-IVE-101324</t>
  </si>
  <si>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LKF_A0_RS4_Alpha,LKF_A0_RS4_POE,LKF_B0_RS4_Beta,LKF_B0_RS4_PO,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TGL_Z0_(TGPLP-A0)_RS4_PPOExit,WHL_U42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</si>
  <si>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Power Btn/HID,S0ix-states,S-states</t>
  </si>
  <si>
    <t>IceLake-UCIS-1705
IceLake-UCIS-2753 
TGL:220194439
TGL:FR-1405574817(IceLake-FR-36498),1405574806(IceLake-FR-34217),UCIS:220194446
JSL:4_335-UCIS-1795
JSLP : BC-RQTBC-16720
ADL: 2205168301
MTL : 16011187692, 16011327487</t>
  </si>
  <si>
    <t>SUT should enter/Exit sleep from OS successfully</t>
  </si>
  <si>
    <t>bios.alderlake,bios.arrowlake,bios.coffeelake,bios.cometlake,bios.icelake-client,bios.jasperlake,bios.meteorlake,bios.raptorlake,bios.raptorlake_refresh,bios.rocketlake,bios.tigerlake,bios.whiskeylake,ifwi.alderlake,ifwi.arrowlake,ifwi.coffeelake,ifwi.cometlake,ifwi.icelake,ifwi.jasperlake,ifwi.meteorlake,ifwi.raptorlake,ifwi.raptorlake_refresh,ifwi.rocketlake,ifwi.tigerlake,ifwi.whiskeylake</t>
  </si>
  <si>
    <t>bios.alderlake,bios.arrowlake,bios.coffeelake,bios.cometlake,bios.icelake-client,bios.jasperlake,bios.meteorlake,bios.raptorlake,bios.rocketlake,bios.tigerlake,bios.whiskeylake,ifwi.coffeelake,ifwi.cometlake,ifwi.icelake,ifwi.meteorlake,ifwi.raptorlake,ifwi.tigerlake,ifwi.whiskeylake</t>
  </si>
  <si>
    <t xml:space="preserve">Intention of the testcase is to verify sleep entry and exit via power button User should be able to enter and exit Sleep state via power button without any issues </t>
  </si>
  <si>
    <t>EC-SX,EC-GPIO,ICL_PSS_BAT_NEW,CFL_Automation_Production,InProdATMS1.0_03March2018,LKF_PO_Phase3,LKF_PO_New_P3,PSE 1.0,RKL_PSS0.5,TGL_BIOS_PO_P2,TGL_IFWI_PO_P2,CML_EC_BAT,TGL_NEW_BAT,RKL_POE,RKL_CML_S_TGPH_PO_P2,TGL_IFWI_FOC_BLUE,ADL_S_Dryrun_Done,PSS_ADL_Automation_In_Production,CML-H_ADP-S_PO_Phase2,ADL-S_ADP-S_DDR4_2DPC_PO_Phase3,RKL_S_CMPH_POE_Sanity,RKL_S_TGPH_POE_Sanity,ADL_P_Automated_TCs,ECVAL-DT-EXBAT,EC-FV,ADL_P_ERB_BIOS_PO,ADL_S_QRCBAT,IFWI_Payload_BIOS,IFWI_Payload_PMC,ADL-S_Delta1,ADL-S_Delta2,MTL_PSS_1.0,LNL_M_PSS1.0,ADL-P_ADP-LP_DDR4_PO Suite_Phase3,PO_Phase_3,ADL-P_ADP-LP_LP5_PO Suite_Phase3,ADL-P_ADP-LP_DDR5_PO Suite_Phase3,ADL-P_ADP-LP_LP4x_PO Suite_Phase3,RKL-S X2_(CML-S+CMP-H)_S62,RKL-S X2_(CML-S+CMP-H)_S102,ADL-P_QRC,MTL_PSS_0.8,RPL_S_PSS_BASE,UTR_SYNC,MTL_HFPGA_SOC_S,RPL-P_5SGC1,RPL-P_4SDC1,RPL-P_3SDC2,RPL-P_2SDC3,RPL-S_5SGC1,RPL-S_4SDC1,RPL-S_4SDC2,RPL-S_2SDC1,RPL-S_2SDC2,RPL-S_2SDC3,RPL-S_ 5SGC1,ADL-S_ 5SGC_1DPC,ADL-S_4SDC1,ADL-S_4SDC2,ADL-S_4SDC4,ADL_N_5SGC1,ADL_N_4SDC1,ADL_N_3SDC1,ADL_N_2SDC1,ADL_N_2SDC2,ADL_N_2SDC3,IFWI_TEST_SUITE,IFWI_COMMON_UNIFIED,IFWI_FOC_BAT,QRC_BAT_Customized,ADL-P_5SGC2,MTL_IFWI_Sanity,RPL_S_PO_P2,MTL_SIMICS_IN_EXECUTION_TEST,COMMON_QRC_BAT,ADL_N_PO_Phase3,MTL_S_Sanity,RPL_S_QRCBAT,RPL_S_BackwardComp,RPL_S_IFWI_PO_Phase2,ADL_N_REV0,ADL-N_REV1,MTL_HSLE_Sanity_SOC,ADL_SBGA_5GC,ADL_SBGA_3DC1,ADL_SBGA_3DC2,ADL_SBGA_3DC3,ADL_SBGA_3DC4,RPL-SBGA_5SC,RPL-S_2SDC7,RPL-Px_5SGC1,RPL_Px_PO_P2,RPL_Px_QRC,MTL-M_5SGC1,MTL-M_4SDC1,MTL-M_4SDC2,MTL-M_3SDC3,MTL-M_2SDC4,MTL-M_2SDC6,ADL-S_Post-Si_In_Production,MTL-M/P_Pre-Si_In_Production,MTL_IFWI_IAC_BIOS,RPL_SBGA_PO_P2,RPL_SBGA_IFWI_PO_Phase2,MTL_IFWI_CBV_PMC,MTL_IFWI_CBV_EC,MTL_IFWI_CBV_BIOS,MTL-S_Pre-Si_In_Production,ADL_N_IFWI_2SDC3,ADL_N_IFWI_2SDC2,ADL_N_IFWI_2SDC1,ADL_N_IFWI_4SDC1,ADL_N_IFWI_5SGC1,MTL_A0_P1,RPL_P_PO_P2,RPL-sbga_QRC_BAT,ARL_Px_IFWI_CI,MTL-M_2SDC5,MTL_P_Sanity,RPL_readiness_kit,RPL_P_QRC,MTLSGC1,MTLSDC3,MTLSDC4,RPL_P_Q0_DC2_PO_P2,ARL_S_IFWI_0.5PSS,ARL_FT_BLK,RPL_Hx-R-GC,RPL-S_Post-Si_In_Production,ARL_S_PSS1.0</t>
  </si>
  <si>
    <t>Verify S0ix Residency using  sleepstudy command</t>
  </si>
  <si>
    <t>CSS-IVE-101186</t>
  </si>
  <si>
    <t>GLK_B0_RS3_PV,CML_U42_DG1_DDR4_PV,CML_U62_DG1_DDR4_PV</t>
  </si>
  <si>
    <t>Test case written base on "GLK PM WG Minutes"</t>
  </si>
  <si>
    <t xml:space="preserve">S0ix H/W residency should  higher the 95% in  Sleepstudy report.
</t>
  </si>
  <si>
    <t>bios.arrowlake,bios.geminilake,ifwi.arrowlake,ifwi.geminilake,ifwi.lunarlake,ifwi.meteorlake,ifwi.raptorlake</t>
  </si>
  <si>
    <t>bios.geminilake,ifwi.geminilake,ifwi.meteorlake,ifwi.raptorlake</t>
  </si>
  <si>
    <t>Verify S0ix Residency using  sleepstudy command 
Modern standby SleepStudy
Starting with Windows 8.1, a software tool, SleepStudy, became available as an inbox component in all Windows PCs that implement the modern standby power model. SleepStudy can measure modern standby performance with minimal impact.
Watch this video to learn how to use SleepStudy to find and fix components that cause unexpected battery drain.
Tracking system activity and battery drain during modern standby can be difficult because the tracking itself can cause unnecessary activity and battery drain. For example, traditional disk-based logging has the unwanted side effect of causing excessive battery usage when the disk is activated for logging. In contrast, the SleepStudy tool is designed to avoid generating activity that could interfere with the modern standby performance that it measures.
The most detailed way to measure power consumption during modern standby is to use an instrumented system, which is a physical system that has power measurement leads connected to every major hardware subsystem of interest. However, testing to this level of detail is not practical in many cases because of engineering cost, and systems that have already been sold to customers typically cannot be tested in this way.
The SleepStudy tool provides overview information about each modern standby session. This information includes the active time, the idle time, and the power consumed. A session starts when the system enters the modern standby state, and ends when it exits this state.
SleepStudy also provides first-level information about the causes of activities that occur during each modern standby session. This feature allows for easy investigation of long-running activities.
Running SleepStudy
The SleepStudy tool runs from a Command Prompt window and is simple to use. SleepStudy outputs an easy-to-read HTML report.
To run SleepStudy, open a Command Prompt window as Administrator and enter the following command:
powercfg.exe /SleepStudy
In response to this command, the built-in powercfg.exe command-line tool creates an HTML file named Sleepstudy-report.html in the current working directory.
Advanced Options
By default, the SleepStudy report covers the last three days of system operation. To change the duration covered by the SleepStudy report, use the powercfg.exe tool's /duration option. With this option, you specify an additional parameter, which is the number of days (up to 28) that the SleepStudy report covers.
For example, to generate a SleepStudy report for the last seven days of system operation, open a Command Prompt window as Administrator and enter the following command:
cmd
powercfg /sleepstudy /duration 7
For more Details refer this Link:https://msdn.microsoft.com/en-us/library/windows/hardware/mt614836(v=vs.85).aspx
 </t>
  </si>
  <si>
    <t>GLK-CI,GLK_Win10S,GLK-RS3-10_IFWI,UDL2.0_ATMS2.0,small_core_only,UTR_SYNC,IFWI_TEST_SUITE,IFWI_COMMON_UNIFIED,IFWI_FOC_BAT,RPL_S_MASTER,RPL-P_5SGC1,RPL-P_4SDC1,RPL-P_3SDC2,RPL-P_2SDC3,RPL-S_ 5SGC1,MTL_S_MASTER,RPL-S_ 5SGC1,RPL-S_4SDC1,RPL-S_4SDC2,RPL-S_3SDC1,RPL-S_2SDC2,RPL-S_2SDC3,RPL-S_2SDC7,RPL-S_2SDC8,MTL-M_5SGC1,MTL-M_4SDC1,MTL-M_4SDC2,MTL-M_3SDC3,MTL-M_2SDC4,MTL-M_2SDC5,MTL-M_2SDC6,MTL_IFWI_CBV_PMC,MTL_IFWI_CBV_ChipsetInit,
MTL IFWI_Payload_Platform-Val,MTL-P_5SGC1,MTL-P_4SDC1,MTL-P_4SDC2,MTL-P_3SDC3,MTL-P_3SDC4,MTL-P_2SDC5,MTL-P_2SDC6,RPL-SBGA_4SC,RPL-SBGA_2SC1,RPL-SBGA_2SC2,ARL_Px_IFWI_CI,LNLM5SGC,LNLM4SDC1,LNLM3SDC2,LNLM3SDC3,LNLM3SDC4,LNLM3SDC5,LNLM2SDC6,MTLSGC1</t>
  </si>
  <si>
    <t>Verify RTC Date and Time at BIOS and OS level</t>
  </si>
  <si>
    <t>Automation Not Possible</t>
  </si>
  <si>
    <t>CSS-IVE-77378</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</si>
  <si>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</si>
  <si>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RTC</t>
  </si>
  <si>
    <t>BC-RQTBC-10307
CNL-UCIS-3226
IceLake-UCIS-679
BC-RQTBCLF-407
RKL:1209574568
4_335-UCIS-2621
2203201756</t>
  </si>
  <si>
    <t>System date and time should get updated properly in OS and in BIOS.</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</si>
  <si>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whiskeylake,ifwi.amberlake,ifwi.apollolake,ifwi.arrowlake,ifwi.broxton,ifwi.cannonlake,ifwi.coffeelake,ifwi.cometlake,ifwi.geminilake,ifwi.icelake,ifwi.kabylake,ifwi.kabylake_r,ifwi.lakefield,ifwi.lunarlake,ifwi.meteorlake,ifwi.raptorlake,ifwi.tigerlake,ifwi.whiskeylake</t>
  </si>
  <si>
    <t>bios.alderlake,bios.amberlake,bios.apollolake,bios.arrow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</si>
  <si>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iTestSuite,na</t>
  </si>
  <si>
    <t>This test is to verify RTC Date and Time at BIOS and OS level.</t>
  </si>
  <si>
    <t>TAG-APL-ARCH-TO-PROD-WW21.2,ICL-FW-PSS0.3,Demo1_OneValidation,ICL_PSS_BAT_NEW,ICL_BAT_NEW,BIOS_EXT_BAT,UDL2.0_ATMS2.0,TGL_BIOS_PO_P3,TGL_BIOS_IPU_QRC_BAT,RKL_POE,RKL_CML_S_TGPH_PO_P2,CML-H_ADP-S_PO_Phase2,ADL-S_TGP-H_PO_Phase1,TGL_BIOS_IPU_QRC_BAT,ADL_S_Dryrun_Done,RKL_S_CMPH_POE,RKL_S_TGPH_POE,COMMON_QRC_BAT,MTL_PSS_0.5,ADL_P_ERB_BIOS_PO,ADL_S_QRCBAT,TGL_U_GC_DC,IFWI_Payload_Platform,ADL-S_Delta1,ADL-S_Delta2,ADL-S_Delta3,RKL-S X2_(CML-S+CMP-H)_S102,RKL-S X2_(CML-S+CMP-H)_S62,ADL-P_QRC_BAT,RPL_S_PSS_BASE,UTR_SYNC,LNLM5SGC,LNLM4SDC1,LNLM3SDC2,LNLM3SDC3,LNLM3SDC4,LNLM3SDC5,LNLM2SDC6,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RPL-S_ 5SGC1,RPL-S_2SDC7,RPL_S_MASTER,RPL_S_BackwardCompc,ADL-S_ 5SGC_1DPC,ADL-S_4SDC1,ADL-S_4SDC2,ADL-S_4SDC3,ADL-S_3SDC4,ADL_N_MASTER,ADL_N_5SGC1,ADL_N_4SDC1,ADL_N_3SDC1,ADL_N_2SDC1,ADL_N_2SDC2,ADL_N_2SDC3,MTL_Test_Suite,IFWI_TEST_SUITE,IFWI_COMMON_UNIFIED,TGL_H_MASTER,QRC_BAT_Customized,ADL-P_5SGC1,ADL-P_5SGC2,ADL_M_QRC_BAT,ADL-M_5SGC1,ADL-M_3SDC2,ADL-M_2SDC1,ADL-M_2SDC2,MTL_SIMICS_IN_EXECUTION_TEST,ADL-N_QRC_BAT,RPL_S_QRCBAT,RPL_S_IFWI_PO_Phase2,ADL_N_REV0,ADL-N_REV1,MTL_HSLE_Sanity_SOC,ADL_SBGA_5GC,ADL_SBGA_3DC1,ADL_SBGA_3DC2,ADL_SBGA_3DC3,ADL_SBGA_3DC4,ADL_SBGA_3DC,MTL_IFWI_BAT,RPL_P_PSS_BIOS,MTL_S_BIOS_Emulation,RPL_Px_PO_P2,RPL_Px_QRC,ADL-S_Post-Si_In_Production,MTL_IFWI_IAC_BIOS,LNL_M_PSS0.5,LNL_M_PSS0.8,RPL_SBGA_IFWI_PO_Phase2,MTL IFWI_Payload_Platform-Val,RPL_P_PO_P2,RPL-sbga_QRC_BAT,MTL_M_P_PV_POR,IPU22.3_EA_coverage,RPL_P_QRC,RPL_P_Q0_DC2_PO_P2</t>
  </si>
  <si>
    <t>Verify protected Video: PlayReady3 functionality in OS</t>
  </si>
  <si>
    <t>System Test</t>
  </si>
  <si>
    <t>CSS-IVE-132685</t>
  </si>
  <si>
    <t>ADL-S_ADP-S_SODIMM_DDR5_1DPC_Alpha,ADL-S_ADP-S_UDIMM_DDR5_1DPC_PreAlpha,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JSLP_POR_20H1_Alpha,JSLP_POR_20H1_PowerOn,JSLP_POR_20H1_PreAlpha,JSLP_POR_20H2_Beta,JSLP_POR_20H2_PV,JSLP_TestChip_19H1_PreAlpha,KBL_H42_PV,KBL_S22_PV,KBL_S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1.1,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</si>
  <si>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Play Ready 3</t>
  </si>
  <si>
    <t>BC-RQTBC-10304
4_335-UCIS-2139
TGL HSD ES ID:220195324
TGL HSD ES ID 220194450
JSLP: 2203202758
RKL FR:1209951652,1209951653</t>
  </si>
  <si>
    <t>PlayReady3 application should be installed properly without any issues</t>
  </si>
  <si>
    <t>Test Case is to verify Protected video content: PlayReady3 functionality in OS</t>
  </si>
  <si>
    <t>RKL_Native_PO,RKL_Xcomp_PO,IFWI_TEST_SUITE,ADL/RKL/JSL,CML_H_ADP_S_PO,COMMON_QRC_BAT,Delta_IFWI_BIOS,Phase_3,MTL_Test_Suite,ADL_N_IFWIIFWI_COVERAGE_DELTA,ADLMLP4x,ADL-P_5SGC1,ADL-P_5SGC2,ADL-M_5SGC1,RPL-Px_5SGC1,RPL-Px_4SDC1,RPL-P_4SDC1,RPL-P_3SDC2,RPL-P_2SDC4,RPL-S_ 5SGC1,RPL-S_4SDC1,RPL-S_3SDC1,RPL-S_4SDC2,RPL-S_2SDC1,RPL-S_2SDC2,RPL-S_2SDC3,RPL_S_IFWI_PO_Phase3,MTL_IFWI_BAT,ADL_SBGA_5GC,ADL_SBGA_3DC1,ADL_SBGA_3DC2,ADL_SBGA_3DC3,ADL_SBGA_3DC4,ADL-M_3SDC1,ADL-M_3SDC2,ADL-M_2SDC1,ADL-M_2SDC2,RPL-P_3SDC3,RPL-P_PNP_GC,RPL-S_2SDC7,LNL_M_IFWI_PSS,ADL_SBGA_3SDC1,RPL_SBGA_IFWI_PO_Phase3,MTL IFWI_Payload_Platform-Val,RPL_Px_PO_New_P2,RPL-SBGA_4SC,RPL-SBGA_3SC,RPL-SBGA_2SC1,RPL-SBGA_2SC2,MTLSGC1,MTLSDC1,MTLSDC2,MTLSDC4,MTLSDC5,RPL-SBGA_4SC,RPL-P_5SGC1,RPL_Hx-R-GC,RPL_Hx-R-DC1</t>
  </si>
  <si>
    <t>Verify Processor C-states occurrence</t>
  </si>
  <si>
    <t>CSS-IVE-131841</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</si>
  <si>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POE,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</si>
  <si>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C-States</t>
  </si>
  <si>
    <t>BC-RQTBC-9683
TGL:BC-RQTBCTL-645
TGL:BC-RQTBC-13485,BC-RQTBC-14656,BC-RQTBCTL-640
JSL:BC-RQTBC-16110
RKL : 2203201681 , 2203201684
ADL: 1604834155,1604834168</t>
  </si>
  <si>
    <t>Processor C-states should occur on performing C-state cycling and should be greater than 50%</t>
  </si>
  <si>
    <t>Intention of the testcase is to verify Processor C-states occurrence on performing C-state cycling</t>
  </si>
  <si>
    <t>ICL-ArchReview-PostSi,UDL2.0_ATMS2.0,OBC-CNL-CPU-Punit-PM-CState,OBC-TGL-CPU-Punit-PM-CState,OBC-ICL-CPU-Punit-PM-CState,OBC-LKF-CPU-Punit-PM-CState,RKL_S_PO_Phase3_IFWI,RKL_POE,RKL_U_PO_Phase3_IFWI,ADL_PSS_1.0,ADL_pss_0.8_NA,ADL/RKL/JSL,Delta_IFWI_BIOS,IFWI_TEST_SUITE,ADL_Arch_Phase_!,Phase_3,MTL_Test_Suite,MTL_PSS_0.8IFWI_SYNC,IFWI_FOC_BAT,ADL_N_IFWIIFWI_COVERAGE_DELTA,ADLMLP4x,ADL-P_5SGC1,ADL-P_5SGC2,MTL_IFWI_Sanity,ADL-M_5SGC1,ADL_SBGA_5GC,ADL_SBGA_3SDC1,MTL_PSS_CMS,RPL-S_5SGC1,RPL-S_4SDC2,RPL-S_2SDC3,MTL_IFWI_PSS_BLOCK,RPL-S_2SDC7,MTL-M_5SGC1,MTL-M_4SDC1,MTL-M_4SDC2,MTL-M_3SDC3,MTL-M_2SDC4,MTL-M_2SDC5,MTL-M_2SDC6,ADL-S_Post-Si_In_Production,MTL_IFWI_IAC_CSE,MTL_IFWI_IAC_PUNIT,MTL_IFWI_CBV_DMU,MTL_IFWI_CBV_PUNIT,MTL_IFWI_CBV_ChipsetInit,MTL_IFWI_CBV_BIOS,ADL_N_IFWI_2SDC3,ADL_N_IFWI_2SDC1,ADL_N_IFWI_3SDC1,ADL_N_IFWI_4SDC1,ADL_N_IFWI_5SGC1,ADL_N_IFWI_IEC_BIOS,ADL_N_IFWI_IEC_PMC,ADL_N_IFWI_IEC_Chipset_init,MTL-P_5SGC1,MTL-P_4SDC1,MTL-P_4SDC2,MTL-P_3SDC3,MTL-P_3SDC4,MTL-P_2SDC5,MTL-P_2SDC6,RPL_Px_PO_New_P2,RPL-SBGA_5SC,ARL_Px_IFWI_CI,LNLM5SGC,LNLM4SDC1,LNLM3SDC2,LNLM3SDC3,LNLM3SDC4,LNLM3SDC5,LNLM2SDC6,ARL_S_IFWI_0.5PSS,RPL-P_5SGC,MTLSGC1</t>
  </si>
  <si>
    <t>Verify Press power button can act as a wake source for S4 and S3 states</t>
  </si>
  <si>
    <t>CSS-IVE-91440</t>
  </si>
  <si>
    <t>ADL-S_ADP-S_SODIMM_DDR5_1DPC_Alpha,ADL-S_ADP-S_UDIMM_DDR5_1DPC_PreAlpha,CFL_KBPH_S62_RS3_PV,CFL_S42_RS4_PV,CFL_S42_RS5_PV,CFL_S62_RS4_PV,CFL_S62_RS5_PV,CFL_S82_RS5_PV,CFL_U43e_LP3_KC_PV,CFL_U43e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GLK_B0_RS3_PV,ICL_U42_RS6_PV,ICL_UN42_KC_PV_RS6,ICL_Y42_RS6_PV,ICL_YN42_RS6_PV,JSLP_POR_20H1_Alpha,JSLP_POR_20H1_PreAlpha,JSLP_POR_20H2_Beta,JSLP_POR_20H2_PV,JSLP_TestChip_19H1_PreAlpha,KBL_H42_PV,KBL_S22_PV,KBL_S42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Y42_RS4_PV,TGL_Z0_(TGPLP-A0)_RS4_PPOExit,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ADL-P_ADP-LP_LP5_PreAlpha,ADL-P_ADP-LP_L4X_PreAlpha,ADL-M_ADP-M_LP5_20H1_PreAlpha,ADL-M_ADP-M_LP5_21H1_PreAlpha,ADL-P_ADP-LP_DDR4_PreAlpha,ADL-P_ADP-LP_DDR5_PreAlpha,TGLR_UP3_HR21_PreAlpha,TGLR_UP3_HR21_Alpha,TGLR_UP3_HR21_Beta,TGLR_UP3_HR21_PV</t>
  </si>
  <si>
    <t>BC-RQTBC-10586,BC-RQTBC-12867,BC-RQTBC-13286
TGL HSD ID: 220194438
BC-RQTBC-16798
RKL: 2203202477
ADL : 16011161884 , 2203202477
MTL : 16011187598 , 16011327048</t>
  </si>
  <si>
    <t xml:space="preserve">System should enter Hibernation (S4)  when Power Button is pressed and should resume back when power button is pressed again
System should enter sleep (S3)  when Power Button is pressed and should resume back when power button is pressed again 
			LED Indication for ICL_UN and ICL_YN
			System state 
			S0 LED
			D2094
			S0i3 LED
			D2093
			S3 LED
			D2092
			S4 LED
			D2091
			SLP SUS LED
			D2095
			CPU 10 Gate LED
			D2096
			PLT RST LED
			D2097
			S0
			ON
			ON
			ON
			ON
			ON
			ON
			ON
			S0i3
			OFF
			ON
			ON
			ON
			ON
			OFF
			ON
			S3
			ON
			OFF
			ON
			ON
			ON
			OFF
			OFF
			S4
			ON
			OFF
			OFF
			ON
			ON
			OFF
			OFF
			S5
			ON
			OFF
			OFF
			OFF
			ON
			OFF
			OFF
</t>
  </si>
  <si>
    <t>bios.alderlake,bios.apollolake,bios.arrowlake,bios.cannonlake,bios.coffeelake,bios.cometlake,bios.icelake-client,bios.jasperlake,bios.kabylake,bios.kabylake_r,bios.lakefield,bios.lunarlake,bios.meteorlake,bios.raptorlake,bios.raptorlake_refresh,bios.tigerlake,bios.whiskeylake,ifwi.arrowlake,ifwi.lunarlake,ifwi.meteorlake,ifwi.raptorlake,ifwi.raptorlake_refresh</t>
  </si>
  <si>
    <t>bios.alderlake,bios.arrowlake,bios.cannonlake,bios.coffeelake,bios.cometlake,bios.geminilake,bios.icelake-client,bios.jasperlake,bios.kabylake,bios.lunarlake,bios.meteorlake,bios.raptorlake,bios.tigerlake,ifwi.cannonlake,ifwi.coffeelake,ifwi.cometlake,ifwi.geminilake,ifwi.icelake,ifwi.kabylake,ifwi.meteorlake,ifwi.raptorlake,ifwi.tigerlake</t>
  </si>
  <si>
    <t>open.review_complete_pending_dryrun</t>
  </si>
  <si>
    <t xml:space="preserve">Intention of the test case is to verify below requirement.
	System should enter Hibernation (S4)  when Power Button is pressed and should resume back when power button is pressed again
	System should enter sleep (S3)  when Power Button is pressed and should resume back when power button is pressed again 
</t>
  </si>
  <si>
    <t>RPL-S_ 5SGC1,RPL-S_4SDC1,RPL-S_4SDC2,RPL-S_3SDC1,RPL-S_2SDC2,RPL-S_2SDC3,RPL-S_2SDC7,MTL_S_BIOS_Emulation,ADL-S_Post-Si_In_Production,MTL-M/P_Pre-Si_In_Production,MTL-M_4SDC1,IFWI_COMMON_UNIFIED,MTL-M_2SDC6,MTL-M_2SDC5,MTL-M_3SDC3,MTL-M_2SDC4,MTL-M_4SDC2,MTL-M_5SGC1,MTL_IFWI_IAC_EC,MTL_IFWI_CBV_PMC,MTL_IFWI_CBV_EC,MTL_IFWI_CBV_BIOS,RPL-SBGA_5SC,MTL_BIOS/Platform_FRs_AO_PO,MTL-P_5SGC1,MTL-P_4SDC1,MTL-P_4SDC2,MTL-P_3SDC3,MTL-P_3SDC4,MTL-P_2SDC5,MTL-P_2SDC6,MTL_A0_P1,RPL-S_Post-Si_In_Production,ADL-N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RPL_Hx-R-DC1,RPL_Hx-R-GC,RPL_Hx-R-GC,RPL_Hx-R-DC1,RPL_Hx-R-GC,RPL_Hx-R-DC1</t>
  </si>
  <si>
    <t>Verify PCIe 4.0 speed with PCie Gen4 NVMe SSD connected on PCie Gen4 supported X4 slot</t>
  </si>
  <si>
    <t>emulation.hybrid,fpga.hybrid,silicon,simulation.subsystem</t>
  </si>
  <si>
    <t>bios.pch,fw.ifwi.others</t>
  </si>
  <si>
    <t>CSS-IVE-118692</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</si>
  <si>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ADL-S_Simics_PSS1.05,TGL_U42_RS6_PV,TGL_Y42_RS6_Alpha,TGL_Y42_RS6_Beta,TGL_Y42_RS6_PV,ADL-P_Simics_VP_PSS1.05,ADL-P_Simics_VP_PSS1.1,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</si>
  <si>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PCIe-Gen4,PCIe-RST</t>
  </si>
  <si>
    <t>1405574419
1405574420
TGL: 1807722781, 1507273337
ADL: 1606531911, 16010767776</t>
  </si>
  <si>
    <t xml:space="preserve">PCIe 4.0 speed should be listed for supported device in X4 slot without issues </t>
  </si>
  <si>
    <t>bios.alderlake,bios.arrowlake,bios.meteorlake,bios.raptorlake,bios.rocketlake,bios.tigerlake,ifwi.meteorlake,ifwi.raptorlake,ifwi.tigerlake</t>
  </si>
  <si>
    <t xml:space="preserve">Verify PCIe 4.0 speed by connecting supported device in X4 slot </t>
  </si>
  <si>
    <t>TGL_BIOS_PO_P2,TGL_IFWI_PO_P2,ADL_S_Dryrun_Done,ADL-S_TGP-H_PO_Phase2,ADL-S_ADP-S_DDR4_2DPC_PO_Phase3,BIOS_BAT_QRC,COMMON_QRC_BAT,ADL_S_QRCBAT,IFWI_Payload_PCHC,MTL_PSS_1.0,ADL-P_ADP-LP_DDR4_PO Suite_Phase3,PO_Phase_3,ADL-P_ADP-LP_LP5_PO Suite_Phase3,ADL-P_ADP-LP_DDR5_PO Suite_Phase3,ADL-P_ADP-LP_LP4x_PO Suite_Phase3,ADL-P_QRC,UTR_SYNC,ADL_M_PO_NA,RPL_M_MASTER,RPL_S_MASTER,RPL_P_MASTERRPL_S_BackwardComp,ADL-S_4SDC3,MTL_Test_Suite,IFWI_TEST_SUITE,IFWI_COMMON_UNIFIED,TGL_H_MASTER,RPL-S_4SDC1,RPL-S_4SDC2,RPL-S_2SDC1,RPL-S_2SDC2,ADL-P_5SGC1,ADL-P_5SGC2,RPL_S_PO_P3,ADL-P_3SDC3,ADL-P_3SDC4,ADL_N_REV0,RPL-Px_5SGC1,RPL-Px_4SDC1,MTL_SIMICS_BLOCK,RPL-P_3SDC2,RPL_S_QRCBAT,RPL_P_MASTER,MTL_IFWI_BAT,ADL_SBGA_5GC,ADL_SBGA_3DC3,ADL_SBGA_3DC4,RPL-SBGA_5SC,RPL-SBGA_3SC,ERB,RPL-S_3SDC1,RPL-S_2SDC7,RPL-P_3SDC3,RPL_Px_PO_P3,RPL_Px_QRC,RPL_SBGA_PO_P3,MTL_IFWI_CBV_SPHY,MTL_IFWI_CBV_BIOS,MTL-P_5SGC1,MTL-P_4SDC1,MTL-P_4SDC2,MTL-P_3SDC3,MTL-P_3SDC4,RPL_P_PO_P3,RPL-Px_4SP2,RPL-Px_2SDC1,RPL-sbga_QRC_BAT,MTL_M_P_PV_POR,RPL-SBGA_3SC-2,RPL_P_QRC,MTLSGC1,MTLSDC1,MTLSDC3,MTLSDC4,RPL_P_Q0_DC2_PO_P3,LNLM3SDC4,LNLM3SDC5,LNLM2SDC6,ARL_S_IFWI_0.8PSS,RPL_Hx-R-GC,RPL_Hx-R-DC1,ARL_S_PSS1.0</t>
  </si>
  <si>
    <t>Verify PC10 when S0 idle condition</t>
  </si>
  <si>
    <t>CSS-IVE-130052</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</si>
  <si>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H82_PV,ICL_U42_RS6_PV,ICL_UN42_KC_PV_RS6,ICL_Y42_RS6_PV,ICL_YN42_RS6_PV,JSLP_POR_20H1_Alpha,JSLP_POR_20H1_PreAlpha,JSLP_POR_20H2_Beta,JSLP_POR_20H2_PV,JSLP_TestChip_19H1_PreAlpha,LKF_A0_RS4_Alpha,LKF_B0_RS4_Beta,LKF_B0_RS4_PO,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P_ADP-LP_DDR4_PreAlpha,ADL-P_ADP-LP_DDR5_PreAlpha</t>
  </si>
  <si>
    <t>MCU no harm test case addition as per request from Architect</t>
  </si>
  <si>
    <t>Package C10 value should be greater than 60% when system is in S0 idle state</t>
  </si>
  <si>
    <t>bios.alderlake,bios.amberlake,bios.arrowlake,bios.coffeelake,bios.cometlake,bios.icelake-client,bios.jasperlake,bios.kabylake,bios.kabylake_r,bios.lakefield,bios.lunarlake,bios.meteorlake,bios.raptorlake,bios.rocketlake,bios.tigerlake,ifwi.arrowlake,ifwi.lunarlake,ifwi.meteorlake,ifwi.raptorlake</t>
  </si>
  <si>
    <t>bios.alderlake,bios.amberlake,bios.arrowlake,bios.coffeelake,bios.cometlake,bios.icelake-client,bios.jasperlake,bios.kabylake,bios.lakefield,bios.lunarlake,bios.meteorlake,bios.raptorlake,bios.rocketlake,bios.tigerlake,bios.whiskeylake,ifwi.meteorlake,ifwi.raptorlake</t>
  </si>
  <si>
    <t>This TC is to verify system is achieving PC10  when SUT is in S0 Idle condition</t>
  </si>
  <si>
    <t>MCU_NO_HARM,ADL-S_TGP-H_PO_Phase3,WCOS_BIOS_WHCP_REQ,LKF_WCOS_BIOS_BAT_NEW,COMMON_QRC_BAT,RKL_CMLS_CPU_TCS,TGL_H_QRC_NA,RKL-S X2_(CML-S+CMP-H)_S62,RKL-S X2_(CML-S+CMP-H)_S102,ADL-P_QRC_BAT,UTR_SYNC,LNL_M_PSS0.8,RPL_S_BackwardComp,RPL_S_MASTER,RPL-P_5SGC1,RPL-P_4SDC1,RPL-P_3SDC2,RPL-P_2SDC3,RPL-S_5SGC1,RPL-S_4SDC1,RPL-S_4SDC2,RPL-S_4SDC2,RPL-S_2SDC1,RPL-S_2SDC2,RPL-S_2SDC3,RPL-S_ 5SGC1,RPL-P_5SGC1,RPL-P_2SDC3,ADL-S_ 5SGC_1DPC,ADL-S_4SDC1,ADL_N_MASTER,ADL_N_PSS_1.1,ADL_N_5SGC1,ADL_N_4SDC1,ADL_N_3SDC1,ADL_N_2SDC1,ADL_N_2SDC2,ADL_N_2SDC3,IFWI_TEST_SUITE,IFWI_COMMON_UNIFIED,IFWI_FOC_BAT,TGL_H_MASTER,RPL-S_4SDC1,ADL_N_VS_0.8,ADL-P_5SGC1,ADL-P_5SGC2,RKL_S_X1_2*1SDC,ADL_M_QRC_BAT,ADL-M_5SGC1,ADL-M_4SDC1,ADL-M_3SDC1,ADL-M_3SDC2,ADL-M_3SDC3,ADL-M_2SDC1,ADL-M_QRC_BAT,ADL-P_4SDC1,ADL-P_4SDC2,ADL-P_3SDC1,ADL-P_3SDC2,ADL-P_3SDC3,ADL-P_3SDC4,ADL-P_2SDC1,ADL-P_2SDC2,ADL-P_2SDC3,ADL-P_2SDC4,ADL-P_2SDC5,ADL-P_2SDC6_OC,ADL-P_3SDC5,ADL-N_QRC_BAT,ADL_N_REV0,ADL-N_REV1,MTL_IFWI_BAT,ADL_SBGA_5GC,ADL_SBGA_3DC1,ADL_SBGA_3DC2,ADL_SBGA_3DC3,ADL_SBGA_3DC4,RPL-SBGA_5SC,RPL-S_ 5SGC1,RPL-S_4SDC1,RPL-S_4SDC2,RPL-S_4SDC2,RPL-S_2SDC2,RPL-S_2SDC3,RPL-S_2SDC7,RPL-S_2SDC8,RPL-Px_5SGC1,MTL-M_5SGC1,MTL-M_4SDC1,MTL-M_4SDC2,MTL-M_3SDC3,MTL-M_2SDC4,MTL-M_2SDC5,MTL-M_2SDC6,MTL_IFWI_IAC_EC,MTL_IFWI_IAC_BIOS,MTL_IFWI_IAC_IUNIT,MTL_IFWI_IAC_ACE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DMU,MTL_IFWI_CBV_PUNIT,MTL_IFWI_CBV_ChipsetInit,MTL_IFWI_CBV_BIOS,MTL-P_5SGC1,MTL-P_4SDC1,MTL-P_4SDC2,MTL-P_3SDC3,MTL-P_3SDC4,MTL-P_2SDC5,MTL-P_2SDC6,MTL_A0_P1,,ARL_Px_IFWI_CI,MTLSGC1,LNLM5SGC,LNLM4SDC1,LNLM3SDC2,LNLM3SDC3,LNLM3SDC4,LNLM3SDC5,LNLM2SDC6</t>
  </si>
  <si>
    <t>Verify OS installation on SUT</t>
  </si>
  <si>
    <t>CSS-IVE-75927</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</si>
  <si>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Simics_PSS1.1,ADL-S_TGP-H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4x_Win10x_PreAlpha,ADL-P_ADP-LP_DDR4_PreAlpha,ADL-P_ADP-LP_DDR5_PreAlpha</t>
  </si>
  <si>
    <t>BC-RQTBC-1500
IceLake-UCIS-1821
IceLake-UCIS-188
TGL: 220194363
4_335-UCIS-1796
ADL FR ID : 1406912104</t>
  </si>
  <si>
    <t>Windows OS should successfully get installed on the SUT</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</si>
  <si>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tigerlake_refresh,bios.whiskeylake,ifwi.amberlake,ifwi.apollolake,ifwi.arrowlake,ifwi.broxton,ifwi.cannonlake,ifwi.coffeelake,ifwi.cometlake,ifwi.geminilake,ifwi.icelake,ifwi.kabylake,ifwi.kabylake_r,ifwi.lakefield,ifwi.lunarlake,ifwi.meteorlake,ifwi.raptorlake,ifwi.tigerlake,ifwi.whiskeylake</t>
  </si>
  <si>
    <t>This test is to verify OS installation on SUT.</t>
  </si>
  <si>
    <t>ICL-FW-PSS0.3,GLK-FW-PO,ICL-FW-PSS0.5,ICL_PSS_BAT_NEW,GLK-RS3-10_IFWI,BIOS_BAT_QRC,TGL_PreAlpha,InProdATMS1.0_03March2018,OBC-ICL-PCH-PCIE-Storage-NVME,OBC-TGL-PCH-PCIE-Storage-NVME,TGL_BIOS_PO_P1,LKF_ROW_BIOS,RKL_POE,RKL_CML_S_TGPH_PO_P2,TGL_IFWI_FOC_BLUE,PSS_ADL_Automation_In_Production,CML-H_ADP-S_PO_Phase1,ADL-S_TGP-H_PO_Phase1,TGL_BIOS_IPU_QRC_BAT,ADL_S_Dryrun_Done,RKL_S_CMPH_POE_Sanity,RKL_S_TGPH_POE_Sanity,ADL_P_Automated_TCs,COMMON_QRC_BAT,ADL_P_ERB_BIOS_PO,ADL_S_QRCBAT,IFWI_Payload_Common,TGL_U_GC_DC,ADL-S_Delta1,ADL-S_Delta2,ADL-S_Delta3,RKL-S X2_(CML-S+CMP-H)_S102,RKL-S X2_(CML-S+CMP-H)_S62,ADL-P_QRC_BAT,MTL_TRY_RUN,MTL_PSS_0.5,UTR_SYNC,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1,RPL-P_5SGC1,RPL-P_2SDC4,RPL-P_PNP_GC,RPL-P_4SDC1,RPL-P_3SDC2,RPL-Px_5SGC1,Automation_Inproduction,MTL_HFPGA_SOC_S,RPL-S_ 5SGC1,RPL-S_2SDC7,RPL_P_MASTER,RPL_S_BackwardCompc,ADL-S_ 5SGC_1DPC,ADL-S_4SDC1,ADL-S_4SDC2,ADL-S_4SDC3,ADL-S_3SDC4,ADL_N_MASTER,ADL_N_5SGC1,ADL_N_4SDC1,ADL_N_3SDC1,ADL_N_2SDC1,ADL_N_2SDC2,ADL_N_2SDC3,MTL_Test_Suite,RPL_S_PSS_BASEAutomation_Inproduction,IFWI_TEST_SUITE,IFWI_COMMON_UNIFIED,TGL_H_MASTER,QRC_BAT_Customized,ADL-P_5SGC1,ADL-P_5SGC2,RKL_S_X1_2*1SDC,ADL_M_QRC_BAT,ADL-M_5SGC1,ADL-M_3SDC2,ADL-M_2SDC1,ADL-M_2SDC2,MTL_SIMICS_IN_EXECUTION_TEST,ADL-N_QRC_BAT,RPL_S_QRCBAT,ADL_N_REV0,ADL-N_REV1,MTL_HSLE_Sanity_SOC,ADL_SBGA_5GC,ADL_SBGA_3DC1,ADL_SBGA_3DC2,ADL_SBGA_3DC3,ADL_SBGA_3DC4,ADL_SBGA_3DC,RPL_P_PSS_BIOS,MTL_S_BIOS_Emulation,RPL_Px_QRC,MTL-M/P_Pre-Si_In_Production,MTL_IFWI_IAC_BIOS,MTL_IFWI_CBV_BIOS,LNL_M_PSS0.5,LNL_M_PSS0.8,MTL-S_Pre-Si_In_Production,MTL_M_Sanity,RPL-sbga_QRC_BAT,ARL_Px_IFWI_CI,RPL_readiness_kit,,RPL_P_QRC</t>
  </si>
  <si>
    <t>Verify OS debug support using Windbg via native serial UART</t>
  </si>
  <si>
    <t>Jama_Not_Evaluated</t>
  </si>
  <si>
    <t>CSS-IVE-65456</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</si>
  <si>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HFPGA_RS2,TGL_HFPGA_RS3,TGL_HFPGA_RS4,TGL_Simics_VP_RS2_PSS0.5,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V,JSLP_Win10x_Alpha,JSLP_Win10x_Beta,MTL_M_Simics_PSS1.1,MTL_P_Simics_PSS1.1,ADL-P_ADP-LP_LP5_PreAlpha,ADL-P_ADP-LP_L4X_PreAlpha,ADL-M_ADP-M_LP5_20H1_PreAlpha,ADL-M_ADP-M_LP5_21H1_PreAlpha,ADL-P_ADP-LP_DDR4_PreAlpha,ADL-P_ADP-LP_DDR5_PreAlpha</t>
  </si>
  <si>
    <t>BC-RQTBC-3149
BC-RQTBC-2277
BC-RQTBC-3285
BC-RQTBC-10076
BC-RQTBC-13242
BC-RQTBC-14001
BC-RQTBC-14354 LKF PSS UCIS Coverage:  IceLake-UCIS-2728, IceLake-UCIS-2729,4_335-UCIS-2080,4_335-UCIS-1643
TGL PRD: BC-RQTBCTL-806
 LKF FR: LKF: 4_335-FR-17265,LKF UCIS:4_335-UCIS-2091,4_335-UCIS-2089,4_335-UCIS-2090
JSLP PRD:BC-RQTBC-16278
RKL: 2203202702
JSLP:1305899508,2203202702
ADL: 1305899508,2203202702
MTL:16011187635</t>
  </si>
  <si>
    <t>Windbg debugging over serial port should function without any issue</t>
  </si>
  <si>
    <t>bios.alderlake,bios.amberlake,bios.apollolake,bios.arrowlake,bios.cannonlake,bios.coffeelake,bios.cometlake,bios.geminilake,bios.icelake-client,bios.jasperlake,bios.kabylake,bios.kabylake_r,bios.lakefield,bios.lunarlake,bios.meteorlake,bios.raptorlake,bios.rocketlake,bios.skylake,bios.tigerlake,bios.whiskeylake,ifwi.arrowlake,ifwi.lunarlake,ifwi.meteorlake,ifwi.raptorlake</t>
  </si>
  <si>
    <t>bios.alderlake,bios.amberlake,bios.apollolake,bios.arrowlake,bios.cannonlake,bios.coffeelake,bios.cometlake,bios.geminilake,bios.icelake-client,bios.jasperlake,bios.kabylake,bios.kabylake_r,bios.lakefield,bios.lunarlake,bios.meteorlake,bios.raptorlake,bios.rocketlake,bios.tigerlake,bios.whiskeylake,ifwi.meteorlake,ifwi.raptorlake</t>
  </si>
  <si>
    <t>This test case to Verify OS debug support using Windbg via native serial UART</t>
  </si>
  <si>
    <t>GLK-FW-PO,EC-NA,L5_milestone_only,ICL_PSS_BAT_NEW,TGL_RFR,InProdATMS1.0_03March2018,ATMS2Activity,UDL_2.0,UDL_ATMS2.0,LKF_PO_Phase1,LKF_PO_New_P1,TGL_ERB_PO,EC-PD-NA,OBC-CNL-PCH-DFX-Debug,OBC-CFL-PCH-DFX-Debug,OBC-ICL-PCH-DFX-Debug,OBC-TGL-PCH-DFX-Debug,OBC-LKF-PCH-DFX-Debug,GLK_ATMS1.0_Automated_TCs,LKF_B0_Power_ON,RKL_POE,RKL_CML_S_TGPH_PO_P2,CML-H_ADP-S_PO_Phase3,ADL-S_ADP-S_DDR4_2DPC_PO_Phase3,RKL_S_TGPH_POE,RKL_S_CMPH_POE,COMMON_QRC_BAT,ADL_P_ERB_BIOS_PO,MTL_PSS_1.0,LNL_M_PSS1.0,ADL-P_ADP-LP_DDR4_PO Suite_Phase3,PO_Phase_3,RKL-S X2_(CML-S+CMP-H)_S62,RKL-S X2_(CML-S+CMP-H)_S102,ADL-P_ADP-LP_LP5_PO Suite_Phase3,ADL-P_ADP-LP_DDR5_PO Suite_Phase3,ADL-P_ADP-LP_LP4x_PO Suite_Phase3,ADL-P_QRC_BAT,MTL_PSS_0.8,LNL_M_PSS0.8,UTR_SYNC,MTLSGC1,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MTL_HFPGA_SOC_S,RPL-S_ 5SGC1,RPL-S_2SDC7,RPL_S_MASTER,RPL_P_MASTER,RPL_S_BackwardCompc,ADL-S_ 5SGC_1DPC,ADL-S_4SDC1,ADL-S_4SDC2,ADL-S_4SDC3,ADL-S_3SDC4,ADL_N_MASTER,ADL_N_REV0,ADL_N_5SGC1,ADL_N_4SDC1,ADL_N_3SDC1,ADL_N_2SDC1,ADL_N_2SDC2,ADL_N_2SDC3,MTL_S_MASTER,MTL_P_MASTER,MTL_M_MASTER,MTL_Test_Suite,IFWI_TEST_SUITE,IFWI_COMMON_UNIFIED,MTL_TRY_RUN,ADL_N_QRCBAT,ADL-P_5SGC1,ADL-P_5SGC2,RPL_S_PO_P2,ADL_M_QRC_BAT,ADL-M_5SGC1,ADL-M_3SDC2,ADL-M_2SDC1,ADL-M_2SDC2,ADL_N_PO_Phase3,ADL-N_QRC_BAT,ADL-N_REV1,ADL_SBGA_5GC,ADL_SBGA_3DC1,ADL_SBGA_3DC2,ADL_SBGA_3DC3,ADL_SBGA_3DC4,ADL_SBGA_3DC,RPL_Px_PO_P2,RPL_SBGA_PO_P2,MTL_IFWI_CBV_BIOS,RPL_P_PO_P2,MTL_M_P_PV_POR,RPL_P_Q0_DC2_PO_P2,ADL-N_Post-Si_In_Production,ARL_S_IFWI_0.8PSS,ARL_S_PSS1.0</t>
  </si>
  <si>
    <t>Verify OS debug support using Windbg debugging via USB3.0 debug port</t>
  </si>
  <si>
    <t>CSS-IVE-65455</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</si>
  <si>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KBL_U21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</si>
  <si>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debug interfaces,USB/XHCI ports,USB3.0</t>
  </si>
  <si>
    <t>BC-RQTBC-10076
BC-RQTBC-13242
CNL-UCIS-3134
IceLake-FR-66981
TGL:29-FR-7582</t>
  </si>
  <si>
    <t>Windbg debugging over a USB 3.0 debug cable connected to USB3.0 debug port should be functional without any issue</t>
  </si>
  <si>
    <t>bios.alderlake,bios.apollolake,bios.arrowlake,bios.cannonlake,bios.coffeelake,bios.cometlake,bios.geminilake,bios.icelake-client,bios.kabylake,bios.kabylake_r,bios.lunarlake,bios.meteorlake,bios.raptorlake,bios.raptorlake_refresh,bios.rocketlake,bios.tigerlake,bios.whiskeylake,ifwi.apollolake,ifwi.arrowlake,ifwi.cannonlake,ifwi.coffeelake,ifwi.cometlake,ifwi.geminilake,ifwi.icelake,ifwi.kabylake_r,ifwi.lunarlake,ifwi.meteorlake,ifwi.raptorlake,ifwi.tigerlake,ifwi.whiskeylake</t>
  </si>
  <si>
    <t>bios.alderlake,bios.apollolake,bios.arrowlake,bios.cannonlake,bios.coffeelake,bios.cometlake,bios.geminilake,bios.icelake-client,bios.kabylake_r,bios.lunarlake,bios.meteorlake,bios.raptorlake,bios.rocketlake,bios.tigerlake,bios.whiskeylake,ifwi.apollolake,ifwi.cannonlake,ifwi.coffeelake,ifwi.cometlake,ifwi.geminilake,ifwi.icelake,ifwi.kabylake_r,ifwi.meteorlake,ifwi.raptorlake,ifwi.tigerlake,ifwi.whiskeylake</t>
  </si>
  <si>
    <t>This test case to verify OS debug support using Windbg debugging via USB3.0 debug port</t>
  </si>
  <si>
    <t>TAG-APL-ARCH-TO-PROD-WW21.2,GLK-FW-PO,EC-NA,L5_milestone_only,ICL-ArchReview-PostSi,GLK-RS3-10_IFWI,UDL2.0_ATMS2.0,OBC-CNL-PCH-DFX-Debug-USB,OBC-CFL-PCH-DFX-Debug-USB,OBC-ICL-PCH-DFX-Debug-USB,OBC-TGL-PCH-DFX-Debug-USB,CML-H_ADP-S_PO_Phase3,COMMON_QRC_BAT,IFWI_Payload_Platform,RKL-S X2_(CML-S+CMP-H)_S62,RKL-S X2_(CML-S+CMP-H)_S102,ADL-P_QRC_BAT,UTR_SYNC,LNL_M_PSS0.8,LNLM5SGC,LNLM4SDC1,LNLM3SDC2,LNLM3SDC3,LNLM3SDC4,LNLM3SDC5,LNLM2SDC6,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5SGC_1DPC,ADL-S_4SDC1,ADL-S_4SDC2,ADL-S_4SDC3,ADL-S_3SDC4,ADL_N_MASTER,ADL_N_5SGC1,ADL_N_4SDC1,ADL_N_3SDC1,ADL_N_2SDC1,ADL_N_2SDC2,ADL_N_2SDC3,MTL_Test_Suite,IFWI_TEST_SUITE ,IFWI_COMMON_UNIFIED,TGL_H_MASTER,TGL_H_5SGC1,TGL_H_4SDC1,TGL_H_4SDC2,TGL_H_4SDC,ADL-P_5SGC1,ADL-P_5SGC2,ADL-M_5SGC1,ADL-M_3SDC2,ADL-M_2SDC1,ADL-M_2SDC2,ADL-N_QRC_BAT,RPL_S_PO_P2,ADL_N_REV0,ADL-N_REV1,ADL_SBGA_5GC,ADL_SBGA_3DC1,ADL_SBGA_3DC2,ADL_SBGA_3DC3,ADL_SBGA_3DC4,ADL_SBGA_3DC,RPL_Px_PO_P2,RPL_SBGA_PO_P2,MTL_IFWI_CBV_TBT,MTL_IFWI_CBV_EC,MTL_IFWI_CBV_BIOS,RPL_P_PO_P2
,RPL_P_PO_P2,RPL_P_Q0_DC2_PO_P2</t>
  </si>
  <si>
    <t>Verify OS content during system"s hibernation entry and exit</t>
  </si>
  <si>
    <t>CSS-IVE-115668</t>
  </si>
  <si>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LKF_A0_RS4_Alpha,LKF_A0_RS4_POE,LKF_B0_RS4_Beta,LKF_B0_RS4_PO,LKF_Bx_ROW_19H1_Alpha,LKF_Bx_ROW_19H2_Beta,LKF_Bx_ROW_19H2_PV,LKF_Bx_ROW_20H1_PV,LKF_Bx_Win10X_PV,LKF_Bx_Win10X_Beta,LKF_HFPGA_RS3_PSS1.0,LKF_HFPGA_RS3_PSS1.1,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5_20H1_PreAlpha,ADL-M_ADP-M_LP5_21H1_PreAlpha,ADL-M_ADP-M_LP4x_Win10x_PreAlpha,ADL-P_ADP-LP_DDR4_PreAlpha,ADL-P_ADP-LP_DDR5_PreAlpha</t>
  </si>
  <si>
    <t>Power Btn/HID,S-states</t>
  </si>
  <si>
    <t>IceLake-UCIS-1704
LKF:IceLake-UCIS-1405,4_335-UCIS-3261,4_335-UCIS-3268,4_335-TSTRN-5073
TGL:IceLake-UCIS-1806
TGL:BC-RQTBCTL-1135,RCR 220194438
TGL:FR-1405574836(IceLake-FR-45805),1405574806(IceLake-FR-34217),1405574522
JSL:4_335-UCIS-1615 , 2202553192 
RKL: 1405574836
ADL: 2205167043</t>
  </si>
  <si>
    <t>OS content should not get altered/corrupted during a Hibernation cycles</t>
  </si>
  <si>
    <t>bios.alderlake,bios.arrowlake,bios.coffeelake,bios.cometlake,bios.icelake-client,bios.jasperlake,bios.lakefield,bios.lunarlake,bios.meteorlake,bios.raptorlake,bios.raptorlake_refresh,bios.rocketlake,bios.tigerlake,bios.whiskeylake,ifwi.arrowlake,ifwi.coffeelake,ifwi.cometlake,ifwi.icelake,ifwi.lakefield,ifwi.lunarlake,ifwi.meteorlake,ifwi.raptorlake,ifwi.raptorlake_refresh,ifwi.tigerlake,ifwi.whiskeylake</t>
  </si>
  <si>
    <t>bios.alderlake,bios.coffeelake,bios.cometlake,bios.icelake-client,bios.jasperlake,bios.lakefield,bios.lunarlake,bios.meteorlake,bios.raptorlake,bios.rocketlake,bios.tigerlake,bios.whiskeylake,ifwi.coffeelake,ifwi.cometlake,ifwi.icelake,ifwi.lakefield,ifwi.meteorlake,ifwi.raptorlake,ifwi.tigerlake,ifwi.whiskeylake</t>
  </si>
  <si>
    <t>Intention of the testcase is to verify OS content does not get altered/corrupted during a Hibernation entry and exit Scenario is verified across 3 cycles of hibernation Scenario also checks for yellow bangs post Hibernation entry and exit</t>
  </si>
  <si>
    <t>LKF_ERB_PO,EC-tgl-pss_bat,UDL2.0_ATMS2.0,EC-FV1,OBC-CFL-PTF-PMC-PM-Sx,OBC-LKF-PTF-PMC-PM-Sx,OBC-ICL-PTF-PMC-PM-Sx,OBC-TGL-PTF-PMC-PM-Sx,CML_EC_FV,AD,LKF_WCOS_BIOS_BAT_NEW,ADL-S_ADP-S_DDR4_2DPC_PO_Phase3,EC-FV,COMMON_QRC_BAT,ECVAL-DT-FV,TGL_H_QRC_NA,MTL_PSS_0.5,LNL_M_PSS0.5,LNL_M_PSS0.8,ADL_S_QRCBAT,IFWI_Payload_Platform,ADL-P_ADP-LP_DDR4_PO Suite_Phase3,PO_Phase_3,ADL-P_ADP-LP_LP5_PO Suite_Phase3,ADL-P_ADP-LP_DDR5_PO Suite_Phase3,ADL-P_ADP-LP_LP4x_PO Suite_Phase3,RKL-S X2_(CML-S+CMP-H)_S62,RKL-S X2_(CML-S+CMP-H)_S102,ADL-P_QRC,ADL-P_QRC_BAT,RPL_S_PSS_BASE,UTR_SYNC,MTL_HFPGA_SOC_S,RPL_S_BackwardComp,RPL_S_MASTER,RPL-P_5SGC1,RPL-P_4SDC1,RPL-P_3SDC2,RPL-P_2SDC3,RPL-S_5SGC1,RPL-S_4SDC1,RPL-S_4SDC2,RPL-S_2SDC1,RPL-S_2SDC2,RPL-S_2SDC3,RPL-S_ 5SGC1,RPL-S_2SDC8,ADL-S_ 5SGC_1DPC,ADL-S_4SDC1,ADL-S_4SDC2,ADL-S_4SDC4,ADL_N_MASTER,ADL_N_5SGC1,ADL_N_4SDC1,ADL_N_3SDC1,ADL_N_2SDC1,ADL_N_2SDC2,ADL_N_2SDC3,IFWI_TEST_SUITE,IFWI_COMMON_UNIFIED,TGL_H_MASTER,QRC_BAT_Customized,ADL-P_5SGC1,ADL-P_5SGC2,ADL_M_QRC_BAT,ADL-M_5SGC1,ADL-M_4SDC1,ADL-M_3SDC1,ADL-M_3SDC2,ADL-M_3SDC3,ADL-M_2SDC1,ADL-M_QRC_BAT,ADL-P_4SDC1,ADL-P_4SDC2,ADL-P_3SDC1,ADL-P_3SDC2,ADL-P_3SDC3,ADL-P_3SDC4,ADL-P_2SDC1,ADL-P_2SDC2,ADL-P_2SDC3,ADL-P_2SDC4,ADL-P_2SDC5,ADL-P_2SDC6_OC,ADL-P_3SDC5,ADL_N_REV0,MTL_SIMICS_IN_EXECUTION_TEST,ADL_N_PO_Phase3,ADL-N_QRC_BAT,ADL-N_REV1,RPL_S_QRCBAT,RPL_S_PO_P2,MTL_HSLE_Sanity_SOC,ADL_SBGA_5GC,ADL_SBGA_3DC1,ADL_SBGA_3DC2,ADL_SBGA_3DC3,ADL_SBGA_3DC4,RPL-SBGA_5SC,RPL_P_PSS_BIOS,RPL-S_2SDC7,RPL-Px_5SGC1,RPL_Px_PO_P2,RPL_Px_QRC,MTL-M_5SGC1,MTL-M_4SDC1,MTL-M_4SDC2,MTL-M_3SDC3,MTL-M_2SDC4,MTL-M_2SDC5,MTL-M_2SDC6,ADL-S_Post-Si_In_Production,RPL_SBGA_PO_P2,MTL_IFWI_CBV_PMC,MTL-P_5SGC1,MTL-P_4SDC1,MTL-P_4SDC2,MTL-P_3SDC3,MTL-P_3SDC4,MTL-P_2SDC5,MTL-P_2SDC6,RPL_P_PO_P2,ADL-N_Post-Si_In_Production,RPL-S_Post-Si_In_Production,RPL-sbga_QRC_BAT,MTL_M_P_PV_POR,RPL_readiness_kit,RPL_P_QRC,MTLSGC1,MTLSDC1,MTLSDC2,MTLSDC3,MTLSDC4,RPL_P_Q0_DC2_PO_P2,LNLM5SGC,LNLM4SDC1,LNLM3SDC2,LNLM3SDC3,LNLM3SDC4,LNLM3SDC5,LNLM2SDC6,RPL_Hx-R-GC,RPL_Hx-R-DC1</t>
  </si>
  <si>
    <t>Verify On-Board Audio ADSP is Functional</t>
  </si>
  <si>
    <t>CSS-IVE-73619</t>
  </si>
  <si>
    <t>AML_5W_Y22_ROW_PV,CFL_H62_RS2_PV,CFL_H62_RS3_PV,CFL_H62_RS4_PV,CFL_H62_RS5_PV,CFL_H82_RS5_PV,CFL_H82_RS6_PV,CFL_KBPH_S62_RS3_PV,CFL_KBPH_S82_RS6_PV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</si>
  <si>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t>
  </si>
  <si>
    <t>BC-RQTBC-3026
BC-RQTBC-14201</t>
  </si>
  <si>
    <t>Audio DSP is detected and Functional.</t>
  </si>
  <si>
    <t>bios.alderlake,bios.amberlake,bios.arrowlake,bios.cannonlake,bios.coffeelake,bios.cometlake,bios.icelake-client,bios.kabylake,bios.kabylake_r,bios.lunarlake,bios.meteorlake,bios.raptorlake,bios.rocketlake,bios.tigerlake,bios.whiskeylake,ifwi.amberlake,ifwi.arrowlake,ifwi.cannonlake,ifwi.coffeelake,ifwi.cometlake,ifwi.icelake,ifwi.kabylake,ifwi.kabylake_r,ifwi.lunarlake,ifwi.meteorlake,ifwi.raptorlake,ifwi.tigerlake,ifwi.whiskeylake</t>
  </si>
  <si>
    <t>bios.alderlake,bios.amberlake,bios.arrowlake,bios.cannonlake,bios.coffeelake,bios.cometlake,bios.icelake-client,bios.kabylake,bios.kabylake_r,bios.lunarlake,bios.meteorlake,bios.raptorlake,bios.rocketlake,bios.tigerlake,bios.whiskeylake,ifwi.amberlake,ifwi.cannonlake,ifwi.coffeelake,ifwi.cometlake,ifwi.icelake,ifwi.kabylake,ifwi.kabylake_r,ifwi.meteorlake,ifwi.raptorlake,ifwi.tigerlake,ifwi.whiskeylake</t>
  </si>
  <si>
    <t>Verify On-Board Audio play back and recording functionality</t>
  </si>
  <si>
    <t>CFL-PRDtoTC-Mapping,ICL_BAT_NEW,BIOS_EXT_BAT,UDL2.0_ATMS2.0,OBC-CNL-PCH-AVS-Audio-Speaker,OBC-CFL-PCH-AVS-Audio-Speaker,OBC-ICL-PCH-AVS-Audio-Speaker,OBC-TGL-PCH-AVS-Audio-Speaker,IFWI_Payload_Platform,RKL-S X2_(CML-S+CMP-H)_S102,RKL-S X2_(CML-S+CMP-H)_S62,UTR_SYNC,MTL_M_MASTER,MTL_P_MASTER,MTL_N_MASTER,MTL_S_MASTER,RPL_S_MASTER,RPL_P_MASTER,TGL_H_MASTER,MTL_Test_Suite,IFWI_TEST_SUITE,IFWI_COMMON_UNIFIED,IFWI_FOC_BAT,MTL_IFWI_PSS_EXTENDED,RPL-S_ 5SGC1,RPL-S_4SDC1,RPL-S_4SDC2,RPL-S_2SDC1,RPL-S_2SDC2,RPL-S_2SDC3,ADL-P_5SGC1,ADL-P_5SGC2,ADL-S_3SDC3,ADL-S_3SDC2,ADL-S_3SDC1,ADL-S_4SDC3,ADL-S_4SDC2,ADL-S_4SDC1,ADL-S_5SGC1,ADL-M_5SGC1,RPL-Px_5SGC1,RPL-Px_4SDC1,RPL-P_5SGC1,RPL-P_4SDC1,RPL-P_3SDC2,RPL-P_2SDC4,RPL_S_BackwardComp,ADL_N_REV0,ADL-N_REV1,MTL_IFWI_BAT,ADL_SBGA_5GC,ADL_SBGA_3DC1,ADL_SBGA_3DC2,ADL_SBGA_3DC3,ADL_SBGA_3DC4,RPL-SBGA_5SC,RPL-SBGA_3SC1,ERB,ADL-M_3SDC1,ADL-M_3SDC2,ADL-M_2SDC1,ADL-M_2SDC2,RPL-P_PNP_GC,RPL-P_PNP_GC,RPL-P_3SDC3,RPL-S_2SDC7,MTL-M_5SGC1,MTL-M_4SDC1,MTL-M_4SDC2,MTL-M_3SDC3,MTL-M_2SDC4,MTL-M_2SDC5,MTL-M_2SDC6,MTLSGC1,MTLSDC2,MTLSDC3,
MTL_IFWI_CBV_ACE FW,MTL_IFWI_CBV_BIOS,RPL_Px_PO_New_P2,RPL-P_2SDC5,RPL-P_2SDC6,ARL_Px_IFWI_CI,LNLM5SGC,LNLM4SDC1,LNLM3SDC2,LNLM3SDC3,LNLM3SDC4,LNLM3SDC5,LNLM2SDC6,ARL_S_IFWI_0.8PSS,IPU23.1_BIOS_change,RPL_Hx-R-GC,RPL_Hx-R-DC1</t>
  </si>
  <si>
    <t>Verify NVMe-SSD detection in Bios connected to CPU M.2 Gen4 slot.</t>
  </si>
  <si>
    <t>fpga.hybrid,silicon,simulation.subsystem</t>
  </si>
  <si>
    <t>bios.pch,fw.ifwi.bios</t>
  </si>
  <si>
    <t>CSS-IVE-133022</t>
  </si>
  <si>
    <t>ADL-S_ADP-S_SODIMM_DDR5_1DPC_Alpha,ADL-S_ADP-S_UDIMM_DDR5_1DPC_PreAlph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ADL-S_ADP-S_UDIMM_DDR5_1DPC_PV,ADL-S_ADP-S_UDIMM_DDR5_2DPC_Beta,ADL-S_ADP-S_UDIMM_DDR5_2DPC_PreAlpha,ADL-S_ADP-S_UDIMM_DDR5_2DPC_PV,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</si>
  <si>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ADL_M: 1406986700, 16010767776
MTL: 1406986700</t>
  </si>
  <si>
    <t>NVMe connected on the M.2 Gen4 slot should be detected.</t>
  </si>
  <si>
    <t>bios.alderlake,bios.arrowlake,bios.lunarlake,bios.meteorlake,bios.raptorlake,bios.raptorlake_refresh,bios.rocketlake,bios.tigerlake,bios.tigerlake_refresh,ifwi.arrowlake,ifwi.lunarlake,ifwi.meteorlake,ifwi.raptorlake,ifwi.raptorlake_refresh</t>
  </si>
  <si>
    <t>bios.alderlake,bios.lunarlake,bios.meteorlake,bios.raptorlake,bios.rocketlake,bios.tigerlake,ifwi.meteorlake,ifwi.raptorlake</t>
  </si>
  <si>
    <t>verify the NVMe detection on M.2 CPU PCIe Gen4 slot in BIOS </t>
  </si>
  <si>
    <t>RKL_Sanity,TGL_PCIe Gen4,TGL_NEW,RKL_S_ERB,RKL_S_TGPH_POE_Sanity,COMMON_QRC_BAT,BIOS_BAT_QRC,ADL_S_CPU attached M.2,MTL_PSS_1.0,ADL-P_QRC_BAT,ADL-M_21H2,UTR_SYNC,LNL_M_PSS0.8,RPL_S_MASTER,RPL_M_MASTER,RPL_P_MASTER,RPL_S_BackwardComp,ADL-P_SODIMM_DDR5_NA,ADL-S_ 5SGC_1DPC,ADL-S_4SDC3,ADL_N_MASTER,IFWI_TEST_SUITE,IFWI_COMMON_UNIFIED,MTL_Test_Suite,MTL_PSS_0.8,TGL_H_MASTER,RPL-S_ 5SGC1,RPL-S_4SDC2,RPL-S_2SDC3,MTL_TEMP,MTL_S_MASTER,MTL_S_PSS_0.8,ADL-P_5SGC1,ADL_M_QRC_BAT,ADL-M_5SGC1,ADL-M_2SDC1,ADL-P_3SDC3,ADL-P_3SDC4,ADL-P_2SDC1,ADL-P_3SDC5,ADL_N_REV0,RPL-Px_5SGC1,RPL-Px_4SDC1,MTL_S_IFWI_PSS_0.8,RPL-P_5SGC1,RPL-P_3SDC2,RPL_S_IFWI_PO_Phase3,RPL_S_PO_P3,ADL_SBGA_5GC,RPL-SBGA_5SC,RPL-S_3SDC1,RPL-S_2SDC7,RPL-P_3SDC3,RPL-P_PNP_GC,ADL_SBGA_3DC3,ADL_SBGA_3DC4,RPL_Px_PO_P3,MTL-M/P_Pre-Si_In_Production,MTL-M_5SGC1,MTL-M_4SDC1,MTL-M_4SDC2,MTL-M_3SDC3,MTL-M_2SDC4,LNL_M_PSS1.0,RPL_SBGA_PO_P3,RPL_SBGA_IFWI_PO_Phase3,MTL_IFWI_CBV_SPHY,MTL_IFWI_CBV_BIOS,MTL-S_Pre-Si_In_Production,MTL-P_5SGC1,MTL-P_4SDC1,MTL-P_4SDC2,MTL-P_3SDC3,MTL-P_3SDC4,RPL_P_PO_P3,RPL-Px_4SP2,RPL-Px_2SDC1,MTL_M_P_PV_POR,RPL-SBGA_3SC-2,MTLSGC1,MTLSDC1,MTLSDC3,MTLSDC4,RPL_P_Q0_DC2_PO_P3,LNLM5SGC,LNLM4SDC1,LNLM3SDC2,ARL_S_IFWI_0.8PSS,MTL_S_IFWI_PSS_PCH-phy_Payload,RPL_Hx-R-GC,RPL_Hx-R-DC1,TGL_BIOS_IPU_QRC_BAT,ARL_S_PSS1.0</t>
  </si>
  <si>
    <t>Verify No device yellow bangs with all device connected as per config planned ( Golden, delta, 5, 4, 3 STAR ) pre and post S4 , S5 , warm and cold reboot cycles</t>
  </si>
  <si>
    <t>CSS-IVE-145233</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</si>
  <si>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</si>
  <si>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G3-State,S-states</t>
  </si>
  <si>
    <t>BC-RQTBC-13209</t>
  </si>
  <si>
    <t>No yellow bangs should be seen in device manager pre and post S4, S5  Warm and Cold Boot cycle</t>
  </si>
  <si>
    <t>This test is to verify no yellow bangs in device manager with all devices connected as per config planned for validation. Refer supported devices in latest release config sheet</t>
  </si>
  <si>
    <t>BIOS_Optimization,MCU_NO_HARM,COMMON_QRC_BAT,ADL-S_ADP-S_DDR4_2DPC_PO_Phase3,ADL-P_ADP-LP_DDR4_PO Suite_Phase3,PO_Phase_3,ADL-P_ADP-LP_LP5_PO Suite_Phase3,ADL-P_ADP-LP_DDR5_PO Suite_Phase3,ADL-P_ADP-LP_LP4x_PO Suite_Phase3,MTL_PSS_0.5,ADL-P_QRC_BAT,RPL_S_PSS_BASE,UTR_SYNC,LNL_M_PSS0.8,MTL-P_4SDC1,MTL-P_3SDC3,MTL-P_3SDC4,MTL-P_5SGC1,MTL-P_4SDC2,MTL-P_2SDC5,MTL-P_2SDC6,RPL-Px_4SDC1,RPL-P_3SDC3,RPL-S_5SGC1,RPL-S_2SDC3,RPL-S_2SDC2,RPL-S_2SDC1,RPL-S_4SDC2,RPL-S_4SDC1,RPL-S_3SDC1,RPL-SBGA_5SC,RPL-SBGA_4SC,RPL-SBGA_3SC1,ADL_SBGA_5GC,ADL_SBGA_3DC1,ADL_SBGA_3DC2,ADL_SBGA_3DC3,ADL_SBGA_3DC4,ADL_SBGA_3DC,RPL-P_5SGC1,RPL-P_2SDC4,RPL-P_PNP_GC,RPL-P_4SDC1,RPL-P_3SDC2,RPL-Px_5SGC1,ADL_S_QRCBAT_DC1,ADL_S_QRCBAT_DC4,RPL-S_ 5SGC1,RPL-S_2SDC7,RPL_S_BackwardCompc,ADL-S_ 5SGC_1DPC,ADL-S_4SDC1,ADL-S_4SDC2,ADL-S_4SDC3,ADL-S_3SDC4,ADL_N_5SGC1,ADL_N_4SDC1,ADL_N_3SDC1,ADL_N_2SDC1,ADL_N_2SDC2,ADL_N_2SDC3,MTL_Test_Suite,IFWI_COMMON_UNIFIED,ADL-P_5SGC1,ADL-P_5SGC2,RPL_S_PO_P2,ADL_M_QRC_BAT,ADL-M_5SGC1,ADL-M_4SDC1,ADL-M_3SDC1,ADL-M_3SDC2,ADL-M_3SDC3,ADL-M_2SDC1,ADL-M_QRC_BAT,ADL-P_4SDC1,ADL-P_4SDC2,ADL-P_3SDC1,ADL-P_3SDC2,ADL-P_3SDC3,ADL-P_3SDC4,ADL-P_2SDC1,ADL-P_2SDC2,ADL-P_2SDC3,ADL-P_2SDC4,ADL-P_2SDC5,ADL-P_2SDC6_OC,ADL-P_3SDC5,MTL_SIMICS_IN_EXECUTION_TEST,ADL_N_PO_Phase3,ADL-N_QRC_BAT,RPL_S_QRCBAT,MTL_HSLE_Sanity_SOC,ADL-M_2SDC2,RPL_Px_PO_P2,RPL_Px_QRC,ADL-S_Post-Si_In_Production,MTL-M/P_Pre-Si_In_ProductionMTL-M_4SDC1,MTL-M_2SDC4,MTL-M_4SDC2,MTL-M_3SDC3,MTL-M_2SDC5,MTL-M_5SGC1,MTL-M_2SDC6,MTL_IFWI_IAC_EC,MTL_IFWI_IAC_BIOS,MTL_IFWI_IAC_IUNIT,MTL_IFWI_IAC_ACE ROM EXT,MTL_IFWI_IAC_ISH,MTL_IFWI_IAC_CSE,MTL_IFWI_IAC_ESE,MTL_IFWI_IAC_PMC_SOC_IOE,MTL_IFWI_IAC_IOM,MTL_IFWI_IAC_TBT,MTL_IFWI_IAC_PCHC,MTL_IFWI_IAC_PUNIT,MTL_IFWI_IAC_DMU,MTL_IFWI_IAC_SPHY,MTL_IFWI_IAC_GBe,MTL_IFWI_IAC_NPHY,RPL_SBGA_PO_P2,MTL_IFWI_CBV_PMC,MTL IFWI_Payload_Platform-Val,MTL-S_Pre-Si_In_Production,RPL_P_PO_P2,RPL-S_Post-Si_In_Productio,IFWI_SYNC,RPL-sbga_QRC_BAT,MTL_PSS_0.8,ARL_Px_IFWI_CI,MTL_M_P_PV_POR,RPL_P_Q0_DC2_PO_P2,ARL_S_IFWI_0.5PSS,MTL_S_IFWI_SOC-IOE-PMC_Payload</t>
  </si>
  <si>
    <t>Verify No device yellow bangs pre and post Sx cycles with all device connected as per config planned ( Golden, delta, 5, 4, 3 STAR )</t>
  </si>
  <si>
    <t>CSS-IVE-132083</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</si>
  <si>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KBL_U21_PV,KBL_U22_PV,KBL_U23e_PV,KBLR_Y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</si>
  <si>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No yellow bangs should be seen in device manager pre and post Sx cycles</t>
  </si>
  <si>
    <t>GLK-IFWI-SI,ICL_PSS_BAT_NEW,GLK-RS3-10_IFWI,CNL_Automation_Production,CFL_Automation_Production,InProdATMS1.0_03March2018,PSE 1.0,OBC-CNL-PTF-PMC-PM-Sx,OBC-CFL-PTF-PMC-PM-Sx,OBC-LKF-PTF-PMC-PM-Sx,OBC-ICL-PTF-PMC-PM-Sx,OBC-TGL-PTF-PMC-PM-Sx,TGL_PSS_IN_PRODUCTION,ICL_ATMS1.0_Automation,GLK_ATMS1.0_Automated_TCs,CML_BIOS_SPL,KBLR_ATMS1.0_Automated_TCs,TGL_BIOS_PO_P3,TGL_IFWI_PO_P3,MCU_UTR,MCU_NO_HARM,CML_DG1_Delta,IFWI_TEST_SUITE,RPL-P_5SGC1,RPL-P_5SGC2,RPL-P_4SDC1,RPL-P_3SDC2,RPL-P_2SDC3,ADL/RKL/JSL,MTL_Test_Suite,IFWI_SYNC,RPL-S_5SGC1,RPL-S_2SDC3,RPL-S_2SDC2,RPL-S_2SDC7,RPL-S_2SDC1,RPL-S_3SDC1,RPL-S_4SDC1,RPL-S_3SDC2,ADL_SBGA_5GC,IFWI_COVERAGE_DELTA,RPLSGC2,RPLSGC1,ADLMLP4x,ADL-P_5SGC1,ADL-P_5SGC2,ADL-M_5SGC1,ADL-M_4SDC1,ADL-M_3SDC1,ADL-M_3SDC2,ADL-M_3SDC3,ADL-M_2SDC1,ADL-P_4SDC1,ADL-P_4SDC2,ADL-P_3SDC1,ADL-P_3SDC2,ADL-P_3SDC3,ADL-P_3SDC4,ADL-P_2SDC1,ADL-P_2SDC2,ADL-P_2SDC3,ADL-P_2SDC4,ADL-P_2SDC5,ADL-P_2SDC6_OC,ADL-P_3SDC5,RPL-Px_5SGC1,RPL-Px_3SDC1,RPL_S_IFWI_PO_Phase2,RPL-S_ 5SGC1,RPL-S_4SDC1,RPL-S_3SDC2,RPL-S_4SDC2,RPL-S_3SDC1,RPL-S_2SDC1,RPL-S_2SDC2,RPL-S_2SDC7,RPL-S_2SDC3,RPL-S_2SDC4,ADL_SBGA_3SDC1,RPL_Px_PO_P2,ADL-S_Post-Si_In_Production,RPL_SBGA_IFWI_PO_Phase2,MTL_IFWI_CBV_PMC,RPL_P_PO_P2,RPL-S_Post-Si_In_Production,RPL-SBGA_5SC,RPL-SBGA_4SC,RPL-SBGA_3SC,MTLSGC1, MTLSDC4,MTLSDC2,MTLSDC1,MTLSDC5,MTLSDC3</t>
  </si>
  <si>
    <t>Verify No device yellow bangs pre and post S0i3(Modern Standby) cycle with all device connected as per config planned ( Golden, delta, 5, 4, 3 STAR )</t>
  </si>
  <si>
    <t>CSS-IVE-90558</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</si>
  <si>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Y42_RS6_PV,JSLP_POR_20H1_Alpha,JSLP_POR_20H1_PreAlpha,JSLP_POR_20H2_Beta,JSLP_POR_20H2_PV,JSLP_TestChip_19H1_PreAlpha,KBL_H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H81_RS4_PV,TGL_H81_19H2_RS6_PreAlpha,TGL_Simics_VP_RS2_PSS1.1,TGL_Simics_VP_RS4_PSS0.8,TGL_Simics_VP_RS4_PSS1.0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M_ADP-M_LP4x_Win10x_PreAlpha,ADL-P_ADP-LP_DDR4_PreAlpha,ADL-P_ADP-LP_DDR5_PreAlpha</t>
  </si>
  <si>
    <t>MoS (Modern Standby),S0ix-states</t>
  </si>
  <si>
    <t>BC-RQTBC-2445</t>
  </si>
  <si>
    <t>No yellow bangs should be seen in device manager pre and post S0i3(Modern Standby) cycle</t>
  </si>
  <si>
    <t>bios.alderlake,bios.amberlake,bios.apollo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</si>
  <si>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ICL_BAT_NEW,BIOS_EXT_BAT,InProdATMS1.0_03March2018,PSE 1.0,ICL_RVPC_NA,OBC-CNL-PTF-PMC-PM-s0ix,OBC-CFL-PTF-PMC-PM-S0ix,OBC-ICL-PTF-PMC-PM-S0ix,OBC-TGL-PTF-PMC-PM-S0ix,OBC-LKF-PTF-PMC-PM-S0ix,MCU_UTR,MCU_NO_HARM,CML_DG1_Delta,COMMON_QRC_BAT,TGL_U_GC_DC,ADL_S_QRCBAT,IFWI_Payload_Platform,RKL-S X2_(CML-S+CMP-H)_S102,RKL-S X2_(CML-S+CMP-H)_S62,ADL-P_QRC_BAT,UTR_SYNC,LNLM5SGC,LNLM4SDC1,LNLM3SDC2,LNLM3SDC3,LNLM3SDC4,LNLM3SDC5,LNLM2SDC6,MTLSGC1,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RPL-SBGA_5SC, RPL_Hx-R-GC,RPL_Hx-R-DC1,RPL-SBGA_4SC,RPL-SBGA_2SC1,RPL-SBGA_2SC21,RPL-P_5SGC1,RPL-P_2SDC5,RPL-P_2SDC3,RPL-P_2SDC4,RPL-P_2SDC6,RPL-P_PNP_GC,RPL-P_4SDC1,RPL-P_3SDC2,RPL-Px_5SGC1,ADL_S_QRCBAT_DC1,ADL_S_QRCBAT_DC4,RPL-S_ 5SGC1,RPL-S_2SDC7,RPL_S_MASTER,RPL_P_MASTER,RPL_S_BackwardCompc,ADL-S_ 5SGC_1DPC,ADL-S_4SDC1,ADL-S_4SDC2,ADL-S_4SDC3,ADL-S_3SDC4,ADL_N_MASTER,ADL_N_5SGC1,ADL_N_4SDC1,ADL_N_3SDC1,ADL_N_2SDC1,ADL_N_2SDC2,MTL_Test_Suite,IFWI_TEST_SUITE,IFWI_COMMON_UNIFIED,TGL_H_MASTER,ADL-P_5SGC1,ADL-P_5SGC2,RKL_S_X1_2*1SDC,ADL_M_QRC_BAT,ADL-M_5SGC1,ADL-M_4SDC1,ADL-M_3SDC1,ADL-M_3SDC2,ADL-M_3SDC3,ADL-M_2SDC1,ADL-M_QRC_BAT,ADL-P_4SDC1,ADL-P_4SDC2,ADL-P_3SDC1,ADL-P_3SDC2,ADL-P_3SDC3,ADL-P_3SDC4,ADL-P_2SDC1,ADL-P_2SDC2,ADL-P_2SDC3,ADL-P_2SDC4,ADL-P_2SDC5,ADL-P_2SDC6_OC,ADL-P_3SDC5,ADL-N_QRC_BAT,RPL_S_QRCBAT,ADL_N_REV0,ADL-N_REV1,ADL_SBGA_5GC,ADL_SBGA_3DC1,ADL_SBGA_3DC2,ADL_SBGA_3DC3,ADL_SBGA_3DC4,ADL_SBGA_3DC,ADL-M_2SDC2,RPL_Px_QRC,ADL-S_Post-Si_In_Production,RPL-sbga_QRC_BAT,RPL_readiness_kit,RPL_P_QRC,TGL_BIOS_IPU_QRC_BAT</t>
  </si>
  <si>
    <t>Verify No device yellow bangs post cold boot cycles with all device connected as per config planned ( Golden, delta, 5, 4, 3 STAR )</t>
  </si>
  <si>
    <t>CSS-IVE-76097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</si>
  <si>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ADL-P_ADP-LP_LP5_PreAlpha,ADL-P_ADP-LP_L4X_PreAlpha,ADL-M_ADP-M_LP5_20H1_PreAlpha,ADL-M_ADP-M_LP5_21H1_PreAlpha,ADL-M_ADP-M_LP4x_Win10x_PreAlpha,ADL-P_ADP-LP_DDR4_PreAlpha,ADL-P_ADP-LP_DDR5_PreAlpha</t>
  </si>
  <si>
    <t>BC-RQTBC-10214
BC-RQTBC-10215
TGL::BC-RQTBCTL-1142
ADL: 2202553229,1508092832</t>
  </si>
  <si>
    <t>No yellow bangs should get introduced post Cold reboot cycles</t>
  </si>
  <si>
    <t>bios.alderlake,bios.amberlake,bios.apollolake,bios.arrowlake,bios.broxton,bios.cannonlake,bios.cometlake,bios.geminilake,bios.icelake-client,bios.kabylake,bios.kabylake_r,bios.lunarlake,bios.meteorlake,bios.raptorlake,bios.raptorlake_refresh,bios.rocketlake,bios.tigerlake,bios.whiskeylake,ifwi.amberlake,ifwi.apollolake,ifwi.arrowlake,ifwi.broxton,ifwi.cannonlake,ifwi.cometlake,ifwi.geminilake,ifwi.icelake,ifwi.kabylake,ifwi.kabylake_r,ifwi.lunarlake,ifwi.meteorlake,ifwi.raptorlake,ifwi.raptorlake_refresh,ifwi.tigerlake,ifwi.whiskeylake</t>
  </si>
  <si>
    <t>bios.alderlake,bios.amberlake,bios.apollolake,bios.arrowlake,bios.broxton,bios.cannonlake,bios.cometlake,bios.geminilake,bios.icelake-client,bios.kabylake,bios.kabylake_r,bios.lunarlake,bios.meteorlake,bios.raptorlake,bios.rocketlake,bios.tigerlake,bios.whiskeylake,ifwi.amberlake,ifwi.apollolake,ifwi.broxton,ifwi.cannonlake,ifwi.cometlake,ifwi.geminilake,ifwi.icelake,ifwi.kabylake,ifwi.kabylake_r,ifwi.meteorlake,ifwi.raptorlake,ifwi.tigerlake,ifwi.whiskeylake</t>
  </si>
  <si>
    <t>Intention of the testcase is to verify device manager post Cold reboot cycles</t>
  </si>
  <si>
    <t>ICL-FW-PSS0.5,GLK-CI,GLK-SxCycle,EC-NA,GLK-CI-2,GLK_Win10S,InProdATMS1.0_03March2018,EC-tgl-pss_bat,PSE 1.0,RKL_PSS0.5,TGL_PSS_IN_PRODUCTION,GLK_ATMS1.0_Automated_TCs,CML_EC_BAT,CML_EC_SANITY,TGL_IFWI_FOC_BLUE,ADL_S_Dryrun_Done,PSS_ADL_Automation_In_Production,EC-FV,ECVAL-DT-FV,TGL_U_GC_DC,IFWI_Payload_Common,ADL-S_Delta1,ADL-S_Delta2,RKL-S X2_(CML-S+CMP-H)_S62,RKL-S X2_(CML-S+CMP-H)_S102,UTR_SYNC,LNL_M_PSS0.8,ADL_S_QRCBAT_DC1,ADL_S_QRCBAT_DC4,RPL_S_BackwardComp,RPL_S_MASTER,RPL-P_5SGC1,RPL-P_4SDC1,RPL-P_3SDC2,RPL-P_2SDC3,RPL-S_5SGC1,RPL-S_4SDC1,RPL-S_4SDC2,RPL-S_2SDC1,RPL-S_2SDC2,RPL-S_2SDC3,RPL-S_ 5SGC1,RPL-S_2SDC8,ADL-S_ 5SGC_1DPC,ADL-S_4SDC1,ADL-S_4SDC2,ADL-S_4SDC3,ADL-S_3SDC4,ADL_N_MASTER,ADL_N_REV0,ADL_N_5SGC1,ADL_N_4SDC1,ADL_N_3SDC1,ADL_N_2SDC1,ADL_N_2SDC2,ADL_N_2SDC3,IFWI_TEST_SUITE,IFWI_COMMON_UNIFIED,TGL_H_MASTER,ADL-P_5SGC1,ADL-P_5SGC2,ADL-M_5SGC1,ADL-M_4SDC1,ADL-M_3SDC1,ADL-M_3SDC2,ADL-M_3SDC3,ADL-M_2SDC1,ADL-M_QRC_BAT,ADL-P_4SDC1,ADL-P_4SDC2,ADL-P_3SDC1,ADL-P_3SDC2,ADL-P_3SDC3,ADL-P_3SDC4,ADL-P_2SDC1,ADL-P_2SDC2,ADL-P_2SDC3,ADL-P_2SDC4,ADL-P_2SDC5,ADL-P_2SDC6_OC,ADL-P_3SDC5,MTL_S_Sanity,ADL-N_REV1,RPL_S_QRCBAT,RPL_S_IFWI_PO_Phase2,MTL_IFWI_BAT,ADL_SBGA_5GC,ADL_SBGA_3DC1,ADL_SBGA_3DC2,ADL_SBGA_3DC3,ADL_SBGA_3DC4,RPL-SBGA_5SC,RPL-S_2SDC7,RPL-Px_5SGC1,RPL_Px_PO_P2,RPL_Px_QRC,MTL-M_5SGC1,MTL-M_4SDC1,MTL-M_4SDC2,MTL-M_3SDC3,MTL-M_2SDC4,MTL-M_2SDC5,MTL-M_2SDC6,ADL-S_Post-Si_In_Production,RPL_SBGA_IFWI_PO_Phase2,MTL_IFWI_CBV_BIOS,MTL-P_5SGC1,MTL-P_4SDC1,MTL-P_4SDC2,MTL-P_3SDC3,MTL-P_3SDC4,MTL-P_2SDC5,MTL-P_2SDC6,RPL_P_PO_P2,RPL-S_Post-Si_In_Production,RPL-P_2SDC4,RPL-P_2SDC5,RPL-P_2SDC6,RPL-sbga_QRC_BAT,ARL_Px_IFWI_CI,RPL_P_QRC,MTLSGC1,RPL_P_Q0_DC2_PO_P2,LNLM5SGC,LNLM4SDC1,LNLM3SDC2,LNLM3SDC3,LNLM3SDC4,LNLM3SDC5,LNLM2SDC6,MTLSGC1,MTLSDC1,RPL_Hx-R-GC,RPL_Hx-R-DC1</t>
  </si>
  <si>
    <t>Verify Network functionality using AIC connected over PCIe slot</t>
  </si>
  <si>
    <t>CSS-IVE-71026</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</si>
  <si>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TGL_H81_20H1_RS7_ALPHA,TGL_H81_20H1_RS7_BETA,TGL_H81_20H1_RS7_PV,ADL-P_ADP-LP_LP5_PreAlpha,ADL-P_ADP-LP_L4X_PreAlpha</t>
  </si>
  <si>
    <t>Foxville,PCIe LAN</t>
  </si>
  <si>
    <t>BC-RQTBC-10301
JSL PRD Coverage: BC-RQTBC-16468
LKF:1504645383
ADL: 1607350999</t>
  </si>
  <si>
    <t>Functionality of PCIe slot - Network card should work properly</t>
  </si>
  <si>
    <t>bios.alderlake,bios.amberlake,bios.apollolake,bios.arrowlake,bios.cannonlake,bios.coffeelake,bios.cometlake,bios.geminilake,bios.icelake-client,bios.jasperlake,bios.kabylake,bios.kabylake_r,bios.lunarlake,bios.meteorlake,bios.raptorlake,bios.raptorlake_refresh,bios.rocketlake,bios.tigerlake,bios.tigerlake_refresh,bios.whiskeylake,ifwi.amberlake,ifwi.apollolake,ifwi.arrowlake,ifwi.cannonlake,ifwi.coffeelake,ifwi.cometlake,ifwi.geminilake,ifwi.icelake,ifwi.kabylake,ifwi.kabylake_r,ifwi.lunarlake,ifwi.meteorlake,ifwi.raptorlake,ifwi.raptorlake_refresh,ifwi.tigerlake,ifwi.whiskeylake</t>
  </si>
  <si>
    <t>bios.alderlake,bios.amberlake,bios.apollolake,bios.cannonlake,bios.coffeelake,bios.cometlake,bios.geminilake,bios.icelake-client,bios.jasperlake,bios.kabylake,bios.kabylake_r,bios.lunarlake,bios.raptorlake,bios.rocketlake,bios.tigerlake,bios.whiskeylake,ifwi.amberlake,ifwi.apollolake,ifwi.cannonlake,ifwi.coffeelake,ifwi.cometlake,ifwi.geminilake,ifwi.icelake,ifwi.kabylake,ifwi.kabylake_r,ifwi.meteorlake,ifwi.raptorlake,ifwi.tigerlake,ifwi.whiskeylake</t>
  </si>
  <si>
    <t>This TC Should validate Functionality of PCIe slot - Network card</t>
  </si>
  <si>
    <t>ICL-ArchReview-PostSi,GLK-RS3-10_IFWI,UDL2.0_ATMS2.0,OBC-CNL-AIC-PCIE-Connectivity-LAN,OBC-CFL-AIC-PCIE-Connectivity-LAN,OBC-ICL-AIC-PCIE-Connectivity-LAN,OBC-TGL-AIC-PCIE-Connectivity-LAN,COMMON_QRC_BAT,ADL_S_QRCBAT,IFWI_Payload_Platform,RKL-S X2_(CML-S+CMP-H)_S62,RKL-S X2_(CML-S+CMP-H)_S102,ADL-P_QRC,UTR_SYNC,LNL_M_PSS0.8,RPL_S_MASTER,RPL_S_BackwardComp,ADL-S_ 5SGC_1DPC,ADL-S_4SDC1,ADL-S_4SDC2,ADL-S_4SDC3,ADL-S_3SDC4,ADL_N_MASTER,ADL_N_5SGC1,ADL_N_4SDC1,ADL_N_3SDC1,ADL_N_2SDC1,ADL_N_2SDC2,ADL_N_2SDC3,TGL_H_MASTER,IFWI_TEST_SUITE,IFWI_COMMON_UNIFIED,MTL_Test_Suite,TGL_H_5SGC1,TGL_H_4SDC1,TGL_H_4SDC2,TGL_H_4SDC3,RPL-S_ 5SGC1,RPL-S_4SDC2,RPL-S_2SDC1,RPL-S_2SDC2,RPL-S_2SDC3,RPL-S_4SDC1,,RPL-S_4SDC2,ADL-P_5SGC1,ADL-P_5SGC2,ADL-M_3SDC2,ADL-P_4SDC1,ADL-P_2SDC3,ADL-P_2SDC5,,,RPL_S_QRCBAT,ADL_N_REV0,ADL-N_REV1,RPL_P_MASTER,ADL_SBGA_5GC,RPL-SBGA_5SC, RPL-SBGA_3SC1,RPL-Px_4SDC1,ADL-M_2SDC1,ADL-M_5SGC1,RPL-S_3SDC3,RPL-S_4SDC1,  ,RPL-S_3SDC1,,  ,RPL-S_4SDC2, ,RPL-S_3SDC1,, RPL-S_2SDC1, RPL-S_2SDC2, RPL-S_5SGC1, , RPL-P_3SDC2, RPL-P_4SDC1, , RPL-S_2SDC7, ADL_SBGA_3DC1, ADL_SBGA_3DC2, ADL_SBGA_3DC3, RPL-P_3SDC3, RPL-P_2SDC4, ADL_SBGA_3DC4,RPL_Px_QRC,MTL_IFWI_CBV_BIOS, MTL-P_3SDC4, MTL-P_3SDC3,RPL-sbga_QRC_BAT,RPL-Px_2SDC1,RPL-P_2SDC6,RPL-SBGA_2SC2,RPL-SBGA_2SC1 ,RPL_P_QRC,MTLSGC1,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RPL-S_2SDC8,MTL_IFWI_CBV_GBe,TGL_BIOS_IPU_QRC_BAT, RPL_Hx-R-DC1, RPL_Hx-R-GC</t>
  </si>
  <si>
    <t>Verify multiple global reset functionality cycles check in SUT</t>
  </si>
  <si>
    <t>CSS-IVE-145269</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</si>
  <si>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</si>
  <si>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BC-RQTBCTL-1143MTL : 22011720858</t>
  </si>
  <si>
    <t>System should complete global reset cycles and boot to OS </t>
  </si>
  <si>
    <t>bios.alderlake,bios.arrowlake,bios.jasperlake,bios.lunarlake,bios.meteorlake,bios.raptorlake,bios.raptorlake_refresh,bios.rocketlake,ifwi.arrowlake,ifwi.lunarlake,ifwi.meteorlake,ifwi.raptorlake</t>
  </si>
  <si>
    <t>Test is to verify Global Reset functionality cycles check in SUT
 </t>
  </si>
  <si>
    <t>BIOS Optimization plan,BIOS_Optimization,MCU_NO_HARM,COMMON_QRC_BAT,EC-FV,RKL-S X2_(CML-S+CMP-H)_S102,RKL-S X2_(CML-S+CMP-H)_S62,MTL_PSS_0.5,ADL-P_QRC_BAT,UTR_SYNC,LNLM5SGC,LNLM4SDC1,LNLM3SDC2,LNLM3SDC3,LNLM3SDC4,LNLM3SDC5,LNLM2SDC6,MTLSGC1, MTLSDC4,MTLSDC1,MTLSDC2,MTLSDC3, MTLSDC5,MTLSDC4,,,RPL-Px_4SP2,RPL-Px_2SDC1,MTL-P_4SDC1,MTL-P_3SDC3,MTL-P_3SDC4,MTL-P_5SGC1,MTL-P_4SDC2,MTL-P_2SDC5,MTL-P_2SDC6,RPL-Px_4SDC1,RPL-P_3SDC3,RPL-S_5SGC1,RPL-S_2SDC3,RPL-S_2SDC2,RPL-S_2SDC1,RPL-S_4SDC2,RPL-S_4SDC1,RPL-S_3SDC1,ADL-M_3SDC1,RPL-SBGA_5SC, RPL_Hx-R-GC,RPL_Hx-R-DC1,RPL-SBGA_4SC,RPL-SBGA_3SC,RPL-SBGA_3SC-2,RPL-SBGA_2SC1,RPL-SBGA_2SC21,ADL_SBGA_5GC,ADL_SBGA_3DC1,ADL_SBGA_3DC2,ADL_SBGA_3DC3,ADL_SBGA_3DC4,ADL_SBGA_3DC,RPL-P_5SGC1,RPL-P_2SDC5,RPL-P_2SDC3,RPL-P_2SDC4,RPL-P_2SDC6,RPL-P_PNP_GC,RPL-P_4SDC1,RPL-P_3SDC2,RPL-Px_5SGC1,MTL_HFPGA_SOC_S,RPL-S_ 5SGC1,RPL-S_2SDC7,RPL_S_MASTER,RPL_P_MASTER,RPL_S_BackwardCompc,ADL-S_ 5SGC_1DPC,ADL-S_4SDC1,ADL-S_4SDC2,ADL-S_4SDC3,ADL-S_3SDC4,MTL_Test_Suite,RPL_S_PSS_BASE,IFWI_FOC_BAT,IFWI_TEST_SUITE,MTL_IFWI_PSS_EXTENDED,IFWI_COMMON_UNIFIED,QRC_BAT_Customized,ADL-P_5SGC1,ADL-P_5SGC2,MTL_S_MASTER,ADL-M_5SGC1,ADL-M_3SDC2,ADL-M_2SDC1,ADL-M_2SDC2,MTL_SIMICS_IN_EXECUTION_TEST,MTL_S_PSS_0.8,MTL_IFWI_BAT,MTL_HSLE_Sanity_SOC,RPL_P_PSS_BIOS,MTL_S_BIOS_Emulation,ADL-S_Post-Si_In_Production,MTL-M/P_Pre-Si_In_ProductionMTL-M_4SDC2,MTL-M_2SDC5,MTL-M_2SDC6,MTL-M_3SDC3,MTL-M_5SGC1,MTL-M_2SDC4,MTL-M_4SDC1,MTL_IFWI_IAC_PUNIT,MTL_IFWI_IAC_DMU,MTL_IFWI_CBV_DMU,MTL_IFWI_CBV_PUNIT,MTL IFWI_Payload_Platform-Val,LNL_M_PSS0.5,LNL_M_PSS0.8,RPL-S_Post-Si_In_Production,MTL_M_P_PV_POR,MTL-P_IFWI_PO,MTL_P_Sanity,ARL_S_IFWI_0.8PSS</t>
  </si>
  <si>
    <t>Verify ME(M0) status pre and post cold and warm reset cycle</t>
  </si>
  <si>
    <t>bios.me,fw.ifwi.csme</t>
  </si>
  <si>
    <t>CSS-IVE-131962</t>
  </si>
  <si>
    <t>Manageability Support</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</si>
  <si>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</si>
  <si>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CSE/TXE,G3-State,S-states</t>
  </si>
  <si>
    <t>BC-RQTBC-8351
BC-RQTBC-12588
BC-RQTBC-12589
TGL: BC-RQTBCTL-877</t>
  </si>
  <si>
    <t>Ensure :M0 state observed  after warm reset transition.</t>
  </si>
  <si>
    <t>bios.arrowlake,bios.lunarlake,bios.meteorlake,bios.raptorlake,bios.tigerlake,ifwi.alderlake,ifwi.arrowlake,ifwi.jasperlake,ifwi.lunarlake,ifwi.meteorlake,ifwi.raptorlake,ifwi.rocketlake</t>
  </si>
  <si>
    <t>bios.meteorlake,bios.raptorlake,ifwi.alderlake,ifwi.jasperlake,ifwi.meteorlake,ifwi.raptorlake,ifwi.rocketlake</t>
  </si>
  <si>
    <t>ME(M0) status pre and post cold and warm reset cycle should be proper</t>
  </si>
  <si>
    <t>CSE,CFL-PRDtoTC-Mapping,ICL_PSS_BAT_NEW,BIOS_EXT_BAT,InProdATMS1.0_03March2018,PSE 1.0,KBLR_ATMS1.0_Automated_TCs,IFWI_TEST_SUITE,ADL/RKL/JSL,Delta_IFWI_BIOS,RKL-S X2_(CML-S+CMP-H)_S102,RKL-S X2_(CML-S+CMP-H)_S62,MTL_Test_Suite,IFWI_SYNC,MTL_S_MASTER,RPL_S_MASTER,IFWI_FOC_BAT,RPL_P_MASTER,MTL_P_MASTER,MTL_M_MASTER,MTL_IFWI_PSS_EXTENDED,ADL-S_ 5SGC_1DPCIFWI_COVERAGE_DELTA,ADL-S_4SDC1,RPLSGC1,RPL-S_4SDC1,RPL-S_4SDC2,RPL-S_2SDC1,RPL-S_2SDC2,RPL-S_2SDC3,ADL_M_TS,ADLMLP4x,ADL-P_5SGC1,ADL-P_5SGC2,ADL-M_5SGC1,RPL-Px_4SDC1,RPL-Px_5SGC1,,RPL-P_5SGC1,RPL-P_2SDC3,,RPL-P_5SGC2,RPL-P_4SDC1,RPL-P_3SDC2,RPL-P_2SDC3,RPL-S_3SDC1,MTL_IFWI_BAT,ADL_SBGA_5GC,ADL_SBGA_3DC4,ARL_PX_MASTER,ARL_S_MASTER,NA_4_FHF,RPL-S_5SGC1,RPL-S_2SDC7,LNL_M_IFWI_PSS,ADL-S_Post-Si_In_Production,MTL-M_5SGC1,MTL-M_4SDC1,MTL-M_4SDC2,MTL-M_3SDC3,MTL-M_2SDC4,MTL-M_2SDC5,MTL-M_2SDC6,MTL_IFWI_IAC_CSE,MTL_IFWI_IAC_PUNIT,MTL_IFWI_IAC_DMU,MTL-M/P_Pre-Si_In_Production,MTL_IFWI_CBV_DMU,MTL_IFWI_CBV_PUNIT,MTL_IFWI_CBV_CSME,RPL-SBGA_5SC,MTL-P_5SGC1,MTL-P_4SDC1,MTL-P_4SDC2,MTL-P_3SDC3,MTL-P_3SDC4,MTL-P_2SDC5,MTL-P_2SDC6,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t>
  </si>
  <si>
    <t>Verify ME driver can be Installed/uninstalled.</t>
  </si>
  <si>
    <t>CSS-IVE-131275</t>
  </si>
  <si>
    <t>ADL-S_ADP-S_SODIMM_DDR5_1DPC_Alpha,AML_5W_Y22_ROW_PV,ADL-S_ADP-S_UDIMM_DDR5_1DPC_PreAlpha,AML_7W_Y22_KC_PV,AMLR_Y42_PV_RS6,CML_S102_CMPV_DDR4_RS6_SR20_Beta,CML_S102_CMPV_DDR4_RS7_SR20_PV,CML_S62_CMPV_DDR4_RS6_SR20_Beta,CML_S62_CMPV_DDR4_RS7_SR20_PV,CNL_H82_PV,CNL_U20_GT0_PV,CNL_U22_PV,CNL_Y22_PV,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JSLP_Win10x_PreAlpha,JSLP_Win10x_PV,JSLP_Win10x_Alpha,JSLP_Win10x_Beta,ADL-P_ADP-LP_LP5_PreAlpha,ADL-P_ADP-LP_L4X_PreAlpha,ADL-M_ADP-M_LP4x_Win10x_PreAlpha,ADL-P_ADP-LP_DDR4_PreAlpha,ADL-P_ADP-LP_DDR5_PreAlpha</t>
  </si>
  <si>
    <t>CSE/TXE</t>
  </si>
  <si>
    <t>https://hsdes.intel.com/appstore/article/#/1304602987/main</t>
  </si>
  <si>
    <t>Pass Criteria: Test passes if ME driver can be Installed / uninstalled successfully and SUT is stable during the process.</t>
  </si>
  <si>
    <t>This Test case is to check ME driver can be Installed / uninstalled successfully.</t>
  </si>
  <si>
    <t>ICL_PSS_BAT_NEW,CNL_Automation_Production,InProdATMS1.0_03March2018,PSE 1.0,OBC-CNL-PCH-CSME-Manageability,OBC-ICL-PCH-CSME-Manageability,OBC-TGL-PCH-CSME-Manageability,IFWI_TEST_SUITE,ADL/RKL/JSL,MTL_Test_Suite,IFWI_SYNC,RPL_S_PSS_BASE,IFWI_FOC_BAT, ADL_N_IFWI,MTL_IFWI_PSS_EXTENDEDIFWI_COVERAGE_DELTA,RPLSGC1,RPLSGC2,ADLMLP4x,ADL-P_5SGC1,ADL-P_5SGC2,ADL-M_5SGC1,RPL-Px_5SGC1, RPL-Px_4SDC1, RPL-Px_3SDC2,RPL-S_ 5SGC1,RPL-S_4SDC1,RPL-S_4SDC2,RPL-S_3SDC1,RPL-S_2SDC1,RPL-S_2SDC2,RPL-S_2SDC3,MTL_IFWI_BAT,ADL_SBGA_5GC, ADL_SBGA_3DC4,RPL-S_2SDC7,LNL_M_IFWI_PSS,ADL-S_Post-Si_In_Production,MTL_IFWI_IAC_CSE,MTL_IFWI_CBV_CSME,MTL_IFWI_CBV_BIOS,ADL_N_IFWI_5SGC1,ADL_N_IFWI_4SDC1,ADL_N_IFWI_3SDC1,ADL_N_IFWI_2SDC1,ADL_N_IFWI_2SDC2,ADL_N_IFWI_2SDC3,ADL_N_IFWI_IEC_General,ADL_N_IFWI_IEC_CSME,RPL-SBGA_5SC,ARL_Px_IFWI_CI,RPL-SBGA_4SC,RPL-SBGA_3SC,MTLSDC1,MTLSDC2,MTLSDC4,ARL_S_IFWI_0.8PSS,MTLSGC1,MTLSDC1,MTLSDC2,MTLSDC3,MTLSDC4,MTL_IFWI_MEBx,RPL_Hx-R-GC,RPL_Hx-R-DC1</t>
  </si>
  <si>
    <t>Verify MCU revision  MSR IA32_BIOS_Sign_ID</t>
  </si>
  <si>
    <t>fw.ifwi.socc,fw.ifwi.iunit</t>
  </si>
  <si>
    <t>CSS-IVE-131660</t>
  </si>
  <si>
    <t>JSLP_POR_20H1_Alpha,JSLP_POR_20H1_PowerOn,JSLP_POR_20H1_PreAlpha,JSLP_POR_20H2_Beta,JSLP_POR_20H2_PV,JSLP_TestChip_19H1_PreAlpha,TGL_UY42_PO,JSLP_Win10x_PreAlpha,JSLP_Win10x_PV,JSLP_Win10x_Alpha,JSLP_Win10x_Beta</t>
  </si>
  <si>
    <t>CSE-BIOS HECI</t>
  </si>
  <si>
    <t>TGL:BC-RQTBCTL-2804</t>
  </si>
  <si>
    <t>MCU revision version should  be same in BIOS and OS </t>
  </si>
  <si>
    <t>ifwi.alderlake,ifwi.arrowlake,ifwi.jasperlake,ifwi.lunarlake,ifwi.meteorlake,ifwi.raptorlake</t>
  </si>
  <si>
    <t>ifwi.alderlake,ifwi.jasperlake,ifwi.meteorlake,ifwi.raptorlake</t>
  </si>
  <si>
    <t>This test case is to Verify BIOS-pcode mailbox interface status updating i</t>
  </si>
  <si>
    <t>TGL_BIOS_PO_P1,ADL/RKL/JSL,COMMON_QRC_BAT,IFWI_TEST_SUITE,RPL-P_5SGC1,RPL-P_4SDC1,RPL-P_2SDC3,RPL-P_3SDC2,RPL-P_5SGC2,MTL_Test_Suite,IFWI_SYNC,ADL_N_IFWI_5SGC1,ADL_N_IFWI_4SDC1,ADL_N_IFWI_3SDC1,ADL_N_IFWI_2SDC1,ADL_N_IFWI_2SDC2,ADL_N_IFWI_2SDC3,RPL-S_5SGC1,RPL-S_2SDC3,RPL-S_2SDC2,RPL-S_2SDC7,RPL-S_2SDC1,RPL-S_3SDC1,RPL-S_4SDC1,RPL-S_3SDC2,ADL_SBGA_5GC,ADL_N_IFWIIFWI_COVERAGE_DELTA,ADL-M_5SGC1,RPL_S_MASTER,RPL_P_MASTER,RPL-S_ 5SGC1,RPL-S_4SDC1,RPL-S_3SDC2,RPL-S_4SDC2,RPL-S_3SDC1,RPL-S_2SDC1,RPL-S_2SDC2,RPL-S_2SDC7,RPL-S_2SDC3,RPL-S_2SDC4,MTL_IFWI_BAT,MTL_IFWI_CBV_DMU,MTL_IFWI_CBV_PUNIT,MTL_IFWI_CBV_CSME,ADL_N_IFWI_IEC_General,ADL_N_IFWI_IEC_Chipset_init</t>
  </si>
  <si>
    <t>Verify Intel Display Audio enumeration pre and post Sx cycle</t>
  </si>
  <si>
    <t>fw.ifwi.bios,fw.ifwi.pchc,fw.ifwi.pmc</t>
  </si>
  <si>
    <t>CSS-IVE-132198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</si>
  <si>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</si>
  <si>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BC-RQTBC-10138
TGL HSD ID:220194370
JSL+: 2202557339</t>
  </si>
  <si>
    <t>Intel HD Audio get enumerated pre and post cycle</t>
  </si>
  <si>
    <t>This test is to verify Intel HD Audio enumeration post Sx cycle</t>
  </si>
  <si>
    <t>ICL-FW-PSS0.5,ICL_PSS_BAT_NEW,CNL_Automation_Production,CFL_Automation_Production,InProdATMS1.0_03March2018,PSE 1.0,TGL_VP_NA,OBC-CNL-GPU-DDI-Display-HDMI_Audio,OBC-CFL-GPU-DDI-Display-HDMI_Audio,OBC-ICL-GPU-DDI-Display-HDMI_Audio,OBC-TGL-GPU-DDI-Display-HDMI_Audio,RKL_PSS0.5,TGL_PSS_IN_PRODUCTION,ICL_ATMS1.0_Automation,GLK_ATMS1.0_Automated_TCs,KBLR_ATMS1.0_Automated_TCs,TGL_NEW_BAT,CML_DG1_Delta,IFWI_TEST_SUITE,ADL/RKL/JSL,ADL_Arch_Phase3,MTL_Test_Suite,IFWI_SYNC,IFWI_FOC_BAT,ADL_N_IFWI,MTL_IFWI_PSS_EXTENDEDIFWI_COVERAGE_DELTA,ADLMLP4x,ADL-P_5SGC1,ADL-P_5SGC2,ADL-M_5SGC1,RPL-Px_5SGC1,RPL-Px_4SDC1,RPL-P_4SDC1,RPL-P_3SDC2,RPL-P_2SDC4,RPL-S_ 5SGC1,RPL-S_4SDC1,RPL-S_3SDC1,RPL-S_4SDC2,RPL-S_2SDC1,RPL-S_2SDC2,RPL-S_2SDC3,ADL_SBGA_5GC,ADL_SBGA_3DC1,ADL_SBGA_3DC2,ADL_SBGA_3DC3,ADL_SBGA_3DC4,ADL-M_3SDC1,ADL-M_3SDC2,ADL-M_2SDC1,ADL-M_2SDC2,RPL-P_3SDC3,RPL-P_PNP_GC,RPL-S_2SDC7,LNL_M_IFWI_PSS,ADL_SBGA_3SDC1,ADL-S_Post-Si_In_Production,MTL-M_5SGC1,MTL-M_3SDC3,MTL_IFWI_IAC_ACE ROM EXT,MTL_IFWI_CBV_ACE FW,MTL_IFWI_CBV_PMC,ADL_N_IFWI_IEC_PMC,RPL-SBGA_5SC,RPL-SBGA_4SC,RPL-SBGA_3SC,RPL-SBGA_2SC1,RPL-SBGA_2SC2,RPL-S_Post-Si_In_Production,RPL-Px_4SP2,RPL-Px_2SDC1,ARL_S_IFWI_0.8PSS,ADL_N_IFWI_5SGC1, MTLSDC4,RPL_Hx-R-GC,RPL_Hx-R-DC1</t>
  </si>
  <si>
    <t>Verify if user can Save MEBx settings and exit MEBx successfully</t>
  </si>
  <si>
    <t>CSS-IVE-131934</t>
  </si>
  <si>
    <t>ADL-S_ADP-S_SODIMM_DDR5_1DPC_Alpha,AML_5W_Y22_ROW_PV,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ICL_HFPGA_RS1_PSS_1.0C,ICL_HFPGA_RS1_PSS_1.0P,ICL_HFPGA_RS2_PSS_1.1,ICL_Simics_VP_RS1_PSS_0.8C,ICL_Simics_VP_RS1_PSS_0.8P,ICL_Simics_VP_RS1_PSS_1.0C,ICL_Simics_VP_RS1_PSS_1.0P,ICL_Simics_VP_RS2_PSS_1.1,KBL_H42_PV,KBL_S22_PV,KBL_S42_PV,KBL_U21_PV,KBL_U22_PV,KBL_U23e_PV,KBL_Y22_PV,KBLR_Y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</si>
  <si>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MEBx</t>
  </si>
  <si>
    <t>BC-RQTBC-8351
RKL:2203203082</t>
  </si>
  <si>
    <t>Corporate_vPro</t>
  </si>
  <si>
    <t>User must be able to Save and Exit MEBx successfully.</t>
  </si>
  <si>
    <t>bios.amberlake,bios.arrowlake,bios.kabylake,bios.raptorlake,bios.rocketlake,bios.skylake,bios.tigerlake,ifwi.alderlake,ifwi.arrowlake,ifwi.lunarlake,ifwi.meteorlake,ifwi.raptorlake,ifwi.rocketlake</t>
  </si>
  <si>
    <t>bios.raptorlake,ifwi.alderlake,ifwi.meteorlake,ifwi.raptorlake,ifwi.rocketlake</t>
  </si>
  <si>
    <t>When BIOS detects 5MB/Corporate ME FW SKU then it shall launch MEBx</t>
  </si>
  <si>
    <t>CSE,UDL2.0_ATMS2.0,OBC-CNL-PCH-CSME-Manageability-MEBx,OBC-CFL-PCH-CSME-Manageability-MEBx,OBC-ICL-PCH-CSME-Manageability-MEBx,OBC-TGL-PCH-CSME-Manageability-MEBx,RKL_PSS0.5,TGL_PSS_IN_PRODUCTION,IFWI_TEST_SUITE,ADL/RKL/JSL,COMMON_QRC_BAT,Delta_IFWI_BIOS,RKL-S X2_(CML-S+CMP-H)_S102,RKL-S X2_(CML-S+CMP-H)_S62,MTL_Test_Suite,IFWI_SYNC,IFWI_COVERAGE_DELTA,RPLSGC1,RPLSGC2,ADL_M_TS,ADLMLP4x,ADL-P_5SGC1, RKL_S_X1_4SDC,RKL_S_X1_2*2SDC,ADL-M_5SGC1,RPL-S_4SDC1,RPL-S_3SDC1,RPL-S_2SDC3,ADL_SBGA_5GC, ADL_SBGA_3DC4,MTL-M_5SGC1,MTL-M_3SDC3,MTL-M_2SDC4,MTL-M_2SDC5,MTL-M_2SDC6,
RPL-S_2SDC7,MTL_IFWI_CBV_CSME,RPL-SBGA_5SC,,RPL-P_5SGC1,RPL-P_2SDC3,,RPL-P_3SDC2,,,MTLSDC1,MTLSDC2,RPL_Hx-R-GC,LNLM5SGC,LNLM3SDC2,MTLSGC1,MTLSDC1,MTLSDC2,RPL_Hx-R-GC,MTL_IFWI_MEBx</t>
  </si>
  <si>
    <t>Verify if the SUT shuts down when the Power Button is held for more than 10 seconds</t>
  </si>
  <si>
    <t>CSS-IVE-61866</t>
  </si>
  <si>
    <t>ADL-S_ADP-S_SODIMM_DDR5_1DPC_Alpha,AML_5W_Y22_ROW_PV,ADL-S_ADP-S_UDIMM_DDR5_1DPC_PreAlpha,AML_7W_Y22_KC_PV,AMLR_Y42_PV_RS6,CFL_H62_RS2_PV,CFL_H62_RS3_PV,CFL_H62_RS4_PV,CFL_H62_RS5_PV,CFL_H62_uSFF_KC_RS4_PV,CFL_H82_RS5_PV,CFL_H82_RS6_PV,CFL_U43e_LP3_KC_PV,CFL_U43e_PV,CML_H82_CMPH_DDR4_RS6_SR20_Beta,CML_H82_CMPH_DDR4_RS6_SR20_POE,CML_H82_CMPH_DDR4_RS7_SR20_PV,CML_S102_CMPH_DDR4_RS6_SR20_Beta,CML_S102_CMPH_DDR4_RS6_SR20_POE,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U42_RS4_PV,TGL_Y42_RS4_PV,TGL_Z0_(TGPLP-A0)_RS4_PPOExit,WHL_U42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DG2_ADL_P_Alpha,DG2_ADL_P_Beta,DG2_ADL_P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S_Simics_PSS0.8,MTL_S_Simics_PSS1.0,MTL_N_Simics_PSS0.8,MTL_N_Simics_PSS1.0,MTL_M_Simics_PSS1.1,MTL_P_Simics_PSS1.1,MTL_S_Simics_PSS1.1,MTL_N_Simics_PSS1.1,ADL-P_ADP-LP_LP5_PreAlpha,ADL-P_ADP-LP_L4X_PreAlpha,ADL-M_ADP-M_LP5_20H1_PreAlpha,ADL-M_ADP-M_LP5_21H1_PreAlpha,ADL-P_ADP-LP_DDR4_PreAlpha,ADL-P_ADP-LP_DDR5_PreAlpha,TGLR_UP3_HR21_PreAlpha,TGLR_UP3_HR21_Alpha,TGLR_UP3_HR21_Beta,TGLR_UP3_HR21_PV</t>
  </si>
  <si>
    <t>BC-RQTBC-10601,BC-RQTBC-12867,BC-RQTBCTL-1238
1405574530
1405574526
1209574571
BC-RQTBC-12922
RKL , JSLP: 2203202923 , 2203202897
MTL: 16011187654 , 16011326921</t>
  </si>
  <si>
    <t>Pressing the Power Button more than 10 seconds leads to SUT shutdown irrespective of OS Power Settings</t>
  </si>
  <si>
    <t>bios.alderlake,bios.amberlake,bios.apollolake,bios.arrowlake,bios.cannonlake,bios.coffeelake,bios.cometlake,bios.icelake-client,bios.jasperlake,bios.kabylake,bios.kabylake_r,bios.lakefield,bios.lunarlake,bios.meteorlake,bios.raptorlake,bios.raptorlake_refresh,bios.rocketlake,bios.tigerlake,bios.whiskeylake,ifwi.amberlake,ifwi.arrowlake,ifwi.lunarlake,ifwi.meteorlake,ifwi.raptorlake,ifwi.raptorlake_refresh</t>
  </si>
  <si>
    <t>Intention of the test case is to verify below requirement.
	While system is in S0 running Win8/Winblue OS, EC FW shall send the SCI notification on power button press and release.
	If power button is pressed more than 10 seconds, then power off options (Control Panel,\Hardware and Sound\Power Options\System Settings) will overridden and SUT will switch Off
 </t>
  </si>
  <si>
    <t>RPL-S_ 5SGC1,RPL-S_4SDC1,RPL-S_4SDC2,RPL-S_3SDC1,RPL-S_2SDC2,RPL-S_2SDC3,RPL-S_2SDC7,MTL_VS_0.8,ADL-S_Post-Si_In_Production,MTL-M/P_Pre-Si_In_Production,MTL-M_4SDC2,MTL-M_3SDC3,MTL-M_2SDC4,IFWI_COMMON_UNIFIED,MTL-M_2SDC5,MTL-M_2SDC6,MTL-M_5SGC1,MTL-M_4SDC1,MTL_IFWI_IAC_EC,ADL-S_Post-Si_In_Production,MTL_IFWI_CBV_EC,MTL_IFWI_CBV_BIOS,RPL-SBGA_5SC,MTL-P_5SGC1,MTL-P_4SDC1,MTL-P_4SDC2,MTL-P_3SDC3,MTL-P_3SDC4,MTL-P_2SDC5,MTL-P_2SDC6,ADL-N_Post-Si_In_Production,RPL-S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S_2SDC1,RPL_Hx-R-DC1,RPL_Hx-R-GC,RPL_Hx-R-GC,RPL_Hx-R-DC1,RPL_Hx-R-GC,RPL_Hx-R-DC1</t>
  </si>
  <si>
    <t>Verify if system boot with SAF,MAF and G3 configuration</t>
  </si>
  <si>
    <t>Not Evaluated</t>
  </si>
  <si>
    <t>fw.ifwi.softstraps</t>
  </si>
  <si>
    <t>all flash method should work without any issue and  system should boot success fully</t>
  </si>
  <si>
    <t>ifwi.arrowlake,ifwi.lunarlake,ifwi.meteorlake,ifwi.raptorlake</t>
  </si>
  <si>
    <t>ifwi.meteorlake,ifwi.raptorlake</t>
  </si>
  <si>
    <t>open.definition_phase</t>
  </si>
  <si>
    <t>Testcase is to check whether system boots with SAF, MAF and G3 configuration , if board is configured  SAF or MAF or G3 concerned flash should work fine without any issue.</t>
  </si>
  <si>
    <t>MTL_Test_Suite,IFWI_COVERAGE_DELTA,IFWI_TEST_SUITE,RPL-P_5SGC1,RPL-P_4SDC1,RPL-P_2SDC3,RPL-P_3SDC2,RPL-P_5SGC2,MTL_IFWI_BAT,RPL_S_MASTER,RPL_P_MASTER,RPL-S_ 5SGC1,,,RPL-S_4SDC2,RPL-S_3SDC1,RPL-S_2SDC1,RPL-S_2SDC2,RPL-S_2SDC7,,RPL-S_2SDC4,MTL_IFWI_BAT,MTL_IFWI_CBV_BIOS,ARL_Px_IFWI_CI</t>
  </si>
  <si>
    <t>Verify if Intel SelfTest completes successfully</t>
  </si>
  <si>
    <t>CSS-IVE-101752</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</si>
  <si>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RKL_Simics_VP_PSS1.1,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TGL_H81_20H1_RS7_ALPHA,TGL_H81_20H1_RS7_BETA,TGL_H81_20H1_RS7_PV</t>
  </si>
  <si>
    <t>ACPI,Internal Tools,TBT_PD_EC_NA</t>
  </si>
  <si>
    <t>Tool Compliance checking on all Platform
RKL: 2206200163</t>
  </si>
  <si>
    <t>All registers should be set according to the specification.Self Test should pass with out any errors.</t>
  </si>
  <si>
    <t>bios.alderlake,bios.amberlake,bios.apollolake,bios.arrowlake,bios.cannonlake,bios.coffeelake,bios.cometlake,bios.geminilake,bios.icelake-client,bios.kabylake,bios.kabylake_r,bios.lakefield,bios.lunarlake,bios.meteorlake,bios.raptorlake,bios.rocketlake,bios.tigerlake,bios.whiskeylake,ifwi.amberlake,ifwi.apollolake,ifwi.arrowlake,ifwi.cannonlake,ifwi.coffeelake,ifwi.cometlake,ifwi.geminilake,ifwi.icelake,ifwi.kabylake,ifwi.kabylake_r,ifwi.lakefield,ifwi.lunarlake,ifwi.meteorlake,ifwi.raptorlake,ifwi.tigerlake,ifwi.whiskeylake</t>
  </si>
  <si>
    <t>bios.alderlake,bios.amberlake,bios.arrowlake,bios.cannonlake,bios.coffeelake,bios.cometlake,bios.geminilake,bios.icelake-client,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</si>
  <si>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Self test tool run helps validate BIOS compliance to EDS and BWG specs.</t>
  </si>
  <si>
    <t>EC-NA,EC-REVIEW,InProdATMS1.0_03March2018,PSE 1.0,EC-PD-NA,OBC-CNL-PTF-Enterprise-ACPI-software,OBC-CFL-PTF-Enterprise-ACPI-software,OBC-LKF-PTF-Enterprise-ACPI-software,OBC-ICL-PTF-Software-Software-selftest,OBC-TGL-PTF-Software-Software-selftest,GLK_ATMS1.0_Automated_TCs,KBLR_ATMS1.0_Automated_TCs,TGL_BIOS_PO_P3,TGL_IFWI_PO_P3,TGL_NEW_BAT,TGL_IFWI_FOC_BLUE,CML-H_ADP-S_PO_Phase3,LKF_WCOS_BIOS_BAT_NEW,ADL_S_Dryrun_Done,RKL_S_CMPH_POE_Sanity,RKL_S_TGPH_POE_Sanity,RKL_CMLS_CPU_TCS,IFWI_Payload_Common,ADL-S_Delta1,ADL-S_Delta2,RKL-S X2_(CML-S+CMP-H)_S102,RKL-S X2_(CML-S+CMP-H)_S62,RPL_S_PSS_BASE,UTR_SYNC,LNLM5SGC,LNLM4SDC1,LNLM3SDC2,LNLM3SDC3,LNLM3SDC4,LNLM3SDC5,LNLM2SDC6,MTLSGC1,MTLSDC4,MTLSDC1,MTLSDC2,MTLSDC3,MTLSDC5,RPL-Px_4SP2,RPL-Px_2SDC1,MTL-P_4SDC1,MTL-P_3SDC3,MTL-P_3SDC4,MTL-P_5SGC1,MTL-P_4SDC2,MTL-P_2SDC5,MTL-P_2SDC6,MTL-M_5SGC1,MTL-M_2SDC4,MTL-M_2SDC5,MTL-M_2SDC6,MTL-M_4SDC1,MTL-M_3SDC3,MTL-M_4SDC2,RPL-Px_4SDC1,RPL-P_3SDC3,RPL-S_5SGC1,RPL-S_2SDC3,RPL-S_2SDC2,RPL-S_2SDC1,RPL-S_4SDC2,RPL-S_4SDC1,RPL-S_3SDC1,RPL-SBGA_5SC,RPL_Hx-R-GC,RPL_Hx-R-DC1,RPL-SBGA_4SC,RPL-SBGA_3SC,RPL-SBGA_3SC-2,RPL-SBGA_2SC1,RPL-SBGA_2SC21,RPL-P_5SGC1,RPL-P_2SDC5,RPL-P_2SDC3,RPL-P_2SDC4,RPL-P_2SDC6,RPL-P_PNP_GC,RPL-P_4SDC1,RPL-P_3SDC2,RPL-Px_5SGC1,RPL-S_ 5SGC1,RPL-S_2SDC7,RPL_S_MASTER,RPL_S_BackwardCompc,ADL-S_ 5SGC_1DPC,ADL-S_4SDC1,ADL-S_4SDC2,ADL-S_4SDC4,ADL_N_MASTER,ADL_N_REV0,ADL_N_5SGC1,ADL_N_4SDC1,ADL_N_3SDC1,ADL_N_2SDC1,ADL_N_2SDC2,ADL_N_2SDC3,MTL_TRY_RUN,IFWI_TEST_SUITE,IFWI_COMMON_UNIFIED,MTL_PSS_1.1,ARL_S_PSS1.1,TGL_H_MASTER,MTL_TRY_RUNMTL_TRP_1,MTL_PSS_0.8,ARL_S_PSS0.8_NEW,ADL-P_5SGC1,ADL-P_5SGC2,ADL-M_5SGC1,ADL-M_3SDC2,ADL-M_2SDC1,ADL-M_2SDC2,MTL_SIMICS_IN_EXECUTION_TEST,ADL-N_REV1,ADL_SBGA_5GC,ADL_SBGA_3DC1,ADL_SBGA_3DC2,ADL_SBGA_3DC3,ADL_SBGA_3DC4,ADL_SBGA_3DC,ADL-M_3SDC1,LNL_M_PSS0.8,LNL_M_PSS1.1,MTL_IFWI_CBV_BIOS,MTL_M_P_PV_POR,LNL_M_PSS0.5,IPU23.1_BIOS_change,TGL_BIOS_IPU_QRC_BAT</t>
  </si>
  <si>
    <t>Verify HD Display Audio (Intel Display Audio) enumeration pre and post S4, S5, warm and cold reboot cycles</t>
  </si>
  <si>
    <t>bios.pch,fw.ifwi.bios,fw.ifwi.pmc</t>
  </si>
  <si>
    <t>CSS-IVE-145258</t>
  </si>
  <si>
    <t>ADL-S_ADP-S_SODIMM_DDR5_1DPC_Alpha,ADL-S_ADP-S_UDIMM_DDR5_1DPC_PreAlpha,JSLP_POR_20H1_Alpha,JSLP_POR_20H1_PreAlpha,JSLP_POR_20H2_Beta,JSLP_POR_20H2_PV,JSLP_PSS_0.5_19H1_REV1,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</si>
  <si>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JSL+: 2202557339</t>
  </si>
  <si>
    <t>Intel HD Audio should get enumerated properly pre and post power cycles</t>
  </si>
  <si>
    <t>bios.alderlake,bios.jasperlake,bios.meteorlake,bios.raptorlake,bios.rocketlake,ifwi.meteorlake,ifwi.raptorlake</t>
  </si>
  <si>
    <t>This test is to verify Intel HD Audio enumeration with various power cycles
 </t>
  </si>
  <si>
    <t>BIOS_Optimization,ADL-S_ADP-S_DDR4_2DPC_PO_Phase2,ADL-S_ADP-S_DDR4_2DPC_PO_Phase3,ADL-P_ADP-LP_DDR4_PO Suite_Phase2,ADL-P_ADP-LP_DDR4_PO Suite_Phase3,PO_Phase_3,PO_Phase_2,ADL-P_ADP-LP_LP5_PO Suite_Phase2,ADL-P_ADP-LP_LP5_PO Suite_Phase3,ADL-P_ADP-LP_DDR5_PO Suite_Phase3,ADL-P_ADP-LP_DDR5_PO Suite_Phase2,ADL-P_ADP-LP_LP4x_PO Suite_Phase2,ADL-P_ADP-LP_LP4x_PO Suite_Phase3,UTR_SYNC,LNLM4SDC1,LNLM3SDC4,MTL_HFPGA_Audio,RPL_S_MASTER,RPL_S_BackwardComp,ADL-S_4SDC2,ADL_N_MASTER,ADL_N_5SGC1,ADL_N_4SDC1,ADL_N_3SDC1,ADL_N_2SDC1,ADL_N_2SDC2,ADL_N_2SDC3,MTL_Test_Suite,MTL_IFIW_PSS_EXTENDED,IFWI_FOC_BAT,IFWI_TEST_SUITE,IFWI_COMMON_UNIFIED,RPL-S_ 5SGC1,RPL-S_4SDC1,RPL-S_4SDC2,RPL-S_2SDC1,RPL-S_2SDC2,RPL-S_2SDC3,ADL-P_5SGC1,ADL-P_5SGC2,RPL_S_PO_P3,ADL-M_5SGC1,ADL_N_REV0,ADL_N_PO_Phase2,ADL_N_PO_Phase3,RPL_Steps_Tag_NA,MTL_Steps_Tag_NA,RPL-Px_5SGC1,RPL-Px_4SDC1,RPL-P_4SDC1,RPL-P_3SDC2,RPL-P_3SDC3,RPL-P_PNP_GC,ADL-N_REV1,RPL_S_IFWI_PO_Phase3,ADL_SBGA_5GC,ADL_SBGA_3DC1,ADL_SBGA_3DC2,ADL_SBGA_3DC3,ADL_SBGA_3DC4,RPL-SBGA_5SC,RPL-SBGA_3SC1,ADL-M_3SDC2,ADL-M_2SDC1,ADL-M_2SDC2,RPL-S_2SDC7,RPL_Px_PO_P3,MTL-M_5SGC1,MTL-M_3SDC3,RPL_SBGA_PO_P3,RPL_SBGA_IFWI_PO_Phase3,MTLSDC3,MTLSDC5,MTLSDC6
MTL_IFWI_CBV_ACE FW,MTL_IFWI_CBV_PMC,MTL-P_5SGC1,MTL-P_3SDC4,RPL_P_PO_P3,RPL-Px_2SDC1,RPL_P_Q0_DC2_PO_P3,MTLSGC1,RPL_Hx-R-GC,RPL_Hx-R-DC1</t>
  </si>
  <si>
    <t>Verify functionality of all applicable on-board enabled Ports and Slots in RVP as mentioned in TOPS</t>
  </si>
  <si>
    <t>silicon</t>
  </si>
  <si>
    <t>bios.platform,fw.ifwi.bios,fw.ifwi.others</t>
  </si>
  <si>
    <t>CSS-IVE-129709</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</si>
  <si>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TestChip_19H1_PowerOn,JSLP_TestChip_19H1_PreAlpha,KBL_H42_PV,KBL_S22_PV,KBL_S42_PV,KBL_U21_PV,KBL_U22_PV,KBL_U23e_PV,KBL_Y22_PV,KBLR_U42_PV,KBLR_Y_PV,KBLR_Y22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</si>
  <si>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BIOS-Boot-Flows,DP-Display,HDMI,LAN,M.2 PCIe Gen4,PCIe-Gen4,PCIe_Gen5,Port 80,Power Btn/HID,PS/2,RVP SKU support,SATA/PCIe combo ports,Serial,System Buttons,UART,USB/XHCI ports,USB-TypeC</t>
  </si>
  <si>
    <t>TOPS requirement 
ADL_P: 16011171142</t>
  </si>
  <si>
    <t>All the applicable onboard Ports and Slots in RVP as per TOPS/POR document should function without any issue</t>
  </si>
  <si>
    <t>bios.alderlake,bios.amberlake,bios.arrowlake,bios.coffeelake,bios.cometlake,bios.icelake-client,bios.jasperlake,bios.kabylake,bios.kabylake_r,bios.lakefield,bios.lunarlake,bios.meteorlake,bios.raptorlake,bios.raptorlake_refresh,bios.rocketlake,bios.skylake,bios.tigerlake,bios.whiskeylake,ifwi.arrowlake,ifwi.lunarlake,ifwi.meteorlake,ifwi.raptorlake</t>
  </si>
  <si>
    <t>bios.alderlake,bios.amberlake,bios.coffeelake,bios.cometlake,bios.icelake-client,bios.jasperlake,bios.kabylake,bios.kabylake_r,bios.lakefield,bios.meteorlake,bios.raptorlake,bios.rocketlake,bios.tigerlake,bios.whiskeylake,ifwi.meteorlake,ifwi.raptorlake</t>
  </si>
  <si>
    <t>This test is to verify all the applicable On-board enabled Ports and Slots in RVP are functioning with out any issues
Refer TOPS for all applicable Ports as per RVP SKU
Applicable Ports like Display (eDP, DP, HDMI) , USB(2.0,3.0, 3.2), Type-c, etc... Slots like UDIMM,SODIMM,PCIe1x,PCIE4x,PCIe16x,M.2,etc...</t>
  </si>
  <si>
    <t>LKF_WCOS_BIOS_BAT_NEW,RKL_S_CMPH_POE_Sanity,RKL_S_TGPH_POE_Sanity,COMMON_QRC_BAT,TGL_H_QRC_NA,ADL_S_QRCBAT,RKL-S X2_(CML-S+CMP-H)_S102,RKL-S X2_(CML-S+CMP-H)_S62,ADL-P_QRC,ADL-P_QRC_BAT,UTR_SYNC,LNLM5SGC,LNLM4SDC1,LNLM3SDC2,LNLM3SDC3,LNLM3SDC4,LNLM3SDC5,LNLM2SDC6,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RPL-SBGA_5SC, RPL_Hx-R-GC,RPL_Hx-R-DC1,RPL-SBGA_4SC,RPL-SBGA_3SC,RPL-SBGA_3SC-2,RPL-SBGA_2SC1,RPL-SBGA_2SC21,RPL-P_5SGC1,RPL-P_2SDC5,RPL-P_2SDC3,RPL-P_2SDC4,RPL-P_2SDC6,RPL-P_PNP_GC,,RPL-P_4SDC1,RPL-P_3SDC2,,RPL-Px_5SGC1,,RPL-S_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4,ADL_N_MASTER,MTL_Test_Suite,IFWI_TEST_SUITE,IFWI_COMMON_UNIFIED,TGL_H_MASTER,ADL-P_5SGC1,ADL-P_5SGC2,RKL_S_X1_2*1SDC,ADL-M_5SGC1,ADL-M_4SDC1,ADL-M_3SDC1,ADL-M_3SDC2,ADL-M_3SDC3,ADL-M_QRC_BAT,ADL-P_3SDC1,ADL-P_3SDC2,ADL-P_3SDC3,ADL-P_3SDC4,ADL-P_2SDC1,ADL-P_2SDC2,RPL_S_QRCBAT,ADL_N_REV0,ADL-N_REV1,ADL_SBGA_5GC,ADL_SBGA_3DC1,ADL_SBGA_3DC2,ADL_SBGA_3DC3,ADL_SBGA_3DC4,ADL_SBGA_3DC,ADL-M_2SDC2,RPL_Px_QRC,MTL_IFWI_CBV_BIOS,RPL-sbga_QRC_BAT,RPL_P_QRC</t>
  </si>
  <si>
    <t>Verify firmware upgrade and downgrade for ME payload from OS</t>
  </si>
  <si>
    <t>CSS-IVE-131908</t>
  </si>
  <si>
    <t>ADL-S_ADP-S_SODIMM_DDR5_1DPC_Alpha,ADL-S_ADP-S_UDIMM_DDR5_1DPC_PreAlpha,CFL_H62_RS2_PV,CFL_H62_RS3_PV,CFL_H62_RS4_PV,CFL_H62_RS5_PV,CFL_H82_RS5_PV,CFL_H82_RS6_PV,CFL_S62_RS4_PV,CFL_S62_RS5_PV,CFL_S82_RS5_PV,CFL_S82_RS6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Y42_RS6_PV,JSLP_POR_20H1_Alpha,JSLP_POR_20H1_PreAlpha,JSLP_POR_20H2_Beta,JSLP_POR_20H2_PV,JSLP_PSS_0.8_19H1_REV2,JSLP_PSS_1.0_19H1_REV2,JSLP_PSS_1.1_19H1_REV2,JSLP_TestChip_19H1_PowerOn,JSLP_TestChip_19H1_PreAlpha,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</si>
  <si>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BIOS_PSIRT_QSR_Coverage,FW-Update</t>
  </si>
  <si>
    <t>FW update scenario at OS Level</t>
  </si>
  <si>
    <t>Firmware upgrade and downgrade for ME payload should get completed successfully from OS</t>
  </si>
  <si>
    <t>bios.amberlake,ifwi.alderlake,ifwi.arrowlake,ifwi.jasperlake,ifwi.lunarlake,ifwi.meteorlake,ifwi.raptorlake,ifwi.rocketlake</t>
  </si>
  <si>
    <t>CapsuleApp.efi</t>
  </si>
  <si>
    <t>Intention of the testcase is to verify firmware upgrade and downgrade for ME payload.
This test verifies upgrade and downgrade at OS level
 </t>
  </si>
  <si>
    <t>UDL2.0_ATMS2.0,TGL_H_PSS_BIOS_BAT,IFWI_TEST_SUITE,ADL/RKL/JSL,RKL-S X2_(CML-S+CMP-H)_S102,RKL-S X2_(CML-S+CMP-H)_S62,MTL_Test_Suite,IFWI_SYNC,Automation_Inproduction,ADL_N_IFWIIFWI_COVERAGE_DELTA,RPLSGC1,RPLSGC2,ADLMLP4x,RPL_S_MASTER,RPL-S_5SGC1,RPL-S_4SDC1,RPL-S_3SDC1,RPL-S_2SDC1,RPL-S_2SDC2,RPL-S_2SDC3,RPL-S_ 5SGC1,ADL_SBGA_5GC, ADL_SBGA_3DC4,RPL-S_2SDC7,LNL_M-MASTER,MTL_IFWI_CBV_CSME,ADL_N_IFWI_5SGC1,ADL_N_IFWI_4SDC1,ADL_N_IFWI_3SDC1,ADL_N_IFWI_2SDC1,ADL_N_IFWI_2SDC2,ADL_N_IFWI_2SDC3,ADL_N_IFWI_IEC_CSME,RPL-SBGA_5SC, RPL-SBGA_4SC, RPL-SBGA_3SC, RPL-SBGA_2SC1, RPL-SBGA_2SC2,MTLSDC1,MTLSDC2,RPL_Hx-R-GC,MTLSDC4,MTL_IFWI_MEBx,RPL_Hx-R-GC,RPL_Hx-R-DC1</t>
  </si>
  <si>
    <t>Verify display in HDMI panel in OS</t>
  </si>
  <si>
    <t>CSS-IVE-132126</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</si>
  <si>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</si>
  <si>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Display Panels,HDMI</t>
  </si>
  <si>
    <t>BC-RQTBC-1454
BC-RQTBC-15632
TGL HSD ID :220194370
RKL:2203201846</t>
  </si>
  <si>
    <t>HDMI panel should display OS properly</t>
  </si>
  <si>
    <t>Intention of the testcase is to verify HDMI panel display</t>
  </si>
  <si>
    <t>GraCom,CNL-Z0-NoHDMI,ICL_PSS_BAT_NEW,GLK-RS3-10_IFWI,BIOS_BAT_QRC,ICL_BAT_NEW,BIOS_EXT_BAT,InProdATMS1.0_03March2018,PSE 1.0,ICL_RVPC_NA,AML_5W_NA,OBC-CNL-GPU-DDI-Display-HDMI,OBC-CFL-GPU-DDI-Display-HDMI,OBC-ICL-GPU-DDI-Display-HDMI,OBC-TGL-GPU-DDI-Display-HDMI,CML_BIOS_Sanity_CSME12.xx,GLK_ATMS1.0_Automated_TCs,KBLR_ATMS1.0_Automated_TCs,TGL_Focus_Blue_Auto,CML_DG1_Delta,RKL_S_PO_Phase3_IFWI,RKL_POE,RKL_U_PO_Phase3_IFWI,IFWI_TEST_SUITE,RKL_Native_PO,RKL_Xcomp_PO,Phase_2,ADL/RKL/JSL,CML_H_ADP_S_PO,COMMON_QRC_BAT,ADL_Arch_Phase3,Phase_3,MTL_PSS_0.8IFWI_SYNC,Automation_Inproduction,ADL_N_IFWIIFWI_COVERAGE_DELTA,MTL_IFWI_Sanity,ADL-M_5SGC1,ADL-M_3SDC1,RPL-Px_5SGC1,RPL-Px_4SDC1,RPL-P_3SDC2,RPL-P_2SDC4,RPL-P_3SDC3,RPL-P_PNP_GC,RPL-S_4SDC2,RPL-S_2SDC1,RPL-S_2SDC2,RPL-S_2SDC3,RPL-S_2SDC7,RPL_S_IFWI_PO_Phase2,ADL_M_RVP2a,ADL_SBGA_5GC,ADL_SBGA_3DC1,ADL_SBGA_3DC2,ADL_SBGA_3DC3,ADL_SBGA_3DC4,ERB,ADL-M_5SGC1,ADL-M_3SDC1,ADL-M_3SDC2,ADL-M_2SDC1,ADL-M_2SDC2,ADL_P_GC_NA,LNL_M_IFWI_PSS,ADL_SBGA_3SDC1,RPL_Px_PO_P2,RPL_SBGA_IFWI_PO_Phase2,MTL_IFWI_CBV_BIOS,RPL_P_PO_P2,RPL-S_2SDC8,RPL-P_3SDC2,RPL-P_2SDC4,RPL-Px_2SDC1,ARL_Px_IFWI_CI,MTL-P_IFWI_PO,MTLSDC3, MTLSDC4,MTLSDC5,RPL-Px_4SP2,RPL_Hx-R-GC,RPL_Hx-R-DC1</t>
  </si>
  <si>
    <t>Verify display for all connected pannels (HDMI, eDP, DP, MIPI, Onboard TypeC)</t>
  </si>
  <si>
    <t>CSS-IVE-130215</t>
  </si>
  <si>
    <t>ADL-S_ADP-S_SODIMM_DDR5_1DPC_Alpha,AML_5W_Y22_ROW_PV,ADL-S_ADP-S_UDIMM_DDR5_1DPC_PreAlpha,CFL_H62_RS3_PV,CFL_H62_RS4_PV,CFL_H62_RS5_PV,CFL_H82_RS5_PV,CFL_H82_RS6_PV,CFL_KBPH_S62_RS3_PV,CFL_KBPH_S82_RS6_PV ,CFL_S62_RS4_PV,CFL_S62_RS5_PV,CFL_S82_RS5_PV,CFL_S82_RS6_PV,CFL_U43e_LP3_KC_PV,CFL_U43e_PV,CNL_H82_PV,CNL_U22_PV,CNL_Y22_PV,JSLP_POR_20H1_Alpha,JSLP_POR_20H1_PreAlpha,JSLP_POR_20H2_Beta,JSLP_POR_20H2_PV,JSLP_TestChip_19H1_PreAlpha,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TGL_ H81_RS4_Alpha,TGL_ H81_RS4_Beta,TGL_ H81_RS4_PV,TGL_H81_19H2_RS6_POE,TGL_H81_19H2_RS6_PreAlpha,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</si>
  <si>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BC-RQTBC-9723
BC-RQTBC-10638
JSLP: 1606766188
MTL: 16011327247</t>
  </si>
  <si>
    <t>Display enumeration and display should come up for all supported panels.</t>
  </si>
  <si>
    <t>All display panels should work properly </t>
  </si>
  <si>
    <t>GLK-IFWI-SI,UDL2.0_ATMS2.0,OBC-CNL-GPU-DDI-Display-MIPI_eDP_DP_HDMI,OBC-CFL-GPU-DDI-Display-MIPI_eDP_DP_HDMI,OBC-ICL-GPU-DDI-Display-MIPI_eDP_DP_HDMI,OBC-TGL-GPU-DDI-Display-MIPI_eDP_DP_HDMI,TGL_BIOS_PO_P3,TGL_IFWI_PO_P3,RKL_U_ERB,RKL_S_ERB,ADL_S_ERB_PO,rkl_cml_s62,IFWI_TEST_SUITE,ADL/RKL/JSL,COMMON_QRC_BAT,ADL_P_ERB_PO,ADL_P_ERB_BIOS_PO,MTL_Test_Suite,IFWI_SYNC,IFWI_COVERAGE_DELTA,ADLMLP4x,ADL-P_5SGC1,ADL-P_5SGC2,ADL-M_5SGC1,ADL-M_4SDC1,ADL-M_3SDC1,RPL-P_3SDC2,RPL-P_3SDC3,RPL-P_2SDC4,RPL-P_PNP_GC,RPL-S_ 5SGC1,RPL-S_4SDC1,RPL-S_3SDC1,RPL-S_4SDC2,RPL-S_2SDC1,RPL-S_2SDC2,RPL-S_2SDC3,MTL_IFWI_BAT,ADL_SBGA_5GC,RPL-S_2SDC7,ADL-M_Sanity_IFWI_New,ADL_SBGA_3DC1,ADL_SBGA_3DC2,ADL_SBGA_3DC3,ADL_SBGA_3DC4,ADL_SBGA_3SDC1,MTL-M_5SGC1,MTL-M_4SDC1,MTL-M_4SDC2,MTL-M_3SDC3,MTL-M_2SDC4,MTL-M_2SDC5,MTL-M_2SDC6,RPL-SBGA_5SC,RPL-SBGA_3SC,RPL-SBGA_2SC1,RPL-SBGA_2SC2,MTLSDC1,MTLSDC4,MTLSDC5,,RPL-P_2SDC5,RPL_Hx-R-GC,RPL_Hx-R-DC1</t>
  </si>
  <si>
    <t>Verify display audio functionality on HDMI speakers</t>
  </si>
  <si>
    <t>CSS-IVE-76597</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</si>
  <si>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</si>
  <si>
    <t>audio codecs,HDMI,HDMI-Audio</t>
  </si>
  <si>
    <t>TC developed based on L1\L2 coverage
TGL: 220194370,1507073116
MTL: 16011187474, 16011326931</t>
  </si>
  <si>
    <t>Audio playback should be consistent on HDMI audio speakers</t>
  </si>
  <si>
    <t>bios.alderlake,bios.amberlake,bios.apollolake,bios.broxton,bios.cannonlake,bios.coffeelake,bios.cometlake,bios.geminilake,bios.icelake-client,bios.kabylake,bios.kabylake_r,bios.lunarlake,bios.meteorlake,bios.raptorlake,bios.raptorlake_refresh,bios.rocketlake,bios.tigerlake,ifwi.amberlake,ifwi.apollolake,ifwi.arrowlake,ifwi.broxton,ifwi.cannonlake,ifwi.coffeelake,ifwi.cometlake,ifwi.geminilake,ifwi.icelake,ifwi.kabylake,ifwi.kabylake_r,ifwi.lunarlake,ifwi.meteorlake,ifwi.raptorlake,ifwi.raptorlake_refresh,ifwi.tigerlake</t>
  </si>
  <si>
    <t>bios.alderlake,bios.amberlake,bios.apollolake,bios.arrowlake,bios.broxton,bios.cannonlake,bios.coffeelake,bios.cometlake,bios.geminilake,bios.icelake-client,bios.kabylake,bios.kabylake_r,bios.meteorlake,bios.raptorlake,bios.rocketlake,bios.tigerlake,ifwi.amberlake,ifwi.apollolake,ifwi.broxton,ifwi.cannonlake,ifwi.coffeelake,ifwi.cometlake,ifwi.geminilake,ifwi.icelake,ifwi.kabylake,ifwi.kabylake_r,ifwi.meteorlake,ifwi.raptorlake,ifwi.tigerlake</t>
  </si>
  <si>
    <t>This test is to verify Audio playback on HDMI speakers.
Android OS related steps:
1. Boot to AOS with HDMI panel's display and audio input connected to DUT.
2. Play any audio and check for sound output via HDMI speakers.
Expected Results:
Audio output should be proper on HDMI speakers</t>
  </si>
  <si>
    <t>GraCom,GLK-FW-PO,CNL-Z0-NoHDMI,GLK-RS3-10_IFWI,ICL_BAT_NEW,BIOS_EXT_BAT,UDL2.0_ATMS2.0,ICL_RVPC_NA,TGL_ERB_PO,AML_5W_NA,OBC-CNL-GPU-DDI-Display-HDMI_Audio,OBC-CFL-GPU-DDI-Display-HDMI_Audio,OBC-ICL-GPU-DDI-Display-HDMI_Audio,OBC-TGL-GPU-DDI-Display-HDMI_Audio,CML_DG1_Delta,TGL_U_GC_DC,IFWI_Payload_Platform,MTL_PSS_1.0,RKL-S X2_(CML-S+CMP-H)_S102,RKL-S X2_(CML-S+CMP-H)_S62,MTL_PSS_0.8,  UTR_SYNC,MTLSDC3,ADL_N_MASTER,MTL_HFPGA_Audio,RPL_S_MASTER,RPL_P_MASTER,RPL_M_MASTER,RPL_S_BackwardComp,ADL-P_SODIMM_DDR5_NA,ADL-S_4SDC1,ADL-S_4SDC2,ADL-S_4SDC3,ADL-S_3SDC4,ADL_N_5SGC1,ADL_N_4SDC1,ADL_N_3SDC1,ADL_N_2SDC1,ADL_N_2SDC3,TGL_H_MASTER,MTL_Test_Suite,MTL_PSS_1.1,IFWI_COMMON_UNIFIED,IFWI_TEST_SUITE,RPL-S_ 5SGC1,RPL-S_4SDC1,RPL-S_4SDC2,RPL-S_2SDC1,RPL-S_2SDC2,RPL-S_2SDC3,ADL-M_5SGC1,ADL-M_3SDC1,MTL_SIMICS_IN_EXECUTION_TEST,ADL_N_REV0,RPL_Steps_Tag_NA,MTL_Steps_Tag_NA,RPL-Px_5SGC1,RPL-Px_4SDC1,MTL_S_PSS_0.8,MTL_S_IFWI_PSS_0.8,RPL-P_4SDC1,RPL-P_3SDC2,RPL-P_2SDC4,RPL-P_3SDC3,RPL-P_PNP_GC,ADL-N_REV1,MTL_IFWI_BAT,ADL_SBGA_5GC,ADL_SBGA_3DC1,ADL_SBGA_3DC2,ADL_SBGA_3DC3,ADL_SBGA_3DC4,RPL-SBGA_5SC,RPL-SBGA_3SC1,ADL-M_3SDC2,ADL-M_2SDC1,ADL-M_2SDC2,RPL-S_2SDC7,MTL_IFWI_CBV_ACE FW,MTL-P_5SGC1,MTL-P_4SDC2,MTL-P_3SDC3,MTL-P_3SDC4,LNL_M_PSS0.8,LNL_M_PSS1.0,LNL_M_PSS1.1,RPL_Px_PO_New_P2,RPL-Px_2SDC1,MTL_P_Sanity,ARL_S_IFWI_0.8PSS,MTL_S_PSS_1.0,RPL-SBGA_4SC,RPL-SBGA_5SC,RPL_Hx-R-GC,RPL_Hx-R-DC1</t>
  </si>
  <si>
    <t>Verify different power state changes on system post Sleep cycle</t>
  </si>
  <si>
    <t>CSS-IVE-102169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</si>
  <si>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</si>
  <si>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Scenario derived from HSD : 1604273715
JSL: 2202553192 , 2202553195 , 2202553186
ADL: 2205168114,2205168210,2205168301,2205167043,2205166859,2205438959,1407721629
MTL : 16011187692, 16011327487</t>
  </si>
  <si>
    <t>System should enter and exit S3 after S4 and S5  No yellow bang should observe in device manager after Sx</t>
  </si>
  <si>
    <t>bios.alderlake,bios.amberlake,bios.arrowlake,bios.cannonlake,bios.coffeelake,bios.cometlake,bios.icelake-client,bios.jasperlake,bios.kabylake,bios.kabylake_r,bios.meteorlake,bios.raptorlake,bios.raptorlake_refresh,bios.rocketlake,bios.tigerlake,bios.whiskeylake,ifwi.amberlake,ifwi.arrowlake,ifwi.cannonlake,ifwi.coffeelake,ifwi.cometlake,ifwi.icelake,ifwi.kabylake,ifwi.kabylake_r,ifwi.lunarlake,ifwi.meteorlake,ifwi.raptorlake,ifwi.raptorlake_refresh,ifwi.tigerlake,ifwi.whiskeylake</t>
  </si>
  <si>
    <t>bios.alderlake,bios.amberlake,bios.arrowlake,bios.cannonlake,bios.coffeelake,bios.cometlake,bios.icelake-client,bios.jasperlake,bios.kabylake,bios.kabylake_r,bios.lunarlake,bios.meteorlake,bios.raptorlake,bios.rocketlake,bios.tigerlake,bios.whiskeylake,ifwi.amberlake,ifwi.cannonlake,ifwi.coffeelake,ifwi.cometlake,ifwi.icelake,ifwi.kabylake,ifwi.kabylake_r,ifwi.meteorlake,ifwi.raptorlake,ifwi.tigerlake,ifwi.whiskeylake</t>
  </si>
  <si>
    <t xml:space="preserve">Intention of the testcase is to verify different power state changes on system post Sleep cycle  The following sequence of Power state changes are verified on the system =&gt; S3 -&gt; S4 -&gt; S3 - &gt; S5 -&gt; S3 -&gt; G3 -&gt; S3 </t>
  </si>
  <si>
    <t>EC-BAT,EC-SX,InProdATMS1.0_03March2018,PSE 1.0,EC-BAT-automation,OBC-CNL-PTF-PMC-PM-Sx,OBC-ICL-PTF-PMC-PM-Sx,OBC-TGL-PTF-PMC-PM-Sx,KBLR_ATMS1.0_Automated_TCs,CML_EC_FV,ADL_S_Dryrun_Done,ECVAL-EXBAT-2018,ECVAL-DT-FV,IFWI_Payload_PMC,MTL_PSS_1.0,LNL_M_PSS1.0,RKL-S X2_(CML-S+CMP-H)_S62,RKL-S X2_(CML-S+CMP-H)_S102,MTL_PSS_0.8,ARL_S_PSS0.8,LNL_M_PSS0.8,UTR_SYNC,MTL_HFPGA_SOC_S,RPL_S_BackwardComp,RPL_S_MASTER,RPL-P_5SGC1,RPL-P_4SDC1,RPL-P_2DC3,RPL-P_3SDC2,RPL-P_2SDC3,RPL-S_5SGC1,RPL-S_4SDC1,RPL-S_4SDC2,RPL-S_2SDC1,RPL-S_2SDC2,RPL-S_2SDC3,RPL-S_ 5SGC1,RPL-S_2SDC8,ADL-S_ 5SGC_1DPC,ADL-S_4SDC1,ADL_N_MASTER,ADL_N_5SGC1,ADL_N_4SDC1,ADL_N_3SDC1,ADL_N_2SDC1,ADL_N_2SDC2,ADL_N_2SDC3,IFWI_TEST_SUITE,IFWI_COMMON_UNIFIED,IFWI_FOC_BAT,TGL_H_MASTER,ADL-P_5SGC2,ADL_N_REV0,MTL_SIMICS_IN_EXECUTION_TEST,ADL-N_REV1,MTL_HSLE_Sanity_SOC,ADL_SBGA_5GC,ADL_SBGA_3DC1,ADL_SBGA_3DC2,ADL_SBGA_3DC3,ADL_SBGA_3DC4,RPL-SBGA_5SC,RPL-S_2SDC7,RPL-Px_5SGC1,MTL-M_5SGC1,MTL-M_4SDC1,MTL-M_4SDC2,MTL-M_3SDC3,MTL-M_2SDC4,MTL-M_2SDC5,MTL-M_2SDC6,ADL-S_Post-Si_In_Production,MTL-M/P_Pre-Si_In_Production,MTL_IFWI_CBV_PMC,MTL_IFWI_CBV_EC,MTL_IFWI_CBV_BIOS,MTL-P_5SGC1,MTL-P_4SDC1,MTL-P_4SDC2,MTL-P_3SDC3,MTL-P_3SDC4,MTL-P_2SDC5,MTL-P_2SDC6,MTL_A0_P1,RPL-SBGA_3SC,RPL-Px_2SDC1,RPL-Px_4SP2,RPL-P_2SDC4,RPL-P_2SDC5,RPL-P_2SDC6,MTL_M_P_PV_POR,MTLSGC1,MTLSDC3,MTLSDC4,LNLM5SGC,LNLM4SDC1,LNLM3SDC2,LNLM3SDC3,LNLM3SDC4,LNLM3SDC5,LNLM2SDC6,RPL_Hx-R-GC,RPL_Hx-R-DC1,ARL_S_PSS1.0</t>
  </si>
  <si>
    <t>Verify different power state changes on Modern standby enabled system</t>
  </si>
  <si>
    <t>CSS-IVE-102168</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</si>
  <si>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B0_RS4_Beta,LKF_B0_RS4_PO,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</si>
  <si>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Standby),S0ix-states,S-states</t>
  </si>
  <si>
    <t>Scenario derived from HSD : 1604273715
BC-RQTBC-2880
BC-RQTBC-14026
ICL : BC-RQTBC-15321, BC-RQTBC-15323
TGL: BC-RQTBCTL-1220,1405574522,BC-RQTBCTL-679
BC-RQTBCTL-1223
BC-RQTBC-16813 
JSL: 2203202879 , 1607196068
RKL:2203202979, 1405574836
JSLP : 2203202979 , 2203202854
ADL: 2205168114,2205168210,2205168404,2205167043,2205166859,2205168086,1407721629</t>
  </si>
  <si>
    <t xml:space="preserve">Various power state changes on Modern standby enabled system should be successful </t>
  </si>
  <si>
    <t>bios.alderlake,bios.amberlake,bios.arrowlake,bios.cannonlake,bios.coffeelake,bios.cometlake,bios.icelake-client,bios.jasperlake,bios.kabylake,bios.kabylake_r,bios.lakefield,bios.lunarlake,bios.meteorlake,bios.raptorlake,bios.raptorlake_refresh,bios.rocketlake,bios.tigerlake,bios.whiskeylake,ifwi.amberlake,ifwi.arrowlake,ifwi.cannonlake,ifwi.coffeelake,ifwi.cometlake,ifwi.icelake,ifwi.kabylake,ifwi.kabylake_r,ifwi.lakefield,ifwi.lunarlake,ifwi.meteorlake,ifwi.raptorlake,ifwi.raptorlake_refresh,ifwi.tigerlake,ifwi.whiskeylake</t>
  </si>
  <si>
    <t>bios.alderlake,bios.amberlake,bios.arrow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</si>
  <si>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 xml:space="preserve">Intention of the testcase is to verify different power state changes on Modern standby enabled system The following sequence of Power state changes are verified on a Modern standby enabled system =&gt; MoS -&gt; S4 -&gt; MoS - &gt; S5 -&gt; MoS -&gt; G3 -&gt; MoS </t>
  </si>
  <si>
    <t>EC-BAT,EC-SX,UDL2.0_ATMS2.0,OBC-CNL-PTF-PMC-PM-Sx,OBC-ICL-PTF-PMC-PM-Sx,OBC-TGL-PTF-PMC-PM-Sx,OBC-LKF-PTF-PMC-PM-Sx,CML_EC_FV,TGL_Arch_review,RKL_POE,CML-H_ADP-S_PO_Phase2,LKF_WCOS_BIOS_BAT_NEW,ECVAL-DT-EXBAT,ECVAL-EXBAT-2018,LKF_Battery,ADL_P_ERB_BIOS_PO,IFWI_Payload_PMC,RKL-S X2_(CML-S+CMP-H)_S62,RKL-S X2_(CML-S+CMP-H)_S102,UTR_SYNC,RPL_S_BackwardComp,RPL_S_MASTER,RPL-P_5SGC1,RPL-P_4SDC1,RPL-P_3SDC2,RPL-P_2SDC3,RPL-S_5SGC1,RPL-S_4SDC1,RPL-S_4SDC2,RPL-S_2SDC1,RPL-S_2SDC2,RPL-S_2SDC3,RPL-S_2SDC8,ADL-S_ 5SGC_1DPC,ADL-S_4SDC1,ADL_N_MASTER,ADL_N_5SGC1,ADL_N_4SDC1,ADL_N_3SDC1,ADL_N_2SDC1,ADL_N_2SDC2,IFWI_TEST_SUITE,IFWI_COMMON_UNIFIED,TGL_H_MASTER,ADL-P_5SGC1,ADL-P_5SGC2,ADL-M_5SGC1,ADL_N_REV0,ADL-N_REV1,ADL_SBGA_5GC,ADL_SBGA_3DC1,ADL_SBGA_3DC2,ADL_SBGA_3DC3,ADL_SBGA_3DC4,RPL-SBGA_5SC,RPL-S_2SDC7,RPL-Px_5SGC1,MTL-M_5SGC1,MTL-M_4SDC1,MTL-M_4SDC2,MTL-M_3SDC3,MTL-M_2SDC4,MTL-M_2SDC5,MTL-M_2SDC6,ADL-S_Post-Si_In_Production,MTL_IFWI_CBV_EC,MTL-P_5SGC1,MTL-P_4SDC1,MTL-P_4SDC2,MTL-P_3SDC3,MTL-P_3SDC4,MTL-P_2SDC5,MTL-P_2SDC6,RPL-SBGA_3SC,RPL-Px_4SP2,RPL-P_2SDC4,RPL-P_2SDC5,RPL-P_2SDC6,MTLSGC1,MTLSDC1,MTLSDC2,MTLSDC3,MTLSDC4,LNLM5SGC,LNLM4SDC1,LNLM3SDC2,LNLM3SDC3,LNLM3SDC4,LNLM3SDC5,LNLM2SDC6,ARL_S_IFWI_0.5PSS,RPL_Hx-R-GC</t>
  </si>
  <si>
    <t>Verify CSE/TXE/SEC/CSME enumeration pre and post Sx cycle</t>
  </si>
  <si>
    <t>CSS-IVE-132592</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</si>
  <si>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</si>
  <si>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CSE/TXE,S-states</t>
  </si>
  <si>
    <t>bios.arrowlake,bios.raptorlake,ifwi.alderlake,ifwi.arrowlake,ifwi.jasperlake,ifwi.lunarlake,ifwi.meteorlake,ifwi.raptorlake,ifwi.rocketlake</t>
  </si>
  <si>
    <t>bios.arrowlake,bios.raptorlake,ifwi.alderlake,ifwi.jasperlake,ifwi.meteorlake,ifwi.raptorlake,ifwi.rocketlake</t>
  </si>
  <si>
    <t>This test case is verify CSE/TXE/SEC/CSME enumeration pre and post Sx cycle</t>
  </si>
  <si>
    <t>ICL_PSS_BAT_NEW,CFL_Automation_Production,BIOS_EXT_BAT,InProdATMS1.0_03March2018,PSE 1.0,OBC-TGL-PCH-CSME-Manageability-MEBx,TGL_H_PSS_BIOS_BAT,IFWI_TEST_SUITE,ADL/RKL/JSL,RKL-S X2_(CML-S+CMP-H)_S102,RKL-S X2_(CML-S+CMP-H)_S62,MTL_Test_Suite,IFWI_SYNC,IFWI_FOC_BAT,ADL_N_IFWI,MTL_IFWI_PSS_EXTENDEDIFWI_COVERAGE_DELTA,RPLSGC1,RPLSGC2,ADLMLP4x,ADL-P_5SGC1,ADL-P_5SGC2,ADL-M_5SGC1,RPL-Px_5SGC1,RPL-Px_4SDC1,RPL-S_5SGC1,RPL-S_4SDC1,RPL-S_4SDC2,RPL-S_3SDC1,RPL-S_2SDC1,RPL-S_2SDC2,RPL-S_2SDC3,MTL_IFWI_BAT,ADL_SBGA_5GC,ADL_SBGA_3DC4,RPL-S_2SDC7,LNL_M_IFWI_PSS,MTL_S_MASTER,MTL_P_MASTER,MTL_M_MASTER,ADL-S_Post-Si_In_Production,MTL-M_5SGC1,MTL-M_4SDC1,MTL-M_4SDC2,MTL-M_3SDC3,MTL-M_2SDC4,MTL-M_2SDC5,MTL-M_2SDC6,MTL_IFWI_IAC_CSE,MTL_IFWI_CBV_PMC,MTL_IFWI_CBV_CSME,RPL-SBGA_5SC,ADL_N_IFWI_5SGC1,ADL_N_IFWI_4SDC1,ADL_N_IFWI_3SDC1,ADL_N_IFWI_2SDC1,ADL_N_IFWI_2SDC2,ADL_N_IFWI_2SDC3,ADL_N_IFWI_IEC_BIOS,ADL_N_IFWI_IEC_CSME,ADL_N_IFWI_IEC_PMC,RPL-SBGA_4SC,RPL-SBGA_3SC,RPL-SBGA_2SC1,RPL-SBGA_2SC2,RPL-S_2SDC8,RPL-Px_4SP2,RPL-Px_2SDC1,,RPL-P_5SGC1,RPL-P_2SDC3,,RPL-P_3SDC2,RPL-P_2SDC4,RPL-P_2SDC5,MTLSDC1,MTLSDC2,RPL_Hx-R-GC,MTLSDC4,ARL_S_IFWI_0.8PSS,MTL_S_IFWI_SOC-IOE-PMC_Payload,RPL-SBGA_3SC,MTLSGC1,MTLSDC1,MTLSDC2,RPL_Hx-R-GC,MTLSDC3,MTLSDC4,MTL_IFWI_MEBx,RPL_Hx-R-GC,RPL_Hx-R-DC1</t>
  </si>
  <si>
    <t>Verify CPU turbo boost functionality pre and post Sx cycle</t>
  </si>
  <si>
    <t>CSS-IVE-132146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</si>
  <si>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</si>
  <si>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S-states,Turbo</t>
  </si>
  <si>
    <t>Written based on IFWI mandatory test case check list
TGL : BC-RQTBCTL-2684
JSLP : 1607196257</t>
  </si>
  <si>
    <t>CPU turbo boost should be functional post S3 cycle</t>
  </si>
  <si>
    <t>Intention of the testcase is to verify CPU turbo boost functionality pre and post Sx cycle</t>
  </si>
  <si>
    <t>ICL_BAT_NEW,BIOS_EXT_BAT,InProdATMS1.0_03March2018,PSE 1.0,OBC-CNL-CPU-PMC-PM-Turbo,OBC-TGL-CPU-PMC-PM-Turbo,OBC-ICL-CPU-PMC-PM-Turbo,OBC-CFL-CPU-PMC-PM-Turbo,GLK_ATMS1.0_Automated_TCs,TGL_IFWI_PO_P3,MCU_UTR,rkl_cml_s62,IFWI_TEST_SUITE,ADL/RKL/JSL,ADL_Arch_Phase_!,MTL_Test_Suite,IFWI_SYNC,MTL_PSS_1.0,ADL_N_IFWIIFWI_COVERAGE_DELTA,RPLSGC1,RPLSGC2,ADLMLP4x,ADL-P_5SGC1,ADL-P_5SGC2,RPL-S_ 5SGC1,ADL_SBGA_5GC,ADL_SBGA_3SDC1,MTL_PSS_1.0_BLOCK,RPL-S_5SGC1,RPL-S_4SDC1,RPL-S_4SDC2,RPL-S_3SDC1,RPL-S_2SDC1,RPL-S_2SDC2,RPL-S_2SDC3,RPL-S_2SDC8,MTL_IFWI_PSS_BLOCK,RPL-P_5SGC1,RPL-P_4SDC1,RPL-P_3SDC2,RPL-P_2SDC3,RPL-S_2SDC7,ADL-S_Post-Si_In_Production,MTL_IFWI_CBV_DMU,MTL_IFWI_CBV_PMC,MTL_IFWI_CBV_PUNIT,MTL IFWI_Payload_Platform-Val,ADL_N_IFWI_2SDC3,ADL_N_IFWI_2SDC1,ADL_N_IFWI_3SDC1,ADL_N_IFWI_4SDC1,ADL_N_IFWI_5SGC1,MTL-P_5SGC1,MTL-P_4SDC1,MTL-P_4SDC2,MTL-P_3SDC4,RPL-SBGA_5SC,RPL-SBGA_4SC,RPL-SBGA_3SC,RPL-SBGA_2SC1,RPL-SBGA_2SC2,RPL-S_Post-Si_In_Production</t>
  </si>
  <si>
    <t>Verify CPU turbo boost functionality  pre and post S4 , S5 , warm and cold reboot cycles</t>
  </si>
  <si>
    <t>CSS-IVE-145415</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</si>
  <si>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</si>
  <si>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G3-State,S-states,Turbo</t>
  </si>
  <si>
    <t>JSLP : 1607196257</t>
  </si>
  <si>
    <t>CPU turbo boost should be functional post S4,S5,warm and cold reboot cycle</t>
  </si>
  <si>
    <t>Intention of the testcase is to verify CPU turbo boost functionality post S4,S5,warm and cold reboot cycle</t>
  </si>
  <si>
    <t>BIOS_Optimization,MCU_NO_HARM,UTR_SYNC,LNL_M_PSS0.8,RPL_S_BackwardComp,RPL_S_MASTER,RPL-P_5SGC1,RPL-P_4SDC1,RPL-P_3SDC2,RPL-P_2SDC3,RPL-S_5SGC1,RPL-S_4SDC1,RPL-S_4SDC2,RPL-S_4SDC2,RPL-S_2SDC1,RPL-S_2SDC2,RPL-S_2SDC3,RPL-S_ 5SGC1,RPL-P_5SGC1,RPL-P_2SDC3,ADL-S_ 5SGC_1DPC,ADL-S_4SDC1,ADL-S_4SDC2,ADL-S_4SDC4,ADL_N_MASTER,ADL_N_5SGC1,ADL_N_4SDC1,ADL_N_3SDC1,ADL_N_2SDC1,ADL_N_2SDC2,ADL_N_2SDC3,IFWI_TEST_SUITE,IFWI_COMMON_UNIFIED,RPL-S_4SDC2,ADL-P_5SGC1,ADL-P_5SGC2,ADL-M_5SGC1,ADL_N_REV0,ADL-N_REV1,RPL-S_ 5SGC1,RPL-S_4SDC1,RPL-S_4SDC2,RPL-S_4SDC2,RPL-S_2SDC2,RPL-S_2SDC3,RPL-S_2SDC7,RPL-S_2SDC8,RPL-Px_5SGC1,MTLSGC1,MTL-M_5SGC1,MTL-M_4SDC1,MTL-M_4SDC2,MTL-M_3SDC3,MTL-M_2SDC4,MTL-M_2SDC5,MTL-M_2SDC6,ADL-S_Post-Si_In_Production,MTL_IFWI_IAC_DMU,MTL_IFWI_CBV_DMU,MTL_IFWI_CBV_PMC,MTL_IFWI_CBV_PUNIT,MTL-P_5SGC1,MTL-P_4SDC1,MTL-P_4SDC2,MTL-P_3SDC3,MTL-P_3SDC4,MTL-P_2SDC5,MTL-P_2SDC6,RPL-SBGA_5SC,RPL-SBGA_4SC,RPL-SBGA_3SC,MTLSGC1,LNLM5SGC,LNLM4SDC1,LNLM3SDC2,LNLM3SDC3,LNLM3SDC4,LNLM3SDC5,LNLM2SDC6</t>
  </si>
  <si>
    <t>Verify CPU switches between all P-states when Number of P states set to 0</t>
  </si>
  <si>
    <t>bios.cpu_pm,fw.ifwi.others,fw.ifwi.pmc</t>
  </si>
  <si>
    <t>CSS-IVE-50711</t>
  </si>
  <si>
    <t>ADL-S_ADP-S_SODIMM_DDR5_1DPC_Alpha,AML_5W_Y22_ROW_PV,ADL-S_ADP-S_UDIMM_DDR5_1DPC_PreAlpha,AML_7W_Y22_KC_PV,AMLR_Y42_Corp_RS6_PV,AMLR_Y42_PV_RS6,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PSS_1.0_19H1_REV2,JSLP_PSS_1.1_19H1_REV2,JSLP_TestChip_19H1_PowerOn,JSLP_TestChip_19H1_PreAlpha,KBL_H42_PV,KBL_S42_PV,KBL_U22_PV,KBL_U23e_PV,KBL_Y22_PV,KBLR_Y_PV,KBLR_Y22_PV,LKF_A0_RS4_Alpha,LKF_A0_RS4_POE,LKF_B0_RS4_Beta,LKF_B0_RS4_PO,LKF_Bx_ROW_19H1_Alpha,LKF_Bx_ROW_19H1_POE,LKF_Bx_ROW_19H2_Beta,LKF_Bx_ROW_19H2_PV,LKF_Bx_ROW_20H1_PV,LKF_Bx_Win10X_PV,LKF_Bx_Win10X_Beta,LKF_HFPGA_RS3_PSS1.0,LKF_HFPGA_RS3_PSS1.1,LKF_HFPGA_RS4_PSS1.0,LKF_HFPGA_RS4_PSS1.1,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t>
  </si>
  <si>
    <t>HWP-Speedshift,P-States</t>
  </si>
  <si>
    <t>BC-RQTBC-2669
LKF: IceLake-UCIS-1826,4_335-TSTRN-5228 , BC-RQTBCLF-395
ICL: BC-RQTBC-13484,BC-RQTBC-15324
TGL: BC-RQTBCTL-639  BC-RQTBCTL-514
JSL: BC-RQTBC-16724,4_335-UCIS-2480 , 1607196252 , 2202553253 , 2202553178
RKL: 2206776645 , 2203201652
BC-RQTBC-13128
MTL : 16011187739, 16011327004</t>
  </si>
  <si>
    <t>CPU should run with all supported P-states frequency's 
 </t>
  </si>
  <si>
    <t>bios.alderlake,bios.amberlake,bios.arrowlake,bios.cannonlake,bios.coffeelake,bios.cometlake,bios.icelake-client,bios.jasperlake,bios.kabylake,bios.kabylake_r,bios.lakefield,bios.lunarlake,bios.meteorlake,bios.raptorlake,bios.rocketlake,bios.tigerlake,bios.whiskeylake,ifwi.arrowlake,ifwi.lunarlake,ifwi.meteorlake,ifwi.raptorlake</t>
  </si>
  <si>
    <t>bios.alderlake,bios.amberlake,bios.arrowlake,bios.cannonlake,bios.coffeelake,bios.cometlake,bios.icelake-client,bios.jasperlake,bios.kabylake,bios.kabylake_r,bios.lakefield,bios.lunarlake,bios.meteorlake,bios.raptorlake,bios.rocketlake,bios.tigerlake,bios.whiskeylake,ifwi.meteorlake,ifwi.raptorlake</t>
  </si>
  <si>
    <t>TAT</t>
  </si>
  <si>
    <t>Intention of the testcase is to verify CPU switches between all P-states</t>
  </si>
  <si>
    <t>ICL-ArchReview-PostSi,InProdATMS1.0_03March2018,LKF_PO_Phase3,LKF_PO_New_P3,PSE 1.0,KBLR_ATMS1.0_Automated_TCs,TGL_BIOS_PO_P2,LKF_B0_Power_ON,RKL_CML_S_TGPH_PO_P3,ADL-S_TGP-H_PO_Phase2,ADL_S_Dryrun_Done,RKL_S_TGPH_POE,RKL_CMLS_CPU_TCS,ADL_P_ERB_BIOS_PO,RKL-S X2_(CML-S+CMP-H)_S62,RKL-S X2_(CML-S+CMP-H)_S102,MTL_PSS_0.8,LNL_M_PSS0.8,RPL_S_PSS_BASE,UTR_SYNC,Automation_Inproduction,RPL_S_MASTER,RPL-P_5SGC1,RPL-P_4SDC1,RPL-P_3SDC2,RPL-P_2SDC3,RPL-S_5SGC1,RPL-S_4SDC1,RPL-S_4SDC2,RPL-S_4SDC2,RPL-S_2SDC1,RPL-S_2SDC2,RPL-S_2SDC3,RPL-S_ 5SGC1,RPL-P_5SGC1,RPL-P_2SDC3,MTL_S_MASTER,MTL_HFPGA_SOC_S,RPL_S_BackwardComp,MTL_VS_0.8,ADL-S_ 5SGC_1DPC,ADL-S_4SDC1,ADL_N_MASTER,ADL_N_PSS_1.1,ADL_N_5SGC1,ADL_N_4SDC1,ADL_N_3SDC1,ADL_N_2SDC1,ADL_N_2SDC2,ADL_N_2SDC3,IFWI_TEST_SUITE  ,IFWI_COMMON_UNIFIED,IFWI_FOC_BAT,TGL_H_MASTER,RPL-S_4SDC1,ADL-P_5SGC1,ADL-P_5SGC2,ADL-M_5SGC1,ADL_N_REV0,ADL-N_REV1,MTL_IFWI_BAT,MTL_HSLE_Sanity_SOC,ADL_SBGA_5GC,ADL_SBGA_3DC1,ADL_SBGA_3DC2,ADL_SBGA_3DC3,ADL_SBGA_3DC4,RPL-SBGA_5SC,MTL_HFPGA_BLOCK,RPL_P_PSS_BIOS,RPL-S_ 5SGC1,RPL-S_4SDC1,RPL-S_4SDC2,RPL-S_4SDC2,RPL-S_2SDC2,RPL-S_2SDC3,RPL-S_2SDC7,RPL-S_2SDC8,RPL-Px_5SGC1,MTL-M_5SGC1,MTL-M_4SDC1,MTL-M_4SDC2,MTL-M_3SDC3,MTL-M_2SDC4,MTL-M_2SDC5,MTL-M_2SDC6,MTL_IFWI_CBV_BIOS,MTL-P_5SGC1,MTL_A0_P1,MTL-P_4SDC1,MTL-P_4SDC2,MTL-P_3SDC3,MTL-P_3SDC4,MTL-P_2SDC5,MTL-P_2SDC6,RPL_Px_PO_New_P2,MTL_PSS_0.8_BLOCK,MTL_S_PSS_BLOCK,ARL_Px_IFWI_CI,MTLSGC1,MTLSDC1,MTLSDC2,MTLSDC3,MTLSDC4,LNLM5SGC,LNLM4SDC1,LNLM3SDC2,LNLM3SDC3,LNLM3SDC4,LNLM3SDC5,LNLM2SDC6,ARL_S_IFWI_0.5PSS</t>
  </si>
  <si>
    <t>Verify Coexistence Support of CNVi Wi-Fi and Bluetooth functionality in OS after S3, S4, S5, Warm and cold reboot cycles</t>
  </si>
  <si>
    <t>CSS-IVE-95319</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</si>
  <si>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Y42_RS6_PV,JSLP_POR_20H1_Alpha,JSLP_POR_20H1_PreAlpha,JSLP_POR_20H2_Beta,JSLP_POR_20H2_PV,JSLP_PSS_0.8_19H1_REV2,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</si>
  <si>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CNVi</t>
  </si>
  <si>
    <t>BC-RQTBC-13854
BC-RQTBCTL-651
BC-RQTBC-13414
TGL Requirement coverage: BC-RQTBCTL-476, 220195212, 220194359, 
JSL PRD Coverage: BC-RQTBC-16463</t>
  </si>
  <si>
    <t>CNVi WiFi and Bluetooth should functional in OS without any issue after S3, S4, S5, Warm and cold reboot cycles</t>
  </si>
  <si>
    <t>bios.alderlake,bios.arrowlake,bios.cannonlake,bios.coffeelake,bios.cometlake,bios.geminilake,bios.icelake-client,bios.jasperlake,bios.lunarlake,bios.meteorlake,bios.raptorlake,bios.raptorlake_refresh,bios.rocketlake,bios.tigerlake,bios.whiskeylake,ifwi.arrowlake,ifwi.cannonlake,ifwi.coffeelake,ifwi.cometlake,ifwi.geminilake,ifwi.icelake,ifwi.lunarlake,ifwi.meteorlake,ifwi.raptorlake,ifwi.raptorlake_refresh,ifwi.tigerlake,ifwi.whiskeylake</t>
  </si>
  <si>
    <t>bios.alderlake,bios.cannonlake,bios.coffeelake,bios.cometlake,bios.geminilake,bios.icelake-client,bios.jasperlake,bios.lunarlake,bios.raptorlake,bios.rocketlake,bios.tigerlake,bios.whiskeylake,ifwi.cannonlake,ifwi.coffeelake,ifwi.cometlake,ifwi.geminilake,ifwi.icelake,ifwi.meteorlake,ifwi.raptorlake,ifwi.tigerlake,ifwi.whiskeylake</t>
  </si>
  <si>
    <t>Integration</t>
  </si>
  <si>
    <t>This Test case is to Verify Coexistence Support of CNVi Wi-Fi and Bluetooth functionality in OS after S3, S4, S5, Warm and cold reboot cycles</t>
  </si>
  <si>
    <t>ICL-FW-PSS0.5,GLK-RS3-10_IFWI,TGL_PSS1.0C,BIOS_EXT_BAT,UDL2.0_ATMS2.0,OBC-CNL-PCH-CNVi-Connectivity-WiFi_BT,OBC-CFL-PCH-CNVi-Connectivity-WiFi_BT,OBC-ICL-PCH-CNVi-Connectivity-WiFi_BT,OBC-TGL-PCH-CNVi-Connectivity-WiFi_BT,TGL_IFWI_PO_P3,TGL_IFWI_FOC_BLUE,CML-H_ADP-S_PO_Phase3,IFWI_Payload_Platform,RKL-S X2_(CML-S+CMP-H)_S62,RKL-S X2_(CML-S+CMP-H)_S102,UTR_SYNC,Automation_Inproduction,RPL_S_MASTER,RPL_S_BackwardComp,ADL-S_ 5SGC_1DPC,4SDC3,ADL-S_4SDC4,ADL-S_3SDC5,ADL_N_MASTER,ADL_N_5SGC1,ADL_N_4SDC1,ADL_N_2SDC1,ADL_N_2SDC3,TGL_H_MASTER,IFWI_TEST_SUITE,IFWI_COMMON_UNIFIED,MTL_Test_Suite,TGL_H_5SGC1,TGL_H_4SDC1,RPL-S_ 5SGC1,RPL-S_4SDC1,RPL-S_4SDC2,,,RPL-S_2SDC2,RPL-S_2SDC3,ADL-P_5SGC1,ADL-P_5SGC2,ADL-P_3SDC4,ADL-P_2SDC4,ADL-P_2SDC5,ADL-P_3SDC5RPL-Px_5SGC1,,RPL_P_MASTER,ADL_SBGA_5GC,RPL-SBGA_5SC,ADL-M_5SGC1,ADL-M_3SDC2,ADL-M_2SDC2,ADL-M_5SGC1,ADL-M_3SDC2,ADL-M_2SDC2,,RPL-S_3SDC1,, ,, RPL-S_2SDC2, RPL-S_2SDC3,  ,RPL-S_4SDC2,, RPL-S_4SDC2, RPL-S_4SDC1, RPL-S_5SGC1, RPL-P_5SGC1, , , RPL-P_3SDC2, RPL-P_5SGC1, ,  , RPL-S_2SDC7, ADL_SBGA_3DC3, RPL-P_2SDC4, RPL-P_4SDC1, RPL-P_PNP_GC, ADL_SBGA_3DC4, MTL-M_5SGC1, MTL-M_4SDC1, MTL-M_4SDC2, MTL-M_2SDC4, MTL-M_2SDC5, MTL-M_2SDC6,MTL_IFWI_CBV_PMC, RPL-SBGA_5SC,RPL-SBGA_3SC, RPL-SBGA_2SC1, RPL-SBGA_2SC2,MTL IFWI_Payload_Platform-Val, MTL-P_5SGC1, MTL-P_4SDC1, MTL-P_4SDC2, MTL-P_3SDC3, MTL-P_2SDC5, MTL-P_2SDC6, RPL-S_2SDC8,RPL-S_2SDC8,RPL-Px_4SP2,RPL-Px_2SDC1,RPL-Px_2SDC1,RPL-P_2SDC5,RPL-P_2SDC6,RPL-P_2SDC3,RPL-SBGA_3SC-2,MTLSGC1, MTLSDC1, MTLSDC2, MTLSDC3, MTLSDC4, MTLSDC5, LNLM5SGC, LNLM4SDC1, LNLM3SDC3, LNLM3SDC4, LNLM3SDC5, LNLM2SDC6, MTLSGC1, MTLSDC1, MTLSDC3, MTLSDC4, MTLSDC5, MTLSGC1, MTLSDC2, MTLSDC3, MTLSDC4, MTLSDC5, RPL-SBGA_5SC, RPL-SBGA_4SC, RPL-P_5SGC1, RPL-P_4SDC1, RPL-P_3SDC2, RPL-P_2SDC4, RPL-P_2SDC5, RPL-P_2SDC6, RPL-S_3SDC1, RPL-S_4SDC2, RPL-S_4SDC1, RPL-S_ 5SGC1, RPL-S_2SDC2, RPL-S_2SDC3, RPL-S_2SDC7, RPL-S_2SDC8, ,</t>
  </si>
  <si>
    <t>Verify Coexistence Support of CNVi Wi-Fi and Bluetooth functionality in OS</t>
  </si>
  <si>
    <t>CSS-IVE-95318</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</si>
  <si>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Simics_VP_RS1_PSS_0.5C,ICL_Simics_VP_RS1_PSS_0.8C,ICL_Simics_VP_RS1_PSS_0.8P,ICL_Simics_VP_RS1_PSS_1.0C,ICL_Simics_VP_RS1_PSS_1.0P,ICL_Simics_VP_RS2_PSS_1.1,ICL_U42_RS6_PV,ICL_Y42_RS6_PV,JSLP_POR_20H1_Alpha,JSLP_POR_20H1_PreAlpha,JSLP_POR_20H2_Beta,JSLP_POR_20H2_PV,JSLP_PSS_0.8_19H1_REV2,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</si>
  <si>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BC-RQTBC-13854
BC-RQTBCTL-651
BC-RQTBC-13414
TGL Requirement coverage: BC-RQTBCTL-476</t>
  </si>
  <si>
    <t>Bluetooth and WIFI should function together without any issue</t>
  </si>
  <si>
    <t>This Test case is verify Coexistence Support of CNVi Wi-Fi and Bluetooth functionality in OS</t>
  </si>
  <si>
    <t>ICL-FW-PSS0.5,ICL-ArchReview-PostSi,TGL_PSS1.0C,BIOS_EXT_BAT,UDL2.0_ATMS2.0,CML_BIOS_Sanity_CSME12.xx,TGL_BIOS_PO_P3,TGL_IFWI_PO_P3,CML-H_ADP-S_PO_Phase3,ADL-S_TGP-H_PO_Phase3,COMMON_QRC_BAT,ADL_P_ERB_BIOS_PO,ADL_S_QRCBAT,IFWI_Payload_Platform,ADL-S_Delta1,RKL-S X2_(CML-S+CMP-H)_S62,RKL-S X2_(CML-S+CMP-H)_S102,ADL-P_QRC,ADL-P_QRC_BAT,UTR_SYNC,Automation_Inproduction,RPL_S_MASTER,RPL_S_BackwardComp,ADL-S_ 5SGC_1DPC,4SDC3,ADL-S_4SDC4,ADL-S_3SDC5,ADL_N_MASTER,ADL_N_5SGC1,ADL_N_4SDC1,ADL_N_2SDC1,ADL_N_2SDC2,ADL_N_2SDC3,TGL_H_MASTER,IFWI_TEST_SUITE,IFWI_COMMON_UNIFIED,MTL_Test_Suite,TGL_H_5SGC1,TGL_H_4SDC1,RPL-S_ 5SGC1,RPL-S_4SDC1,RPL-S_4SDC2,,,RPL-S_2SDC2,RPL-S_2SDC3,ADL-P_5SGC1,ADL-P_5SGC2,ADL_M_QRC_BAT,ADL-M_5SGC1,ADL-M_3SDC1,ADL-M_3SDC3,ADL-M_2SDC1,ADL-M_QRC_BAT,ADL-P_3SDC1,ADL-P_3SDC4,ADL-P_2SDC1,ADL-P_2SDC4,ADL-P_2SDC5,ADL-P_3SDC5,ADL-N_QRC_BATRPL-Px_5SGC1,,RPL_S_QRCBAT,RPL_P_MASTER,ADL_SBGA_5GC,RPL-SBGA_5SC,ADL-M_5SGC1,ADL-M_3SDC2,ADL-M_2SDC2,,RPL-S_3SDC1,, ,, RPL-S_2SDC2, RPL-S_2SDC3,  ,RPL-S_4SDC2,, RPL-S_4SDC2, RPL-S_4SDC1, RPL-S_5SGC1, RPL-P_5SGC1, , , RPL-P_3SDC2, RPL-P_5SGC1, ,  , RPL-S_2SDC7, ADL_SBGA_3DC3, RPL-P_2SDC4, RPL-P_4SDC1, RPL-P_PNP_GC, ADL_SBGA_3DC4,RPL_Px_QRC, MTL-M_5SGC1, MTL-M_4SDC1, MTL-M_4SDC2, MTL-M_2SDC4, MTL-M_2SDC5, MTL-M_2SDC6, RPL-SBGA_5SC,RPL-SBGA_3SC, RPL-SBGA_2SC1, RPL-SBGA_2SC2,MTL_IFWI_CBV_BIOS, MTL-P_5SGC1, MTL-P_4SDC1, MTL-P_4SDC2, MTL-P_3SDC3, MTL-P_2SDC5, MTL-P_2SDC6, RPL-S_2SDC8,RPL-S_2SDC8,RPL-sbga_QRC_BAT,RPL-Px_4SP2,RPL-Px_2SDC1,RPL-Px_2SDC1,RPL-P_2SDC5,RPL-P_2SDC6,RPL-P_2SDC3,RPL-SBGA_3SC-2,RPL_P_QRC,MTLSGC1, MTLSDC1, MTLSDC2, MTLSDC3, MTLSDC4, MTLSDC5, LNLM5SGC, LNLM4SDC1, LNLM3SDC3, LNLM3SDC4, LNLM3SDC5, LNLM2SDC6, MTLSGC1, MTLSDC1, MTLSDC3, MTLSDC4, MTLSDC5, MTLSGC1, MTLSDC2, MTLSDC3, MTLSDC4, MTLSDC5, RPL-SBGA_5SC, RPL-SBGA_4SC, RPL-P_5SGC1, RPL-P_4SDC1, RPL-P_3SDC2, RPL-P_2SDC4, RPL-P_2SDC5, RPL-P_2SDC6, RPL-S_3SDC1, RPL-S_4SDC2, RPL-S_4SDC1, RPL-S_ 5SGC1, RPL-S_2SDC2, RPL-S_2SDC3, RPL-S_2SDC7, RPL-S_2SDC8, ,</t>
  </si>
  <si>
    <t>Verify CNVi WLAN ON-OFF-ON functionality in OS</t>
  </si>
  <si>
    <t>CSS-IVE-99944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</si>
  <si>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</si>
  <si>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IceLake-UCIS-695
BC-RQTBCTL-651
BC-RQTBC-13414
TGL Requirement coverage: 220195212, 220194359, 2201158797
JSL : BC-RQTBC-16464
JSLP: 2202557901,2202557891,1305938093
ADL: 2202557898</t>
  </si>
  <si>
    <t>CNVi WiFi should be Functional when Enabled in OS and Should not work when disabled in OS</t>
  </si>
  <si>
    <t>bios.alderlake,bios.cannonlake,bios.coffeelake,bios.cometlake,bios.icelake-client,bios.jasperlake,bios.lunarlake,bios.raptorlake,bios.rocketlake,bios.tigerlake,bios.whiskeylake,ifwi.cannonlake,ifwi.coffeelake,ifwi.cometlake,ifwi.icelake,ifwi.meteorlake,ifwi.raptorlake,ifwi.tigerlake,ifwi.whiskeylake</t>
  </si>
  <si>
    <t xml:space="preserve">This test is to verify CNVi WLAN Connectivity when WiFi enabled and disabled in OS. </t>
  </si>
  <si>
    <t>ICL-ArchReview-PostSi,ICL_BAT_NEW,TGL_PSS1.0C,BIOS_EXT_BAT,UDL2.0_ATMS2.0,TGL_ERB_PO,OBC-CNL-PCH-CNVi-Connectivity-WiFi,OBC-CFL-PCH-CNVi-Connectivity-WiFi,OBC-ICL-PCH-CNVi-Connectivity-WiFi,OBC-TGL-PCH-CNVi-Connectivity-WiFi,TGL_BIOS_PO_P3,TGL_IFWI_PO_P3,TGL_H_PSS_IFWI_BAT,TGL_H_PSS_BIOS_BAT,TGL_IFWI_FOC_BLUE,CML-H_ADP-S_PO_Phase3,IFWI_Payload_Platform,RKL-S X2_(CML-S+CMP-H)_S62,RKL-S X2_(CML-S+CMP-H)_S102,UTR_SYNC,LNL_M_PSS0.8,RPL_S_MASTER,RPL_S_BackwardComp,ADL-S_ 5SGC_1DPC,4SDC3,ADL-S_4SDC4,ADL-S_3SDC5,ADL_N_MASTER,ADL_N_5SGC1,ADL_N_4SDC1,ADL_N_2SDC1,ADL_N_2SDC2,ADL_N_2SDC3,IFWI_TEST_SUITE,IFWI_COMMON_UNIFIED,MTL_Test_Suite,MTL_PSS_0.8,TGL_H_MASTER,TGL_H_5SGC1,TGL_H_4SDC1,RPL-S_ 5SGC1,RPL-S_4SDC1,RPL-S_4SDC2,RPL-S_2SDC2,RPL-S_2SDC3,ADL-P_5SGC1,ADL-P_5SGC2,ADL-M_5SGC1,ADL-M_3SDC1,ADL-M_3SDC3,ADL-M_2SDC1,ADL-P_3SDC1RPL-Px_5SGC1,ADL_N_REV0,ADL-N_REV1,RPL_P_MASTER,MTL_IFWI_BAT,ADL_SBGA_5GC,RPL-SBGA_5SC,QRC_BAT_Customized,ADL-M_3SDC2,ADL-M_2SDC2,MTL_S_PSS_0.5,RPL-S_3SDC1,RPL-S_5SGC1,RPL-P_5SGC1,RPL-P_3SDC2,RPL-S_2SDC7,ADL_SBGA_3DC3,RPL-P_2SDC4,RPL-P_4SDC1,RPL-P_PNP_GC,ADL_SBGA_3DC4,MTL-M_5SGC1,MTL-M_4SDC1,MTL-M_4SDC2,MTL-M_2SDC4,MTL-M_2SDC5,MTL-M_2SDC6,RPL-SBGA_3SC,RPL-SBGA_2SC1,RPL-SBGA_2SC2,MTL_IFWI_CBV_BIOS,MTL-P_5SGC1,MTL-P_4SDC1,MTL-P_4SDC2,MTL-P_3SDC3,MTL-P_2SDC5,MTL-P_2SDC6,RPL-S_2SDC8,RPL-Px_4SP2,RPL-Px_2SDC1,RPL-P_2SDC5,RPL-P_2SDC6,RPL-P_2SDC3,ARL_Px_IFWI_CI,MTL_M_P_PV_POR,RPL-SBGA_3SC-2,LNL_M_PSS1.0,MTLSGC1, MTLSDC1, MTLSDC2, MTLSDC3, MTLSDC4, MTLSDC5, LNLM5SGC, LNLM4SDC1, LNLM3SDC3, LNLM3SDC4, LNLM3SDC5, LNLM2SDC6,ARL_S_IFWI_0.8PSS, MTLSGC1, MTLSDC1, MTLSDC3, MTLSDC4, MTLSDC5, MTLSGC1, MTLSDC2, MTLSDC3, MTLSDC4, MTLSDC5, RPL-SBGA_5SC, RPL-SBGA_4SC, RPL-P_5SGC1, RPL-P_4SDC1, RPL-P_3SDC2, RPL-P_2SDC4, RPL-P_2SDC5, RPL-P_2SDC6, RPL-S_3SDC1, RPL-S_4SDC2, RPL-S_4SDC1, RPL-S_ 5SGC1, RPL-S_2SDC2, RPL-S_2SDC3, RPL-S_2SDC7, RPL-S_2SDC8, ,</t>
  </si>
  <si>
    <t>Verify CNVi WLAN Functionality in OS before/after Sx cycle</t>
  </si>
  <si>
    <t>CSS-IVE-132554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</si>
  <si>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</si>
  <si>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CNVi,S-states</t>
  </si>
  <si>
    <t>BC-RQTBCTL-651
BC-RQTBC-13414
TGL: 2201160277, 2201160358
JSL PRD Coverage: BC-RQTBC-16463
RKL:2203201716</t>
  </si>
  <si>
    <t>WLAN/WiFi should be detected and functional using CNVi Pre and Post Sx Cycle</t>
  </si>
  <si>
    <t>This test case is to validate WLAN/Wi-Fi Functionality using CNVi Pre and Post Sx Cycle</t>
  </si>
  <si>
    <t>GLK-CI,GLK-CI-2,ICL-ArchReview-PostSi,GLK_Win10S,ICL_BAT_NEW,TGL_PSS1.0C,BIOS_EXT_BAT,InProdATMS1.0_03March2018,PSE 1.0,TGL_ERB_PO,OBC-CNL-PCH-CNVi-Connectivity-WiFi,OBC-CFL-PCH-CNVi-Connectivity-WiFi,OBC-ICL-PCH-CNVi-Connectivity-WiFi,OBC-TGL-PCH-CNVi-Connectivity-WiFi,GLK_ATMS1.0_Automated_TCs,IFWI_TEST_SUITE,ADL/RKL/JSL,MTL_Test_Suite,MTL_PSS_0.8IFWI_SYNC,ADL_N_IFWIIFWI_COVERAGE_DELTA,RPLSGC1,RPLSGC2,ADLMLP4x,ADL-P_5SGC1,ADL-P_5SGC2,ADL-M_5SGC1,ADL-M_3SDC1,ADL-M_3SDC3,ADL-M_2SDC1,ADL-P_3SDC1,RPL-S_ 5SGC1, RPL-S_4SDC1, RPL-S_4SDC2, ,,  RPL-S_2SDC2, RPL-S_2SDC3, RPL-S_2SDC4,ADL_SBGA_5GC,RPL-SBGA_5SC,RPL-Px_5SGC1,RPL-Px_4SDC1,ADL-M_5SGC1,ADL-M_3SDC2,ADL-M_2SDC2,RPL-S_3SDC2, ,, RPL-S_2SDC2, RPL-S_2SDC3,  RPL-S_3SDC1, RPL-S_4SDC2, RPL-S_4SDC1, RPL-S_5SGC1, RPL-P_5SGC1, RPL-P_5SGC2,  RPL-P_2SDC3, RPL-S_2SDC7, RPL-S_ 5SGC1, RPL-S_4SDC1, RPL-S_3SDC1, ,, RPL-S_2SDC2, RPL-S_2SDC3, RPL-S_2SDC7,LNL_M_IFWI_PSS,MTL_IFWI_CBV_PMC,MTL IFWI_Payload_Platform-Val, ADL_N_IFWI_5SGC1, ADL_N_IFWI_4SDC1, ADL_N_IFWI_2SDC1, ADL_N_IFWI_2SDC2,ADL_N_IFWI_IEC_PMC,RPL-S_2SDC8,RPL-Px_4SP2,RPL-Px_2SDC1,ARL_S_IFWI_0.8PSS, MTLSGC1, MTLSDC1, MTLSDC3, MTLSDC4, MTLSDC5, RPL-SBGA_5SC, RPL-SBGA_4SC, RPL-S_3SDC1, RPL-S_4SDC2, RPL-S_4SDC1, RPL-S_ 5SGC1, RPL-S_2SDC2, RPL-S_2SDC3, RPL-S_2SDC7, RPL-S_2SDC8, ,</t>
  </si>
  <si>
    <t>Verify CNVi WLAN Functionality in OS</t>
  </si>
  <si>
    <t>CSS-IVE-132553</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</si>
  <si>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owerOn,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</si>
  <si>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CNVi,WiFi</t>
  </si>
  <si>
    <t>TGL: 1209949499
BC-RQTBCTL-651
BC-RQTBC-13414
BC-RQTBC-13854
BC-RQTBC-12331
BC-RQTBCTL-476
BC-RQTBC-13856
BC-RQTBC-12333
BC-RQTBCTL-478
TGL Requirement coverage: BC-RQTBCTL-651, 2201160277, 2201160358
JSL : BC-RQTBC-16460, BC-RQTBC-16464
RKL: 2203201716,2203202994,220948396,220948390,1209950654
JSLP: 2202557901,2202557905,2202557922,2202557909,2203202994,2203203063</t>
  </si>
  <si>
    <t>WLAN/WiFi should be detected and functional using CNVi</t>
  </si>
  <si>
    <t>bios.lunarlake,ifwi.alderlake,ifwi.arrowlake,ifwi.jasperlake,ifwi.lunarlake,ifwi.meteorlake,ifwi.raptorlake,ifwi.raptorlake_refresh,ifwi.rocketlake</t>
  </si>
  <si>
    <t>This Test case is to Validate WLAN/Wi-Fi Functionality using CNVi</t>
  </si>
  <si>
    <t>GLK-FW-PO,ICL-ArchReview-PostSi,TGL_PSS0.8P,BIOS_EXT_BAT,InProdATMS1.0_03March2018,PSE 1.0,OBC-CNL-PCH-CNVi-Connectivity-WiFi,OBC-CFL-PCH-CNVi-Connectivity-WiFi,OBC-ICL-PCH-CNVi-Connectivity-WiFi,OBC-TGL-PCH-CNVi-Connectivity-WiFi,GLK_ATMS1.0_Automated_TCs,RKL_S_PO_Phase3_IFWI,RKL_POE,RKL_U_PO_Phase3_IFWI,IFWI_TEST_SUITE,RKL_Native_PO,RKL_Xcomp_PO,ADL/RKL/JSL,CML_H_ADP_S_PO,COMMON_QRC_BAT,Delta_IFWI_BIOS,Phase_3,MTL_Test_Suite,MTL_PSS_0.8IFWI_SYNC,ADL_N_IFWIIFWI_COVERAGE_DELTA,RPLSGC1,RPLSGC2,ADLMLP4x,ADL-P_5SGC1,ADL-P_5SGC2,ADL-M_5SGC1,ADL-M_3SDC1,ADL-M_3SDC3,ADL-M_2SDC1,ADL-P_3SDC1,RPL-S_ 5SGC1, RPL-S_4SDC1, RPL-S_4SDC2, ,,  RPL-S_2SDC2, RPL-S_2SDC3, RPL-S_2SDC4,RPL_S_IFWI_PO_Phase3,NA_4_FHF,MTL_IFWI_BAT,ADL_SBGA_5GC,RPL-SBGA_5SC,ERB,RPL-Px_5SGC1,RPL-Px_4SDC1,ADL-M_5SGC1,ADL-M_3SDC2,ADL-M_2SDC2,RPL-S_3SDC2, ,, RPL-S_2SDC2, RPL-S_2SDC3,  RPL-S_3SDC1, RPL-S_4SDC2, RPL-S_4SDC1, RPL-S_5SGC1, RPL-P_5SGC1, RPL-P_5SGC2,  RPL-P_2SDC3, RPL-S_2SDC7, RPL-S_ 5SGC1, RPL-S_4SDC1, RPL-S_3SDC1, ,, RPL-S_2SDC2, RPL-S_2SDC3, RPL-S_2SDC7,LNL_M_IFWI_PSS,RPL_Px_PO_P3,RPL_SBGA_IFWI_PO_Phase3,MTL IFWI_Payload_Platform-Val, ADL_N_IFWI_5SGC1, ADL_N_IFWI_4SDC1, ADL_N_IFWI_2SDC1, ADL_N_IFWI_2SDC2,ADL_N_IFWI_IEC_BIOS,RPL_P_PO_P3,RPL-S_2SDC8,RPL-Px_4SP2,RPL-Px_2SDC1,RPL-P_4SDC1,RPL-P_3SDC2,RPL-P_2SDC5,RPL-P_2SDC6,MTL-P_IFWI_PO,ARL_S_IFWI_0.8PSS, MTLSGC1, MTLSDC1, MTLSDC3, MTLSDC4, MTLSDC5, RPL-SBGA_5SC, RPL-SBGA_4SC, RPL-P_5SGC1, RPL-P_4SDC1, RPL-P_3SDC2, RPL-P_2SDC4, RPL-P_2SDC5, RPL-P_2SDC6, RPL-S_3SDC1, RPL-S_4SDC2, RPL-S_4SDC1, RPL-S_ 5SGC1, RPL-S_2SDC2, RPL-S_2SDC3, RPL-S_2SDC7, RPL-S_2SDC8, ,</t>
  </si>
  <si>
    <t>Verify CNVi WLAN Enumeration in OS pre and post S4 , S5 , warm and cold reboot cycles</t>
  </si>
  <si>
    <t>bios.pch,fw.ifwi.pchc,fw.ifwi.pmc</t>
  </si>
  <si>
    <t>CSS-IVE-145036</t>
  </si>
  <si>
    <t>ADL-S_ADP-S_SODIMM_DDR5_1DPC_Alpha,ADL-S_ADP-S_UDIMM_DDR5_1DPC_PreAlpha,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t>
  </si>
  <si>
    <t>CNVi,G3-State,S-states,WiFi</t>
  </si>
  <si>
    <t>JSL PRD Coverage: BC-RQTBC-16460 BC-RQTBC-16464
RKL: 2203202994
JSLP: 2203202994,2203203063
ADL: 2202557898
MTL:16011187507,16011327085</t>
  </si>
  <si>
    <t>CNVi WiFi should be enumerated successfully in OS OS pre and post S4 , S5 , warm and cold reboot cycles</t>
  </si>
  <si>
    <t>This Test case is to validate CNVi WLAN Enumeration in OS pre and post S4 , S5 , warm and cold reboot cycles </t>
  </si>
  <si>
    <t>BIOS_Optimization,MTL_PSS_0.8,ADL-S_ADP-S_DDR4_2DPC_PO_Phase2,ADL-P_ADP-LP_DDR4_PO Suite_Phase2,PO_Phase_2,RKL-S X2_(CML-S+CMP-H)_S102,RKL-S X2_(CML-S+CMP-H)_S62,ADL-P_ADP-LP_LP5_PO Suite_Phase2,ADL-P_ADP-LP_DDR5_PO Suite_Phase2,ADL-P_ADP-LP_LP4x_PO Suite_Phase2,UTR_SYNC,LNL_M_PSS0.8,Automation_Inproduction,RPL_S_MASTER,RPL_S_BackwardComp,ADL-S_ 5SGC_1DPC,4SDC3,ADL-S_4SDC4,ADL-S_3SDC5,ADL_N_MASTER,ADL_N_5SGC1,ADL_N_4SDC1,ADL_N_2SDC1,ADL_N_2SDC2,ADL_N_2SDC3,IFWI_TEST_SUITE,IFWI_COMMON_UNIFIED,MTL_Test_Suite,RPL-S_ 5SGC1,RPL-S_4SDC1,RPL-S_4SDC2,,,RPL-S_2SDC2,RPL-S_2SDC3,ADL-P_5SGC1,ADL-P_5SGC2,RPL_S_PO_P3,ADL-M_5SGC1,ADL-M_3SDC1,ADL-M_3SDC3,ADL-M_2SDC1,ADL-P_3SDC1,MTL_SIMICS_IN_EXECUTION_TESTRPL-Px_5SGC1,,MTL_S_Sanity,ADL_N_REV0,ADL-N_REV1,NA_4_FHF,RPL_P_MASTER,ADL_SBGA_5GC,RPL-SBGA_5SC,ADL-M_5SGC1,ADL-M_3SDC2,ADL-M_2SDC2,MTL_S_PSS_0.5,,RPL-S_3SDC1,, ,, RPL-S_2SDC2, RPL-S_2SDC3,  ,RPL-S_4SDC2,, RPL-S_4SDC2, RPL-S_4SDC1, RPL-S_5SGC1, RPL-P_5SGC1, , , RPL-P_3SDC2, RPL-P_5SGC1, ,  , RPL-S_2SDC7, ADL_SBGA_3DC3,RPL_Px_PO_P3, RPL-P_2SDC4, RPL-P_4SDC1, RPL-P_PNP_GC, ADL_SBGA_3DC4,ADL-S_Post-Si_In_Production, MTL-M_5SGC1, MTL-M_4SDC1, MTL-M_4SDC2, MTL-M_2SDC4, MTL-M_2SDC5, MTL-M_2SDC6,RPL_SBGA_PO_P3,MTL_IFWI_CBV_PMC, RPL-SBGA_5SC,RPL-SBGA_3SC, RPL-SBGA_2SC1, RPL-SBGA_2SC2,MTL IFWI_Payload_Platform-Val, MTL-P_5SGC1, MTL-P_4SDC1, MTL-P_4SDC2, MTL-P_3SDC3, MTL-P_2SDC5, MTL-P_2SDC6,RPL_P_PO_P3,ADL-N_Post-Si_In_Production,RPL-S_Post-Si_In_Production, RPL-S_2SDC8,RPL-S_2SDC8,RPL-Px_4SP2,RPL-Px_2SDC1,RPL-Px_2SDC1,RPL-P_2SDC5,RPL-P_2SDC6,RPL-P_2SDC3,RPL-SBGA_3SC-2,MTLSGC1, MTLSDC1, MTLSDC2, MTLSDC3, MTLSDC4, MTLSDC5,RPL_P_Q0_DC2_PO_P3, LNLM5SGC, LNLM4SDC1, LNLM3SDC3, LNLM3SDC4, LNLM3SDC5, LNLM2SDC6, MTLSGC1, MTLSDC1, MTLSDC3, MTLSDC4, MTLSDC5, MTLSGC1, MTLSDC2, MTLSDC3, MTLSDC4, MTLSDC5, RPL-SBGA_5SC, RPL-SBGA_4SC, RPL-P_5SGC1, RPL-P_4SDC1, RPL-P_3SDC2, RPL-P_2SDC4, RPL-P_2SDC5, RPL-P_2SDC6, RPL-S_3SDC1, RPL-S_4SDC2, RPL-S_4SDC1, RPL-S_ 5SGC1, RPL-S_2SDC2, RPL-S_2SDC3, RPL-S_2SDC7, RPL-S_2SDC8, ,</t>
  </si>
  <si>
    <t>Verify CNVi WLAN Enumeration in OS before/after Sx cycle</t>
  </si>
  <si>
    <t>CSS-IVE-132565</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</si>
  <si>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</si>
  <si>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BC-RQTBCTL-651
BC-RQTBC-13414
JSL PRD Coverage: BC-RQTBC-16463
ADL: 2202557898</t>
  </si>
  <si>
    <t>CNVi WiFi should be enumerated successfully in OS Pre and Post Sx Cycle</t>
  </si>
  <si>
    <t>This TC should Validate CNVi Wi-Fi Enumeration in OS Pre and Post Sx Cycle</t>
  </si>
  <si>
    <t>ICL-ArchReview-PostSi,InProdATMS1.0_03March2018,PSE 1.0,OBC-CNL-PCH-CNVi-Connectivity-WiFi,OBC-CFL-PCH-CNVi-Connectivity-WiFi,OBC-ICL-PCH-CNVi-Connectivity-WiFi,OBC-TGL-PCH-CNVi-Connectivity-WiFi,GLK_ATMS1.0_Automated_TCs,TGL_NEW_BAT,IFWI_TEST_SUITE,ADL_pss_0.8_NA,ADL/RKL/JSL,MTL_Test_Suite,IFWI_SYNC,ADL_N_IFWIIFWI_COVERAGE_DELTA,RPLSGC1,RPLSGC2,ADLMLP4x,ADL-P_5SGC1,ADL-P_5SGC2,ADL-M_5SGC1,ADL-M_3SDC1,ADL-M_3SDC3,ADL-M_2SDC1,ADL-P_3SDC1,RPL-S_ 5SGC1, RPL-S_4SDC1, RPL-S_4SDC2, ,,  RPL-S_2SDC2, RPL-S_2SDC3, RPL-S_2SDC4,ADL_SBGA_5GC,RPL-SBGA_5SC,RPL-Px_5SGC1,RPL-Px_4SDC1,ADL-M_5SGC1,ADL-M_3SDC2,ADL-M_2SDC2,RPL-S_3SDC2, ,, RPL-S_2SDC2, RPL-S_2SDC3,  RPL-S_3SDC1, RPL-S_4SDC2, RPL-S_4SDC1, RPL-S_5SGC1, RPL-P_5SGC1, RPL-P_5SGC2,  RPL-P_2SDC3, RPL-S_2SDC7, RPL-S_ 5SGC1, RPL-S_4SDC1, RPL-S_3SDC1, ,, RPL-S_2SDC2, RPL-S_2SDC3, RPL-S_2SDC7,ADL-S_Post-Si_In_Production,MTL_IFWI_CBV_PMC,MTL IFWI_Payload_Platform-Val, ADL_N_IFWI_5SGC1, ADL_N_IFWI_4SDC1, ADL_N_IFWI_2SDC1, ADL_N_IFWI_2SDC2,ADL_N_IFWI_IEC_PMC,ADL-N_Post-Si_In_Production,RPL-S_Post-Si_In_Production,RPL-S_2SDC8,RPL-Px_4SP2,RPL-Px_2SDC1, MTLSGC1, MTLSDC1, MTLSDC3, MTLSDC4, MTLSDC5, RPL-SBGA_5SC, RPL-SBGA_4SC, RPL-S_3SDC1, RPL-S_4SDC2, RPL-S_4SDC1, RPL-S_ 5SGC1, RPL-S_2SDC2, RPL-S_2SDC3, RPL-S_2SDC7, RPL-S_2SDC8, ,</t>
  </si>
  <si>
    <t>Verify CNVi WLAN Enumeration in OS before/after disconnected MoS cycle</t>
  </si>
  <si>
    <t>CSS-IVE-95492</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</si>
  <si>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Simics_VP_RS4_PSS1.1,TGL_U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t>
  </si>
  <si>
    <t>CNVi,MoS (Modern Standby)</t>
  </si>
  <si>
    <t>CNVi WiFi should be enumerated successfully in OS Pre and Post MoS Cycle</t>
  </si>
  <si>
    <t>bios.alderlake,bios.arrowlake,bios.cannonlake,bios.coffeelake,bios.cometlake,bios.geminilake,bios.icelake-client,bios.jasperlake,bios.meteorlake,bios.raptorlake,bios.rocketlake,bios.tigerlake,bios.whiskeylake,ifwi.arrowlake,ifwi.cannonlake,ifwi.coffeelake,ifwi.cometlake,ifwi.geminilake,ifwi.icelake,ifwi.meteorlake,ifwi.raptorlake,ifwi.tigerlake,ifwi.whiskeylake</t>
  </si>
  <si>
    <t>bios.alderlake,bios.cannonlake,bios.coffeelake,bios.cometlake,bios.geminilake,bios.icelake-client,bios.jasperlake,bios.raptorlake,bios.rocketlake,bios.tigerlake,bios.whiskeylake,ifwi.cannonlake,ifwi.coffeelake,ifwi.cometlake,ifwi.geminilake,ifwi.icelake,ifwi.meteorlake,ifwi.raptorlake,ifwi.tigerlake,ifwi.whiskeylake</t>
  </si>
  <si>
    <t>This TC should Validate CNVi Wi-Fi Enumeration in OS Pre and Post MoS Cycle</t>
  </si>
  <si>
    <t>ICL-ArchReview-PostSi,GLK-RS3-10_IFWI,UDL2.0_ATMS2.0,ICL_RVPC_NA,OBC-CNL-PCH-CNVi-Connectivity-WiFi,OBC-CFL-PCH-CNVi-Connectivity-WiFi,OBC-ICL-PCH-CNVi-Connectivity-WiFi,OBC-TGL-PCH-CNVi-Connectivity-WiFi,IFWI_Payload_Platform,RKL-S X2_(CML-S+CMP-H)_S62,RKL-S X2_(CML-S+CMP-H)_S102,UTR_SYNC,RPL_S_MASTER,RPL_S_BackwardComp,ADL-S_ 5SGC_1DPC,4SDC3,ADL-S_4SDC4,ADL-S_3SDC5,IFWI_TEST_SUITE,IFWI_COMMON_UNIFIED,MTL_Test_Suite,RPL-S_ 5SGC1,RPL-S_4SDC1,RPL-S_4SDC2,RPL-S_2SDC2,RPL-S_2SDC3,ADL-P_3SDC1RPL-Px_5SGC1,RPL_P_MASTER,ADL_SBGA_5GC,RPL-SBGA_5SC,ADL-M_5SGC1,ADL-M_3SDC2,ADL-M_2SDC2,RPL-S_3SDC1,RPL-S_5SGC1,RPL-P_5SGC1,RPL-P_3SDC2,RPL-S_2SDC7,ADL_SBGA_3DC3,RPL-P_4SDC1,RPL-P_PNP_GC,ADL_SBGA_3DC4,MTL-M_5SGC1,MTL-M_4SDC1,MTL-M_4SDC2,MTL-M_2SDC4,MTL-M_2SDC5,MTL-M_2SDC6,MTL IFWI_Payload_Platform-Val,MTL-P_5SGC1,MTL-P_4SDC1,MTL-P_4SDC2,MTL-P_3SDC3,MTL-P_2SDC5,MTL-P_2SDC6,RPL-S_2SDC8,RPL-P_2SDC6,RPL-P_2SDC3,MTLSGC1,MTLSDC1,MTLSDC2,MTLSDC3,MTLSDC4,MTLSDC5</t>
  </si>
  <si>
    <t>Verify CNVi Bluetooth ON-OFF-ON functionality in OS</t>
  </si>
  <si>
    <t>CSS-IVE-99736</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</si>
  <si>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TGP-H_Simics_PSS1.1,ADL-S_TGP-H_SODIMM_DDR4_1DPC_POE,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POE,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P_ADP-LP_DDR4_PreAlpha</t>
  </si>
  <si>
    <t>IceLake-UCIS-695
BC-RQTBCTL-651
BC-RQTBC-13414
JSL: BC-RQTBC-16466
JSLP: 2202557926,2202557915,2202557893
ADL: 2202557926,2202557915</t>
  </si>
  <si>
    <t>CNVi Bluetooth should be Functional when Enabled in OS and Should not work when disabled in OS</t>
  </si>
  <si>
    <t xml:space="preserve">This test is to verify CNVi Bluetooth device functioning when BT enabled and disabled in OS. </t>
  </si>
  <si>
    <t>ICL_BAT_NEW,TGL_PSS1.0C,BIOS_EXT_BAT,UDL2.0_ATMS2.0,TGL_ERB_PO,TGL_BIOS_PO_P3,TGL_IFWI_PO_P3,TGL_H_PSS_IFWI_BAT,TGL_IFWI_FOC_BLUE,CML-H_ADP-S_PO_Phase3,ADL-S_ADP-S_DDR4_2DPC_PO_Phase3,ADL_S_QRCBAT,IFWI_Payload_Platform,ADL-P_ADP-LP_DDR4_PO Suite_Phase3,PO_Phase_3,RKL-S X2_(CML-S+CMP-H)_S62,RKL-S X2_(CML-S+CMP-H)_S102,ADL-P_ADP-LP_LP5_PO Suite_Phase3,ADL-P_ADP-LP_DDR5_PO Suite_Phase3,ADL-P_ADP-LP_LP4x_PO Suite_Phase3,ADL-P_QRC,UTR_SYNC,RPL_S_BackwardComp,ADL-S_ 5SGC_1DPC,4SDC3,ADL-S_4SDC4,ADL-S_3SDC5,ADL_N_5SGC1,ADL_N_4SDC1,ADL_N_2SDC1,ADL_N_2SDC2,ADL_N_2SDC3,IFWI_TEST_SUITE,IFWI_COMMON_UNIFIED,IFWI_FOC_BAT,MTL_Test_Suite,TGL_H_5SGC1,TGL_H_4SDC1,RPL-S_ 5SGC1,RPL-S_4SDC1,RPL-S_4SDC2,RPL-S_2SDC3,ADL-P_5SGC1,ADL-P_5SGC2,RPL_S_PO_P3,ADL_M_QRC_BAT,ADL-M_5SGC1,ADL-M_3SDC1,ADL-M_3SDC3,ADL-M_2SDC1,ADL-M_QRC_BAT,ADL-P_3SDC1,ADL_N_REV0,ADL_N_PO_Phase3RPL-Px_5SGC1,MTL_S_IFWI_PSS_0.8,ADL-N_REV1,RPL_S_QRCBAT,MTL_IFWI_BAT,ADL_SBGA_5GC,RPL-SBGA_5SC,ADL-M_3SDC2,ADL-M_2SDC2,,RPL-S_3SDC1,,,RPL-S_4SDC2,,RPL-S_5SGC1,RPL-P_5SGC1,RPL-P_3SDC2,RPL-S_2SDC7,ADL_SBGA_3DC3,RPL_Px_PO_P3,RPL-P_2SDC4,RPL-P_4SDC1,RPL-P_PNP_GC,ADL_SBGA_3DC4,RPL_Px_QRC,MTL-M_5SGC1,MTL-M_4SDC1,MTL-M_4SDC2,MTL-M_2SDC4,MTL-M_2SDC5,MTL-M_2SDC6,RPL_SBGA_PO_P3,RPL-SBGA_3SC,RPL-SBGA_2SC1,RPL-SBGA_2SC2,MTL_IFWI_CBV_BIOS, MTL-P_5SGC1, MTL-P_4SDC1, MTL-P_4SDC2, MTL-P_3SDC3, MTL-P_2SDC5, MTL-P_2SDC6,RPL_P_PO_P3, RPL-S_2SDC8,RPL-S_2SDC8,RPL-sbga_QRC_BAT,RPL-Px_4SP2,RPL-Px_2SDC1,RPL-Px_2SDC1,RPL-P_2SDC5,RPL-P_2SDC6,RPL-P_2SDC3,ARL_Px_IFWI_CI,RPL-SBGA_3SC-2,MTL_P_Sanity,RPL_P_QRC,MTLSGC1, MTLSDC1, MTLSDC2, MTLSDC3, MTLSDC4, MTLSDC5,RPL_P_Q0_DC2_PO_P3, LNLM5SGC, LNLM4SDC1, LNLM3SDC3, LNLM3SDC4, LNLM3SDC5, LNLM2SDC6,ARL_S_IFWI_0.8PSS, MTLSGC1, MTLSDC1, MTLSDC3, MTLSDC4, MTLSDC5, MTLSGC1, MTLSDC2, MTLSDC3, MTLSDC4, MTLSDC5, RPL-SBGA_5SC, RPL-SBGA_4SC, RPL-P_5SGC1, RPL-P_4SDC1, RPL-P_3SDC2, RPL-P_2SDC4, RPL-P_2SDC5, RPL-P_2SDC6, RPL-S_3SDC1, RPL-S_4SDC2, RPL-S_4SDC1, RPL-S_ 5SGC1, RPL-S_2SDC2, RPL-S_2SDC3, RPL-S_2SDC7, RPL-S_2SDC8, RPL_Hx-R-GC, RPL_Hx-R-DC1</t>
  </si>
  <si>
    <t>Verify CNVi Bluetooth Enumeration in OS before/after Sx cycle</t>
  </si>
  <si>
    <t>CSS-IVE-132570</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</si>
  <si>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</si>
  <si>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BC-RQTBCTL-651
BC-RQTBC-13414
JSL PRD Coverage: BC-RQTBC-16463
ADL: 2202557926</t>
  </si>
  <si>
    <t>CNVi Bluetooth should be enumerated successfully in OS Pre and Post Sx</t>
  </si>
  <si>
    <t>ICL-ArchReview-PostSi,TGL_PSS0.8P,InProdATMS1.0_03March2018,PSE 1.0,OBC-CNL-PCH-CNVi-Connectivity-BT,OBC-CFL-PCH-CNVi-Connectivity-BT,OBC-ICL-PCH-CNVi-Connectivity-BT,OBC-TGL-PCH-CNVi-Connectivity-BT,GLK_ATMS1.0_Automated_TCs,TGL_NEW_BAT,IFWI_TEST_SUITE,ADL/RKL/JSL,MTL_Test_Suite,MTL_PSS_0.8IFWI_SYNC,IFWI_FOC_BAT,ADL_N_IFWIIFWI_COVERAGE_DELTA,RPLSGC1,RPLSGC2,ADLMLP4x,ADL-P_5SGC1,ADL-P_5SGC2,ADL-M_5SGC1,ADL-M_3SDC1,ADL-M_3SDC3,ADL-M_2SDC1,ADL-P_3SDC1,RPL-S_ 5SGC1,RPL-S_4SDC1,RPL-S_4SDC2,RPL-S_2SDC2,RPL-S_2SDC3,RPL-S_2SDC4,RPL_S_IFWI_PO_Phase3,ADL_SBGA_5GC,RPL-SBGA_5SC,RPL-Px_5SGC1,RPL-Px_4SDC1,ADL-M_3SDC2,ADL-M_2SDC2,RPL-S_3SDC2,RPL-S_3SDC1,RPL-S_5SGC1,RPL-P_5SGC1,RPL-P_5SGC2,RPL-P_2SDC3,RPL-S_2SDC7,LNL_M_IFWI_PSS,RPL_Px_PO_P3,ADL-S_Post-Si_In_Production,RPL_SBGA_IFWI_PO_Phase3,MTL_IFWI_CBV_PMC,MTL IFWI_Payload_Platform-Val,ADL_N_IFWI_5SGC1,ADL_N_IFWI_4SDC1,ADL_N_IFWI_2SDC1,ADL_N_IFWI_2SDC2,MTL-M/P_Pre-Si_In_Production,ADL_N_IFWI_IEC_PMC,RPL_P_PO_P3,ADL-N_Post-Si_In_Production,RPL-S_Post-Si_In_Production,RPL-S_2SDC8,RPL-Px_4SP2,RPL-Px_2SDC1,RPL-P_4SDC1,RPL-P_3SDC2,RPL-P_2SDC5,RPL-P_2SDC6,ARL_S_IFWI_0.8PSS, MTLSGC1, MTLSDC1, MTLSDC3, MTLSDC4, MTLSDC5, RPL-SBGA_5SC, RPL-SBGA_4SC, RPL-P_5SGC1, RPL-P_4SDC1, RPL-P_3SDC2, RPL-P_2SDC4, RPL-P_2SDC5, RPL-P_2SDC6, RPL-S_3SDC1, RPL-S_4SDC2, RPL-S_4SDC1, RPL-S_ 5SGC1, RPL-S_2SDC2, RPL-S_2SDC3, RPL-S_2SDC7, RPL-S_2SDC8, ,</t>
  </si>
  <si>
    <t>Verify CNVi Bluetooth Enumeration in OS before/after disconnected MoS cycle</t>
  </si>
  <si>
    <t>CSS-IVE-95497</t>
  </si>
  <si>
    <t>CNVi Bluetooth should be enumerated successfully in OS Pre and Post MoS</t>
  </si>
  <si>
    <t>This TC should Validate CNVi Bluetooth Enumeration in OS Pre and Post MoS Cycle</t>
  </si>
  <si>
    <t>ICL-ArchReview-PostSi,UDL2.0_ATMS2.0,ICL_RVPC_NA,OBC-CNL-PCH-CNVi-Connectivity-BT,OBC-CFL-PCH-CNVi-Connectivity-BT,OBC-ICL-PCH-CNVi-Connectivity-BT,OBC-TGL-PCH-CNVi-Connectivity-BT,TGL_NEW_BAT,ADL_S_Dryrun_Done,IFWI_Payload_Platform,RKL-S X2_(CML-S+CMP-H)_S62,RKL-S X2_(CML-S+CMP-H)_S102,UTR_SYNC,RPL_S_MASTER,RPL_S_BackwardComp,ADL-S_ 5SGC_1DPC,4SDC3,ADL-S_4SDC4,ADL-S_3SDC5,IFWI_TEST_SUITE,IFWI_COMMON_UNIFIED,MTL_Test_Suite,IFWI_FOC_BAT,RPL-S_ 5SGC1,RPL-S_4SDC1,RPL-S_4SDC2,RPL-S_2SDC2,RPL-S_2SDC3,ADL-P_3SDC1RPL-Px_5SGC1,RPL_P_MASTER,ADL_SBGA_5GC,ADL-M_5SGC1,ADL-M_3SDC2,ADL-M_2SDC2,RPL-S_3SDC1,RPL-S_5SGC1,RPL-P_5SGC1,RPL-P_3SDC2,RPL-S_2SDC7,ADL_SBGA_3DC3,RPL-P_4SDC1,RPL-P_PNP_GC,ADL_SBGA_3DC4,MTL-M_5SGC1,MTL-M_4SDC1,MTL-M_4SDC2,MTL-M_2SDC4,MTL-M_2SDC5,MTL-M_2SDC6,MTL IFWI_Payload_Platform-Val,MTL-P_5SGC1,MTL-P_4SDC1,MTL-P_4SDC2,MTL-P_3SDC3,MTL-P_2SDC5,MTL-P_2SDC6,RPL-S_2SDC8,RPL-Px_2SDC1,RPL-P_2SDC6,RPL-P_2SDC3,MTLSGC1,MTLSDC1,MTLSDC2,MTLSDC3,MTLSDC4,MTLSDC5</t>
  </si>
  <si>
    <t>Verify C-state low power audio residency on system entry and exit to low power state with audio playback</t>
  </si>
  <si>
    <t>CSS-IVE-99448</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</si>
  <si>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t>
  </si>
  <si>
    <t>audio codecs,C-States,MoS (Modern Standby),S0ix-states</t>
  </si>
  <si>
    <t>BC-RQTBC-10223
JSLP : BC-RQTBC-16115
ADL:1604834168
MTL : 16011326964</t>
  </si>
  <si>
    <t>C-state  residency must be greater than 50% and system should enter/exit S0i1/Connected MOS without any issue with audio playback
Audio should play when system is in  low power state (Connected MOS/ S0i3).
 </t>
  </si>
  <si>
    <t>bios.alderlake,bios.amber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rrowlake,ifwi.broxton,ifwi.cannonlake,ifwi.coffeelake,ifwi.cometlake,ifwi.geminilake,ifwi.icelake,ifwi.kabylake,ifwi.kabylake_r,ifwi.lakefield,ifwi.lunarlake,ifwi.meteorlake,ifwi.raptorlake,ifwi.raptorlake_refresh,ifwi.tigerlake,ifwi.whiskeylake</t>
  </si>
  <si>
    <t>bios.alderlake,bios.amberlake,bios.arrowlake,bios.broxton,bios.cannonlake,bios.coffeelake,bios.cometlake,bios.geminilake,bios.icelake-client,bios.jasperlake,bios.kabylake,bios.kabylake_r,bios.lakefield,bios.lunarlake,bios.meteorlake,bios.raptorlake,bios.rocketlake,bios.tigerlake,bios.whiskeylake,ifwi.amberlake,ifwi.broxton,ifwi.cannonlake,ifwi.coffeelake,ifwi.cometlake,ifwi.geminilake,ifwi.icelake,ifwi.kabylake,ifwi.kabylake_r,ifwi.lakefield,ifwi.meteorlake,ifwi.raptorlake,ifwi.tigerlake,ifwi.whiskeylake</t>
  </si>
  <si>
    <t>Intention of the testcase is to verify C-state low power audio residency on system entry and exit to low power state with audio playback 
CPU may reach C10 based on Low power state 
 </t>
  </si>
  <si>
    <t>GLK-IFWI-SI,UDL2.0_ATMS2.0,OBC-CNL-CPU-Punit-PM-CState,OBC-TGL-CPU-Punit-PM-CState,OBC-ICL-CPU-Punit-PM-CState,OBC-LKF-CPU-Punit-PM-CState,CML_BIOS_SPL,TGL_IFWI_PO_P3,TGL_IFWI_FOC_BLUE,RKL_CMLS_CPU_TCS,COMMON_QRC_BAT,RKL_BIOSAcceptance_criteria_TCs,IFWI_Payload_BIOS,IFWI_Payload_ChipsetInit,LNL_M_PSS1.0,RKL-S X2_(CML-S+CMP-H)_S62,RKL-S X2_(CML-S+CMP-H)_S102,ADL-P_QRC_BAT,UTR_SYNC,RPL_S_BackwardComp,RPL_S_MASTER,RPL-P_5SGC1,RPL-P_4SDC1,RPL-P_3SDC2,RPL-P_2SDC3,RPL-S_5SGC1,RPL-S_4SDC1,RPL-S_4SDC2,RPL-S_2SDC1,RPL-S_2SDC2,RPL-S_2SDC3,RPL-S_ 5SGC1,ADL-S_ 5SGC_1DPC,ADL-S_4SDC1,ADL_N_MASTER,ADL_N_5SGC1,ADL_N_4SDC1,ADL_N_3SDC1,ADL_N_2SDC1,ADL_N_2SDC2,ADL_N_2SDC3,IFWI_TEST_SUITE,IFWI_COMMON_UNIFIED,IFWI_FOC_BAT,TGL_H_MASTER,ADL-P_5SGC1,ADL-P_5SGC2,RKL_S_X1_2*1SDC,ADL_M_QRC_BAT,ADL-M_5SGC1,ADL-N_QRC_BAT,ADL_N_REV0,ADL-N_REV1,MTL_IFWI_BAT,ADL_SBGA_5GC,ADL_SBGA_3DC1,ADL_SBGA_3DC2,ADL_SBGA_3DC3,ADL_SBGA_3DC4,RPL-SBGA_5SC,MTL_PSS_CMS,RPL-S_2SDC7,RPL-Px_5SGC1,MTL-M_5SGC1,MTL-M_4SDC1,MTL-M_4SDC2,MTL-M_3SDC3,MTL-M_2SDC4,MTL-M_2SDC5,MTL-M_2SDC6V,MTL_IFWI_IAC_PMC_SOC_IOE,MTL_IFWI_CBV_ChipsetInitMTL_IFWI_CBV_ACE FW,MTL_IFWI_CBV_DMU,MTL_IFWI_CBV_EC,MTL_IFWI_CBV_PUNIT,MTL_IFWI_CBV_ChipsetInit,MTL_IFWI_CBV_BIOS,MTL-P_5SGC1,MTL-P_4SDC1,MTL-P_4SDC2,MTL-P_3SDC3,MTL-P_3SDC4,MTL-P_2SDC5,MTL-P_2SDC6,MTL_A0_P1,MTL_PSS_1.1,MTLSGC1,MTLSDC1,MTLSDC2,MTLSDC3,MTLSDC4,LNLM5SGC,LNLM4SDC1,LNLM3SDC2,LNLM3SDC3,LNLM3SDC4,LNLM3SDC5,LNLM2SDC6,ARL_S_IFWI_1.1PSS,RPL_Hx-R-GC</t>
  </si>
  <si>
    <t>Verify booting configuration as MAF Flash sharing mode from EDK shell</t>
  </si>
  <si>
    <t>CSS-IVE-132830</t>
  </si>
  <si>
    <t>ADL-S_ADP-S_SODIMM_DDR5_1DPC_Alpha,ADL-S_ADP-S_UDIMM_DDR5_1DPC_PreAlpha,CML_S62_CMPH_DDR4_RS6_SR20_Beta,CML_S62_CMPH_DDR4_RS6_SR20_POE,CML_S62_CMPH_DDR4_RS7_SR20_PV,CML_S62_CMPV_DDR4_RS6_SR20_Beta,CML_S62_CMPV_DDR4_RS6_SR20_POE,CML_S62_CMPV_DDR4_RS7_SR20_PV,ICL_U42_RS6_PV,ICL_Y42_RS6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42_RS4_PV,TGL_Y42_RS4_PV,ADL-S_ADP-S_UDIMM_DDR5_1DPC_PV,ADL-S_ADP-S_UDIMM_DDR5_2DPC_Alpha,ADL-S_ADP-S_UDIMM_DDR5_2DPC_Beta,ADL-S_ADP-S_UDIMM_DDR5_2DPC_POE,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POE,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</si>
  <si>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BC-RQTBC-13960
BC-RQTBC-16836 
ICL RCR for eSPI BIOS option: https://hsdes.intel.com/appstore/article/#/1605967710 
TGL RCR for eSPI BIOS option: 1607207415 , 1607167339</t>
  </si>
  <si>
    <t>Able to get the SAF flash sharing mode configuration details from EDK shell</t>
  </si>
  <si>
    <t>Testcase is to Verify booting configuration as MAF Flash sharing mode from EDK shell</t>
  </si>
  <si>
    <t>rkl_cml_s62,ADL/RKL/JSL,IFWI_TEST_SUITE,RPL-P_5SGC1,ADL_Arch_Phase 2,MTL_Test_Suite,IFWI_SYNC,ADL_N_IFWI_5SGC1,ADL_N_IFWI_4SDC1,,ADL_N_IFWI_2SDC1,ADL_N_IFWI_2SDC2,,RPL-S_5SGC1,,RPL-S_2SDC2,RPL-S_2SDC7,RPL-S_2SDC1,RPL-S_3SDC1,ADL_SBGA_5GC,Automation_Inproduction,ADL_N_IFWIIFWI_COVERAGE_DELTA,RPLSGC2,RPLSGC1,ADLMLP4x,ADL-P_5SGC1,ADL-M_5SGC1,ADL-M_3SDC2,ADL-M_2SDC1,RPL-S_ 5SGC1,,,RPL-S_4SDC2,RPL-S_3SDC1,RPL-S_2SDC1,RPL-S_2SDC2,RPL-S_2SDC7,,RPL-S_2SDC4,ADL_M_RVP2a,ADL_SBGA_3SDC1,ADL_N_IFWI_IEC_CSME,MTLSGC1, MTLSDC4,MTLSDC2,</t>
  </si>
  <si>
    <t>Verify Board ID, FW, BIOS, ME, EC and IGFX GOP details on BIOS Platform Information Menu  and System scope tool are accurate</t>
  </si>
  <si>
    <t>CSS-IVE-50989</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</si>
  <si>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</si>
  <si>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BC-RQTBC-10102
BC-RQTBC-13653
BC-RQTBC-15612
BC-RQTBCLF-103
RKL:BC-RQTBCTL-1396, BC-RQTBCTL-1398 
BC-RQTBCTL-1409
BC-RQTBCTL-2708
BC-RQTBC-16520
BC-RQTBC-16571
BC-RQTBC-16656
LKF: 1606678898
BC-RQTBC-16957
JSLP:2203201753
TGL: 2207139483
ADL Requirement ID : 2203201745,2203202947,2203201753,1508320076,16011894960
RKL Requirement ID: 2208875799,2208875702,1306472860</t>
  </si>
  <si>
    <t>Each individual step's expected result should Pass.
For JSLP :
Board ID
Platform
ID String
BOM ID
FAB ID
Comments
0x01 ==&gt; 0X02
JSL+ DDR4 SODIMM (rev02 ERB)
JSL+ DDR4 SODIMM (ERB)
 Manual rework needed
0x02 ==&gt; 0X01
JSL+ DDR4 SODIMM RVP Main BOM SKU
JSL+ DDR4 SODIMM RVP Main BOM SKU
0x03
JSL+ LPDDR4/4x RVP Socketed (ERB)
JSL+ LPDDR4/4x RVP Socketed (ERB)
_000
_00
For Rev01 silicon/Pkg only
0x03
JSL+ LPDDR4/4x RVP Socketed (ERB) Fab 2
JSL+ LPDDR4/4x RVP Socketed (ERB - Chrome BOM SKU)
_001
_00
For Rev01 silicon/Pkg only (Post PO board)
0x04
JSL+ LPDDR4/4x RVP Socketed
JSL+ LPDDR4/4x RVP Socketed
_003
_00
 Memory Socket
0x04
JSL+ LPDDR4/4x RVP Solder Down
JSL+ LPDDR4/4x RVP Solder Down
_000
_00
 RPL-SBGA as per Excel doc provided by RVP teamMTL-M/P onwards, verify that the EC FW as per the following:Major Version -&gt; 1Minor Version -&gt; 55Platform Id -&gt; 2Build Version -&gt; 20.MTL – P GCS - Board ID  0x11Silego Power Sequencer I2C address to read Board Id &amp; BOM ID :  0X08(7bit)Register Addresses to read to identify Board Id &amp; BOM ID are 0xA2 and 0xA1.BOM/Board_ID bit pattern :GCS BOM/Board_ID details:              GCS BOMVariantBoard IDBOM IDFAB IDBinary CodeHex CodeA2A1A2A1Base Variant0x11000b00b00000000b00010001b0x000x11mmWave0x11001b00b00000000b01010001b0x000x51MCF0x11010b00b00000000b10010001b0x000x91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</si>
  <si>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akefield,ifwi.lunarlake,ifwi.meteorlake,ifwi.raptorlake,ifwi.raptorlake_refresh,ifwi.tigerlake,ifwi.whiskeylake</t>
  </si>
  <si>
    <t>The BIOS shall display the information below info in Platform Information Page:
BIOS Version
Processor Stepping
Platform Name
Processor Name
Processor uCode loaded
EC Version (Mobile and Desktop)
VBIOS/IGFX version
PCH Production Type
etc..
Config.ini file should be filled with the expected values extracted from BIOS Release notes.</t>
  </si>
  <si>
    <t>GLK-IFWI-SI,CNL_Z0_InProd,ICL_PSS_BAT_NEW,PSE 1.0,CML_Delta_From_WHL,CML_BIOS_Sanity_CSME12.xx,GLK_ATMS1.0_Automated_TCs,CML_BIOS_SPL,KBLR_ATMS1.0_Automated_TCs,TGL_BIOS_PO_P3,TGL_IFWI_PO_P1,LKF_B0_Power_ON,TGL_H_PSS_IFWI_BAT,TGL_BIOS_IPU_QRC_BAT,TGL_Focus_Blue_Auto,TGL_PSS_IN_PRODUCTION,TGL_IFWI_FOC_BLUE,PSS_ADL_Automation_In_Production,CML-H_ADP-S_PO_Phase1,ADL-S_TGP-H_PO_Phase1,COMMON_QRC_BAT,MTL_PSS_0.5,ADL_P_ERB_BIOS_PO,ADL_S_QRCBAT,IFWI_Payload_BIOS,ADL-S_Delta1,RKL-S X2_(CML-S+CMP-H)_S102,RKL-S X2_(CML-S+CMP-H)_S62,ADL-P_QRC,ADL-P_QRC_BAT,UTR_SYNC,RPL-Px_4SDC1,RPL-P_3SDC3,ADL-M_3SDC1,RPL-SBGA_5SC,RPL-SBGA_4SC,RPL-SBGA_3SC1,RPL-P_5SGC1,RPL-P_2SDC4,RPL-P_PNP_GC,RPL-P_4SDC1,RPL-P_3SDC2,Automation_Inproduction,MTL_HFPGA_SOC_S,ADL-S_ 5SGC_1DPC,ADL-S_4SDC1,ADL-S_4SDC2,ADL-S_4SDC4,ADL_N_REV0,ADL_N_5SGC1,ADL_N_4SDC1,ADL_N_3SDC1,ADL_N_2SDC1,ADL_N_2SDC2,ADL_N_2SDC3,RPL_S_PSS_DELTA,MTL_Test_Suite,RPL_S_PSS_BASEAutomation_Inproduction,IFWI_TEST_SUITE,IFWI_COMMON_UNIFIED,RPL-S_ 5SGC1,RPL-S_2SDC7,RPL-S_3SDC1,RPL-S_4SDC1,RPL-S_4SDC2,RPL-S_2SDC1,RPL-S_2SDC2,RPL-S_2SDC3,QRC_BAT_Customized,ADL_N_QRCBAT,ADL-P_5SGC1,ADL-P_5SGC2,MTL_IFWI_Sanity,RKL_S_X1_2*1SDC,ADL_M_QRC_BAT,ADL-M_5SGC1,ADL-M_3SDC2,ADL-M_2SDC1,ADL-M_2SDC2,ADL-P_4SDC1,ADL-P_4SDC2,ADL-P_3SDC1,ADL-P_3SDC2,ADL-P_3SDC3,ADL-P_3SDC4,ADL-P_2SDC1,ADL-P_2SDC2,ADL-P_2SDC3,ADL-P_2SDC4,ADL-P_2SDC5,ADL-P_2SDC6_OC,ADL-P_3SDC5,MTL_SIMICS_IN_EXECUTION_TEST,ADL-N_QRC_BAT,RPL-Px_5SGC1,MTL_S_Sanity,ADL-N_REV1,RPL_S_QRCBAT,RPL_S_IFWI_PO_Phase1,MTL_HSLE_Sanity_SOC,ADL_SBGA_5GC,ADL_SBGA_3DC1,ADL_SBGA_3DC2,ADL_SBGA_3DC3,ADL_SBGA_3DC4,ADL_SBGA_3DC,RPL_Px_PO_P1,RPL_Px_QRC,ADL-S_Post-Si_In_Production,MTL-M/P_Pre-Si_In_Production,MTL_IFWI_IAC_BIOS,LNL_M_PSS0.5,LNL_M_PSS0.8,RPL_SBGA_IFWI_PO_Phase1,MTL_IFWI_CBV_CSME,MTL_IFWI_CBV_BIOS,MTL-S_Pre-Si_In_Production,MTL_M_Sanity,RPL_P_PO_P1,RPL-sbga_QRC_BAT,RPL-Px_4SP2,RPL-Px_2SDC1,MTL_PSS_0.8,ARL_Px_IFWI_CI,RPL_readiness_kit,RPL_P_QRC,RPL_P_Q0_DC2_PO_P1,MTLSGC1,MTLSDC4,MTLSDC2,MTLSDC1,MTLSDC5,MTLSDC3,ARL_FT_BLK,RPL-S_Post-Si_In_Production</t>
  </si>
  <si>
    <t>Verify Bluray playback with PAVP on multiple display panels</t>
  </si>
  <si>
    <t>CSS-IVE-131756</t>
  </si>
  <si>
    <t>ADL-S_ADP-S_SODIMM_DDR5_1DPC_Alpha,AML_5W_Y22_ROW_PV,ADL-S_ADP-S_UDIMM_DDR5_1DPC_PreAlpha,CFL_H62_RS2_PV,CFL_H62_RS3_PV,CFL_H62_RS4_PV,CFL_H62_RS5_PV,CFL_H62_uSFF_KC_RS4_PV,CFL_H82_RS5_PV,CFL_H82_RS6_PV,CFL_KBPH_S62_RS3_PV,CFL_S42_RS4_PV,CFL_S42_RS5_PV,CFL_S62_RS4_PV,CFL_S62_RS5_PV,CFL_S82_RS5_PV,CFL_S82_RS6_PV,CFL_U43e_LP3_KC_PV,CFL_U43e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</si>
  <si>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PAVP</t>
  </si>
  <si>
    <t>BC-RQTBC-2926
BC-RQTBC-13756
IceLake-UCIS-1501
RKL : 1209951653</t>
  </si>
  <si>
    <t>Play back should be fine on display panels with PAVP enable</t>
  </si>
  <si>
    <t>ifwi.alderlake,ifwi.arrowlake,ifwi.lunarlake,ifwi.meteorlake,ifwi.raptorlake,ifwi.raptorlake_refresh,ifwi.rocketlake</t>
  </si>
  <si>
    <t>AV play back should be find on all supported display panels with PAVP enabled</t>
  </si>
  <si>
    <t>ICL-ArchReview-PostSi,ICL_RFR,UDL2.0_ATMS2.0,OBC-ICL-GPU-PAVP-Graphics-eDP_DP_HDMI,OBC-TGL-GPU-PAVP-Graphics-eDP_DP_HDMI,rkl_cml_s62,IFWI_TEST_SUITE,RKL_Native_PO,RKL_Xcomp_PO,ADL/RKL/JSL,COMMON_QRC_BAT,ADL_Arch_Phase3,Phase_3,MTL_Test_Suite,IFWI_SYNC,ADL_N_IFWIIFWI_COVERAGE_DELTA,ADLMLP4x,ADL-P_5SGC1,ADL-P_5SGC2,ADL-M_5SGC1,RPL-Px_5SGC1,RPL-Px_4SDC1,RPL-P_5SGC1,RPL-P_4SDC1,RPL-P_3SDC2,RPL-P_2SDC4,RPL-S_ 5SGC1,RPL-S_4SDC1,RPL-S_3SDC1,RPL-S_4SDC2,RPL-S_2SDC1,RPL-S_2SDC2,RPL-S_2SDC3,ADL_SBGA_5GC,ADL_SBGA_3DC1,ADL_SBGA_3DC2,ADL_SBGA_3DC3,ADL_SBGA_3DC4,ADL-M_3SDC1,ADL-M_3SDC2,ADL-M_2SDC1,ADL-M_2SDC2,RPL-P_3SDC3,RPL-P_PNP_GC,RPL-S_2SDC7,ADL_SBGA_3SDC1,MTL_IFWI_CBV_IUNIT,MTL IFWI_Payload_Platform-Val,RPL-SBGA_5SC,RPL-SBGA_4SC,,RPL-SBGA_2SC1,RPL-SBGA_2SC2,RPL-SBGA_4SC,RPL_Hx-R-GC,RPL_Hx-R-DC1</t>
  </si>
  <si>
    <t>Verify Bluray playback with PAVP</t>
  </si>
  <si>
    <t>CSS-IVE-131753</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</si>
  <si>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</si>
  <si>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BC-RQTBC-2926
BC-RQTBC-13756
RKL : 1209951652</t>
  </si>
  <si>
    <t>Blueray play back should be done properly after enabling PAVP</t>
  </si>
  <si>
    <t>Test case is to verify Blueray play back with PAVP enable</t>
  </si>
  <si>
    <t>ICL-ArchReview-PostSi,ICL_RFR,UDL2.0_ATMS2.0,OBC-ICL-GPU-PAVP-Graphics-eDP,OBC-TGL-GPU-PAVP-Graphics-eDP,rkl_cml_s62,RKL_U_PO_Phase3_IFWI,IFWI_TEST_SUITE,RKL_Native_PO,RKL_Xcomp_PO,ADL/RKL/JSL,CML_H_ADP_S_PO,COMMON_QRC_BAT,ADL_Arch_Phase3,Phase_3,MTL_Test_Suite,IFWI_SYNC,ADL_N_IFWIIFWI_COVERAGE_DELTA,ADLMLP4x,ADL-P_5SGC1,ADL-P_5SGC2,ADL-M_5SGC1,RPL-Px_5SGC1,RPL-Px_4SDC1,RPL-P_5SGC1,RPL-P_4SDC1,RPL-P_3SDC2,RPL-P_2SDC4,RPL-S_ 5SGC1,RPL-S_4SDC1,RPL-S_3SDC1,RPL-S_4SDC2,RPL-S_2SDC1,RPL-S_2SDC2,RPL-S_2SDC3,RPL_S_IFWI_PO_Phase3,ADL_SBGA_5GC,ADL_SBGA_3DC1,ADL_SBGA_3DC2,ADL_SBGA_3DC3,ADL_SBGA_3DC4,ADL-M_3SDC1,ADL-M_3SDC2,ADL-M_2SDC1,ADL-M_2SDC2,RPL-P_3SDC3,RPL-P_PNP_GC,RPL-S_2SDC7,ADL_SBGA_3SDC1,RPL_Px_PO_P3,MTL-M_5SGC1,MTL-M_4SDC1,MTL-M_4SDC2,MTL-M_3SDC3,MTL-M_2SDC4,MTL-M_2SDC5,MTL-M_2SDC6,RPL_SBGA_IFWI_PO_Phase3,MTL_IFWI_CBV_IUNIT,MTL IFWI_Payload_Platform-Val,ADL_N_IFWI_5SGC1,ADL_N_IFWI_4SDC1,ADL_N_IFWI_3SDC1,ADL_N_IFWI_2SDC1,ADL_N_IFWI_2SDC2,ADL_N_IFWI_2SDC3,RPL_P_PO_P3,RPL-SBGA_5SC,RPL-SBGA_4SC,RPL-SBGA_3SC,RPL-SBGA_2SC1,RPL-SBGA_2SC2,ARL_Px_IFWI_CI,RPL_Hx-R-GC,RPL_Hx-R-DC1</t>
  </si>
  <si>
    <t>Verify BKC drivers installation on SUT</t>
  </si>
  <si>
    <t>CSS-IVE-76107</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</si>
  <si>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</si>
  <si>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BC-RQTBC-2488
ICL : IceLake-UCIS-188
RKL Coverage iD: 1209949783</t>
  </si>
  <si>
    <t>No yellow bang observed. Windows OS should be stable post BKC installation on the SUT.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</si>
  <si>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broxton,ifwi.cannonlake,ifwi.coffeelake,ifwi.cometlake,ifwi.geminilake,ifwi.icelake,ifwi.kabylake,ifwi.kabylake_r,ifwi.lakefield,ifwi.raptorlake,ifwi.tigerlake,ifwi.whiskeylak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</si>
  <si>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raptorlake,ifwi.tigerlake,ifwi.whiskeylake</t>
  </si>
  <si>
    <t>This test is to verify BKC drivers installation on SUT. Yellow bang should not observed in device manager after BKC drivers successful installation.</t>
  </si>
  <si>
    <t>ICL-FW-PSS0.3,ICL-FW-PSS0.5,InProdATMS1.0_03March2018,PSE 1.0,RKL_PSS0.5,TGL_BIOS_IPU_QRC_BAT,ICL_ATMS1.0_Automation,GLK_ATMS1.0_Automated_TCs,KBLR_ATMS1.0_Automated_TCs,TGL_BIOS_PO_P1,TGL_H_PSS_IFWI_BAT,TGL_Focus_Blue_Auto,LKF_ROW_BIOS,PSS_ADL_Automation_In_Production,CML-H_ADP-S_PO_Phase1,ADL-S_TGP-H_PO_Phase1,ADL_P_Automated_TCs,COMMON_QRC_BAT,MTL_Sanity,MTL_PSS_0.5,ADL_P_ERB_BIOS_PO,ADL_S_QRCBAT,TGL_U_GC_DC,IFWI_Payload_Common,ADL-S_Delta1,ADL-S_Delta2,ADL-S_Delta3,RKL-S X2_(CML-S+CMP-H)_S102,RKL-S X2_(CML-S+CMP-H)_S62,ADL-P_QRC_BAT,UTR_SYNC,LNL_M_PSS0.8,RPL-Px_4SP2,RPL-Px_2SDC1,MTL-P_4SDC1,MTL-P_3SDC3,MTL-P_3SDC4,MTL-P_5SGC1,MTL-P_4SDC2,MTL-P_2SDC5,MTL-P_2SDC6,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RPL_Hx-R-GC,RPL_Hx-R-DC1,RPL-SBGA_4SC,RPL-SBGA_3SC,RPL-SBGA_3SC-2,RPL-SBGA_2SC1,RPL-SBGA_2SC21,RPL-P_5SGC1,RPL-P_2SDC5,RPL-P_2SDC3,RPL-P_2SDC4,RPL-P_2SDC6,RPL-P_PNP_GC,RPL-P_4SDC1,RPL-P_3SDC2,RPL-Px_5SGC1,Automation_Inproduction,MTL_HFPGA_SOC_S,RPL-S_ 5SGC1,RPL-S_2SDC7,RPL_S_BackwardCompc,ADL-S_ 5SGC_1DPC,ADL-S_4SDC1,ADL-S_4SDC2,ADL-S_4SDC3,ADL-S_3SDC4,ADL_N_MASTER,ADL_N_5SGC1,ADL_N_4SDC1,ADL_N_3SDC1,ADL_N_2SDC1,ADL_N_2SDC2,ADL_N_2SDC3,MTL_Test_Suite,RPL_S_PSS_BASEAutomation_Inproduction,IFWI_TEST_SUITE,IFWI_COMMON_UNIFIED,TGL_H_MASTER,ADL_N_PSS_1.0,QRC_BAT_Customized,ADL-P_5SGC1,ADL-P_5SGC2,RKL_S_X1_2*1SDC,ADL_M_QRC_BAT,ADL-M_5SGC1,ADL-M_3SDC2,ADL-M_2SDC1,ADL-M_2SDC2,MTL_SIMICS_IN_EXECUTION_TEST,ADL-N_QRC_BAT,MTL_S_Sanity,RPL_S_QRCBAT,ADL_N_REV0,ADL-N_REV1,MTL_HSLE_Sanity_SOC,ADL_SBGA_5GC,ADL_SBGA_3DC1,ADL_SBGA_3DC2,ADL_SBGA_3DC3,ADL_SBGA_3DC4,ADL_SBGA_3DC,MTL_S_BIOS_Emulation,RPL_Px_QRC,ADL-S_Post-Si_In_Production,MTL-M/P_Pre-Si_In_ProductionMTL-M_4SDC1,MTL-M_3SDC3,MTL-M_2SDC5,MTL-M_2SDC6,MTL-M_5SGC1,MTL-M_4SDC2,MTL-M_2SDC4,MTL-S_Pre-Si_In_Production,ADL-N_Post-Si_In_Production,RPL-sbga_QRC_BAT,MTL_M_P_PV_POR,RPL_readiness_kit,,RPL_P_QRC,MTLSGC1,MTLSDC1,MTLSDC2,MTLSDC3,MTLSDC4,MTLSDC5</t>
  </si>
  <si>
    <t>Verify BIOS shall display ME,BIOS,KSC version in Bios setup page</t>
  </si>
  <si>
    <t>CSS-IVE-73249</t>
  </si>
  <si>
    <t>ADL-S_ADP-S_SODIMM_DDR5_1DPC_Alpha,AML_5W_Y22_ROW_PV,ADL-S_ADP-S_UDIMM_DDR5_1DPC_PreAlpha,AMLR_Y42_PV_RS6,CFL_H62_RS2_PV,CFL_H62_RS3_PV,CFL_H62_RS4_PV,CFL_H62_RS5_PV,CFL_H62_uSFF_KC_RS4_PV,CFL_H82_RS5_PV,CFL_H82_RS6_PV,CFL_KBPH_S62_RS3_PV,CFL_KBPH_S82_RS6_PV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S62_CMPV_DDR4_RS6_SR20_POE,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HFPGA_RS1_PSS_0.8C,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BETA,ADL-P_ADP-LP_DDR4_PV,ADL-P_ADP-LP_DDR5_BETA,ADL-P_ADP-LP_DDR5_PV,ADL-P_ADP-LP_LP4x_BETA,ADL-P_ADP-LP_LP4x_PV,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t>
  </si>
  <si>
    <t>BIOS Build,BIOS Information,CSE-BIOS HECI,EC-BIOS interface</t>
  </si>
  <si>
    <t>BC-RQTBC-8351, BC-RQTBC-8534 &amp; BC-RQTBC-8535</t>
  </si>
  <si>
    <t>Pass Criteria: BIOS,ME FW and SKU versions should match -  the flashed version against that which is displayed in BIOS menus.</t>
  </si>
  <si>
    <t>bios.alderlake,bios.amberlake,bios.arrowlake,bios.cannonlake,bios.coffeelake,bios.cometlake,bios.icelake-client,bios.jasperlake,bios.kabylake,bios.kabylake_r,bios.lakefield,bios.lunarlake,bios.meteorlake,bios.raptorlake,bios.raptorlake_refresh,bios.rocketlake,bios.skylake,bios.tigerlake,bios.whiskeylake,ifwi.amberlake,ifwi.arrowlake,ifwi.cannonlake,ifwi.coffeelake,ifwi.cometlake,ifwi.icelake,ifwi.kabylake,ifwi.kabylake_r,ifwi.lakefield,ifwi.lunarlake,ifwi.meteorlake,ifwi.raptorlake,ifwi.raptorlake_refresh,ifwi.tigerlake,ifwi.whiskeylake</t>
  </si>
  <si>
    <t>CSE,CFL-PRDtoTC-Mapping,EC-NA,ICL_PSS_BAT_NEW,InProdATMS1.0_03March2018,EC-tgl-pss_bat,PSE 1.0,OBC-CNL-PCH-CSME-Manageability-MEBx,OBC-CFL-PCH-CSME-Manageability-MEBx,OBC-ICL-PCH-CSME-Manageability-MEBx,OBC-TGL-PCH-CSME-Manageability-MEBx,OBC-LKF-PCH-CSME-Manageability-MEBx,CML_BIOS_Sanity_CSME12.xx,RKL_PSS0.5,TGL_PSS_IN_PRODUCTION,KBLR_ATMS1.0_Automated_TCs,TGL_BIOS_PO_P1,TGL_IFWI_PO_P1,TGL_H_PSS_IFWI_BAT,TGL_Focus_Blue_Auto,TGL_IFWI_FOC_BLUE,ADL_S_Dryrun_Done,PSS_ADL_Automation_In_Production,ADL-S_TGP-H_PO_Phase1,WCOS_BIOS_EFI_ONLY_TCS,ADL_P_Automated_TCs,MTL_Sanity,MTL_PSS_0.5,ADL_P_ERB_BIOS_PO,IFWI_Payload_BIOS,ADL-S_Delta2,RKL-S X2_(CML-S+CMP-H)_S102,RKL-S X2_(CML-S+CMP-H)_S62,UTR_SYNC,Automation_Inproduction,MTL_HFPGA_SANITY,RPL_S_MASTER,RPL_S_BackwardComp,ADL-S_ 5SGC_1DPC,ADL-S_4SDC1,ADL_N_MASTER,ADL_N_5SGC1,ADL_N_4SDC1,ADL_N_3SDC1,ADL_N_2SDC1,ADL_N_2SDC2,ADL_N_2SDC3,MTL_IFWI_PSS_EXTENDED,ADL_N_IFWI,IFWI_FOC_BAT,MTL_Test_Suite,IFWI_TEST_SUITE,IFWI_COMMON_UNIFIED,TGL_H_MASTER,RPL-S_ 5SGC1,RPL-S_4SDC1,RPL-S_4SDC2,, RPL-S_4SDC2,RPL-S_2SDC1,RPL-S_2SDC2,RPL-S_2SDC3,ADL-P_5SGC1,ADL-P_5SGC2,ADL-M_5SGC1,MTL_SIMICS_IN_EXECUTION_TEST,MTL_HSLE_Sanity,RPL-Px_5SGC1,MTL_S_Sanity,COMMON_QRC_BAT,ADL_N_REV0,ADL-N_REV1,ADL_SBGA_5GC,RPL-P_5SGC1,RPL-P_4SDC1,RPL-P_3SDC2,RPL-S-3SDC2,RPL-S_2SDC7,ADL_SBGA_3DC2,ADL-S_Post-Si_In_Production,MTL-M/P_Pre-Si_In_Production,RPL-SBGA_5SC,RPL-SBGA_4SC,RPL-SBGA_3SC,RPL-SBGA_2SC1,RPL-SBGA_2SC2,MTL_IFWI_CBV_BIOS,LNL_M_PSS0.5,LNL_M_PSS0.8,MTL-S_Pre-Si_In_Production, MTL-P_5SGC1, MTL-P_4SDC1, MTL-P_4SDC2, MTL-P_3SDC3, MTL-P_3SDC4, MTL-P_2SDC5, MTL-P_2SDC6,ADL-N_Post-Si_In_Production,RPL-S_Post-Si_In_Production,RPL-S_2SDC8,RPL-Px_4SP2,RPL-Px_2SDC1, LNLM5SGC, LNLM4SDC1, LNLM3SDC2, LNLM3SDC3, LNLM3SDC4, LNLM3SDC5, LNLM2SDC6,ARL_S_IFWI_0.5PSSMTLSDC3,  MTLSGC1, MTLSDC1, MTLSDC4,MTL_IFWI_MEBx, RPL_Hx-R-GC, RPL_Hx-R-DC1</t>
  </si>
  <si>
    <t>Verify BIOS CSME HECI interaction check successful</t>
  </si>
  <si>
    <t>CSS-IVE-131657</t>
  </si>
  <si>
    <t>ADL-S_ADP-S_SODIMM_DDR5_1DPC_Alpha,ADL-S_ADP-S_UDIMM_DDR5_1DPC_PreAlpha,JSLP_POR_20H1_Alpha,JSLP_POR_20H1_PowerOn,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</si>
  <si>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Test case has been drafted based on the TGL PO test plan</t>
  </si>
  <si>
    <t>BIOS CSME HECI interaction check successful</t>
  </si>
  <si>
    <t>bios.lunarlake,ifwi.alderlake,ifwi.arrowlake,ifwi.lunarlake,ifwi.meteorlake,ifwi.raptorlake</t>
  </si>
  <si>
    <t>This test case is to verify BIOS CSME HECI interaction check successful</t>
  </si>
  <si>
    <t>TGL_BIOS_PO_P1,RKL_S_PO_Phase2_IFWI,RKL_U_PO_Phase2_IFWI,IFWI_TEST_SUITE,RPL-P_5SGC1,RPL-P_5SGC2,RPL-P_4SDC1,RPL-P_3SDC2,RPL-P_2SDC3,RKL_Native_PO,RKL_Xcomp_PO,Phase_2,ADL/RKL/JSL,COMMON_QRC_BAT,MTL_Test_Suite,IFWI_SYNC,ADL_N_IFWI_5SGC1,ADL_N_IFWI_4SDC1,ADL_N_IFWI_3SDC1,ADL_N_IFWI_2SDC1,ADL_N_IFWI_2SDC2,ADL_N_IFWI_2SDC3,RPL-S_5SGC1,RPL-S_2SDC3,RPL-S_2SDC2,RPL-S_2SDC7,RPL-S_2SDC1,RPL-S_3SDC1,RPL-S_4SDC1,RPL-S_3SDC2,ADL_SBGA_5GC,IFWI_FOC_BAT,ADL_N_IFWI,MTL_IFWI_PSS_EXTENDEDIFWI_COVERAGE_DELTA,RPLSGC2,RPLSGC1,ADLMLP4x,ADL-P_5SGC1,ADL-P_5SGC2,ADL-M_5SGC1,RPL_S_IFWI_PO_Phase2x,RPL-S_ 5SGC1,RPL-S_4SDC2,RPL-S_2SDC4,MTL_IFWI_BAT,LNL_M_IFWI_PSS,RPL_Px_PO_P2,ADL-S_Post-Si_In_Production,MTL-M/P_Pre-Si_In_Production,RPL_SBGA_IFWI_PO_Phase2,MTL_IFWI_CBV_CSME,MTL-S_Pre-Si_In_Production,ADL_N_IFWI_IEC_BIOS,ADL_N_IFWI_IEC_CSME,RPL_P_PO_P2,ADL-N_Post-Si_In_Production,RPL-S_Post-Si_In_Production,LNL-M_Pre-Si_In_Production,RPL-SBGA_5SC,RPL-SBGA_4SC,RPL-SBGA_3SC,ARL_S_IFWI_0.8PSS,MTL_IFWI_MEBx</t>
  </si>
  <si>
    <t>Verify Audio Play back on USB-Headset pre and post S0i3(Modern Standby) cycle</t>
  </si>
  <si>
    <t>bios.pch,fw.ifwi.bios,fw.ifwi.pchc</t>
  </si>
  <si>
    <t>CSS-IVE-114639</t>
  </si>
  <si>
    <t>ADL-S_ADP-S_SODIMM_DDR5_1DPC_Alpha,ADL-S_ADP-S_UDIMM_DDR5_1DPC_PreAlpha,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JSLP_POR_20H1_Alpha,JSLP_POR_20H1_PreAlpha,JSLP_POR_20H2_Beta,JSLP_POR_20H2_PV,JSLP_TestChip_19H1_PreAlpha,KBLR_Y_PV,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1.1,TGL_U42_RS4_PV,TGL_Y42_RS4_PV,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M_ADP-M_LP5_20H1_PreAlpha,ADL-M_ADP-M_LP5_21H1_PreAlpha,ADL-P_ADP-LP_DDR4_PreAlpha,ADL-P_ADP-LP_DDR5_PreAlpha</t>
  </si>
  <si>
    <t>audio codecs,MoS (Modern Standby),USB2.0,USB3.0,USB3.1</t>
  </si>
  <si>
    <t>TGL HSD ES ID 220194372
TGL HSD ES ID 220195234
ADL: 1408256996</t>
  </si>
  <si>
    <t>Ensure that the audio file plays in headphones without any issue pre and post cycle</t>
  </si>
  <si>
    <t>bios.alderlake,bios.apollolake,bios.arrowlake,bios.broxton,bios.cannonlake,bios.coffeelake,bios.cometlake,bios.geminilake,bios.icelake-client,bios.jasperlake,bios.kabylake,bios.kabylake_r,bios.lakefield,bios.lunarlake,bios.meteorlake,bios.raptorlake,bios.raptorlake_refresh,bios.rocketlake,bios.tigerlake,ifwi.apollolake,ifwi.arrowlake,ifwi.broxton,ifwi.cannonlake,ifwi.coffeelake,ifwi.cometlake,ifwi.geminilake,ifwi.icelake,ifwi.kabylake,ifwi.kabylake_r,ifwi.lakefield,ifwi.lunarlake,ifwi.meteorlake,ifwi.raptorlake,ifwi.raptorlake_refresh,ifwi.tigerlake</t>
  </si>
  <si>
    <t>bios.alderlake,bios.arrowlake,bios.cometlake,bios.jasperlake,bios.lakefield,bios.meteorlake,bios.raptorlake,bios.rocketlake,bios.tigerlake,ifwi.cometlake,ifwi.lakefield,ifwi.meteorlake,ifwi.raptorlake,ifwi.tigerlake</t>
  </si>
  <si>
    <t>Validate Audio Play back on USB headset pre and post cycle Android OS Steps: Steps:Step 1 Open the musicplayerStep 2 Select one audio file and play itStep 3 Stop the musicStep 4 Close the applicationStep 5 Perform a S0i3 cycleStep 6 Repeat steps 1 to 4 post cycle Expected results:Able to hear music in the earpieces of the headset or with speakers connected to DUT pre and post cycle</t>
  </si>
  <si>
    <t>UDL2.0_ATMS2.0,OBC-TGL-PCH-AVS-Audio-HDA_Headphone,IFWI_Payload_Platform,MTL_PSS_1.0,ARL_S_PSS1.0,RKL-S X2_(CML-S+CMP-H)_S62,RKL-S X2_(CML-S+CMP-H)_S102,ADL-M_21H2,UTR_SYNC,RPL_S_MASTER,RPL_S_BackwardComp,ADL-S_ 5SGC_1DPC,ADL-S_4SDC1,ADL-S_4SDC2,ADL-S_4SDC4,ADL_N_MASTER,ADL_N_5SGC1,ADL_N_4SDC1,ADL_N_3SDC1,ADL_N_2SDC1,ADL_N_2SDC2,MTL_Test_Suite,IFWI_COMMON_UNIFIED,IFWI_TEST_SUITE,IFWI_FOC_BAT,TGL_H_MASTER,ADL-P_5SGC1,ADL-P_5SGC2,ADL-M_5SGC1,RPL-Px_5SGC1,RPL-Px_4SDC1,MTL_SIMICS_BLOCK,ADL_N_REV0,ADL-N_REV1,ADL_SBGA_5GC,ADL_SBGA_3DC1,ADL_SBGA_3DC2,ADL_SBGA_3DC3,ADL_SBGA_3DC4,MTL_PSS_1.0,ARL_S_PSS1.0_BLOCK,ADL-M_3SDC1,ADL-M_3SDC2,ADL-M_2SDC1,ADL-M_2SDC2,RPL-P_5SGC1,RPL-P_4SDC1,RPL-P_3SDC2,RPL-P_2SDC4,MTL_IFWI_FV,RPL-P_3SDC3,RPL-P_PNP_GC,RPL-S_2SDC7,MTL_IFWI_IAC_ACE ROM EXT,MTL_IFWI_CBV_ACE FW,LNL_M_PSS1.0,MTLSGC1,MTLSDC1,MTLSDC2,LNLM5SGC,LNLM4SDC1,LNLM3SDC2,LNLM3SDC3,LNLM3SDC4,LNLM3SDC5,LNLM2SDC6,MTL_S_PSS_BLOCK,MTL_S_PSS_1.1,ARL_S_PSS1.1,MTL_S_PSS_1.0_NA,MTL_S_PSS_1.1,ARL_S_PSS1.1,RPL_Hx-R-GC,RPL_Hx-R-DC1</t>
  </si>
  <si>
    <t>Verify Audio Play back on USB-Headset post S3 cycle</t>
  </si>
  <si>
    <t>CSS-IVE-114636</t>
  </si>
  <si>
    <t>ADL-S_ADP-S_SODIMM_DDR5_1DPC_Alpha,ADL-S_ADP-S_UDIMM_DDR5_1DPC_PreAlpha,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0.8,TGL_Simics_VP_RS2_PSS1.0,TGL_Simics_VP_RS2_PSS1.1,TGL_U42_RS4_PV,TGL_Y42_RS4_PV,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P_ADP-LP_DDR4_PreAlpha,ADL-P_ADP-LP_DDR5_PreAlpha</t>
  </si>
  <si>
    <t>audio codecs,S-states,USB2.0,USB3.0,USB3.1</t>
  </si>
  <si>
    <t>bios.alderlake,bios.arrowlake,bios.cannonlake,bios.coffeelake,bios.cometlake,bios.icelake-client,bios.lunarlake,bios.meteorlake,bios.raptorlake,bios.raptorlake_refresh,bios.rocketlake,bios.tigerlake,ifwi.arrowlake,ifwi.cannonlake,ifwi.coffeelake,ifwi.cometlake,ifwi.icelake,ifwi.lunarlake,ifwi.meteorlake,ifwi.raptorlake,ifwi.raptorlake_refresh,ifwi.tigerlake</t>
  </si>
  <si>
    <t>bios.alderlake,bios.arrowlake,bios.cometlake,bios.meteorlake,bios.raptorlake,bios.rocketlake,bios.tigerlake,ifwi.cometlake,ifwi.meteorlake,ifwi.raptorlake,ifwi.tigerlake</t>
  </si>
  <si>
    <t>Validate Audio Play back with on USB headset Android OS Steps: Steps:Step 1 Open the musicplayerStep 2 Select one audio file and play itStep 3 Stop the musicStep 4 Close the applicationStep 5 Perform a S0i3 cycleStep 6 Repeat steps 1 to 4 post cycle Expected results:Able to hear music in the earpieces of the headset or with speakers connected to DUT pre and post cycle</t>
  </si>
  <si>
    <t>TGL_PSS0.8P,UDL2.0_ATMS2.0,TGL_VP_NA,OBC-TGL-PCH-AVS-Audio-HDA_Headphone,IFWI_Payload_Platform,MTL_PSS_1.0,ARL_S_PSS1.0,RKL-S X2_(CML-S+CMP-H)_S102,RKL-S X2_(CML-S+CMP-H)_S62,ADL-M_21H2,UTR_SYNC,RPL_S_MASTER,RPL_S_BackwardComp,ADL-S_ 5SGC_1DPC,ADL-S_4SDC1,ADL-S_4SDC2,ADL-S_4SDC4,ADL_N_MASTER,ADL_N_5SGC1,ADL_N_4SDC1,ADL_N_3SDC1,ADL_N_2SDC1,ADL_N_2SDC3,TGL_H_MASTER,ADL-P_5SGC2,RPL-Px_5SGC1,RPL-Px_4SDC1,MTL_SIMICS_BLOCK,ADL_N_REV0,ADL-N_REV1,ADL_SBGA_5GC,ADL_SBGA_3DC1,ADL_SBGA_3DC2,ADL_SBGA_3DC3,ADL_SBGA_3DC4,MTL_PSS_1.0,ARL_S_PSS1.0_BLOCK,RPL-SBGA_5SC,RPL-SBGA_3SC1,ADL-M_5SGC1,ADL-M_3SDC1,ADL-M_3SDC2,ADL-M_2SDC1,ADL-M_2SDC2,RPL-P_4SDC1,IFWI_COMMON_UNIFIED,RPL-P_3SDC3,RPL-P_PNP_GC,RPL-S_2SDC7,MTL_IFWI_CBV_ACE FW,MTL_IFWI_CBV_PMC,RPL_Px_PO_New_P3,MTLSGC1,MTLSDC3,LNLM5SGC,LNLM4SDC1,LNLM3SDC2,LNLM3SDC3,LNLM3SDC4,LNLM3SDC5,LNLM2SDC6,MTLSGC1,MTLSDC5,RPL_Hx-R-GC,RPL_Hx-R-DC1</t>
  </si>
  <si>
    <t>Verify 3.5mm jack Wired headphones/headset detection on Pre and Post S0i3 (Modern Standby) cycle</t>
  </si>
  <si>
    <t>CSS-IVE-113708</t>
  </si>
  <si>
    <t>ADL-S_ADP-S_SODIMM_DDR5_1DPC_Alpha,ADL-S_ADP-S_UDIMM_DDR5_1DPC_PreAlpha,GLK_B0_RS3_PV,ICL_U42_RS6_PV,ICL_Y42_RS6_PV,JSLP_POR_20H1_Alpha,JSLP_POR_20H1_PreAlpha,JSLP_POR_20H2_Beta,JSLP_POR_20H2_PV,JSLP_TestChip_19H1_PreAlpha,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1.1,TGL_U42_RS4_PV,TGL_Y42_RS4_PV,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</si>
  <si>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3.5mm Jack,audio codecs,S0ix-states</t>
  </si>
  <si>
    <t>BC-RQTBC-10138, IceLake-UCIS-720,IceLake-UCIS-4251
IceLake-UCIS-4250
IceLake-UCIS-1738(Rev 2.3)
UCIS Rev2.4
IceLake-UCIS-1911
IceLake-UCIS-1909
IceLake-UCIS-2779
4_335-UCIS-1794
TGL HSD-ES ID 1209951422 
TGL HSD-ES ID 1209950179
TGL HSD-ES ID 220195286
TGL HSD-ES ID 220194417
TGL HSD-ES ID 220194369
TGL HSD-ES ID 220195230
BC-RQTBC-16198</t>
  </si>
  <si>
    <t>Ensure that the headphone/headset is detecting as expected </t>
  </si>
  <si>
    <t>bios.alderlake,bios.arrowlake,bios.geminilake,bios.icelake-client,bios.jasperlake,bios.lakefield,bios.lunarlake,bios.meteorlake,bios.raptorlake,bios.raptorlake_refresh,bios.rocketlake,bios.tigerlake,ifwi.geminilake,ifwi.icelake,ifwi.lakefield,ifwi.raptorlake,ifwi.raptorlake_refresh,ifwi.tigerlake</t>
  </si>
  <si>
    <t>bios.alderlake,bios.arrowlake,bios.icelake-client,bios.jasperlake,bios.lakefield,bios.lunarlake,bios.meteorlake,bios.raptorlake,bios.rocketlake,bios.tigerlake,ifwi.icelake,ifwi.lakefield,ifwi.raptorlake,ifwi.tigerlake</t>
  </si>
  <si>
    <t>Socwatch</t>
  </si>
  <si>
    <t>Wired headphones/headset detection
Expected results:
Able to verify headphone detection in Device manager and control panel</t>
  </si>
  <si>
    <t>ICL_BAT_NEW,ICL-ArchReview-PostSi,ICL_RFR,BIOS_EXT_BAT,UDL2.0_ATMS2.0,LKF_PO_Phase3,LKF_PO_New_P3,OBC-LKF-PCH-AVS-Audio-HDA_Headphone,OBC-ICL-PCH-AVS-Audio-HDA_Headphone,OBC-TGL-PCH-AVS-Audio-HDA_Headphone,IFWI_Payload_Platform,MTL_PSS_1.0,ARL_S_PSS1.0,UTR_SYNC,MTLSGC1,MTLSDC1,MTLSDC4,RPL_S_MASTER,RPL_S_BackwardComp,ADL-S_ 5SGC_1DPC,ADL-S_4SDC1,ADL-S_4SDC2,ADL-S_4SDC4,ADL_N_MASTER,ADL_N_5SGC1,ADL_N_4SDC1,ADL_N_3SDC1,ADL_N_2SDC1,ADL_N_2SDC2,ADL_N_2SDC3,TGL_H_MASTER,MTL_Test_Suite,IFWI_TEST_SUITE,IFWI_COMMON_UNIFIED,RPL-S_ 5SGC1,RPL-S_4SDC1,RPL-S_4SDC2,RPL-S_2SDC1,RPL-S_2SDC2,RPL-S_2SDC3,ADL-P_5SGC1,ADL-P_5SGC2,ADL-M_5SGC1,MTL_S_PSS_0.8,ARL_S_PSS0.8,MTL_S_IFWI_PSS_0.8,RPL-P_5SGC1,RPL-P_4SDC1,RPL-P_3SDC2,RPL-P_2SDC4,ADL_N_REV0,ADL-N_REV1,ADL_SBGA_5GC,ADL_SBGA_3DC1,ADL_SBGA_3DC2,ADL_SBGA_3DC3,ADL_SBGA_3DC4,ADL-M_3SDC1,ADL-M_3SDC2,ADL-M_2SDC1,ADL-M_2SDC2,MTL_PSS_CMS,MTL_PSS_CMS,RPL-P_PNP_GC,RPL-P_3SDC3,RPL-S_2SDC7,MTL-M_5SGC1,MTL-M_4SDC1,MTL-M_4SDC2,MTL-M_3SDC3,MTL-M_2SDC4,MTL-M_2SDC5,MTL-M_2SDC6,LNL_M_PSS1.0,MTL-P_5SGC1,MTL-P_4SDC1,MTL-P_4SDC2,MTL-P_3SDC3,MTL-P_3SDC4,MTL-P_2SDC5,MTL-P_2SDC6,RPL-S_2SDC8,RPL-P_2SDC4,RPL-P_2SDC5,RPL-P_2SDC6,MTL_PSS_0.8_BLOCK,MTL_S_PSS_BLOCK,LNLM5SGC,LNLM4SDC1,LNLM3SDC2,LNLM3SDC3,LNLM3SDC4,LNLM3SDC5,LNLM2SDC6,RPL_Hx-R-GC,RPL_Hx-R-DC1</t>
  </si>
  <si>
    <t>Verify "Reset Button" will warm reboot the system</t>
  </si>
  <si>
    <t>CSS-IVE-94692</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</si>
  <si>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PSS_0.5_19H1_REV1,JSLP_PSS_0.8_19H1_REV2,JSLP_PSS_1.0_19H1_REV2,JSLP_PSS_1.1_19H1_REV2,JSLP_TestChip_19H1_PreAlpha,KBL_U21_PV,KBL_U22_PV,KBL_U23e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4X_PreAlpha,ADL-M_ADP-M_LP5_20H1_PreAlpha,ADL-M_ADP-M_LP5_21H1_PreAlpha</t>
  </si>
  <si>
    <t>GemLake-UCIS-637 
CNL-UCIS-3472
1405574533
1209574572
1407616334
MTL: 16011326886
JSLP:2205195036</t>
  </si>
  <si>
    <t>System gets reset successfully on pressing power button and boots back.</t>
  </si>
  <si>
    <t>bios.alderlake,bios.amberlake,bios.apollolake,bios.arrowlake,bios.cannonlake,bios.coffeelake,bios.cometlake,bios.geminilake,bios.icelake-client,bios.jasperlake,bios.kabylake,bios.kabylake_r,bios.lunarlake,bios.meteorlake,bios.raptorlake,bios.rocketlake,bios.skylake,bios.tigerlake,bios.tigerlake_refresh,bios.whiskeylake,ifwi.arrowlake,ifwi.lunarlake,ifwi.meteorlake,ifwi.raptorlake</t>
  </si>
  <si>
    <t>bios.alderlake,bios.amberlake,bios.arrowlake,bios.cannonlake,bios.coffeelake,bios.cometlake,bios.geminilake,bios.icelake-client,bios.jasperlake,bios.kabylake,bios.kabylake_r,bios.lunarlake,bios.meteorlake,bios.raptorlake,bios.rocketlake,bios.tigerlake,bios.whiskeylake,ifwi.meteorlake,ifwi.raptorlake</t>
  </si>
  <si>
    <t>Allows the user to reset its board by pressing a single button</t>
  </si>
  <si>
    <t>GLK-FW-PO,GLK_eSPI_Sanity_inprod,BIOS_BAT_QRC,CFL_Automation_Production,BIOS_EXT_BAT,PSE 1.0,CML_BIOS_Sanity_CSME12.xx,RKL_PSS0.5,RKL_POE,RKL_CML_S_TGPH_PO_P2,CML-H_ADP-S_PO_Phase1,ADL-S_ADP-S_DDR4_2DPC_PO_Phase1,RKL_S_CMPH_POE,RKL_S_TGPH_POE,COMMON_QRC_BAT,MTL_PSS_0.5,ADL_P_ERB_BIOS_PO,ADL_S_QRCBAT,TGL_U_GC_DC,ADL-S_Delta3,ADL-P_ADP-LP_DDR4_PO Suite_Phase1,PO_Phase_1,RKL-S X2_(CML-S+CMP-H)_S102,RKL-S X2_(CML-S+CMP-H)_S62,ADL-P_ADP-LP_LP5_PO Suite_Phase1,ADL-P_ADP-LP_DDR5_PO Suite_Phase1,ADL-P_ADP-LP_LP4x_PO Suite_Phase1,ADL-P_QRC,ADL-P_QRC_BAT,MTL_PSS_1.1,RPL_S_PSS_BASE,UTR_SYNC,RPL-Px_4SP2,RPL-Px_2SDC1,MTL-P_4SDC1,MTL-P_3SDC3,MTL-P_3SDC4,MTL-P_5SGC1,MTL-P_4SDC2,MTL-P_2SDC5,MTL-P_2SDC6,RPL-Px_4SDC1,RPL-P_3SDC3,RPL-S_5SGC1,RPL-S_2SDC3,RPL-S_2SDC2,RPL-S_2SDC1,RPL-S_4SDC2,RPL-S_4SDC1,RPL-S_3SDC1,ADL-M_3SDC1,RPL-SBGA_5SC,RPL-SBGA_4SC,RPL-SBGA_3SC1,RPL-P_5SGC1,RPL-P_2SDC5,RPL-P_2SDC3,RPL-P_2SDC4,RPL-P_2SDC6,RPL-P_PNP_GC,RPL-P_4SDC1,RPL-P_3SDC2,RPL-Px_5SGC1,MTL_HFPGA_SANITY,RPL-S_ 5SGC1,RPL-S_2SDC7,ADL-S_ 5SGC_1DPC,ADL-S_4SDC1,ADL-S_4SDC2,ADL-S_4SDC3,ADL-S_3SDC4,ADL_N_MASTER,ADL_N_PSS_0.5,ADL_N_5SGC1,ADL_N_4SDC1,ADL_N_3SDC1,ADL_N_2SDC1,ADL_N_2SDC2,ADL_N_2SDC3,MTL_Test_Suite,IFWI_TEST_SUITE,IFWI_COMMON_UNIFIED,MTL_TRY_RUN,QRC_BAT_Customized,ADL_N_QRCBAT,ADL-P_5SGC1,ADL-P_5SGC2,MTL_IFWI_Sanity,RPL_S_PO_P1,ADL_M_QRC_BAT,ADL-M_5SGC1,ADL-M_3SDC2,ADL-M_2SDC1,ADL-M_2SDC2,MTL_SIMICS_IN_EXECUTION_TEST,ADL_N_PO_Phase1,ADL-N_QRC_BAT,RPL_S_QRCBAT,ADL_SBGA_5GC,ADL_SBGA_3DC1,ADL_SBGA_3DC2,ADL_SBGA_3DC3,ADL_SBGA_3DC4,ADL_SBGA_3DC,RPL_P_PSS_BIOSLNL_M_PSS0.5,MTL_S_BIOS_Emulation,RPL_Px_PO_P1,RPL_Px_QRC,ADL-S_Post-Si_In_Production,MTL_IFWI_IAC_BIOS,LNL_M_PSS1.1,RPL_SBGA_PO_P1,MTL_IFWI_CBV_PMC,MTL_IFWI_CBV_EC,MTL_IFWI_CBV_BIOS,MTL-S_Pre-Si_In_Production,RPL_P_PO_P1,RPL-S_Post-Si_In_Production,LNL-M_Pre-Si_In_Production,LNL_M_PSS0.8,LNL_M_PSS0.5,MTL_PSS_0.8,MTL_S_PSS_0.8,MTL_P/M_Phase2a,ARL_Px_IFWI_CI,RPL_readiness_kit,RPL_P_QRC,RPL_P_Q0_DC2_PO_P1,ARL_S_IFWI_1.1PSS,MTLSGC1, MTLSDC4,MTLSDC2,MTLSDC1,MTLSDC5,MTLSDC3,TGL_BIOS_IPU_QRC_BAT</t>
  </si>
  <si>
    <t>Verification of resolution for 8K display panel in Post OS</t>
  </si>
  <si>
    <t>CSS-IVE-100091</t>
  </si>
  <si>
    <t>ADL-S_ADP-S_SODIMM_DDR5_1DPC_Alpha,ADL-S_ADP-S_UDIMM_DDR5_1DPC_PreAlpha,TGL_ H81_RS4_Alpha,TGL_ H81_RS4_Beta,TGL_ H81_RS4_PV,TGL_Simics_VP_RS2_PSS1.0,TGL_Simics_VP_RS2_PSS1.1,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M_Simics_PSS1.1,MTL_P_Simics_PSS1.1,MTL_S_Simics_PSS1.1,ADL-P_ADP-LP_LP5_PreAlpha,ADL-P_ADP-LP_L4X_PreAlpha,ADL-M_ADP-M_LP5_20H1_PreAlpha,ADL-M_ADP-M_LP5_21H1_PreAlpha,ADL-P_ADP-LP_DDR4_PreAlpha,ADL-P_ADP-LP_DDR5_PreAlpha</t>
  </si>
  <si>
    <t>Display Panels</t>
  </si>
  <si>
    <t>BC-RQTBC-14500
BC-RQTBCTL-558
RKL: 2203203070
JSLP: 2203203070
MTL: 16011187452</t>
  </si>
  <si>
    <t>Test Pass, if 8K resolution(7680x4320) observed at OS</t>
  </si>
  <si>
    <t>bios.alderlake,bios.arrowlake,bios.birchstream_diamondrapids,bios.lunarlake,bios.meteorlake,bios.raptorlake,bios.raptorlake_refresh,bios.tigerlake,ifwi.arrowlake,ifwi.lunarlake,ifwi.meteorlake,ifwi.raptorlake,ifwi.raptorlake_refresh,ifwi.tigerlake</t>
  </si>
  <si>
    <t>bios.alderlake,bios.lunarlake,bios.meteorlake,bios.raptorlake,bios.tigerlake,ifwi.meteorlake,ifwi.raptorlake,ifwi.tigerlake</t>
  </si>
  <si>
    <t>To verify 8K resolution in Post OS</t>
  </si>
  <si>
    <t>ICL_BAT_NEW,ICL-ArchReview-PostSi,ICL_RFR,TGL_NEW,BIOS_EXT_BAT,UDL2.0_ATMS2.0,OBC-ICL-GPU-DDI-Display-DP,OBC-TGL-GPU-DDI-Display-DP,COMMON_QRC_BAT,TGL_H_QRC_NA,IFWI_Payload_Platform,ADL-S_Delta1,ADL-S_Delta3,UTR_SYNC,MTL_P_MASTER,RPL_S_MASRTER,ADL-S_ 5SGC_1DPC,ADL-S_4SDC2,MTL_Test_Suite,IFWI_COMMON_UNIFIED,IFWI_TEST_SUITE,TGL_H_MASTER,RPL-S_ 5SGC1,RPL-S_4SDC1,RPL-S_4SDC2,RPL-S_2SDC1,RPL-S_2SDC2,RPL-S_2SDC3,ADL-P_5SGC1,ADL-P_5SGC2,RPL_Steps_Tag_NA,MTL_Steps_Tag_NA,RPL_S_BackwardComp,ADL_N_REV0,ADL-N_REV1,ADL_SBGA_5GC,ADL_SBGA_3DC1,ADL_SBGA_3DC2,ADL_SBGA_3DC3,ADL_SBGA_3DC4,RPL-SBGA_5SC,RPL-SBGA_3SC1,ADL-M_5SGC1,ADL-M_3SDC1,ADL-M_3SDC2,ADL-M_2SDC1,ADL-M_2SDC2,RPL-P_3SDC3,RPL-P_PNP_GC,RPL-S_2SDC7,MTL_IFWI_CBV_BIOS,MTL-P_5SGC1,MTL-P_4SDC2,MTL-P_3SDC3,MTL-P_3SDC4,LNL_M_PSS1.1, MTLSGC1,MTLSDC1,MTLSDC2,MTLSDC3,MTLSDC4,RPL_Hx-R-GC,RPL_Hx-R-DC1</t>
  </si>
  <si>
    <t>Verification of hot keys (F2 &amp; F7) functionality check while BOOT</t>
  </si>
  <si>
    <t>CSS-IVE-78670</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</si>
  <si>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0.8,ADL-P_Simics_VP_PSS1.0,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M_ADP-M_LP5_20H1_PreAlpha,ADL-M_ADP-M_LP5_21H1_PreAlpha</t>
  </si>
  <si>
    <t>BC-RQTBC-1400</t>
  </si>
  <si>
    <t>Hot keys should be functional</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</si>
  <si>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arrowlake,ifwi.broxton,ifwi.cannonlake,ifwi.coffeelake,ifwi.cometlake,ifwi.geminilake,ifwi.icelake,ifwi.kabylake,ifwi.kabylake_r,ifwi.lakefield,ifwi.lunarlake,ifwi.meteorlake,ifwi.raptorlake,ifwi.tigerlake,ifwi.whiskeylake</t>
  </si>
  <si>
    <t>bios.alderlake,bios.amberlake,bios.apollo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</si>
  <si>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Testcase is to verify BIOS hot keys functionality</t>
  </si>
  <si>
    <t>ICL-FW-PSS0.3,ICL_PSS_BAT_NEW,ICL_BAT_NEW,BIOS_EXT_BAT,UDL2.0_ATMS2.0,OBC-CNL-PCH-XDCI-USB-keyboard,OBC-CFL-PCH-XDCI-USB-keyboard,OBC-LKF-PCH-TCSS-USB-keyboard,OBC-ICL-PTF-HotKeys-System-Bootflows,OBC-TGL-PTF-HotKeys-System-Bootflows,TGL_BIOS_PO_P1,TGL_H_PSS_IFWI_BAT,PSS_ADL_Automation_In_Production,ADL-S_TGP-H_PO_Phase1,ADL-S_ADP-S_DDR4_2DPC_PO_Phase1,RKL_S_TGPH_POE,ADL_P_Automated_TCs,ADL_P_ERB_BIOS_PO,TGL_U_GC_DC,IFWI_Payload_BIOS,ADL-S_Delta1,ADL-S_Delta2,ADL-S_Delta3,ADL-P_ADP-LP_DDR4_PO Suite_Phase1,PO_Phase_1,RKL-S X2_(CML-S+CMP-H)_S102,RKL-S X2_(CML-S+CMP-H)_S62,ADL-P_ADP-LP_LP5_PO Suite_Phase1,ADL-P_ADP-LP_DDR5_PO Suite_Phase1,ADL-P_ADP-LP_LP4x_PO Suite_Phase1,MTL_TRY_RUN,MTL_PSS_0.5,UTR_SYNC,RPL-Px_4SP2,RPL-Px_2SDC1,MTL-P_4SDC1,MTL-P_3SDC3,MTL-P_3SDC4,MTL-P_5SGC1,MTL-P_4SDC2,MTL-P_2SDC5,MTL-P_2SDC6,RPL-Px_4SDC1,RPL-P_3SDC3,RPL-S_5SGC1,RPL-S_2SDC3,RPL-S_2SDC2,RPL-S_2SDC1,RPL-S_4SDC2,RPL-S_4SDC1,RPL-S_3SDC1,ADL-M_3SDC1,RPL-SBGA_5SC,RPL-SBGA_4SC,RPL-SBGA_3SC,RPL-SBGA_3SC-2,RPL-SBGA_2SC1,RPL-SBGA_2SC21,RPL-P_5SGC1,RPL-P_2SDC5,RPL-P_2SDC3,RPL-P_2SDC4,RPL-P_2SDC6,RPL-P_PNP_GC,RPL-P_4SDC1,RPL-P_3SDC2,RPL-Px_5SGC1,MTL_HFPGA_SOC_S,RPL-S_ 5SGC1,RPL-S_2SDC7,RPL_S_MASTER,RPL_P_MASTER,RPL_S_BackwardCompc,ADL-S_ 5SGC_1DPC,ADL-S_4SDC1,ADL-S_4SDC2,ADL-S_4SDC3,ADL-S_3SDC4,ADL_N_PSS_0.5,ADL_N_5SGC1,ADL_N_4SDC1,ADL_N_3SDC1,ADL_N_2SDC1,ADL_N_2SDC2,ADL_N_2SDC3,MTL_Test_Suite,RPL_S_PSS_BASE,IFWI_TEST_SUITE,IFWI_COMMON_UNIFIED,TGL_H_MASTER,ADL-P_5SGC1,ADL-P_5SGC2,MTL_IFWI_Sanity,RPL_S_PO_P1,ADL-M_5SGC1,ADL-M_3SDC2,ADL-M_2SDC1,ADL-M_2SDC2,MTL_SIMICS_IN_EXECUTION_TEST,MTL_HSLE_Sanity_SOC,ADL_SBGA_5GC,ADL_SBGA_3DC1,ADL_SBGA_3DC2,ADL_SBGA_3DC3,ADL_SBGA_3DC4,ADL_SBGA_3DC,RPL_P_PSS_BIOSLNL_M_PSS0.5,LNL_M_PSS0.8,MTL_S_BIOS_Emulation,RPL_Px_PO_P1,ADL-S_Post-Si_In_Production,MTL-M/P_Pre-Si_In_Production,RPL_SBGA_PO_P1,MTL_IFWI_CBV_BIOS,MTL-S_Pre-Si_In_Production,RPL_P_PO_P1,RPL-S_Post-Si_In_Production,ADL-N_Post-Si_In_Production,ARL_Px_IFWI_CI,MTL_M_P_PV_POR,RPL_P_Q0_DC2_PO_P1,MTLSGC1, MTLSDC4,MTLSDC2,MTLSDC1,MTLSDC5,MTLSDC3</t>
  </si>
  <si>
    <t>Validate USB Mouse enumeration and functionality over USB Type-A port pre and post Sx cycle</t>
  </si>
  <si>
    <t>CSS-IVE-132077</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</si>
  <si>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</si>
  <si>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S-states,USB/XHCI ports</t>
  </si>
  <si>
    <t>Test case added from IFWI mandotory check list
IceLake-UCIS-892
BC-RQTBC-14230
TGL: BC-RQTBCTL-742
JSL PRD Coverage : BC-RQTBC-16215
RKL Coverage ID :2203202085
JSLP Coverage ID: 2203202085</t>
  </si>
  <si>
    <t>USB device should be functional pre and post cycle</t>
  </si>
  <si>
    <t>Intention of the testcase is to verify USB mouse enumeration and functionality pre and post Sx cycle</t>
  </si>
  <si>
    <t>GraCom,ICL-FW-PSS0.5,ICL_PSS_BAT_NEW,CNL_Automation_Production,CFL_Automation_Production,ICL_BAT_NEW,BIOS_EXT_BAT,InProdATMS1.0_03March2018,PSE 1.0,OBC-CNL-PCH-PXHCI-USB-USB2_USB3_Mouse,OBC-CFL-PCH-PXHCI-USB-USB2_USB3_Mouse,OBC-ICL-PCH-XHCI-USB-USB2_USB3_Mouse,OBC-TGL-PCH-XHCI-USB-USB2_USB3_Mouse,TGL_PSS_IN_PRODUCTION,ICL_ATMS1.0_Automation,GLK_ATMS1.0_Automated_TCs,KBLR_ATMS1.0_Automated_TCs,TGL_NEW_BAT,IFWI_TEST_SUITE,ADL/RKL/JSL,MTL_Test_Suite,MTL_PSS_0.8IFWI_SYNC,ADL_N_IFWIIFWI_COVERAGE_DELTA,RPLSGC1,RPLSGC2,ADLMLP4x,ADL-P_5SGC1,ADL-P_5SGC2,ADL-M_5SGC1,RPL-Px_5SGC1,RPL-Px_4SDC1,RPL-Px_3SDC2,RPL-P_5SGC1,RPL-P_4SDC1,RPL-P_3SDC2,RPL-S_2SDC4,RPL-S_ 5SGC1,RPL-S_4SDC1,RPL-S_4SDC2,RPL-S_3SDC1,RPL-S_2SDC1,RPL-S_2SDC2,RPL-S_2SDC3,NA_4_FHF,ADL_SBGA_5GC,RPL-S_2SDC7,RPL-P_2SDC4,ADL_SBGA_3SDC1,LNL_M_IFWI_PSS,ADL-S_Post-Si_In_Production,MTL-M_5SGC1,MTL-M_4SDC1,MTL-M_4SDC2,MTL-M_3SDC3,MTL-M_2SDC4,MTL-M_2SDC5,MTL-M_2SDC6,MTL_IFWI_CBV_PMC,MTL_IFWI_CBV_PCHC,ADL_N_IFWI_5SGC1,ADL_N_IFWI_4SDC1,ADL_N_IFWI_3SDC1,ADL_N_IFWI_2SDC1,ADL_N_IFWI_2SDC2,ADL_N_IFWI_2SDC3,MTL-P_5SGC1,MTL-P_4SDC1,MTL-P_4SDC2,MTL-P_3SDC3,MTL-P_3SDC4,MTL-P_2SDC5,MTL-P_2SDC6,RPL-S_Post-Si_In_Production,RPL-Px_4SP2,RPL-Px_2SDC1,RPL-P_2SDC3,MTLSGC1,MTLSDC2,MTLSDC3,MTLSDC4,MTLSDC5,MTLSDC6,LNLM4SDC1,LNLM3SDC2,LNLM3SDC4,LNLM3SDC5,LNLM2SDC6,ARL_S_IFWI_0.8PSS,MTL_S_IFWI_PSS_PCH-phy_Payload</t>
  </si>
  <si>
    <t>Validate USB Mouse enumeration and functionality over USB Type-A port after S0i3/Disconnected-MOS cycle</t>
  </si>
  <si>
    <t>CSS-IVE-132469</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</si>
  <si>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</si>
  <si>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MoS (Modern Standby),S0ix-states,USB/XHCI ports</t>
  </si>
  <si>
    <t>BC-RQTBC-495
IceLake-UCIS-892
BC-RQTBC-14230
TGL: BC-RQTBCTL-742
JSL PRD Coverage : BC-RQTBC-16215
RKL Coverage ID : 2203202085
JSLP Coverage ID: 2203202085
LKF ROW Coverage ID : 4_335-LZ-795
ADL : 2206526702</t>
  </si>
  <si>
    <t>Intention of the testcase is to verify USB mouse functionality</t>
  </si>
  <si>
    <t>ICL-FW-PSS0.5,ICL-ArchReview-PostSi,GLK-RS3-10_IFWI,InProdATMS1.0_03March2018,PSE 1.0,ICL_RVPC_NA,OBC-CNL-PCH-PXHCI-USB-USB2_USB3_Mouse,OBC-CFL-PCH-PXHCI-USB-USB2_USB3_Mouse,OBC-ICL-PCH-XHCI-USB-USB2_USB3_Mouse,OBC-TGL-PCH-XHCI-USB-USB2_USB3_Mouse,KBLR_ATMS1.0_Automated_TCs,IFWI_TEST_SUITE,ADL/RKL/JSL,MTL_Test_Suite,IFWI_SYNC,ADL_N_IFWIIFWI_COVERAGE_DELTA,RPLSGC1,RPLSGC2,RPL-Px_5SGC1,RPL-Px_4SDC1,RPL-Px_3SDC2,RPL-S_ 5SGC1,RPL-S_4SDC1,RPL-S_4SDC2,RPL-S_3SDC1,RPL-S_2SDC1,RPL-S_2SDC2,RPL-S_2SDC3,RPL-S_2SDC4,RPL-P_5SGC1,RPL-P_4SDC1,RPL-P_3SDC2,ADL_M_NA,ADL_SBGA_5GC,RPL-S_2SDC7,RPL-P_2SDC4,ADL_SBGA_3SDC1,MTL-M_5SGC1,MTL-M_4SDC1,MTL-M_4SDC2,MTL-M_3SDC3,MTL-M_2SDC4,MTL-M_2SDC5,MTL-M_2SDC6,MTL_IFWI_CBV_PCHC,ADL_N_IFWI_4SDC1,ADL_N_IFWI_3SDC1,ADL_N_IFWI_2SDC1,ADL_N_IFWI_2SDC2,ADL_N_IFWI_2SDC3,MTL-P_5SGC1,MTL-P_4SDC1,MTL-P_4SDC2,MTL-P_3SDC3,MTL-P_3SDC4,MTL-P_2SDC5,MTL-P_2SDC6,RPL-Px_4SP2,RPL-Px_2SDC1,RPL-P_2SDC3,MTLSGC1,MTLSDC2,MTLSDC3,MTLSDC4,MTLSDC5,MTLSDC6,LNLM4SDC1,LNLM3SDC2,LNLM3SDC4,LNLM3SDC5,LNLM2SDC6</t>
  </si>
  <si>
    <t>Validate USB Keyboard Functionality check over USB Type-A port pre and post Sx cycle</t>
  </si>
  <si>
    <t>CSS-IVE-132076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</si>
  <si>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</si>
  <si>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Test case added from IFWI mandotory check list
IceLake-UCIS-822
BC-RQTBC-14230
TGL: BC-RQTBCTL-742,BC-RQTBCTL-1324
JSL PRD Coverage : BC-RQTBC-16215
RKL Coverage ID :2203201386,2203202085
JSLP Coverage ID: 2203202085
LKF ROW Coverage ID : 4_335-LZ-795</t>
  </si>
  <si>
    <t>Intention of the testcase is to verify USB keyboard functionality pre and post Sx cycle</t>
  </si>
  <si>
    <t>GraCom,ICL-FW-PSS0.5,CNL_Automation_Production,CFL_Automation_Production,ICL_BAT_NEW,BIOS_EXT_BAT,InProdATMS1.0_03March2018,PSE 1.0,OBC-CNL-PCH-PXHCI-USB-USB3_Keyboard,OBC-CFL-PCH-PXHCI-USB-USB3_Keyboard,OBC-ICL-PCH-XHCI-USB-USB3_Keyboard,OBC-TGL-PCH-XHCI-USB-USB3_Keyboard,TGL_PSS_IN_PRODUCTION,ICL_ATMS1.0_Automation,GLK_ATMS1.0_Automated_TCs,KBLR_ATMS1.0_Automated_TCs,IFWI_TEST_SUITE,ADL/RKL/JSL,MTL_Test_Suite,MTL_PSS_0.8IFWI_SYNC,IFWI_COVERAGE_DELTA,RPLSGC1,RPLSGC2,ADLMLP4x,ADL-P_5SGC1,ADL-P_5SGC2,ADL-M_5SGC1,RPL-Px_5SGC1,RPL-Px_4SDC1,RPL-Px_3SDC2,RPL-P_5SGC1,RPL-P_4SDC1,RPL-P_3SDC2,RPL-S_2SDC4,RPL-S_ 5SGC1,RPL-S_4SDC1,RPL-S_4SDC2,RPL-S_3SDC1,RPL-S_2SDC1,RPL-S_2SDC2,RPL-S_2SDC3,NA_4_FHF,ADL_SBGA_5GC,RPL-S_2SDC7,RPL-P_3SDC3,ADL_SBGA_3SDC1,LNL_M_IFWI_PSS,ADL-S_Post-Si_In_Production,MTL-M_5SGC1,MTL-M_4SDC1,MTL-M_4SDC2,MTL-M_3SDC3,MTL-M_2SDC4,MTL-M_2SDC5,MTL-M_2SDC6,MTL_IFWI_CBV_PMC,MTL_IFWI_CBV_PCHC,MTL-P_5SGC1,MTL-P_4SDC1,MTL-P_4SDC2,MTL-P_3SDC3,MTL-P_3SDC4,MTL-P_2SDC5,MTL-P_2SDC6,RPL-S_Post-Si_In_Production,RPL-Px_4SP2,RPL-Px_2SDC1,RPL-P_2SDC3,RPL-P_2SDC4,MTLSDC1,MTLSDC2,MTLSDC3,MTLSDC4,MTLSDC5,MTLSDC6,LNLM5SGC,LNLM3SDC2,LNLM3SDC4,LNLM3SDC5,LNLM2SDC6,ARL_S_IFWI_0.8PSS,MTL_S_IFWI_PSS_PCH-phy_Payload</t>
  </si>
  <si>
    <t>Validate USB Keyboard Functionality check over USB Type-A port after DMS cycle</t>
  </si>
  <si>
    <t>CSS-IVE-90556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</si>
  <si>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ADL-P_ADP-LP_LP5_PreAlpha,ADL-P_ADP-LP_L4X_PreAlpha,ADL-P_ADP-LP_DDR4_PreAlpha,ADL-P_ADP-LP_DDR5_PreAlpha</t>
  </si>
  <si>
    <t>BC-RQTBC-2803
IceLake-UCIS-822
LKF ROW Coverage ID : 4_335-LZ-795
JSLP Coverage ID: 2203202752, 2203202099,2203202105,2203202096,2203202189,2203201802
ADL : 2206526702</t>
  </si>
  <si>
    <t>bios.alderlake,bios.apollolake,bios.arrowlake,bios.broxton,bios.cannonlake,bios.coffeelake,bios.cometlake,bios.geminilake,bios.icelake-client,bios.jasperlake,bios.kabylake,bios.kabylake_r,bios.meteorlake,bios.raptorlake,bios.rocketlake,bios.whiskeylake,ifwi.apollolake,ifwi.arrowlake,ifwi.broxton,ifwi.cannonlake,ifwi.coffeelake,ifwi.cometlake,ifwi.geminilake,ifwi.icelake,ifwi.kabylake,ifwi.kabylake_r,ifwi.meteorlake,ifwi.raptorlake,ifwi.whiskeylake</t>
  </si>
  <si>
    <t>bios.alderlake,bios.apollolake,bios.arrowlake,bios.cannonlake,bios.coffeelake,bios.cometlake,bios.geminilake,bios.icelake-client,bios.jasperlake,bios.kabylake_r,bios.meteorlake,bios.raptorlake,bios.rocketlake,bios.whiskeylake,ifwi.apollolake,ifwi.cannonlake,ifwi.coffeelake,ifwi.cometlake,ifwi.geminilake,ifwi.icelake,ifwi.kabylake_r,ifwi.meteorlake,ifwi.raptorlake,ifwi.whiskeylake</t>
  </si>
  <si>
    <t>This test is to verify USB Keyboard Functionality pre and post Disconnected MOS cycle
Android OS related steps:
1. Boot to AOS with USB keyboard connected to DUT
2. Navigate through apps or settings using keyboard and observe.
3. Perform S0i3 cycle and repeat step 2
Expected Results:
Should be able to navigate using keyboard pre and post cycle</t>
  </si>
  <si>
    <t>GraCom,ICL-FW-PSS0.5,CFL-PRDtoTC-Mapping,ICL_PSS_BAT_NEW,CNL_Automation_Production,CFL_Automation_Production,InProdATMS1.0_03March2018,PSE 1.0,OBC-CNL-PCH-PXHCI-USB-USB3_Storage,OBC-CFL-PCH-PXHCI-USB-USB3_Storage,OBC-ICL-PCH-XHCI-USB-USB3_Storage,OBC-TGL-PCH-XHCI-USB-USB3_Storage,TGL_PSS_IN_PRODUCTION,ICL_ATMS1.0_Automation,GLK_ATMS1.0_Automated_TCs,KBLR_ATMS1.0_Automated_TCs,IFWI_Payload_PCHC,UTR_SYNC,MTL_Test_Suite,IFWI_TEST_SUITE,IFWI_COMMON_UNIFIED,ADL-S_ 5SGC_1DPC, ADL-S_5SGC_2DPC,ADL-S_4SDC1,ADL-S_4SDC2,ADL-S_4SDC3,ADL-S_3SDC4,RPL-Px_5SGC1, ,RPL-Px_4SDC1,RPL-P_5SGC1,RPL-P_4SDC1,RPL-P_3SDC2,RPL_S_BackwardComp,RPL_S_MASTER,RPL_P_MASTER,ADL_N_REV0,ADL-N_REV1,ADL_SBGA_5GC,ADL_SBGA_3DC1,ADL_SBGA_3DC2,ADL_SBGA_3DC3,ADL_SBGA_3DC4,RPL-S_3SDC1,RPL-S_5SGC1,RPL-S_4SDC1,RPL-S_4SDC2,RPL-S_2SDC8,RPL-S_2SDC1,RPL-S_2SDC2,RPL-S_2SDC3,RPL-S_2SDC7,RPL-P_3SDC3,MTL-M_5SGC1,MTL-M_4SDC1,MTL-M_4SDC2,MTL-M_3SDC3,MTL-M_2SDC4,MTL-M_2SDC5,MTL-M_2SDC6,MTL_IFWI_CBV_PCHC,MTL-P_5SGC1, MTL-P_4SDC1 ,MTL-P_4SDC2 ,MTL-P_3SDC3 ,MTL-P_3SDC4 ,MTL-P_2SDC5 ,MTL-P_2SDC6,RPL-Px_4SP2, RPL-Px_2SDC1,RPL-P_2SDC3,RPL-P_2SDC4,MTLSDC1,MTLSDC2,MTLSDC3,MTLSDC4</t>
  </si>
  <si>
    <t>Validate system attains Graphics turbo frequency when threshold loads are applied on graphics cores  pre and post S4, S5, warm and cold reboot cycles</t>
  </si>
  <si>
    <t>bios.sa,fw.ifwi.bios,fw.ifwi.pmc</t>
  </si>
  <si>
    <t>CSS-IVE-145262</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</si>
  <si>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</si>
  <si>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G3-State,Gfx uController,iGfx,S-states</t>
  </si>
  <si>
    <t>ADL: 2202557084</t>
  </si>
  <si>
    <t>SUT should reach Graphics Turbo Frequency successfully pre and post power cycle</t>
  </si>
  <si>
    <t>System should be able to achieve graphics turbo frequency pre and post power cycles</t>
  </si>
  <si>
    <t>BIOS_Optimization,COMMON_QRC_BAT,ADL-P_QRC_BAT,UTR_SYNC,RPL_S_MASTER,RPL_S_BackwardComp,ADL-S_4SDC2,ADL_N_MASTER,ADL_N_5SGC1,ADL_N_4SDC1,ADL_N_3SDC1,ADL_N_2SDC1,ADL_N_2SDC2,ADL_N_2SDC3,MTL_Test_Suite,IFWI_TEST_SUITE,IFWI_COMMON_UNIFIED,RPL-S_ 5SGC1,RPL-S_4SDC1,RPL-S_4SDC2,RPL-S_2SDC1,RPL-S_2SDC2,RPL-S_2SDC3,ADL-P_5SGC1,ADL-P_5SGC2,RKL_S_X1_2*1SDC,ADL-M_5SGC1,ADL-N_QRC_BAT,RPL_Steps_Tag_NA,MTL_Steps_Tag_NA,RPL-Px_5SGC1,RPL-Px_4SDC1,RPL-P_5SGC1,RPL-P_4SDC1,RPL-P_3SDC2,RPL-P_2SDC4,ADL_N_REV0,ADL-N_REV1,ADL_SBGA_5GC,ADL_SBGA_3DC1,ADL_SBGA_3DC2,ADL_SBGA_3DC3,ADL_SBGA_3DC4,RPL-SBGA_5SC,RPL-SBGA_3SC1,ADL-M_5SGC1,ADL-M_3SDC1,ADL-M_3SDC2,ADL-M_2SDC1,ADL-M_2SDC2,RPL-P_3SDC3,RPL-P_PNP_GC,RPL-S_2SDC7,MTL-M_5SGC1,MTL-M_4SDC1,MTL-M_4SDC2,MTL-M_3SDC3,MTL-M_2SDC4,MTL-M_2SDC5,MTL-M_2SDC6,MTL_IFWI_CBV_DMU,MTL_IFWI_CBV_PMC,MTL_IFWI_CBV_PUNIT,MTL-P_5SGC1,MTL-P_4SDC1,MTL-P_4SDC2,MTL-P_3SDC3,MTL-P_3SDC4,MTL-P_2SDC5,MTL-P_2SDC6, MTLSGC1, MTLSDC1, LNLM5SGC, LNLM4SDC1, LNLM3SDC2, LNLM3SDC3, LNLM3SDC4, LNLM3SDC5, LNLM2SDC6,MTLSGC1,MTLSDC1,MTLDC3,MTLSDC4,MTLSDC5,RPL_Hx-R-GC</t>
  </si>
  <si>
    <t>Validate hot-plug USB keyboard, mouse over USB Type-A port when SUT is in BIOS, EFI and OS level</t>
  </si>
  <si>
    <t>athirarx</t>
  </si>
  <si>
    <t>bios.platform,bios.sa,fw.ifwi.MGPhy,fw.ifwi.dekelPhy,fw.ifwi.iom,fw.ifwi.nphy,fw.ifwi.pmc,fw.ifwi.sam,fw.ifwi.sphy,fw.ifwi.tbt</t>
  </si>
  <si>
    <t>CSS-IVE-64111</t>
  </si>
  <si>
    <t>TCSS</t>
  </si>
  <si>
    <t>AML_5W_Y22_ROW_PV,ADL-S_ADP-S_UDIMM_DDR5_1DPC_PreAlpha,AML_7W_Y22_KC_PV,AMLR_Y42_Corp_RS6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GLR_UP3_HR21_Alpha,TGLR_UP3_HR21_Beta,TGLR_UP3_HR21_PV</t>
  </si>
  <si>
    <t>BIOS-Boot-Flows,UEFI,USB/XHCI ports</t>
  </si>
  <si>
    <t>BC-RQTBC-9829
BC-RQTBC-9830
BC-RQTBC-9831
BC-RQTBC-9832
BC-RQTBC-9829
BC-RQTBC-9837
BC-RQTBC-12570
BC-RQTBC-12571
BC-RQTBC-9837
TGL: BC-RQTBCTL-744,BC-RQTBCTL-741,BC-RQTBCTL-742,BC-RQTBCTL-743
JSL PRD Coverage: BC-RQTBC-16214, BC-RQTBC-16215, BC-RQTBC-16216, BC-RQTBC-16217
CML PRD Coverage:BC-RQTBC-12570,BC-RQTBC-12571
RKL Coverage ID :2203202085,2203202096,2203202105,2203202189
JSLP Coverage ID: 2203202085, 2203202096, 2203202105,2203202189
LKF ROW Coverage ID : 4_335-LZ-795
ADL : 2203202189,2203202096 , 2203202085MTL_P : 22010767569 , 22010768748   MTL_M : 22010767598 , 22010768748</t>
  </si>
  <si>
    <t>Hot plug USB keyboard, USB mouse should function in BIOS, EFI and OS without any issue</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</si>
  <si>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raptorlake_refresh,ifwi.tigerlake</t>
  </si>
  <si>
    <t>This test case to verify Hot plug Keyboard / Mouse in BIOS setup / EFI Internal Shell / OS under XHCI mode</t>
  </si>
  <si>
    <t>ICL-FW-PSS0.5,CFL-PRDtoTC-Mapping,ICL_PSS_BAT_NEW,TGL_PSS0.5P,UDL2.0_ATMS2.0,EC-FV1,TGL_BIOS_PO_P1,TGL_IFWI_PO_P2,CML_EC_FV,TGL_IFWI_FOC_BLUE,ADL_S_Dryrun_Done,ADL-S_TGP-H_PO_Phase1,WCOS_BIOS_EFI_ONLY_TCS,ADL-S_ADP-S_DDR4_2DPC_PO_Phase3,EC-FV2,COMMON_QRC_BAT,ECVAL-DT-FV,IFWI_Payload_Platform,ADL-S_Delta1,ADL-P_ADP-LP_DDR4_PO Suite_Phase3,PO_Phase_3,ADL-P_ADP-LP_LP5_PO Suite_Phase3,ADL-P_ADP-LP_DDR5_PO Suite_Phase3,ADL-P_ADP-LP_LP4x_PO Suite_Phase3,ADL-P_QRC_BAT,UTR_SYNC,MTL_P_MASTER,MTL_M_MASTER,MTL_S_MASTER,RPL_P_MASTER,RPL_S_MASTER,RPL_S_BackwardComp,MTL_VS_0.8,ADL-S_ 5SGC_1DPC,ADL_N_MASTER,ADL_N_REV0,ADL_N_5SGC1,ADL_N_4SDC1,ADL_N_3SDC1,ADL_N_2SDC1,ADL_N_2SDC2,ADL_N_2SDC3,TGL_H_MASTER,MTL_VS_0.8_TEST_SUITE,MTL_TRY_RUN,RPL-S_2SDC3,MTL_P_VS_0.8,MTL_M_VS_0.8,MTL_TRP_2,MTL_PSS_0.8_NEW,ADL_N_QRCBAT,ADL-P_5SGC1,ADL-P_5SGC2,RPL_S_PO_P2,ADL_M_QRC_BAT,ADL-M_5SGC1,MTL_SIMICS_IN_EXECUTION_TEST,ADL_N_PO_Phase3,ADL-N_QRC_BAT,RPL-Px_5SGC1,RPL-Px_3SDC1,MTL_S_Sanity,RPL-P_5SGC1,RPL-P_5SGC2,RPL-P_4SDC1,RPL-P_3SDC2,RPL-P_2SDC3,RPL-S_ 5SGC1,RPL-S_4SDC1,RPL-S_3SDC1,RPL-S_4SDC2,ADL-N_REV1RPL_S_IFWI_PO_Phase2,IFWI_Common_Unified,NA_4_FHF,MTL_HFPGA_TCSS,ADL_SBGA_5GC,RPL-SBGA_5SC,QRC_BAT_Customized,MTL_M_P_PV_POR,RPL-S_2SDC4,RPL-S_2SDC7,RPL_Px_PO_P2,ADL-S_Post-Si_In_Production,MTL-M/P_Pre-Si_In_Production MTL-M_4SDC1,MTL-M_3SDC3,MTL-M_4SDC2,ADL_SBGA_3DC3,ADL_SBGA_3DC4,MTL-M_2SDC6,MTL-M_2SDC5,MTL-M_5SGC1,MTL-M_2SDC4,MTL-M_4SDC1,LNL_M_PSS0.5,LNL_M_PSS0.8,RPL_SBGA_PO_P2,RPL_SBGA_IFWI_PO_Phase2,MTL_IFWI_CBV_PCHC,MTL_IFWI_CBV_BIOS,MTL-S_Pre-Si_In_Production,MTL-P_5SGC1,MTL-P_4SDC1,MTL-P_4SDC2,MTL-P_3SDC3,MTL-P_3SDC4,MTL-P_2SDC5,MTL-P_2SDC6,RPL_P_PO_P2,RPL-SBGA_4SC,RPL-Px_4SP2,RPL-P_2SDC4,RPL-P_2SDC5,RPL-P_2SDC6,RPL-Px_2SDC1,RPL-SBGA_2SC1,RPL-SBGA_2SC2,RPL_P_Q0_DC2_PO_P2,LNLM5SGC,LNLM3SDC3,LNLM3SDC4,LNLM3SDC5,LNLM3SDC1,LNLM2SDC6,LNLM3SDC2,RPL-S_2SDC1,MTLSGC1,MTLSDC2,MTLSDC3,MTLSDC4,MTLSDC2,MTLSDC3,MTLSDC4,MTLSDC1,RPL_Hx-R-DC1,RPL_Hx-R-GC,RPL_Hx-R-GC,RPL_Hx-R-DC1,RPL_Hx-R-GC,RPL_Hx-R-DC1</t>
  </si>
  <si>
    <t>Validate hot-plug USB keyboard functionality check in OS over USB Type-A port</t>
  </si>
  <si>
    <t>CSS-IVE-76138</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</si>
  <si>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4X_PreAlpha</t>
  </si>
  <si>
    <t>BC-RQTBC-10553
BC-RQTBC-13253 
BC-RQTBC-2803
BC-RQTBC-12793
BC-RQTBC-14230
IceLake-UCIS-1987
 LKF PSS UCIS Coverage: IceLake-UCIS-822
TGL Coverage Ref: 1209951182, IceLake-UCIS-1438
TGL: BC-RQTBCTL-742
JSL PRD Coverage : BC-RQTBC-16215
RKL Coverage ID :2203202085
JSLP Coverage ID: 2203202085
LKF ROW Coverage ID : 4_335-LZ-795
ADL :  1606733617
ADL:2203202085</t>
  </si>
  <si>
    <t>Connected USB device should be functional.</t>
  </si>
  <si>
    <t>bios.amberlake,bios.apollolake,bios.arrowlake,bios.broxton,bios.cannonlake,bios.coffeelake,bios.cometlake,bios.geminilake,bios.icelake-client,bios.kabylake,bios.kabylake_r,bios.lakefield,bios.raptorlake,bios.raptorlake_refresh,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</si>
  <si>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bios.amberlake,bios.apollolake,bios.arrowlake,bios.broxton,bios.cannonlake,bios.coffeelake,bios.cometlake,bios.geminilake,bios.icelake-client,bios.kabylake,bios.kabylake_r,bios.lakefield,bios.raptorlake,bios.tigerlake,bios.whiskeylake,ifwi.amberlake,ifwi.apollolake,ifwi.broxton,ifwi.cannonlake,ifwi.coffeelake,ifwi.cometlake,ifwi.geminilake,ifwi.icelake,ifwi.kabylake,ifwi.kabylake_r,ifwi.lakefield,ifwi.meteorlake,ifwi.raptorlake,ifwi.tigerlake,ifwi.whiskeylake</t>
  </si>
  <si>
    <t xml:space="preserve">This test is to check USB Keyboard Functionality.
</t>
  </si>
  <si>
    <t>BIOS_Optimization,ADL-S_ADP-S_DDR4_2DPC_PO_Phase2,ADL-S_ADP-S_DDR4_2DPC_PO_Phase3,ADL-P_ADP-LP_DDR4_PO Suite_Phase2,ADL-P_ADP-LP_DDR4_PO Suite_Phase3,PO_Phase_3,PO_Phase_2,ADL-P_ADP-LP_LP5_PO Suite_Phase2,ADL-P_ADP-LP_LP5_PO Suite_Phase3,ADL-P_ADP-LP_DDR5_PO Suite_Phase3,ADL-P_ADP-LP_DDR5_PO Suite_Phase2,ADL-P_ADP-LP_LP4x_PO Suite_Phase2,ADL-P_ADP-LP_LP4x_PO Suite_Phase3,UTR_SYNC,MTL_HFPGA_Audio,RPL_S_MASTER,RPL_S_BackwardComp,ADL-S_4SDC2,ADL-S_4SDC2,ADL-P_5SGC1,ADL-M_5SGC1,ADL_M_MASTER,IFWI_TEST_SUITE,IFWI_COMMON_UNIFIED,MTL_Test_Suite,MTL_PSS_0.8,RPL_S_PSS_BASEAutomation_Inproduction,TGL_H_MASTER,RPL-S_ 5SGC1,RPL-S_4SDC1,RPL-S_4SDC2,RPL-S_4SDC2,RPL-S_2SDC8,RPL-S_2SDC1,RPL-S_2SDC2,RPL-S_2SDC3,MTL_IFWI_Sanity,RPL_S_PO_P2,RPL-Px_5SGC1, ,RPL-Px_4SDC1,RPL-P_5SGC1,RPL-P_4SDC1,RPL-P_3SDC2,RPL-S_ 5SGC1, RPL-S_4SDC1, RPL-S_4SDC2, RPL-S_4SDC2,RPL-S_2SDC8, RPL-S_2SDC1, RPL-S_2SDC2, RPL-S_2SDC3, ,NA_4_FHF,RPL-SBGA_5SC,RPL-SBGA_3SC,RPL-SBGA_4SC,,1,,2,ERB,RPL-S_3SDC1,RPL_P_PSS_BIOS,RPL-S_2SDC7,RPL-P_3SDC3,RPL_Px_PO_P2,MTL-M_5SGC1,MTL-M_4SDC1,MTL-M_4SDC2,MTL-M_3SDC3,MTL-M_2SDC4,MTL-M_2SDC5,MTL-M_2SDC6,RPL_SBGA_PO_P2,MTL_IFWI_CBV_PCHC,RPL_P_PO_P2,RPL-S_Post-Si_In_Production,RPL-Px_4SP2, RPL-Px_2SDC1,RPL-P_2SDC3,RPL-P_2SDC4
,RPL_P_PO_P2,RPL-SBGA_3SC-2,MTLSDC1,MTLSDC2,MTLSDC3,MTLSDC4,RPL_P_Q0_DC2_PO_P2,ARL_S_PSS0.8,LNLM5SGC,LNLM3SDC2,LNLM3SDC4,LNLM3SDC5,LNLM2SDC6,ARL_S_IFWI_0.8PSS,RPL_Hx-R-GC,RPL_Hx-R-DC1</t>
  </si>
  <si>
    <t>Validate concurrent support of Windbg and DbC debug trace over same Type-A port</t>
  </si>
  <si>
    <t>CSS-IVE-132724</t>
  </si>
  <si>
    <t>ADL-S_ADP-S_SODIMM_DDR5_1DPC_Alpha,ADL-S_ADP-S_UDIMM_DDR5_1DPC_PreAlpha,CFL_H62_uSFF_KC_RS4_PV,CFL_KBPH_S62_RS3_PV,CFL_KBPH_S82_RS6_PV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U20_GT0_PV,CNL_U22_PV,CNL_Y22_PV,ICL_U42_RS6_PV,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</si>
  <si>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interfaces,USB-TypeC</t>
  </si>
  <si>
    <t>IceLake-UCIS-987
LKF-UCIS-4_335-UCIS-2923,4_335-UCIS-2082
LKF FR: LKF: 4_335-FR-17265,MLKF FR:4_335-FR-17272
4_335-FR-1642
4_335-FR-17263
4_335-FR-17221
4_335-FR-17331
RKL:209948914
ADL:1305899505
1305899518</t>
  </si>
  <si>
    <t>Windbg debugging and DbC connect should work concurrently without any issue </t>
  </si>
  <si>
    <t>This test is to validate concurrent support of Windbg and DbC debug trace over same Type-A port</t>
  </si>
  <si>
    <t>IFWI_TEST_SUITE,RPL-P_5SGC1,RPL-P_5SGC2,RPL-P_4SDC1,RPL-P_3SDC2,RPL-P_2SDC3,ADL/RKL/JSL,Delta_IFWI_BIOS,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ADL-M_4SDC1,ADL-M_3SDC1,ADL-M_3SDC2,ADL-M_3SDC3,RPL-Px_5SGC1,RPL-Px_3SDC1,RPL_S_IFWI_PO_Phase2,RPL-S_ 5SGC1,RPL-S_4SDC1,RPL-S_3SDC2,RPL-S_4SDC2,RPL-S_3SDC1,RPL-S_2SDC1,RPL-S_2SDC2,RPL-S_2SDC7,RPL-S_2SDC3,RPL-S_2SDC4,ADL_SBGA_3SDC1,RPL_Px_PO_P2,RPL_SBGA_IFWI_PO_Phase2,MTL_IFWI_CBV_PCHC,MTL IFWI_Payload_Platform-Val,RPL_P_PO_P2,RPL-SBGA_5SC,RPL-SBGA_4SC,RPL-SBGA_3SC,MTLSGC1, MTLSDC4,MTLSDC2,MTLSDC1,MTLSDC5,MTLSDC3</t>
  </si>
  <si>
    <t>Validate basic boot check with PTT enabled different Bootguard (0/3/4/5) IFWI profiles</t>
  </si>
  <si>
    <t>bios.security</t>
  </si>
  <si>
    <t>CSS-IVE-131653</t>
  </si>
  <si>
    <t>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UY42_PO,RKL_CML_S_102_TGPH_Xcomp_DDR4_Beta,RKL_CML_S_102_TGPH_Xcomp_DDR4_Alpha,RKL_CML_S_102_TGPH_Xcomp_DDR4_PV,RKL_CML_S_62_TGPH_Xcomp_DDR4_Alpha,RKL_CML_S_62_TGPH_Xcomp_DDR4_Beta,RKL_CML_S_62_TGPH_Xcomp_DDR4_PV,JSLP_Win10x_PreAlpha,JSLP_Win10x_PV,JSLP_Win10x_Alpha,JSLP_Win10x_Beta</t>
  </si>
  <si>
    <t>BIOS Build</t>
  </si>
  <si>
    <t>Test case has been drafted based on the TGL PO test plan
TGL:BC-RQTBCTL-1212
JSLP:1607196237</t>
  </si>
  <si>
    <t>Ensure that the system boots with all Bootguard profiles ifwi</t>
  </si>
  <si>
    <t>ifwi.arrowlake,ifwi.jasperlake,ifwi.lunarlake,ifwi.meteorlake,ifwi.raptorlake,ifwi.rocketlake</t>
  </si>
  <si>
    <t>ifwi.jasperlake,ifwi.meteorlake,ifwi.raptorlake,ifwi.rocketlake</t>
  </si>
  <si>
    <t>This test case is to Validate Basic boot check after flashing IFWI Profiles</t>
  </si>
  <si>
    <t>TGL_BIOS_PO_P1,rkl_cml_s62,IFWI_TEST_SUITE,RPL-P_5SGC1,RPL-P_4SDC1,RPL-P_2SDC3,RPL-P_3SDC2,RPL-P_5SGC2,ADL/RKL/JSL,MTL_Test_Suite,IFWI_SYNC,RPL-S_5SGC1,RPL-S_2SDC3,RPL-S_2SDC2,RPL-S_2SDC7,RPL-S_2SDC1,RPL-S_3SDC1,RPL-S_4SDC1,RPL-S_3SDC2,Automation_Inproduction,IFWI_FOC_BAT,MTL_IFWI_PSS_EXTENDEDIFWI_COVERAGE_DELTA,MTL_IFWI_Sanity,RPL_S_MASTER,RPL-S_2SDC4,RPL-Px_5SGC1,RPL-Px_3SDC1,RPL-S_ 5SGC1,RPL-S_4SDC1,RPL-S_3SDC2,RPL-S_4SDC2,RPL-S_3SDC1,RPL-S_2SDC1,RPL-S_2SDC2,RPL-S_2SDC7,RPL-S_2SDC3,RPL-S_2SDC4,LNL_M_IFWI_PSS,MTL_IFWI_CBV_CSME,RPL-SBGA_5SC,RPL-SBGA_4SC,RPL-SBGA_3SC,RPL-SBGA_2SC1,RPL-SBGA_2SC2,ARL_S_IFWI_0.8PSS</t>
  </si>
  <si>
    <t>Validate Basic boot check after flashing IFWI to SPI</t>
  </si>
  <si>
    <t>CSS-IVE-71038</t>
  </si>
  <si>
    <t>ADL-S_ADP-S_SODIMM_DDR5_1DPC_Alpha,AML_5W_Y22_ROW_PV,ADL-S_ADP-S_UDIMM_DDR5_1DPC_PreAlpha,CFL_H62_RS2_PV,CFL_H62_RS3_PV,CFL_H62_RS4_PV,CFL_H62_RS5_PV,CFL_H62_uSFF_KC_RS4_PV,CFL_H82_RS5_PV,CFL_H82_RS6_PV,CFL_KBPH_S62_RS3_PV,CFL_KBPH_S82_RS6_PV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Simics_PSS1.1,ADL-S_TGP-H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0.8,ADL-S_HFPGA_PSS1.0,ADL-S_HFPGA_PSS1.1,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Alpha,MTL_P_DDR5_Beta,MTL_P_DDR5_PV,MTL_P_LP4_Alpha,MTL_P_LP4_Beta,MTL_P_LP4_PV,MTL_P_LP5/x_Alpha,MTL_P_LP5/x_Beta,MTL_P_LP5/x_PV,JSLP_Win10x_PreAlpha,JSLP_Win10x_PV,JSLP_Win10x_Alpha,JSLP_Win10x_Beta,ADL-P_ADP-LP_LP5_PreAlpha,ADL-P_ADP-LP_L4X_PreAlpha,ADL-M_ADP-M_LP4x_Win10x_PreAlpha,ADL-P_ADP-LP_DDR4_PreAlpha,ADL-P_ADP-LP_DDR5_PreAlpha</t>
  </si>
  <si>
    <t>BC-RQTBC-2540
IceLake-UCIS-1732
IceLake-UCIS-1957
BC-RQTBCTL-1591
RKL:BC-RQTBCTL-2647,2207375536
RKL:2203202625
JSLP:2203202560,2203202723,2203202625
1505489949
ADL FR ID: 1406912093</t>
  </si>
  <si>
    <t>SUT should be able to flash IFWI on SPI and should boot to BIOS without issues</t>
  </si>
  <si>
    <t>This test is to verify boot check after flashing IFWI to SPI</t>
  </si>
  <si>
    <t>BIOS+IFWI,ICL-FW-PSS0.3,ICL_PSS_BAT_NEW,LKF_TI_GATING,GLK-RS3-10_IFWI,ICL_BAT_NEW,BIOS_EXT_BAT,InProdATMS1.0_03March2018,LKF_PO_Phase1,LKF_PO_New_P1,LKF_PO_New_P3,PSE 1.0,CML_BIOS_SPL,TGL_BIOS_PO_P1,LKF_B0_Power_ON,MCU_UTR,MCU_NO_HARM,TGL_H_PSS_IFWI_BAT,TGL_Focus_Blue_Auto,LKF_ROW_BIOS,RKL_POE,RKL_CML_S_TGPH_PO_P1,CML-H_ADP-S_PO_Phase1,ADL-S_TGP-H_PO_Phase1,ADL_S_Dryrun_Done,ADL_P_Automated_TCs,COMMON_QRC_BAT,TGL_H_QRC_NA,ADL_P_ERB_BIOS_PO,ADL_S_QRCBAT,IFWI_Payload_Common,ADL-S_Delta1,ADL-S_Delta2,ADL-S_Delta3,ADL-S_ADP-S_DDR4_2DPC_PO_Phase1,ADL-P_ADP-LP_DDR4_PO Suite_Phase1,PO_Phase_1,RKL-S X2_(CML-S+CMP-H)_S102,RKL-S X2_(CML-S+CMP-H)_S62,ADL-P_ADP-LP_LP5_PO Suite_Phase1,ADL-P_ADP-LP_DDR5_PO Suite_Phase1,ADL-P_ADP-LP_LP4x_PO Suite_Phase1,ADL-P_QRC_BAT,RPL_S_PSS_BASE,UTR_SYNC,MTL-P_4SDC1,MTL-P_3SDC3,MTL-P_3SDC4,MTL-P_5SGC1,MTL-P_4SDC2,MTL-P_2SDC5,MTL-P_2SDC6,RPL-Px_4SDC1,ADL-M_3SDC1,RPL-SBGA_5SC, RPL_Hx-R-GC,RPL_Hx-R-DC1,RPL-SBGA_4SC,RPL-SBGA_3SC1,RPL-P_5SGC1,RPL-P_4SDC1,RPL-P_3SDC2,RPL-Px_5SGC1,RPL-S_ 5SGC1,RPL-S_3SDC1,RPL-S_4SDC1,RPL-S_4SDC2,RPL-S_2SDC1,RPL-S_2SDC2,RPL-S_2SDC3,RPL_S_BackwardCompc,ADL-S_ 5SGC_1DPC,ADL-S_4SDC1,ADL-S_4SDC2,ADL-S_4SDC3,ADL-S_3SDC4,ADL_N_PSS_0.5,ADL_N_5SGC1,ADL_N_4SDC1,ADL_N_3SDC1,ADL_N_2SDC1,ADL_N_2SDC2,ADL_N_2SDC3,MTL_TRY_RUN,MTL_Test_Suite,MTL_PSS_1.0,LNL_M_PSS1.0,RPL_S_PSS_BASE,IFWI_TEST_SUITE,IFWI_COMMON_UNIFIED,TGL_H_MASTERMTL_TRP_2,MTL_PSS_0.8_NEW,ADL_N_QRCBAT,ADL-P_5SGC1,ADL-P_5SGC2,MTL_IFWI_Sanity,RPL_S_PO_P1,ADL_M_QRC_BAT,ADL-M_5SGC1,ADL-M_3SDC2,ADL-M_2SDC1,ADL-M_2SDC2,MTL_SIMICS_IN_EXECUTION_TEST,ADL_N_PO_Phase1,ADL-N_QRC_BAT,RPL_S_QRCBAT,ADL_N_REV0,ADL-N_REV1,MTL_HSLE_Sanity_SOC,ADL_SBGA_5GC,ADL_SBGA_3DC,RPL_P_PSS_BIOS,RPL-S_2SDC7LNL_M_PSS0.5,RPL_Px_PO_P1,RPL_Px_QRC,LNL_M_PSS0.8,MTL-M/P_Pre-Si_In_Production,RPL_SBGA_PO_P1,LNL-M_Pre-Si_In_Production,MTL-S_Pre-Si_In_Production,RPL_P_PO_P1,RPL-sbga_QRC_BAT,RPL_readiness_kit,RPL_P_QRC,RPL_P_Q0_DC2_PO_P1,ARL_S_IFWI_1.0PSS,MTLSGC1, MTLSDC4,MTLSDC2,MTLSDC1,MTLSDC5,MTLSDC3,ARL_S_PSS1.0</t>
  </si>
  <si>
    <t>S0/M0 transition during sleep(S3) state</t>
  </si>
  <si>
    <t>CSS-IVE-131961</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</si>
  <si>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</si>
  <si>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CSE/TXE,Power Btn/HID,S-states</t>
  </si>
  <si>
    <t>BC-RQTBC-8351, BC-RQTBC-12585, BC-RQTBC-12595
TGL: BC-RQTBCTL-873,BC-RQTBCTL-883 
RKL:2203202963
RKL:2203203028</t>
  </si>
  <si>
    <t>Transition should be without any issues.</t>
  </si>
  <si>
    <t>bios.arrowlake,bios.meteorlake,bios.raptorlake,ifwi.alderlake,ifwi.jasperlake,ifwi.meteorlake,ifwi.raptorlake,ifwi.rocketlake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</si>
  <si>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</si>
  <si>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CSE,CFL-PRDtoTC-Mapping,ICL_PSS_BAT_NEW,InProdATMS1.0_03March2018,PSE 1.0,KBLR_ATMS1.0_Automated_TCs,IFWI_TEST_SUITE,ADL/RKL/JSL,Delta_IFWI_BIOS,RKL-S X2_(CML-S+CMP-H)_S102,RKL-S X2_(CML-S+CMP-H)_S62,MTL_Test_Suite,IFWI_SYNC,MTL_S_MASTER,RPL_S_MASTER,MTL_M_MASTER,MTL_P_MASTER,RPL_P_MASTER,IFWI_FOC_BAT,MTL_IFWI_PSS_EXTENDED,ADL-S_ 5SGC_1DPCIFWI_COVERAGE_DELTA,ADL-S_4SDC1,RPL-S_4SDC1,RPL-S_3SDC1,RPL-S_2SDC3,ADL_M_TS,ADLMLP4x,ADL-P_5SGC2,RPL-Px_5SGC1,RPL-Px_4SDC1,,RPL-P_5SGC1,RPL-P_2SDC3,,RPL-P_5SGC2,RPL-P_4SDC1,RPL-P_3SDC2,RPL-P_2SDC3,NA_4_FHF,MTL_IFWI_BAT,ADL_SBGA_5GC,ADL_SBGA_3DC4,ARL_PX_MASTER,ARL_S_MASTER,TGL_NEW,UDL2.0_ATMS2.0,IFWI_COVERAGE_DELTA,ADL-P_4SDC2,ADL-P_3SDC3,RPL-S_5SGC1,RPL-S_4SDC2,RPL-S_2SDC1,RPL-S_2SDC2,RPL-S_2SDC7,LNL_M_IFWI_PSS,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t>
  </si>
  <si>
    <t>S0/M0 transition during Hybrid sleep state</t>
  </si>
  <si>
    <t>CSS-IVE-131964</t>
  </si>
  <si>
    <t>ADL-S_ADP-S_SODIMM_DDR5_1DPC_Alpha,ADL-S_ADP-S_UDIMM_DDR5_1DPC_PreAlpha,AMLR_Y42_PV_RS6,CFL_H62_RS2_PV,CFL_H62_RS3_PV,CFL_H62_RS4_PV,CFL_H62_RS5_PV,CFL_H82_RS5_PV,CFL_H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</si>
  <si>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BC-RQTBCTL-883 
RKL:2203202963
RKL:2203203028</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</si>
  <si>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</si>
  <si>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CSE,CFL-PRDtoTC-Mapping,InProdATMS1.0_03March2018,PSE 1.0,KBLR_ATMS1.0_Automated_TCs,IFWI_TEST_SUITE,ADL/RKL/JSL,Delta_IFWI_BIOS,RKL-S X2_(CML-S+CMP-H)_S102,RKL-S X2_(CML-S+CMP-H)_S62,MTL_Test_Suite,IFWI_SYNC,MTL_S_MASTER,RPL_S_MASTER,MTL_M_MASTER,MTL_P_MASTER,RPL_P_MASTER,IFWI_FOC_BAT,IFWI_FOC_BAT_EXT,ADL-S_ 5SGC_1DPCIFWI_COVERAGE_DELTA,ADL-S_4SDC1,RPLSGC1,RPLSGC2,ADL_M_TS,RPL-S_ 5SGC1,RPL-S_4SDC1,RPL-S_4SDC2,RPL-S_2SDC1,RPL-S_2SDC2,RPL-S_2SDC3,ADLMLP4x,ADL-P_5SGC2,RPL-Px_5SGC1,RPL-Px_4SDC1,,RPL-P_5SGC1,RPL-P_2SDC3,,RPL-P_5SGC2,RPL-P_4SDC1,RPL-P_3SDC2,RPL-P_2SDC3,NA_4_FHF,ADL_SBGA_5GC,ADL_SBGA_3DC4,ARL_PX_MASTER,ARL_S_MASTER,TGL_NEW,UDL2.0_ATMS2.0,IFWI_COVERAGE_DELTA,ADL-P_4SDC2,ADL-P_3SDC3,RPL-S_5SGC1,RPL-S_3SDC1,RPL-S_2SDC7,ADL-S_Post-Si_In_Production,MTL-M_5SGC1,MTL-M_4SDC1,MTL-M_4SDC2,MTL-M_3SDC3,MTL-M_2SDC4,MTL-M_2SDC5,MTL-M_2SDC6,MTL_IFWI_IAC_PUNIT,MTL_IFWI_IAC_DMU,MTL_IFWI_CBV_DMU,MTL_IFWI_CBV_PMC,MTL_IFWI_CBV_PUNIT,MTL_IFWI_CBV_CSME,RPL-SBGA_5SC,MTL-P_5SGC1,MTL-P_4SDC1,MTL-P_4SDC2,MTL-P_3SDC3,MTL-P_3SDC4,MTL-P_2SDC5,MTL-P_2SDC6,RPL-S_Post-Si_In_Production,RPL-S_2SDC8,RPL-Px_4SP2,RPL-Px_2SDC1,RPL-P_5SGC,RPL-P_2SDC4,RPL-P_2SDC5,RPL-P_2SDC6,ARL_Px_IFWI_CI,RPL-SBGA_2SC1,RPL-SBGA_2SC2,MTLSDC1,MTLSDC2,RPL_Hx-R-GC,LNLM5SGC,LNLM3SDC2,LNLM4SDC1,LNLM3SDC3,LNLM3SDC4,LNLM3SDC5,LNLM2SDC6,RPL-SBGA_3SC,MTLSGC1,MTLSDC1,MTLSDC2,RPL_Hx-R-GC,MTLSDC3,MTLSDC4,MTL_IFWI_MEBx,RPL_Hx-R-GC,RPL_Hx-R-DC1</t>
  </si>
  <si>
    <t>S0/M0 transition during Hbernate(S4) state</t>
  </si>
  <si>
    <t>CSS-IVE-131959</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</si>
  <si>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OE,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</si>
  <si>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BC-RQTBCTL-873,BC-RQTBCTL-883 
RKL:2203202963
RKL:2203203028</t>
  </si>
  <si>
    <t>CSE,CFL-PRDtoTC-Mapping,ICL_PSS_BAT_NEW,InProdATMS1.0_03March2018,PSE 1.0,KBLR_ATMS1.0_Automated_TCs,IFWI_TEST_SUITE,ADL/RKL/JSL,Delta_IFWI_BIOS,RKL-S X2_(CML-S+CMP-H)_S102,RKL-S X2_(CML-S+CMP-H)_S62,MTL_Test_Suite,IFWI_SYNC,MTL_S_MASTER,RPL_S_MASTER,MTL_P_MASTER,MTL_M_MASTER,RPL_P_MASTER,IFWI_FOC_BAT,MTL_IFWI_PSS_EXTENDED,ADL-S_ 5SGC_1DPCIFWI_COVERAGE_DELTA,ADL-S_4SDC1,RPL-S_ 5SGC1,RPL-S_4SDC1,RPL-S_4SDC2,RPL-S_2SDC1,RPL-S_2SDC2,RPL-S_2SDC3,ADL_M_TS,ADLMLP4x,ADL-P_5SGC1,ADL-P_5SGC2,ADL-M_5SGC1,RPL-Px_5SGC1,RPL-Px_4SDC1,,RPL-P_5SGC1,RPL-P_2SDC3,,RPL-P_5SGC2,RPL-P_4SDC1,RPL-P_3SDC2,RPL-P_2SDC3,NA_4_FHF,MTL_IFWI_BAT,ADL_SBGA_5GC,ADL_SBGA_3DC4,ARL_PX_MASTER,ARL_S_MASTER,TGL_NEW,UDL2.0_ATMS2.0,IFWI_COVERAGE_DELTA,ADL-P_4SDC2,ADL-P_3SDC3,RPL-S_5SGC1,RPL-S_3SDC1,RPL-S_2SDC7,LNL_M_IFWI_PSS,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Post-Si_In_Production,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t>
  </si>
  <si>
    <t>S0/M0 transition during CS state</t>
  </si>
  <si>
    <t>bios.cpu_pm,bios.me,fw.ifwi.ish</t>
  </si>
  <si>
    <t>CSS-IVE-131893</t>
  </si>
  <si>
    <t>ADL-S_ADP-S_SODIMM_DDR5_1DPC_Alpha,AML_5W_Y22_ROW_PV,ADL-S_ADP-S_UDIMM_DDR5_1DPC_PreAlpha,AMLR_Y42_PV_RS6,CFL_H62_RS2_PV,CFL_H62_RS3_PV,CFL_H62_RS4_PV,CFL_H62_RS5_PV,CFL_H82_RS5_PV,CFL_H82_RS6_PV,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</si>
  <si>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InstantGo (CS),MoS (Modern Standby),Virtual Lid</t>
  </si>
  <si>
    <t>BC-RQTBC-8351, BC-RQTBC-12585,BC-RQTBC-12595,BC-RQTBC-14511
TGL: BC-RQTBCTL-883 
RKL:2203202963
RKL:2203203028</t>
  </si>
  <si>
    <t>MEInfo.exe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</si>
  <si>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</si>
  <si>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CFL-PRDtoTC-Mapping,InProdATMS1.0_03March2018,PSE 1.0,IFWI_TEST_SUITE,ADL/RKL/JSL,Delta_IFWI_BIOS,RKL-S X2_(CML-S+CMP-H)_S102,RKL-S X2_(CML-S+CMP-H)_S62,MTL_Test_Suite,IFWI_SYNC,MTL_S_MASTER,RPL_S_MASTER,RPL_P_MASTER,MTL_P_MASTER,MTL_M_MASTER,IFWI_FOC_BAT,ADL-S_ 5SGC_1DPCIFWI_COVERAGE_DELTA,ADL-S_4SDC1,RPLSGC1,RPLSGC2,RPL-S_5SGC1,RPL-S_4SDC1,RPL-S_4SDC2,RPL-S_3SDC1,RPL-S_2SDC1,RPL-S_2SDC2,RPL-S_2SDC3,ADLMLP4x,ADL-P_5SGC1,ADL-P_5SGC2,ADL-M_5SGC1,RPL-Px_5SGC1,RPL-Px_4SDC1,,RPL-P_5SGC1,RPL-P_2SDC3,,RPL-P_5SGC2,RPL-P_4SDC1,RPL-P_3SDC2,RPL-P_2SDC3,ADL-S_ 5SGC1,ADL-S_ 5SGC2,ADL-S_2SDC4,ADL-S_4SDC2,ADL-S_4SDC3,ADL-S_3SDC1,ADL-S_3SDC2,ADL-S_3SDC3,NA_4_FHF,MTL_IFWI_BAT,ADL_SBGA_5GC,ADL_SBGA_3DC4,ARL_PX_MASTER,ARL_S_MASTER,TGL_NEW,UDL2.0_ATMS2.0,IFWI_COVERAGE_DELTA,ADL_M_TS,ADL-P_4SDC2,ADL-P_3SDC3,RPL-S_2SDC7,MTL-M_5SGC1,MTL-M_4SDC1,MTL-M_4SDC2,MTL-M_3SDC3,MTL-M_2SDC4,MTL-M_2SDC5,MTL-M_2SDC6,MTL_IFWI_IAC_CSE,MTL_IFWI_IAC_PUNIT,MTL_IFWI_IAC_DMU,MTL_IFWI_CBV_DMU,MTL_IFWI_CBV_PUNIT,MTL_IFWI_CBV_CSME,RPL-SBGA_5SC,MTL-P_5SGC1,MTL-P_4SDC1,MTL-P_4SDC2,MTL-P_3SDC3,MTL-P_3SDC4,MTL-P_2SDC5,MTL-P_2SDC6,RPL-S_2SDC8,RPL-Px_4SP2,RPL-Px_2SDC1,RPL-P_5SGC,RPL-P_2SDC4,RPL-P_2SDC5,RPL-P_2SDC6,ARL_Px_IFWI_CI,RPL-SBGA_2SC1,RPL-SBGA_2SC2,MTLSDC1,MTLSDC2,RPL_Hx-R-GC,MTLSGC1,MTLSDC1,MTLSDC2,RPL_Hx-R-GC,MTLSDC3,MTLSDC4,RPL_Hx-R-GC,RPL_Hx-R-DC1</t>
  </si>
  <si>
    <t>ME FW response and version check in EFI Shell</t>
  </si>
  <si>
    <t>emulation.ip,silicon,simics</t>
  </si>
  <si>
    <t>CSS-IVE-101576</t>
  </si>
  <si>
    <t>ADL-S_ADP-S_SODIMM_DDR5_1DPC_Alpha,AML_5W_Y22_ROW_PV,ADL-S_ADP-S_UDIMM_DDR5_1DPC_PreAlpha,AML_7W_Y22_KC_PV,AMLR_Y42_PV_RS6,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Simics_VP_RS1_PSS_0.8C,ICL_Simics_VP_RS1_PSS_0.8P,ICL_Simics_VP_RS1_PSS_1.0C,ICL_Simics_VP_RS1_PSS_1.0P,ICL_Simics_VP_RS2_PSS_1.1,ICL_U42_RS6_PV,ICL_UN42_KC_PV_RS6,ICL_Y42_RS6_PV,KBL_H42_PV,KBL_S22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TGL_Z0_(TGPLP-A0)_RS4_PPOExit,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S_Simics_PSS0.8,MTL_S_Simics_PSS1.0,MTL_N_Simics_PSS0.8,MTL_N_Simics_PSS1.0,MTL_M_Simics_PSS1.1,MTL_P_Simics_PSS1.1,MTL_S_Simics_PSS1.1,MTL_N_Simics_PSS1.1,ADL-P_ADP-LP_LP5_PreAlpha,ADL-P_ADP-LP_L4X_PreAlpha,ADL-P_ADP-LP_DDR4_PreAlpha,ADL-P_ADP-LP_DDR5_PreAlpha</t>
  </si>
  <si>
    <t>BIOS_PSIRT_QSR_Coverage,CSE/TXE,UEFI</t>
  </si>
  <si>
    <t>Pass Criteria:ME FW should responsive &amp; ME FW version should be read successfully in EFI without any error.</t>
  </si>
  <si>
    <t>bios.alderlake,bios.amberlake,bios.arrowlake,bios.cannonlake,bios.coffeelake,bios.cometlake,bios.icelake-client,bios.kabylake,bios.kabylake_r,bios.lunarlake,bios.meteorlake,bios.raptorlake,bios.rocketlake,bios.skylake,bios.tigerlake,ifwi.amberlake,ifwi.arrowlake,ifwi.cannonlake,ifwi.cometlake,ifwi.icelake,ifwi.kabylake,ifwi.kabylake_r,ifwi.lunarlake,ifwi.meteorlake,ifwi.raptorlake,ifwi.tigerlake</t>
  </si>
  <si>
    <t>bios.alderlake,bios.amberlake,bios.cannonlake,bios.cometlake,bios.icelake-client,bios.kabylake,bios.kabylake_r,bios.lunarlake,bios.meteorlake,bios.raptorlake,bios.rocketlake,bios.tigerlake,ifwi.amberlake,ifwi.cannonlake,ifwi.cometlake,ifwi.icelake,ifwi.kabylake,ifwi.kabylake_r,ifwi.meteorlake,ifwi.raptorlake,ifwi.tigerlake</t>
  </si>
  <si>
    <t>MEInfo.exe,iTestSuite</t>
  </si>
  <si>
    <t>Verify that ME is responsive and ME FW can be read</t>
  </si>
  <si>
    <t>InProdATMS1.0_03March2018,PSE 1.0,OBC-CNL-PCH-CSME-Manageability,OBC-ICL-PCH-CSME-Manageability,OBC-TGL-PCH-CSME-Manageability,CML_BIOS_Sanity_CSME12.xx,TGL_BIOS_PO_P3,TGL_IFWI_PO_P2,TGL_H_PSS_IFWI_BAT,TGL_Focus_Blue_Auto,TGL_PSS_IN_PRODUCTION,TGL_IFWI_FOC_BLUE,PSS_ADL_Automation_In_Production,CML-H_ADP-S_PO_Phase1,ADL_P_Automated_TCs,MTL_Sanity,ADL_P_ERB_BIOS_PO,IFWI_Payload_CSME,ADL-S_Delta1,RKL-S X2_(CML-S+CMP-H)_S102,RKL-S X2_(CML-S+CMP-H)_S62,RPL_S_PSS_BASE,UTR_SYNC,LNL_M_PSS0.8,RPL_S_MASTER,RPL-S_ 5SGC1,RPL-S_2SDC3,RPL_S_BACKWARDCOMP,Automation_Inproduction,ADL-M_PO_Phase1,ADL-S_ 5SGC_1DPC,ADL-S_4SDC1,ADL_N_MASTER,ADL_N_REV0,ADL_N_5SGC1,ADL_N_4SDC1,ADL_N_3SDC1,ADL_N_2SDC1,ADL_N_2SDC2,ADL_N_2SDC3,MTL_Test_Suite,RPL_S_PSS_BASEAutomation_Inproduction,MTL_S_MASTER,IFWI_TEST_SUITE,IFWI_COMMON_UNIFIED,TGL_H_MASTER,ADL-P_5SGC1,ADL-P_5SGC2,ADL-M_5SGC1,LNL_S_MASTER,LNL_M_MASTER,LNL_P_MASTER,LNL_N_MASTER,ADL_N_PO_Phase1,RPL-Px_5SGC1,RPL-Px_4SDC1,,RPL-P_5SGC1,RPL-P_2SDC3,,RPL-P_5SGC2,RPL-P_4SDC1,RPL-P_3SDC2,RPL-P_2SDC3,ADL-N_REV1,RPL-S_4SDC1,RPL-S_4SDC2,RPL-S_3SDC1,RPL-S_2SDC1,RPL-S_2SDC2,MTL_IFWI_BAT,ADL_SBGA_5GC,ADL_SBGA_3DC4,RPL-SBGA_5SC,RPL-S_2SDC7,ADL-S_Post-Si_In_Production,MTL-M_5SGC1,MTL-M_4SDC1,MTL-M_4SDC2,MTL-M_3SDC3,MTL-M_2SDC4,MTL-M_2SDC5,MTL-M_2SDC6,MTL_IFWI_CBV_CSME,MTL_IFWI_CBV_BIOS,MTL-P_5SGC1,MTL-P_3SDC4,MTL-P_2SDC6,ADL-N_Post-Si_In_Production,RPL-S_Post-Si_In_Production,RPL-S_2SDC8,RPL-Px_4SP2,RPL-Px_2SDC1,RPL-P_5SGC,RPL-P_2SDC4,RPL-P_2SDC5,RPL-P_2SDC6,ARL_Px_IFWI_CI,RPL-SBGA_2SC1,RPL-SBGA_2SC2,MTLSDC1,MTLSDC2,RPL_Hx-R-GC,LNLM5SGC,LNLM3SDC2,LNLM4SDC1,LNLM3SDC3,LNLM3SDC4,LNLM3SDC5,LNLM2SDC6,RPL-SBGA_3SC,RPL_Hx-R-GC,RPL_Hx-R-DC1</t>
  </si>
  <si>
    <t>CPU Patch (MCU) load check and version check</t>
  </si>
  <si>
    <t>CSS-IVE-78721</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</si>
  <si>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</si>
  <si>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CPU patch-update</t>
  </si>
  <si>
    <t>BC-RQTBC-8508
BC-RQTBC-13936
BC-RQTBC-281
BC-RQTBCTL-845
RKL:BC-RQTBCTL-845 &amp; 2203202909
CML PRD: BC-RQTBC-16932
RKL: 2203202626,2205167461
JSLP:2203202909
ADL Requirement ID: 2203202909</t>
  </si>
  <si>
    <t>uCode firmware load/version check should be successful in OS and BIOS </t>
  </si>
  <si>
    <t>MCU should get loaded and version details should be able to read from BIOS and OS.</t>
  </si>
  <si>
    <t>CFL-PRDtoTC-Mapping,L5_milestone_only,BIOS_BAT_QRC,ICL_BAT_NEW,CFL_Automation_Production,BIOS_EXT_BAT,InProdATMS1.0_03March2018,PSE 1.0,CML_Delta_From_WHL,ICL_ATMS1.0_Automation,GLK_ATMS1.0_Automated_TCs,KBLR_ATMS1.0_Automated_TCs,TGL_BIOS_PO_P3,MCU_UTR,MCU_NO_HARM,TGL_H_PSS_IFWI_BAT,TGL_Focus_Blue_Auto,TGL_PSS_IN_PRODUCTION,TGL_IFWI_FOC_BLUE,ADL-S_TGP-H_PO_Phase1,TGL_BIOS_IPU_QRC_BAT,COMMON_QRC_BAT,RKL_CMLS_CPU_TCS,MTL_Sanity,MTL_PSS_0.5,ADL_P_ERB_BIOS_PO,ADL_S_QRCBAT,IFWI_Payload_ChipsetInit,RKL-S X2_(CML-S+CMP-H)_S102,RKL-S X2_(CML-S+CMP-H)_S62,ADL-P_QRC,ADL-P_QRC_BAT,RPL_S_PSS_BASE,UTR_SYNC,MTLSGC1, MTLSDC4,MTLSDC1,MTLSDC2,MTLSDC3, MTLSDC5,MTLSDC4,,,MTL-P_4SDC1,MTL-P_3SDC3,MTL-P_3SDC4,MTL-P_5SGC1,MTL-P_4SDC2,MTL-P_2SDC5,MTL-P_2SDC6,RPL-Px_4SDC1,RPL-P_3SDC3,RPL-S_5SGC1,RPL-S_2SDC3,RPL-S_2SDC2,RPL-S_2SDC1,RPL-S_4SDC2,RPL-S_4SDC1,RPL-S_3SDC1,ADL-M_3SDC1,RPL-SBGA_5SC,RPL-SBGA_4SC,RPL-SBGA_3SC,RPL-SBGA_3SC-2,RPL-SBGA_2SC1,RPL-SBGA_2SC21,RPL-P_5SGC1,RPL-P_2SDC4,RPL-P_PNP_GC,RPL-P_4SDC1,RPL-P_3SDC2,RPL-Px_5SGC1,Automation_Inproduction,ADL_M_PO_Phase3,RPL-S_ 5SGC1,RPL-S_2SDC7,RPL_S_BackwardCompc,ADL-S_ 5SGC_1DPC,ADL-S_4SDC1,ADL-S_4SDC2,ADL-S_4SDC3,ADL-S_3SDC4,ADL_N_PSS_0.5,ADL_N_5SGC1,ADL_N_4SDC1,ADL_N_3SDC1,ADL_N_2SDC1,ADL_N_2SDC2,ADL_N_2SDC3,MTL_P_MASTER,MTL_Test_Suite,IFWI_TEST_SUITE,IFWI_COMMON_UNIFIED,QRC_BAT_Customized,ADL_N_QRCBAT,ADL-P_5SGC1,ADL-P_5SGC2,ADL_M_QRC_BAT,ADL-M_5SGC1,ADL-M_3SDC2,ADL-M_2SDC1,ADL-M_2SDC2,MTL_SIMICS_IN_EXECUTION_TEST,ADL_N_PO_Phase3,ADL-N_QRC_BAT,MTL_S_Sanity,RPL_S_QRCBAT,ADL_N_REV0,ADL-N_REV1,RPL_S_PO_P2,RPL_S_Delta_TCD,MTL_HSLE_Sanity_SOC,ADL_SBGA_5GC,ADL_SBGA_3DC1,ADL_SBGA_3DC2,ADL_SBGA_3DC3,ADL_SBGA_3DC4,ADL_SBGA_3DCLNL_M_PSS0.5,LNL_M_PSS0.8,RPL_Px_PO_P2,RPL_Px_QRC,ADL-S_Post-Si_In_Production,MTL-M/P_Pre-Si_In_Production,RPL_SBGA_PO_P2,MTL_IFWI_CBV_DMU,MTL_IFWI_CBV_PUNIT,MTL_IFWI_CBV_BIOS,MTL-S_Pre-Si_In_Production,RPL_P_PO_P2,ADL-N_Post-Si_In_Production,RPL-S_Post-Si_In_Production,RPL-sbga_QRC_BAT,ARL_Px_IFWI_CI,MTL_M_P_PV_POR,RPL_readiness_kit,RPL_P_QRC,,RPL_P_Q0_DC2_PO_P2</t>
  </si>
  <si>
    <t>Check for Platform Information in BIOS</t>
  </si>
  <si>
    <t>CSS-IVE-62090</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</si>
  <si>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HSLE_RS1_PSS_0.5C,ICL_HSLE_RS1_PSS_0.5P,ICL_HSLE_RS1_PSS_0.8C,ICL_HSLE_RS1_PSS_0.8P,ICL_HSLE_RS1_PSS_1.0C,ICL_HSLE_RS1_PSS_1.0P,ICL_HSLE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OE,TGL_H81_19H2_RS6_PreAlpha,TGL_HFPGA_RS2,TGL_HFPGA_RS3,TGL_HFPGA_RS4,TGL_Simics_VP_RS2_PSS0.3,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</si>
  <si>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BC-RQTBC-10252
IceLake-UCIS-456
IceLake-UCIS-1737
IceLake-UCIS-1961
IceLake-UCIS-1722
BC-RQTBCLF-296
1209951407
220194411
220195285
4_335-UCIS-1789
RKL Requirement ID : 2208875799,2208875702,1306472860
ADL FR ID: 1508320076</t>
  </si>
  <si>
    <t>Platform Information should be seen correctly in Bios.</t>
  </si>
  <si>
    <t>This test is to verify the Platform information in BIOS.</t>
  </si>
  <si>
    <t>BXTM_Test_Case,BIOS,BIOS+IFWI,ICL-FW-PSS0.3,GLK-FW-PO,ICL-FW-PSS0.5,CNL_Z0_InProd,GLK_eSPI_Sanity_inprod,ICL_PSS_BAT_NEW,TGL_PSS0.5P,BIOS_BAT_QRC,CNL_Automation_Production,CFL_Automation_Production,InProdATMS1.0_03March2018,PSE 1.0,RKL_PSS0.5,TGL_PSS_IN_PRODUCTION,ICL_ATMS1.0_Automation,GLK_ATMS1.0_Automated_TCs,KBLR_ATMS1.0_Automated_TCs,TGL_BIOS_PO_P3,TGL_H_PSS_IFWI_BAT,TGL_Focus_Blue_Auto,LKF_ROW_BIOS,TGL_IFWI_FOC_BLUE,ADL_P_Automated_TCs,COMMON_QRC_BAT,MTL_Sanity,MTL_PSS_0.5,ADL_P_ERB_BIOS_PO,ADL_S_QRCBAT,IFWI_Payload_BIOS,TGL_U_GC_DC,ADL-S_Delta1,ADL-S_Delta2,ADL-S_Delta3,RKL-S X2_(CML-S+CMP-H)_S102,RKL-S X2_(CML-S+CMP-H)_S62,ADL-P_QRC_BAT,UTR_SYNC,RPL-Px_4SP2,RPL-Px_2SDC1,MTL-P_4SDC1,MTL-P_3SDC3,MTL-P_3SDC4,MTL-P_5SGC1,MTL-P_4SDC2,MTL-P_2SDC5,MTL-P_2SDC6,RPL-P_3SDC3,RPL-S_5SGC1,RPL-S_2SDC3,RPL-S_2SDC2,RPL-S_2SDC1,RPL-S_4SDC2,RPL-S_4SDC1,RPL-S_3SDC1,RPL-SBGA_5SC, RPL_Hx-R-GC,RPL_Hx-R-DC1,RPL-SBGA_4SC,RPL-SBGA_3SC1,RPL-P_5SGC1,RPL-P_2SDC4,RPL-P_PNP_GC,RPL-P_4SDC1,RPL-P_3SDC2,RPL-Px_5SGC1,Automation_Inproduction,RPL-S_ 5SGC1,RPL-S_2SDC7,RPL_S_BackwardCompc,MTL_HFPGA_SOC_S,ADL-S_ 5SGC_1DPC,ADL-S_4SDC1,ADL-S_4SDC2,ADL-S_4SDC3,ADL-S_3SDC4,ADL_N_MASTER,ADL_N_PSS_0.5,ADL_N_5SGC1,ADL_N_4SDC1,ADL_N_3SDC1,ADL_N_2SDC1,ADL_N_2SDC2,ADL_N_2SDC3,MTL_Test_Suite,IFWI_TEST_SUITE,IFWI_COMMON_UNIFIED,TGL_H_MASTER,ADL_N_QRCBAT,ADL-P_5SGC1,ADL-P_5SGC2,MTL_IFWI_Sanity,RKL_S_X1_2*1SDC,ADL_M_QRC_BAT,ADL-M_5SGC1,ADL-M_4SDC1,ADL-M_3SDC1,ADL-M_3SDC2,ADL-M_3SDC3,ADL-M_2SDC1,ADL-M_QRC_BAT,ADL-P_4SDC1,ADL-P_4SDC2,ADL-P_3SDC1,ADL-P_3SDC2,ADL-P_3SDC3,ADL-P_3SDC4,ADL-P_2SDC1,ADL-P_2SDC2,ADL-P_2SDC3,ADL-P_2SDC4,ADL-P_2SDC5,ADL-P_2SDC6_OC,ADL-P_3SDC5,MTL_SIMICS_IN_EXECUTION_TEST,ADL-N_QRC_BAT,RPL_S_QRCBAT,ADL_SBGA_5GC,ADL_SBGA_3DC,ADL-M_2SDC2LNL_M_PSS0.5,MTL_S_BIOS_Emulation,RPL_Px_QRC,ADL-S_Post-Si_In_Production,LNL_M_PSS0.8,MTL_IFWI_CBV_BIOS,MTL_P_Sanity,RPL-S_Post-Si_In_Production,RPL-sbga_QRC_BAT,MTL_PSS_0.8,ARL_Px_IFWI_CI,IPU22.3_BIOS_change,MTL-P_IFWI_PO,RPL_P_QRC,MTLSGC1, MTLSDC4,MTLSDC2,MTLSDC1,MTLSDC5,MTLSDC3</t>
  </si>
  <si>
    <t>Boot to OS from SATA HDD</t>
  </si>
  <si>
    <t>CSS-IVE-71368</t>
  </si>
  <si>
    <t>ADL-S_ADP-S_SODIMM_DDR5_1DPC_Alpha,ADL-S_ADP-S_UDIMM_DDR5_1DPC_PreAlpha,CML_S102_CMPV_DDR4_RS6_SR20_Beta,CML_S102_CMPV_DDR4_RS7_SR20_PV,CML_S62_CMPV_DDR4_RS6_SR20_Beta,CML_S62_CMPV_DDR4_RS7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JSLP_POR_20H1_Alpha,JSLP_POR_20H1_PreAlpha,JSLP_POR_20H2_Beta,JSLP_POR_20H2_PV,JSLP_PSS_0.8_19H1_REV2,JSLP_PSS_1.0_19H1_REV2,JSLP_PSS_1.1_19H1_REV2,JSLP_TestChip_19H1_PreAlpha,KBL_U21_PV,KBL_U22_PV,KBL_U23e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Z0_(TGPLP-A0)_RS4_PPOExit,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ADP-S_UDIMM_DDR5_1DPC_POE,TGL_U42_RS6_Alpha,TGL_U42_RS6_Beta,ADL-S_Simics_PSS1.05,TGL_U42_RS6_PV,ADL-S_HFPGA_PSS1.1,RKL_S_TGPH_Simics_VP_PSS1.0,RKL_S_TGPH_Simics_VP_PSS1.1,RKL_CML_S_102_TGPH_Xcomp_DDR4_Beta,RKL_CML_S_102_TGPH_Xcomp_DDR4_Alpha,RKL_CML_S_102_TGPH_Xcomp_DDR4_PV,RKL_CML_S_62_TGPH_Xcomp_DDR4_Alpha,RKL_CML_S_62_TGPH_Xcomp_DDR4_Beta,RKL_CML_S_62_TGPH_Xcomp_DDR4_PV,ADL-P_Simics_VP_PSS0.8,ADL-P_Simics_VP_PSS1.0,ADL-P_Simics_VP_PSS1.05,ADL-P_Simics_VP_PSS1.1,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P_DDR5_Alpha,MTL_P_DDR5_Beta,MTL_P_DDR5_PV,MTL_P_LP4_Alpha,MTL_P_LP4_Beta,MTL_P_LP4_PV,MTL_P_LP5/x_Alpha,MTL_P_LP5/x_Beta,MTL_P_LP5/x_PV,ADL-P_ADP-LP_LP5_PreAlpha,ADL-P_ADP-LP_L4X_PreAlpha,ADL-P_ADP-LP_DDR4_PreAlpha,ADL-P_ADP-LP_DDR5_PreAlpha</t>
  </si>
  <si>
    <t>BIOS-Boot-Flows,HDD</t>
  </si>
  <si>
    <t>BC-RQTBC-13072
220195264</t>
  </si>
  <si>
    <t>SUT should boot to OS from HDD successfully </t>
  </si>
  <si>
    <t>bios.alderlake,bios.apollolake,bios.arrowlake,bios.cannonlake,bios.geminilake,bios.icelake-client,bios.jasperlake,bios.kabylake,bios.kabylake_r,bios.lunarlake,bios.meteorlake,bios.raptorlake,bios.rocketlake,bios.tigerlake,ifwi.apollolake,ifwi.cannonlake,ifwi.geminilake,ifwi.icelake,ifwi.kabylake,ifwi.kabylake_r,ifwi.raptorlake,ifwi.tigerlake</t>
  </si>
  <si>
    <t>bios.alderlake,bios.apollolake,bios.cannonlake,bios.geminilake,bios.icelake-client,bios.jasperlake,bios.kabylake,bios.kabylake_r,bios.meteorlake,bios.raptorlake,bios.rocketlake,bios.tigerlake,ifwi.apollolake,ifwi.cannonlake,ifwi.geminilake,ifwi.icelake,ifwi.kabylake,ifwi.kabylake_r,ifwi.raptorlake,ifwi.tigerlake</t>
  </si>
  <si>
    <t>This test is to verify Boot to OS from HDD</t>
  </si>
  <si>
    <t>GraCom,ICL-FW-PSS0.3,GLK-FW-PO,CNL_Z0_InProd,RVP2_NA,C4_NA,Non_EMMC,ICL_PSS_BAT_NEW,GLK-RS3-10_IFWI,BIOS_BAT_QRC,ICL_BAT_NEW,BIOS_EXT_BAT,InProdATMS1.0_03March2018,PSE 1.0,OBC-CNL-PCH-AHCI-Storage-HDD,OBC-ICL-PCH-AHCI-Storage-HDD,OBC-TGL-PCH-AHCI-Storage-HDD,RKL_PSS0.5,TGL_PSS_IN_PRODUCTION,ICL_ATMS1.0_Automation,GLK_ATMS1.0_Automated_TCs,KBLR_ATMS1.0_Automated_TCs,TGL_H_PSS_BIOS_BAT,TGL_Focus_Blue_Auto,ADL_S_Dryrun_Done,ADL_P_Automated_TCs,IFWI_Payload_Platform,ADL-S_Delta,ADL-S_Delta1,RKL-S X2_(CML-S+CMP-H)_S102,RKL-S X2_(CML-S+CMP-H)_S62,UTR_SYNC,RPL_S_MASTER,RPL_S_BackwardComp,ADL-S_3SDC4,ADL_N_MASTER,ADL_N_5SGC1,ADL_N_4SDC1,ADL_N_2SDC2,ADL_N_2SDC3,IFWI_TEST_SUITE,IFWI_COMMON_UNIFIED,MTL_Test_Suite,MTL_PSS_0.8,TGL_H_MASTER,RPL-S_2SDC3,RPL-P_3SDC2,MTL_S_VS0,RPL_P_MASTER,RPL-S_2SDC7,MTL-P_2SDC5,MTL-P_2SDC6,MTL_M_P_PV_POR,MTL_VS_1.0,MTLSDC3,MTL-S_Pre-Si_In_Production</t>
  </si>
  <si>
    <t>BIOS should be able to change, append and remove devices from the boot order</t>
  </si>
  <si>
    <t>CSS-IVE-85705</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</si>
  <si>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ICL_U42_RS6_PV,ICL_UN42_KC_PV_RS6,ICL_Y42_RS6_PV,ICL_YN42_RS6_PV,JSLP_POR_20H1_Alpha,JSLP_POR_20H1_PowerOn,JSLP_POR_20H1_PreAlpha,JSLP_POR_20H2_Beta,JSLP_POR_20H2_PV,JSLP_PSS_0.8_19H1_REV2,JSLP_PSS_1.0_19H1_REV2,JSLP_PSS_1.1_19H1_REV2,JSLP_TestChip_19H1_PreAlpha,LKF_A0_RS4_Alpha,LKF_A0_RS4_POE,LKF_B0_RS4_Beta,LKF_B0_RS4_PO,LKF_Bx_ROW_19H1_Alpha,LKF_Bx_ROW_19H1_POE,LKF_Bx_ROW_19H2_Beta,LKF_Bx_ROW_19H2_PV,LKF_Bx_ROW_20H1_PV,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</si>
  <si>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BC-RQTBC-8443
BC-RQTBCLF-488
BC-RQTBCTL-797
RKL:BC-RQTBCTL-2615,BC-RQTBCTL-797
BC-RQTBC-16270
JSLP:2203202748,2203202674
ADL Requirement ID: 2203202748,,2203202674,2203201437,</t>
  </si>
  <si>
    <t>The BIOS should have ability to change,append and remove devices from the boot order, as they are connected / removed, accordingly.</t>
  </si>
  <si>
    <t>bios.alderlake,bios.arrowlake,bios.cannonlake,bios.coffeelake,bios.cometlake,bios.icelake-client,bios.jasperlake,bios.lakefield,bios.lunarlake,bios.meteorlake,bios.raptorlake,bios.raptorlake_refresh,bios.rocketlake,bios.tigerlake,bios.tigerlake_refresh,bios.whiskeylake,ifwi.arrowlake,ifwi.lunarlake,ifwi.meteorlake,ifwi.raptorlake</t>
  </si>
  <si>
    <t>The BIOS should be able to change,append and remove devices from the boot order.</t>
  </si>
  <si>
    <t>BIOS_BAT_QRC,BIOS_EXT_BAT,UDL2.0_ATMS2.0,OBC-CNL-PCH-InternalBus-FlexIO-BIOSsettings,OBC-CFL-PCH-InternalBus-FlexIO-BIOSsettings,TGL_BIOS_PO_P3,TGL_H_PSS_BIOS_BAT,RKL_POE,RKL_CML_S_TGPH_PO_P1,ADL_S_Dryrun_Done,CML-H_ADP-S_PO_Phase1,RKL_S_CMPH_POE_Sanity,RKL_S_TGPH_POE,COMMON_QRC_BAT,ADL_P_ERB_BIOS_PO,ADL_S_QRCBAT,ADL-S_Delta2,ADL-S_ADP-S_DDR4_2DPC_PO_Phase1,ADL-P_ADP-LP_DDR4_PO Suite_Phase1,PO_Phase_1,RKL-S X2_(CML-S+CMP-H)_S102,RKL-S X2_(CML-S+CMP-H)_S62,ADL-P_ADP-LP_LP5_PO Suite_Phase1,ADL-P_ADP-LP_DDR5_PO Suite_Phase1,ADL-P_ADP-LP_LP4x_PO Suite_Phase1,ADL-P_QRC,ADL-P_QRC_BAT,MTL_VS0,MTL_TRY_RUN,RPL_S_PSS_BASE,MTL_PSS_0.5,ADL-M_21H2,UTR_SYNC,LNLM5SGC,LNLM4SDC1,LNLM3SDC2,LNLM3SDC3,LNLM3SDC4,LNLM3SDC5,LNLM2SDC6,RPL-Px_4SP2,RPL-Px_2SDC1,RPL-Px_4SDC1,RPL-P_3SDC3,RPL-S_5SGC1,RPL-S_2SDC3,RPL-S_2SDC2,RPL-S_2SDC1,RPL-S_4SDC2,RPL-S_4SDC1,RPL-S_3SDC1,ADL-M_3SDC1,RPL-SBGA_5SC,RPL_Hx-R-GC,RPL_Hx-R-DC1,RPL-SBGA_4SC,RPL-SBGA_3SC1,RPL-P_5SGC1,RPL-P_2SDC4,RPL-P_PNP_GC,RPL-P_4SDC1,RPL-P_3SDC2,RPL-Px_5SGC1,ADL_M_PO_Phase1Automation_Inproduction,RPL-S_ 5SGC1,RPL-S_2SDC7,RPL_S_MASTER,RPL_P_MASTER,RPL_S_BackwardCompc,MTL_HFPGA_SOC_S,ADL-S_ 5SGC_1DPC,ADL-S_4SDC1,ADL-S_4SDC2,ADL-S_4SDC3,ADL-S_3SDC4,ADL_N_MASTER,ADL_N_PSS_0.5,ADL_N_5SGC1,ADL_N_4SDC1,ADL_N_3SDC1,ADL_N_2SDC1,ADL_N_2SDC2,ADL_N_2SDC3,MTL_S_MASTER,MTL_P_MASTER,MTL_M_MASTER,MTL_Test_Suite,IFWI_TEST_SUITE,IFWI_COMMON_UNIFIED,TGL_H_MASTER,QRC_BAT_Customized,ADL_N_QRCBAT,ADL-P_5SGC1,ADL-P_5SGC2,RPL_S_PO_P1,ADL_M_QRC_BAT,ADL-M_5SGC1,ADL-M_3SDC2,ADL-M_2SDC1,ADL-M_2SDC2,MTL_SIMICS_IN_EXECUTION_TEST,ADL_N_PO_Phase1,ADL-N_QRC_BAT,MTL_S_Sanity,RPL_S_QRCBAT,ADL_N_REV0,ADL-N_REV1,MTL_HSLE_Sanity_SOC,ADL_SBGA_5GC,ADL_SBGA_3DC1,ADL_SBGA_3DC2,ADL_SBGA_3DC3,ADL_SBGA_3DC4,ADL_SBGA_3DC,NA_4_FHF,RPL_P_PSS_BIOSLNL_M_PSS0.5,LNL_M_PSS0.8,MTL_S_BIOS_Emulation,RPL_Px_PO_P1,RPL_Px_QRC,MTL_IFWI_IAC_BIOS,RPL_SBGA_PO_P1,MTL IFWI_Payload_Platform-Val,JSL_QRC_BAT,RPL_P_PO_P1,RPL-sbga_QRC_BAT,MTL_M_P_PV_POR,RPL_P_QRC,RPL_P_Q0_DC2_PO_P1,MTLSGC1,MTLSDC4,MTLSDC2,MTLSDC1,MTLSDC5,MTLSDC3,TGL_BIOS_IPU_QRC_BAT</t>
  </si>
  <si>
    <t>Basic boot check to OS</t>
  </si>
  <si>
    <t>CSS-IVE-62374</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</si>
  <si>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</si>
  <si>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BC-RQTBC-1500
220194445
2202553179
ADL: 2205438954</t>
  </si>
  <si>
    <t>The system should successfully boot to the OS</t>
  </si>
  <si>
    <t>This step is to verify system basic boot check to OS. Android OS related steps: Please follow same procedure that are in steps as this TC is independent of OS</t>
  </si>
  <si>
    <t>BXTM_Test_Case,ICL-FW-PSS0.3,EC-NA,ICL_PSS_BAT_NEW,ICL_BAT_NEW,BIOS_EXT_BAT,InProdATMS1.0_03March2018,ECVAL-BAT-2018,EC-tgl-pss_bat,PSE 1.0,EC-BAT-automation,RKL_PSS0.5,TGL_BIOS_IPU_QRC_BAT,TGL_BIOS_PO_P3,TGL_IFWI_PO_P1,CML_EC_BAT,CML_EC_SANITY,JSLP_PO_CI,MCU_UTR,MCU_NO_HARM,TGL_NEW_BAT,TGL_H_PSS_IFWI_BAT,ECLITE-BAT,LKF_ROW_BIOS,RKL_POE,ADL-S_ADP-S_DDR4_2DPC_PO_Phase1,,COMMON_QRC_BAT,ECVAL-DT-QRC_BAT,MTL_PSS_0.5,ADL_P_ERB_BIOS_PO,ADL_S_QRCBAT,TGL_U_GC_DC,IFWI_Payload_Platform,ADL-S_Delta1,ADL-S_Delta2,ADL-S_Delta3,,PO_Phase_1,ADL-P_ADP-LP_LP5_PO Suite_Phase1,ADL-P_ADP-LP_DDR5_PO Suite_Phase1,ADL-P_ADP-LP_LP4x_PO Suite_Phase1,ADL-P_QRC,ADL-P_QRC_BAT,RPL_S_PSS_BASE,UTR_SYNC,MTL-P_4SDC1,MTL-P_3SDC3,MTL-P_3SDC4,MTL-P_5SGC1,MTL-P_4SDC2,MTL-P_2SDC5,MTL-P_2SDC6,RPL-Px_4SDC1,RPL-S_5SGC1,RPL-S_2SDC3,RPL-S_2SDC2,RPL-S_2SDC1,RPL-S_4SDC2,RPL-S_4SDC1,RPL-S_3SDC1,ADL-M_3SDC1,RPL-SBGA_5SC, RPL_Hx-R-GC,RPL_Hx-R-DC1,RPL-SBGA_4SC,RPL-SBGA_3SC1,RPL-P_5SGC1,RPL-P_4SDC1,RPL-P_3SDC2,RPL-Px_5SGC1,ADL_M_PO_Phase2,MTL_HFPGA_SANITY,RPL-S_ 5SGC1,RPL-S_2SDC7,RPL_S_BackwardCompc,ADL-S_ 5SGC_1DPC,ADL-S_4SDC1,ADL-S_4SDC2,ADL-S_4SDC3,ADL-S_3SDC4,ADL_N_PSS_0.5,ADL_N_5SGC1,ADL_N_4SDC1,ADL_N_3SDC1,ADL_N_2SDC1,ADL_N_2SDC2,ADL_N_2SDC3,MTL_Test_Suite,IFWI_TEST_SUITE,IFWI_COMMON_UNIFIED,QRC_BAT_Customized,ADL_N_QRCBAT,ADL-P_5SGC1,ADL-P_5SGC2,RPL_S_PO_P1,ADL_M_QRC_BAT,ADL-M_5SGC1,ADL-M_3SDC2,ADL-M_2SDC1,ADL-M_2SDC2,MTL_SIMICS_IN_EXECUTION_TEST,ADL_N_PO_Phase2,ADL-N_QRC_BAT,MTL_HSLE_Sanity,RPL_S_QRCBAT,RPL_S_IFWI_PO_Phase2,RPL_S_Delta_TCD,ADL_SBGA_5GC,ADL_SBGA_3DC,LNL_M_PSS1.0,LNL_M_PSS0.8,LNL_M_PSS1.1,LNL_M_PSS1.05,MTL_S_BIOS_Emulation,RPL_Px_PO_P1,RPL_P_PSS_BIOS,RPL_Px_QRC,ADL-S_Post-Si_In_Production,RPL_SBGA_PO_P1,RPL_SBGA_IFWI_PO_Phase2,MTL_IFWI_CBV_BIOS,LNL_M_PSS0.5,MTL-S_Pre-Si_In_Production,RPL_P_PO_P1,RPL-sbga_QRC_BAT,ARL_Px_IFWI_CI,RPL_readiness_kit,RPL_P_QRC,RPL_P_Q0_DC2_PO_P1,MTLSGC1,MTLSDC1,MTLSDC2,MTLSDC3,MTLSDC4</t>
  </si>
  <si>
    <t>[FSP] Verify FSP BIOS Boot Flow</t>
  </si>
  <si>
    <t>bios.cpu_pm,bios.platform,fw.ifwi.bios</t>
  </si>
  <si>
    <t>CSS-IVE-78905</t>
  </si>
  <si>
    <t>ADL-S_ADP-S_SODIMM_DDR5_1DPC_Alpha,ADL-S_ADP-S_UDIMM_DDR5_1DPC_PreAlpha,CFL_H62_RS2_PV,CFL_S62_RS4_PV,CFL_S62_RS5_PV,CFL_S82_RS5_PV,CFL_S82_RS6_PV,CML_S102_CMPV_DDR4_RS6_SR20_Beta,CML_S102_CMPV_DDR4_RS7_SR20_PV,CML_S62_CMPV_DDR4_RS6_SR20_Beta,CML_S62_CMPV_DDR4_RS7_SR20_PV,ICL_HFPGA_RS1_PSS_0.8C,ICL_HFPGA_RS1_PSS_0.8P,ICL_HFPGA_RS1_PSS_1.0C,ICL_HFPGA_RS1_PSS_1.0P,ICL_HFPGA_RS2_PSS_1.1,ICL_Simics_VP_RS1_PSS_0.8C,ICL_Simics_VP_RS1_PSS_0.8P,ICL_Simics_VP_RS1_PSS_1.0C,ICL_Simics_VP_RS1_PSS_1.0P,ICL_Simics_VP_RS2_PSS_1.1,ICL_U42_RS6_PV,ICL_UN42_KC_PV_RS6,ICL_Y42_RS6_PV,JSLP_POR_20H1_Alpha,JSLP_POR_20H1_PreAlpha,JSLP_POR_20H2_Beta,JSLP_POR_20H2_PV,JSLP_PSS_0.8_19H1_REV2,JSLP_PSS_1.0_19H1_REV2,JSLP_PSS_1.1_19H1_REV2,JSLP_TestChip_19H1_PowerOn,JSLP_TestChip_19H1_PreAlpha,KBL_U21_PV,KBLR_Y_PV,LKF_A0_RS4_Alpha,LKF_A0_RS4_POE,LKF_B0_RS4_Beta,LKF_B0_RS4_PO,LKF_B0_RS4_PV ,LKF_Bx_ROW_19H1_Alpha,LKF_Bx_ROW_19H1_POE,LKF_Bx_ROW_19H2_Beta,LKF_Bx_ROW_19H2_PV,LKF_Bx_ROW_20H1_PV,LKF_Bx_Win10X_PV,LKF_Bx_Win10X_Beta,TGL_ H81_RS4_Alpha,TGL_ H81_RS4_Beta,TGL_ H81_RS4_PV,TGL_H81_19H2_RS6_PreAlpha,TGL_U42_RS4_PV,TGL_Y42_RS4_PV,ADL-S_ADP-S_UDIMM_DDR5_1DPC_PV,ADL-S_ADP-S_UDIMM_DDR5_2DPC_Alpha,ADL-S_ADP-S_UDIMM_DDR5_2DPC_Beta,ADL-S_ADP-S_UDIMM_DDR5_2DPC_POE,ADL-S_ADP-S_UDIMM_DDR5_2DPC_PreAlpha,ADL-S_ADP-S_UDIMM_DDR5_2DPC_PV,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P_Simics_VP_PSS1.05,ADL-P_Simics_VP_PSS1.1,ADL-P_ADP-LP_DDR4_BETA,ADL-P_ADP-LP_DDR4_PV,ADL-P_ADP-LP_DDR5_BETA,ADL-P_ADP-LP_DDR5_PV,ADL-P_ADP-LP_LP4x_BETA,ADL-P_ADP-LP_LP4x_PV,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M_ADP-M_LP5_20H1_PreAlpha,ADL-M_ADP-M_LP5_21H1_PreAlpha</t>
  </si>
  <si>
    <t>FSP</t>
  </si>
  <si>
    <t>BC-RQTBC-9531
JSLP: 2203201776</t>
  </si>
  <si>
    <t> 
Boot flow should follow  FSPMemoryInit, TemRamExit, FSPSiliconInit, FSPNotify.</t>
  </si>
  <si>
    <t>bios.alderlake,bios.arrowlake,bios.cannonlake,bios.coffeelake,bios.geminilake,bios.icelake-client,bios.jasperlake,bios.kabylake,bios.kabylake_r,bios.lakefield,bios.lunarlake,bios.meteorlake,bios.raptorlake,bios.raptorlake_refresh,bios.tigerlake,ifwi.arrowlake,ifwi.cannonlake,ifwi.coffeelake,ifwi.geminilake,ifwi.icelake,ifwi.kabylake,ifwi.kabylake_r,ifwi.lakefield,ifwi.raptorlake,ifwi.raptorlake_refresh</t>
  </si>
  <si>
    <t>bios.alderlake,bios.arrowlake,bios.cannonlake,bios.coffeelake,bios.icelake-client,bios.jasperlake,bios.kabylake,bios.kabylake_r,bios.lakefield,bios.lunarlake,bios.meteorlake,bios.raptorlake,bios.tigerlake,ifwi.cannonlake,ifwi.coffeelake,ifwi.icelake,ifwi.kabylake,ifwi.kabylake_r,ifwi.lakefield,ifwi.raptorlake</t>
  </si>
  <si>
    <t> 
Bios boot flow should be as per the FSP boot flow spec V 2.0
FSP shall contain the listed APIs in respected firmware volumes (FV)
1..      MemoryInit API
2.      TempRamExit API
3.      SiliconInit API
4.      NotifyPhase (both Phase 1 and Phase2)
 </t>
  </si>
  <si>
    <t>LKF_PO_Phase1,LKF_PO_Phase2,UDL2.0_ATMS2.0,LKF_PO_New_P1,TGL_NEW_BAT,RKL_POE,RKL_CML_S_TGPH_PO_P1,CML-H_ADP-S_PO_Phase1,ADL-S_TGP-H_PO_Phase1,WCOS_BIOS_EFI_ONLY_TCS,ADL-S_ADP-S_DDR4_2DPC_PO_Phase1,RKL_S_CMPH_POE,RKL_S_TGPH_POE,COMMON_QRC_BAT,TGL_H_QRC_NA,MTL_Sanity,MTL_PSS_0.5,ADL_P_ERB_BIOS_PO,IFWI_Payload_BIOS,ADL-S_Delta1,ADL-S_Delta2,ADL-P_ADP-LP_DDR4_PO Suite_Phase1,PO_Phase_1,ADL-P_ADP-LP_LP5_PO Suite_Phase1,ADL-P_ADP-LP_DDR5_PO Suite_Phase1,ADL-P_ADP-LP_LP4x_PO Suite_Phase1,ADL-P_QRC_BAT,UTR_SYNC,Automation_Inproduction,RPL_S_MASTER,RPL_S_BackwardComp,ADL-S_ 5SGC_1DPC,ADL-S_4SDC1,ADL_N_MASTER,ADL_N_PSS_0.5,ADL_N_5SGC1,ADL_N_4SDC1,ADL_N_3SDC1,ADL_N_2SDC1,ADL_N_2SDC2,ADL_N_2SDC3,MTL_IFWI_PSS_EXTENDED,ADL_N_IFWI,IFWI_FOC_BAT,MTL_Test_Suite,IFWI_TEST_SUITE,RKL_S_PO_Phase1_IFWI,IFWI_COMMON_UNIFIED,TGL_H_MASTER,RPL-S_ 5SGC1,RPL-S_4SDC1,RPL-S_4SDC2,RPL-S_2SDC1,RPL-S_2SDC2,RPL-S_2SDC3,QRC_BAT_Customized,ADL_N_QRCBAT,ADL-P_5SGC1,ADL-P_5SGC2,RPL_S_PO_P1,ADL_M_QRC_BAT,ADL-M_5SGC1,MTL_SIMICS_IN_EXECUTION_TEST,ADL-N_QRC_BAT,RPL-Px_5SGC1,ADL_N_REV0,ADL-N_REV1,ADL_SBGA_5GC,RPL-P_5SGC1,RPL-P_4SDC1,RPL-P_3SDC2,RPL-S-3SDC2,RPL-S_2SDC7LNL_M_PSS0.5,LNL_M_PSS0.8,ADL_SBGA_3DC1,ADL_SBGA_3DC2,ADL_SBGA_3DC3,RPL_Px_PO_P1,ADL_SBGA_3DC4,MTL-M/P_Pre-Si_In_Production,RPL_SBGA_PO_P1,MTL_P_Sanity,MTL-P_5SGC1,MTL-P_4SDC1,MTL-P_4SDC2,MTL-P_3SDC3,MTL-P_3SDC4,MTL-P_2SDC5,MTL-P_2SDC6,RPL_P_PO_P1,LNL-M_Pre-Si_In_Production,RPL-SBGA_5SC,RPL-S_2SDC8,RPL-Px_4SP2,RPL-Px_2SDC1,MTL_M_P_PV_POR, MTLSGC1, MTLSDC3, MTLSDC5,RPL_P_Q0_DC2_PO_P1, LNLM4SDC1, LNLM3SDC3, LNLM3SDC4, LNLM3SDC5, LNLM2SDC6, LNLM5SGC, LNLM3SDC2,ARL_S_IFWI_0.8PSS, MTLSGC1, MTLSDC1, MTLSDC2, MTLSDC3, MTLSDC4, MTLSDC5, RPL-SBGA_4SC, RPL-SBGA_3SC, RPL-Px_4SP2, RPL-Px_2SDC1, RPL-P_4SDC1, RPL-P_2SDC4, RPL-P_2SDC6, RPL-P_5SGC1, RPL-P_3SDC2, RPL-P_2SDC3, RPL-P_2SDC5, RPL_Hx-R-GC, RPL_Hx-R-DC1</t>
  </si>
  <si>
    <t>passed</t>
  </si>
  <si>
    <t xml:space="preserve"> .</t>
  </si>
  <si>
    <t>comments</t>
  </si>
  <si>
    <t>wip</t>
  </si>
  <si>
    <t>Failed</t>
  </si>
  <si>
    <t>16017171844:[RPL-S B1 Production][NATIVE][UPGRADE][RPL-HX]: Observing multiple errors after running latest selftest tool v139</t>
  </si>
  <si>
    <t>TCD_ID</t>
  </si>
  <si>
    <t>TCD_Title</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</si>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</sst>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128"/>
  <sheetViews>
    <sheetView tabSelected="1" workbookViewId="0">
      <selection activeCell="C1" sqref="C1"/>
    </sheetView>
  </sheetViews>
  <sheetFormatPr defaultRowHeight="14.4" x14ac:dyDescent="0.3"/>
  <cols>
    <col min="1" max="1" width="19.6640625" style="1" customWidth="1"/>
    <col min="2" max="2" width="124.109375" style="1" customWidth="1"/>
    <col min="3" max="3" width="8.88671875" style="1"/>
    <col min="4" max="4" width="46.88671875" style="1" customWidth="1"/>
    <col min="5" max="16384" width="8.88671875" style="1"/>
  </cols>
  <sheetData>
    <row r="1" spans="1:38" x14ac:dyDescent="0.3">
      <c r="A1" s="1" t="s">
        <v>1239</v>
      </c>
      <c r="B1" s="1" t="s">
        <v>1240</v>
      </c>
      <c r="C1" s="1" t="s">
        <v>1241</v>
      </c>
      <c r="D1" s="1" t="s">
        <v>1235</v>
      </c>
      <c r="E1" s="1" t="s">
        <v>0</v>
      </c>
      <c r="F1" s="1" t="s">
        <v>1</v>
      </c>
      <c r="G1" s="1" t="s">
        <v>2</v>
      </c>
      <c r="H1" s="1" t="s">
        <v>3</v>
      </c>
      <c r="I1" s="1" t="s">
        <v>4</v>
      </c>
      <c r="J1" s="1" t="s">
        <v>5</v>
      </c>
      <c r="K1" s="1" t="s">
        <v>6</v>
      </c>
      <c r="L1" s="1" t="s">
        <v>7</v>
      </c>
      <c r="M1" s="1" t="s">
        <v>8</v>
      </c>
      <c r="N1" s="1" t="s">
        <v>9</v>
      </c>
      <c r="O1" s="1" t="s">
        <v>10</v>
      </c>
      <c r="P1" s="1" t="s">
        <v>11</v>
      </c>
      <c r="Q1" s="1" t="s">
        <v>12</v>
      </c>
      <c r="R1" s="1" t="s">
        <v>13</v>
      </c>
      <c r="S1" s="1" t="s">
        <v>14</v>
      </c>
      <c r="T1" s="1" t="s">
        <v>15</v>
      </c>
      <c r="U1" s="1" t="s">
        <v>16</v>
      </c>
      <c r="V1" s="1" t="s">
        <v>17</v>
      </c>
      <c r="W1" s="1" t="s">
        <v>18</v>
      </c>
      <c r="X1" s="1" t="s">
        <v>19</v>
      </c>
      <c r="Y1" s="1" t="s">
        <v>20</v>
      </c>
      <c r="Z1" s="1" t="s">
        <v>21</v>
      </c>
      <c r="AA1" s="1" t="s">
        <v>22</v>
      </c>
      <c r="AB1" s="1" t="s">
        <v>23</v>
      </c>
      <c r="AC1" s="1" t="s">
        <v>24</v>
      </c>
      <c r="AD1" s="1" t="s">
        <v>25</v>
      </c>
      <c r="AE1" s="1" t="s">
        <v>26</v>
      </c>
      <c r="AF1" s="1" t="s">
        <v>27</v>
      </c>
      <c r="AG1" s="1" t="s">
        <v>28</v>
      </c>
      <c r="AH1" s="1" t="s">
        <v>29</v>
      </c>
      <c r="AI1" s="1" t="s">
        <v>30</v>
      </c>
      <c r="AJ1" s="1" t="s">
        <v>31</v>
      </c>
      <c r="AK1" s="1" t="s">
        <v>32</v>
      </c>
      <c r="AL1" s="1" t="s">
        <v>33</v>
      </c>
    </row>
    <row r="2" spans="1:38" x14ac:dyDescent="0.3">
      <c r="A2" s="1" t="str">
        <f>HYPERLINK("https://hsdes.intel.com/resource/14013186582","14013186582")</f>
        <v>14013186582</v>
      </c>
      <c r="B2" s="1" t="s">
        <v>34</v>
      </c>
      <c r="C2" s="1" t="s">
        <v>1233</v>
      </c>
      <c r="E2" s="1" t="s">
        <v>35</v>
      </c>
      <c r="F2" s="1" t="s">
        <v>36</v>
      </c>
      <c r="G2" s="1" t="s">
        <v>37</v>
      </c>
      <c r="H2" s="1" t="s">
        <v>38</v>
      </c>
      <c r="I2" s="1" t="s">
        <v>39</v>
      </c>
      <c r="J2" s="1" t="s">
        <v>40</v>
      </c>
      <c r="K2" s="1">
        <v>10</v>
      </c>
      <c r="L2" s="1">
        <v>8</v>
      </c>
      <c r="M2" s="1" t="s">
        <v>41</v>
      </c>
      <c r="N2" s="1" t="s">
        <v>42</v>
      </c>
      <c r="O2" s="1" t="s">
        <v>43</v>
      </c>
      <c r="P2" s="1" t="s">
        <v>44</v>
      </c>
      <c r="Q2" s="1" t="s">
        <v>45</v>
      </c>
      <c r="R2" s="1" t="s">
        <v>41</v>
      </c>
      <c r="S2" s="1" t="s">
        <v>46</v>
      </c>
      <c r="U2" s="1" t="s">
        <v>47</v>
      </c>
      <c r="V2" s="1" t="s">
        <v>48</v>
      </c>
      <c r="W2" s="1" t="s">
        <v>49</v>
      </c>
      <c r="X2" s="1" t="s">
        <v>50</v>
      </c>
      <c r="Y2" s="1" t="s">
        <v>51</v>
      </c>
      <c r="Z2" s="1" t="s">
        <v>52</v>
      </c>
      <c r="AB2" s="1" t="s">
        <v>53</v>
      </c>
      <c r="AC2" s="1" t="s">
        <v>54</v>
      </c>
      <c r="AE2" s="1" t="s">
        <v>55</v>
      </c>
      <c r="AF2" s="1" t="s">
        <v>56</v>
      </c>
      <c r="AI2" s="1" t="s">
        <v>57</v>
      </c>
      <c r="AJ2" s="1" t="s">
        <v>58</v>
      </c>
      <c r="AK2" s="1" t="s">
        <v>59</v>
      </c>
      <c r="AL2" s="1" t="s">
        <v>60</v>
      </c>
    </row>
    <row r="3" spans="1:38" x14ac:dyDescent="0.3">
      <c r="A3" s="1" t="str">
        <f>HYPERLINK("https://hsdes.intel.com/resource/14013187796","14013187796")</f>
        <v>14013187796</v>
      </c>
      <c r="B3" s="1" t="s">
        <v>61</v>
      </c>
      <c r="C3" s="1" t="s">
        <v>1233</v>
      </c>
      <c r="E3" s="1" t="s">
        <v>62</v>
      </c>
      <c r="F3" s="1" t="s">
        <v>36</v>
      </c>
      <c r="G3" s="1" t="s">
        <v>37</v>
      </c>
      <c r="H3" s="1" t="s">
        <v>38</v>
      </c>
      <c r="I3" s="1" t="s">
        <v>39</v>
      </c>
      <c r="J3" s="1" t="s">
        <v>63</v>
      </c>
      <c r="K3" s="1">
        <v>15</v>
      </c>
      <c r="L3" s="1">
        <v>10</v>
      </c>
      <c r="M3" s="1" t="s">
        <v>64</v>
      </c>
      <c r="N3" s="1" t="s">
        <v>65</v>
      </c>
      <c r="O3" s="1" t="s">
        <v>66</v>
      </c>
      <c r="P3" s="1" t="s">
        <v>67</v>
      </c>
      <c r="Q3" s="1" t="s">
        <v>68</v>
      </c>
      <c r="R3" s="1" t="s">
        <v>64</v>
      </c>
      <c r="S3" s="1" t="s">
        <v>46</v>
      </c>
      <c r="U3" s="1" t="s">
        <v>35</v>
      </c>
      <c r="V3" s="1" t="s">
        <v>69</v>
      </c>
      <c r="W3" s="1" t="s">
        <v>49</v>
      </c>
      <c r="X3" s="1" t="s">
        <v>50</v>
      </c>
      <c r="Y3" s="1" t="s">
        <v>70</v>
      </c>
      <c r="Z3" s="1" t="s">
        <v>71</v>
      </c>
      <c r="AB3" s="1" t="s">
        <v>53</v>
      </c>
      <c r="AC3" s="1" t="s">
        <v>54</v>
      </c>
      <c r="AE3" s="1" t="s">
        <v>55</v>
      </c>
      <c r="AF3" s="1" t="s">
        <v>56</v>
      </c>
      <c r="AI3" s="1" t="s">
        <v>57</v>
      </c>
      <c r="AJ3" s="1" t="s">
        <v>58</v>
      </c>
      <c r="AK3" s="1" t="s">
        <v>72</v>
      </c>
      <c r="AL3" s="1" t="s">
        <v>73</v>
      </c>
    </row>
    <row r="4" spans="1:38" x14ac:dyDescent="0.3">
      <c r="A4" s="1" t="str">
        <f>HYPERLINK("https://hsdes.intel.com/resource/22011834519","22011834519")</f>
        <v>22011834519</v>
      </c>
      <c r="B4" s="1" t="s">
        <v>74</v>
      </c>
      <c r="C4" s="1" t="s">
        <v>1233</v>
      </c>
      <c r="E4" s="1" t="s">
        <v>62</v>
      </c>
      <c r="F4" s="1" t="s">
        <v>75</v>
      </c>
      <c r="G4" s="1" t="s">
        <v>37</v>
      </c>
      <c r="H4" s="1" t="s">
        <v>38</v>
      </c>
      <c r="I4" s="1" t="s">
        <v>39</v>
      </c>
      <c r="J4" s="1" t="s">
        <v>76</v>
      </c>
      <c r="K4" s="1">
        <v>3</v>
      </c>
      <c r="L4" s="1">
        <v>2</v>
      </c>
      <c r="M4" s="1" t="s">
        <v>77</v>
      </c>
      <c r="N4" s="1" t="s">
        <v>78</v>
      </c>
      <c r="O4" s="1" t="s">
        <v>79</v>
      </c>
      <c r="P4" s="1" t="s">
        <v>80</v>
      </c>
      <c r="Q4" s="1" t="s">
        <v>81</v>
      </c>
      <c r="R4" s="1" t="s">
        <v>77</v>
      </c>
      <c r="S4" s="1" t="s">
        <v>46</v>
      </c>
      <c r="U4" s="1" t="s">
        <v>35</v>
      </c>
      <c r="V4" s="1" t="s">
        <v>82</v>
      </c>
      <c r="W4" s="1" t="s">
        <v>83</v>
      </c>
      <c r="X4" s="1" t="s">
        <v>84</v>
      </c>
      <c r="Y4" s="1" t="s">
        <v>85</v>
      </c>
      <c r="Z4" s="1" t="s">
        <v>86</v>
      </c>
      <c r="AB4" s="1" t="s">
        <v>53</v>
      </c>
      <c r="AC4" s="1" t="s">
        <v>87</v>
      </c>
      <c r="AE4" s="1" t="s">
        <v>55</v>
      </c>
      <c r="AF4" s="1" t="s">
        <v>88</v>
      </c>
      <c r="AI4" s="1" t="s">
        <v>57</v>
      </c>
      <c r="AJ4" s="1" t="s">
        <v>58</v>
      </c>
      <c r="AK4" s="1" t="s">
        <v>89</v>
      </c>
      <c r="AL4" s="1" t="s">
        <v>90</v>
      </c>
    </row>
    <row r="5" spans="1:38" x14ac:dyDescent="0.3">
      <c r="A5" s="1" t="str">
        <f>HYPERLINK("https://hsdes.intel.com/resource/14013185720","14013185720")</f>
        <v>14013185720</v>
      </c>
      <c r="B5" s="1" t="s">
        <v>91</v>
      </c>
      <c r="C5" s="1" t="s">
        <v>1233</v>
      </c>
      <c r="E5" s="1" t="s">
        <v>62</v>
      </c>
      <c r="F5" s="1" t="s">
        <v>75</v>
      </c>
      <c r="G5" s="1" t="s">
        <v>37</v>
      </c>
      <c r="H5" s="1" t="s">
        <v>38</v>
      </c>
      <c r="I5" s="1" t="s">
        <v>39</v>
      </c>
      <c r="J5" s="1" t="s">
        <v>76</v>
      </c>
      <c r="K5" s="1">
        <v>5</v>
      </c>
      <c r="L5" s="1">
        <v>5</v>
      </c>
      <c r="M5" s="1" t="s">
        <v>92</v>
      </c>
      <c r="N5" s="1" t="s">
        <v>65</v>
      </c>
      <c r="O5" s="1" t="s">
        <v>93</v>
      </c>
      <c r="P5" s="1" t="s">
        <v>80</v>
      </c>
      <c r="Q5" s="1" t="s">
        <v>81</v>
      </c>
      <c r="R5" s="1" t="s">
        <v>92</v>
      </c>
      <c r="S5" s="1" t="s">
        <v>46</v>
      </c>
      <c r="U5" s="1" t="s">
        <v>35</v>
      </c>
      <c r="V5" s="1" t="s">
        <v>94</v>
      </c>
      <c r="W5" s="1" t="s">
        <v>83</v>
      </c>
      <c r="X5" s="1" t="s">
        <v>84</v>
      </c>
      <c r="Y5" s="1" t="s">
        <v>95</v>
      </c>
      <c r="Z5" s="1" t="s">
        <v>96</v>
      </c>
      <c r="AB5" s="1" t="s">
        <v>53</v>
      </c>
      <c r="AC5" s="1" t="s">
        <v>87</v>
      </c>
      <c r="AE5" s="1" t="s">
        <v>55</v>
      </c>
      <c r="AF5" s="1" t="s">
        <v>88</v>
      </c>
      <c r="AI5" s="1" t="s">
        <v>57</v>
      </c>
      <c r="AJ5" s="1" t="s">
        <v>58</v>
      </c>
      <c r="AK5" s="1" t="s">
        <v>97</v>
      </c>
      <c r="AL5" s="1" t="s">
        <v>98</v>
      </c>
    </row>
    <row r="6" spans="1:38" x14ac:dyDescent="0.3">
      <c r="A6" s="1" t="str">
        <f>HYPERLINK("https://hsdes.intel.com/resource/14013186766","14013186766")</f>
        <v>14013186766</v>
      </c>
      <c r="B6" s="1" t="s">
        <v>99</v>
      </c>
      <c r="C6" s="1" t="s">
        <v>1233</v>
      </c>
      <c r="E6" s="1" t="s">
        <v>1234</v>
      </c>
      <c r="F6" s="1" t="s">
        <v>36</v>
      </c>
      <c r="G6" s="1" t="s">
        <v>37</v>
      </c>
      <c r="H6" s="1" t="s">
        <v>38</v>
      </c>
      <c r="I6" s="1" t="s">
        <v>39</v>
      </c>
      <c r="J6" s="1" t="s">
        <v>100</v>
      </c>
      <c r="K6" s="1">
        <v>15</v>
      </c>
      <c r="L6" s="1">
        <v>10</v>
      </c>
      <c r="M6" s="1" t="s">
        <v>101</v>
      </c>
      <c r="N6" s="1" t="s">
        <v>78</v>
      </c>
      <c r="O6" s="1" t="s">
        <v>102</v>
      </c>
      <c r="P6" s="1" t="s">
        <v>103</v>
      </c>
      <c r="Q6" s="1" t="s">
        <v>104</v>
      </c>
      <c r="R6" s="1" t="s">
        <v>101</v>
      </c>
      <c r="S6" s="1" t="s">
        <v>46</v>
      </c>
      <c r="U6" s="1" t="s">
        <v>35</v>
      </c>
      <c r="V6" s="1" t="s">
        <v>105</v>
      </c>
      <c r="W6" s="1" t="s">
        <v>49</v>
      </c>
      <c r="X6" s="1" t="s">
        <v>106</v>
      </c>
      <c r="Y6" s="1" t="s">
        <v>107</v>
      </c>
      <c r="Z6" s="1" t="s">
        <v>108</v>
      </c>
      <c r="AB6" s="1" t="s">
        <v>53</v>
      </c>
      <c r="AC6" s="1" t="s">
        <v>54</v>
      </c>
      <c r="AE6" s="1" t="s">
        <v>55</v>
      </c>
      <c r="AF6" s="1" t="s">
        <v>56</v>
      </c>
      <c r="AI6" s="1" t="s">
        <v>57</v>
      </c>
      <c r="AJ6" s="1" t="s">
        <v>58</v>
      </c>
      <c r="AK6" s="1" t="s">
        <v>109</v>
      </c>
      <c r="AL6" s="1" t="s">
        <v>110</v>
      </c>
    </row>
    <row r="7" spans="1:38" x14ac:dyDescent="0.3">
      <c r="A7" s="1" t="str">
        <f>HYPERLINK("https://hsdes.intel.com/resource/14013187326","14013187326")</f>
        <v>14013187326</v>
      </c>
      <c r="B7" s="1" t="s">
        <v>111</v>
      </c>
      <c r="C7" s="1" t="s">
        <v>1233</v>
      </c>
      <c r="E7" s="1" t="s">
        <v>112</v>
      </c>
      <c r="F7" s="1" t="s">
        <v>36</v>
      </c>
      <c r="G7" s="1" t="s">
        <v>37</v>
      </c>
      <c r="H7" s="1" t="s">
        <v>38</v>
      </c>
      <c r="I7" s="1" t="s">
        <v>39</v>
      </c>
      <c r="J7" s="1" t="s">
        <v>63</v>
      </c>
      <c r="K7" s="1">
        <v>40</v>
      </c>
      <c r="L7" s="1">
        <v>35</v>
      </c>
      <c r="M7" s="1" t="s">
        <v>113</v>
      </c>
      <c r="N7" s="1" t="s">
        <v>114</v>
      </c>
      <c r="O7" s="1" t="s">
        <v>115</v>
      </c>
      <c r="P7" s="1" t="s">
        <v>116</v>
      </c>
      <c r="Q7" s="1" t="s">
        <v>117</v>
      </c>
      <c r="R7" s="1" t="s">
        <v>113</v>
      </c>
      <c r="S7" s="1" t="s">
        <v>118</v>
      </c>
      <c r="T7" s="1" t="s">
        <v>119</v>
      </c>
      <c r="U7" s="1" t="s">
        <v>120</v>
      </c>
      <c r="V7" s="1" t="s">
        <v>121</v>
      </c>
      <c r="W7" s="1" t="s">
        <v>49</v>
      </c>
      <c r="X7" s="1" t="s">
        <v>84</v>
      </c>
      <c r="Y7" s="1" t="s">
        <v>51</v>
      </c>
      <c r="Z7" s="1" t="s">
        <v>52</v>
      </c>
      <c r="AB7" s="1" t="s">
        <v>53</v>
      </c>
      <c r="AC7" s="1" t="s">
        <v>122</v>
      </c>
      <c r="AE7" s="1" t="s">
        <v>123</v>
      </c>
      <c r="AF7" s="1" t="s">
        <v>56</v>
      </c>
      <c r="AI7" s="1" t="s">
        <v>57</v>
      </c>
      <c r="AJ7" s="1" t="s">
        <v>58</v>
      </c>
      <c r="AK7" s="1" t="s">
        <v>124</v>
      </c>
      <c r="AL7" s="1" t="s">
        <v>125</v>
      </c>
    </row>
    <row r="8" spans="1:38" x14ac:dyDescent="0.3">
      <c r="A8" s="1" t="str">
        <f>HYPERLINK("https://hsdes.intel.com/resource/14013175486","14013175486")</f>
        <v>14013175486</v>
      </c>
      <c r="B8" s="1" t="s">
        <v>126</v>
      </c>
      <c r="C8" s="1" t="s">
        <v>1233</v>
      </c>
      <c r="E8" s="1" t="s">
        <v>112</v>
      </c>
      <c r="F8" s="1" t="s">
        <v>75</v>
      </c>
      <c r="G8" s="1" t="s">
        <v>37</v>
      </c>
      <c r="H8" s="1" t="s">
        <v>38</v>
      </c>
      <c r="I8" s="1" t="s">
        <v>39</v>
      </c>
      <c r="J8" s="1" t="s">
        <v>127</v>
      </c>
      <c r="K8" s="1">
        <v>12</v>
      </c>
      <c r="L8" s="1">
        <v>10</v>
      </c>
      <c r="M8" s="1" t="s">
        <v>128</v>
      </c>
      <c r="N8" s="1" t="s">
        <v>114</v>
      </c>
      <c r="O8" s="1" t="s">
        <v>129</v>
      </c>
      <c r="P8" s="1" t="s">
        <v>130</v>
      </c>
      <c r="Q8" s="1" t="s">
        <v>131</v>
      </c>
      <c r="R8" s="1" t="s">
        <v>128</v>
      </c>
      <c r="S8" s="1" t="s">
        <v>118</v>
      </c>
      <c r="T8" s="1" t="s">
        <v>119</v>
      </c>
      <c r="U8" s="1" t="s">
        <v>120</v>
      </c>
      <c r="V8" s="1" t="s">
        <v>132</v>
      </c>
      <c r="W8" s="1" t="s">
        <v>83</v>
      </c>
      <c r="X8" s="1" t="s">
        <v>84</v>
      </c>
      <c r="Y8" s="1" t="s">
        <v>133</v>
      </c>
      <c r="Z8" s="1" t="s">
        <v>134</v>
      </c>
      <c r="AB8" s="1" t="s">
        <v>53</v>
      </c>
      <c r="AC8" s="1" t="s">
        <v>87</v>
      </c>
      <c r="AE8" s="1" t="s">
        <v>55</v>
      </c>
      <c r="AF8" s="1" t="s">
        <v>56</v>
      </c>
      <c r="AI8" s="1" t="s">
        <v>57</v>
      </c>
      <c r="AJ8" s="1" t="s">
        <v>58</v>
      </c>
      <c r="AK8" s="1" t="s">
        <v>135</v>
      </c>
      <c r="AL8" s="1" t="s">
        <v>136</v>
      </c>
    </row>
    <row r="9" spans="1:38" x14ac:dyDescent="0.3">
      <c r="A9" s="1" t="str">
        <f>HYPERLINK("https://hsdes.intel.com/resource/14013159990","14013159990")</f>
        <v>14013159990</v>
      </c>
      <c r="B9" s="1" t="s">
        <v>137</v>
      </c>
      <c r="C9" s="1" t="s">
        <v>1233</v>
      </c>
      <c r="E9" s="1" t="s">
        <v>35</v>
      </c>
      <c r="F9" s="1" t="s">
        <v>138</v>
      </c>
      <c r="G9" s="1" t="s">
        <v>37</v>
      </c>
      <c r="H9" s="1" t="s">
        <v>38</v>
      </c>
      <c r="I9" s="1" t="s">
        <v>39</v>
      </c>
      <c r="J9" s="1" t="s">
        <v>139</v>
      </c>
      <c r="K9" s="1">
        <v>50</v>
      </c>
      <c r="L9" s="1">
        <v>40</v>
      </c>
      <c r="M9" s="1" t="s">
        <v>140</v>
      </c>
      <c r="N9" s="1" t="s">
        <v>141</v>
      </c>
      <c r="O9" s="1" t="s">
        <v>142</v>
      </c>
      <c r="P9" s="1" t="s">
        <v>143</v>
      </c>
      <c r="Q9" s="1" t="s">
        <v>144</v>
      </c>
      <c r="R9" s="1" t="s">
        <v>140</v>
      </c>
      <c r="S9" s="1" t="s">
        <v>46</v>
      </c>
      <c r="U9" s="1" t="s">
        <v>35</v>
      </c>
      <c r="V9" s="1" t="s">
        <v>145</v>
      </c>
      <c r="W9" s="1" t="s">
        <v>83</v>
      </c>
      <c r="X9" s="1" t="s">
        <v>84</v>
      </c>
      <c r="Y9" s="1" t="s">
        <v>146</v>
      </c>
      <c r="Z9" s="1" t="s">
        <v>147</v>
      </c>
      <c r="AB9" s="1" t="s">
        <v>53</v>
      </c>
      <c r="AC9" s="1" t="s">
        <v>87</v>
      </c>
      <c r="AE9" s="1" t="s">
        <v>123</v>
      </c>
      <c r="AF9" s="1" t="s">
        <v>56</v>
      </c>
      <c r="AI9" s="1" t="s">
        <v>57</v>
      </c>
      <c r="AJ9" s="1" t="s">
        <v>58</v>
      </c>
      <c r="AK9" s="1" t="s">
        <v>148</v>
      </c>
      <c r="AL9" s="1" t="s">
        <v>149</v>
      </c>
    </row>
    <row r="10" spans="1:38" x14ac:dyDescent="0.3">
      <c r="A10" s="1" t="str">
        <f>HYPERLINK("https://hsdes.intel.com/resource/14013159992","14013159992")</f>
        <v>14013159992</v>
      </c>
      <c r="B10" s="1" t="s">
        <v>150</v>
      </c>
      <c r="C10" s="1" t="s">
        <v>1233</v>
      </c>
      <c r="E10" s="1" t="s">
        <v>35</v>
      </c>
      <c r="F10" s="1" t="s">
        <v>138</v>
      </c>
      <c r="G10" s="1" t="s">
        <v>37</v>
      </c>
      <c r="H10" s="1" t="s">
        <v>38</v>
      </c>
      <c r="I10" s="1" t="s">
        <v>39</v>
      </c>
      <c r="J10" s="1" t="s">
        <v>151</v>
      </c>
      <c r="K10" s="1">
        <v>40</v>
      </c>
      <c r="L10" s="1">
        <v>40</v>
      </c>
      <c r="M10" s="1" t="s">
        <v>152</v>
      </c>
      <c r="N10" s="1" t="s">
        <v>141</v>
      </c>
      <c r="O10" s="1" t="s">
        <v>153</v>
      </c>
      <c r="P10" s="1" t="s">
        <v>154</v>
      </c>
      <c r="Q10" s="1" t="s">
        <v>155</v>
      </c>
      <c r="R10" s="1" t="s">
        <v>152</v>
      </c>
      <c r="S10" s="1" t="s">
        <v>46</v>
      </c>
      <c r="U10" s="1" t="s">
        <v>35</v>
      </c>
      <c r="V10" s="1" t="s">
        <v>156</v>
      </c>
      <c r="W10" s="1" t="s">
        <v>83</v>
      </c>
      <c r="X10" s="1" t="s">
        <v>84</v>
      </c>
      <c r="Y10" s="1" t="s">
        <v>157</v>
      </c>
      <c r="Z10" s="1" t="s">
        <v>158</v>
      </c>
      <c r="AB10" s="1" t="s">
        <v>53</v>
      </c>
      <c r="AC10" s="1" t="s">
        <v>87</v>
      </c>
      <c r="AE10" s="1" t="s">
        <v>123</v>
      </c>
      <c r="AF10" s="1" t="s">
        <v>56</v>
      </c>
      <c r="AI10" s="1" t="s">
        <v>57</v>
      </c>
      <c r="AJ10" s="1" t="s">
        <v>58</v>
      </c>
      <c r="AK10" s="1" t="s">
        <v>159</v>
      </c>
      <c r="AL10" s="1" t="s">
        <v>160</v>
      </c>
    </row>
    <row r="11" spans="1:38" x14ac:dyDescent="0.3">
      <c r="A11" s="1" t="str">
        <f>HYPERLINK("https://hsdes.intel.com/resource/14013182789","14013182789")</f>
        <v>14013182789</v>
      </c>
      <c r="B11" s="1" t="s">
        <v>161</v>
      </c>
      <c r="C11" s="1" t="s">
        <v>1233</v>
      </c>
      <c r="E11" s="1" t="s">
        <v>162</v>
      </c>
      <c r="F11" s="1" t="s">
        <v>36</v>
      </c>
      <c r="G11" s="1" t="s">
        <v>37</v>
      </c>
      <c r="H11" s="1" t="s">
        <v>38</v>
      </c>
      <c r="I11" s="1" t="s">
        <v>39</v>
      </c>
      <c r="J11" s="1" t="s">
        <v>163</v>
      </c>
      <c r="K11" s="1">
        <v>6</v>
      </c>
      <c r="L11" s="1">
        <v>4</v>
      </c>
      <c r="M11" s="1" t="s">
        <v>164</v>
      </c>
      <c r="N11" s="1" t="s">
        <v>165</v>
      </c>
      <c r="O11" s="1" t="s">
        <v>166</v>
      </c>
      <c r="P11" s="1" t="s">
        <v>167</v>
      </c>
      <c r="Q11" s="1" t="s">
        <v>168</v>
      </c>
      <c r="R11" s="1" t="s">
        <v>164</v>
      </c>
      <c r="S11" s="1" t="s">
        <v>46</v>
      </c>
      <c r="U11" s="1" t="s">
        <v>162</v>
      </c>
      <c r="V11" s="1" t="s">
        <v>169</v>
      </c>
      <c r="W11" s="1" t="s">
        <v>83</v>
      </c>
      <c r="X11" s="1" t="s">
        <v>50</v>
      </c>
      <c r="Y11" s="1" t="s">
        <v>170</v>
      </c>
      <c r="Z11" s="1" t="s">
        <v>171</v>
      </c>
      <c r="AB11" s="1" t="s">
        <v>53</v>
      </c>
      <c r="AC11" s="1" t="s">
        <v>87</v>
      </c>
      <c r="AE11" s="1" t="s">
        <v>55</v>
      </c>
      <c r="AF11" s="1" t="s">
        <v>88</v>
      </c>
      <c r="AI11" s="1" t="s">
        <v>57</v>
      </c>
      <c r="AJ11" s="1" t="s">
        <v>58</v>
      </c>
      <c r="AK11" s="1" t="s">
        <v>172</v>
      </c>
      <c r="AL11" s="1" t="s">
        <v>173</v>
      </c>
    </row>
    <row r="12" spans="1:38" x14ac:dyDescent="0.3">
      <c r="A12" s="1" t="str">
        <f>HYPERLINK("https://hsdes.intel.com/resource/14013185500","14013185500")</f>
        <v>14013185500</v>
      </c>
      <c r="B12" s="1" t="s">
        <v>174</v>
      </c>
      <c r="C12" s="1" t="s">
        <v>1233</v>
      </c>
      <c r="E12" s="1" t="s">
        <v>62</v>
      </c>
      <c r="F12" s="1" t="s">
        <v>175</v>
      </c>
      <c r="G12" s="1" t="s">
        <v>37</v>
      </c>
      <c r="H12" s="1" t="s">
        <v>38</v>
      </c>
      <c r="I12" s="1" t="s">
        <v>39</v>
      </c>
      <c r="J12" s="1" t="s">
        <v>76</v>
      </c>
      <c r="K12" s="1">
        <v>10</v>
      </c>
      <c r="L12" s="1">
        <v>4</v>
      </c>
      <c r="M12" s="1" t="s">
        <v>176</v>
      </c>
      <c r="N12" s="1" t="s">
        <v>78</v>
      </c>
      <c r="O12" s="1" t="s">
        <v>177</v>
      </c>
      <c r="P12" s="1" t="s">
        <v>178</v>
      </c>
      <c r="Q12" s="1" t="s">
        <v>179</v>
      </c>
      <c r="R12" s="1" t="s">
        <v>176</v>
      </c>
      <c r="S12" s="1" t="s">
        <v>118</v>
      </c>
      <c r="U12" s="1" t="s">
        <v>35</v>
      </c>
      <c r="V12" s="1" t="s">
        <v>180</v>
      </c>
      <c r="W12" s="1" t="s">
        <v>83</v>
      </c>
      <c r="X12" s="1" t="s">
        <v>84</v>
      </c>
      <c r="Y12" s="1" t="s">
        <v>181</v>
      </c>
      <c r="Z12" s="1" t="s">
        <v>182</v>
      </c>
      <c r="AB12" s="1" t="s">
        <v>53</v>
      </c>
      <c r="AC12" s="1" t="s">
        <v>87</v>
      </c>
      <c r="AE12" s="1" t="s">
        <v>55</v>
      </c>
      <c r="AF12" s="1" t="s">
        <v>56</v>
      </c>
      <c r="AI12" s="1" t="s">
        <v>57</v>
      </c>
      <c r="AJ12" s="1" t="s">
        <v>58</v>
      </c>
      <c r="AK12" s="1" t="s">
        <v>183</v>
      </c>
      <c r="AL12" s="1" t="s">
        <v>184</v>
      </c>
    </row>
    <row r="13" spans="1:38" x14ac:dyDescent="0.3">
      <c r="A13" s="1" t="str">
        <f>HYPERLINK("https://hsdes.intel.com/resource/14013184835","14013184835")</f>
        <v>14013184835</v>
      </c>
      <c r="B13" s="1" t="s">
        <v>185</v>
      </c>
      <c r="C13" s="1" t="s">
        <v>1233</v>
      </c>
      <c r="E13" s="1" t="s">
        <v>62</v>
      </c>
      <c r="F13" s="1" t="s">
        <v>36</v>
      </c>
      <c r="G13" s="1" t="s">
        <v>37</v>
      </c>
      <c r="H13" s="1" t="s">
        <v>38</v>
      </c>
      <c r="I13" s="1" t="s">
        <v>39</v>
      </c>
      <c r="J13" s="1" t="s">
        <v>186</v>
      </c>
      <c r="K13" s="1">
        <v>6</v>
      </c>
      <c r="L13" s="1">
        <v>4</v>
      </c>
      <c r="M13" s="1" t="s">
        <v>187</v>
      </c>
      <c r="N13" s="1" t="s">
        <v>78</v>
      </c>
      <c r="O13" s="1" t="s">
        <v>188</v>
      </c>
      <c r="P13" s="1" t="s">
        <v>178</v>
      </c>
      <c r="Q13" s="1" t="s">
        <v>189</v>
      </c>
      <c r="R13" s="1" t="s">
        <v>187</v>
      </c>
      <c r="S13" s="1" t="s">
        <v>46</v>
      </c>
      <c r="U13" s="1" t="s">
        <v>35</v>
      </c>
      <c r="V13" s="1" t="s">
        <v>190</v>
      </c>
      <c r="W13" s="1" t="s">
        <v>83</v>
      </c>
      <c r="X13" s="1" t="s">
        <v>84</v>
      </c>
      <c r="Y13" s="1" t="s">
        <v>191</v>
      </c>
      <c r="Z13" s="1" t="s">
        <v>192</v>
      </c>
      <c r="AB13" s="1" t="s">
        <v>53</v>
      </c>
      <c r="AC13" s="1" t="s">
        <v>87</v>
      </c>
      <c r="AE13" s="1" t="s">
        <v>55</v>
      </c>
      <c r="AF13" s="1" t="s">
        <v>56</v>
      </c>
      <c r="AI13" s="1" t="s">
        <v>57</v>
      </c>
      <c r="AJ13" s="1" t="s">
        <v>193</v>
      </c>
      <c r="AK13" s="1" t="s">
        <v>194</v>
      </c>
      <c r="AL13" s="1" t="s">
        <v>195</v>
      </c>
    </row>
    <row r="14" spans="1:38" x14ac:dyDescent="0.3">
      <c r="A14" s="1" t="str">
        <f>HYPERLINK("https://hsdes.intel.com/resource/14013182336","14013182336")</f>
        <v>14013182336</v>
      </c>
      <c r="B14" s="1" t="s">
        <v>196</v>
      </c>
      <c r="C14" s="1" t="s">
        <v>1233</v>
      </c>
      <c r="E14" s="1" t="s">
        <v>62</v>
      </c>
      <c r="F14" s="1" t="s">
        <v>197</v>
      </c>
      <c r="G14" s="1" t="s">
        <v>37</v>
      </c>
      <c r="H14" s="1" t="s">
        <v>38</v>
      </c>
      <c r="I14" s="1" t="s">
        <v>39</v>
      </c>
      <c r="J14" s="1" t="s">
        <v>139</v>
      </c>
      <c r="K14" s="1">
        <v>5</v>
      </c>
      <c r="L14" s="1">
        <v>5</v>
      </c>
      <c r="M14" s="1" t="s">
        <v>198</v>
      </c>
      <c r="N14" s="1" t="s">
        <v>78</v>
      </c>
      <c r="O14" s="1" t="s">
        <v>199</v>
      </c>
      <c r="P14" s="1" t="s">
        <v>80</v>
      </c>
      <c r="Q14" s="1" t="s">
        <v>200</v>
      </c>
      <c r="R14" s="1" t="s">
        <v>198</v>
      </c>
      <c r="S14" s="1" t="s">
        <v>46</v>
      </c>
      <c r="U14" s="1" t="s">
        <v>35</v>
      </c>
      <c r="V14" s="1" t="s">
        <v>201</v>
      </c>
      <c r="W14" s="1" t="s">
        <v>83</v>
      </c>
      <c r="X14" s="1" t="s">
        <v>84</v>
      </c>
      <c r="Y14" s="1" t="s">
        <v>202</v>
      </c>
      <c r="Z14" s="1" t="s">
        <v>203</v>
      </c>
      <c r="AB14" s="1" t="s">
        <v>53</v>
      </c>
      <c r="AC14" s="1" t="s">
        <v>87</v>
      </c>
      <c r="AE14" s="1" t="s">
        <v>55</v>
      </c>
      <c r="AF14" s="1" t="s">
        <v>204</v>
      </c>
      <c r="AI14" s="1" t="s">
        <v>57</v>
      </c>
      <c r="AJ14" s="1" t="s">
        <v>58</v>
      </c>
      <c r="AK14" s="1" t="s">
        <v>205</v>
      </c>
      <c r="AL14" s="1" t="s">
        <v>206</v>
      </c>
    </row>
    <row r="15" spans="1:38" x14ac:dyDescent="0.3">
      <c r="A15" s="1" t="str">
        <f>HYPERLINK("https://hsdes.intel.com/resource/14013182365","14013182365")</f>
        <v>14013182365</v>
      </c>
      <c r="B15" s="1" t="s">
        <v>207</v>
      </c>
      <c r="C15" s="1" t="s">
        <v>1233</v>
      </c>
      <c r="E15" s="1" t="s">
        <v>62</v>
      </c>
      <c r="F15" s="1" t="s">
        <v>75</v>
      </c>
      <c r="G15" s="1" t="s">
        <v>37</v>
      </c>
      <c r="H15" s="1" t="s">
        <v>38</v>
      </c>
      <c r="I15" s="1" t="s">
        <v>39</v>
      </c>
      <c r="J15" s="1" t="s">
        <v>139</v>
      </c>
      <c r="K15" s="1">
        <v>3</v>
      </c>
      <c r="L15" s="1">
        <v>2</v>
      </c>
      <c r="M15" s="1" t="s">
        <v>208</v>
      </c>
      <c r="N15" s="1" t="s">
        <v>78</v>
      </c>
      <c r="O15" s="1" t="s">
        <v>209</v>
      </c>
      <c r="P15" s="1" t="s">
        <v>80</v>
      </c>
      <c r="Q15" s="1" t="s">
        <v>210</v>
      </c>
      <c r="R15" s="1" t="s">
        <v>208</v>
      </c>
      <c r="S15" s="1" t="s">
        <v>46</v>
      </c>
      <c r="U15" s="1" t="s">
        <v>35</v>
      </c>
      <c r="V15" s="1" t="s">
        <v>211</v>
      </c>
      <c r="W15" s="1" t="s">
        <v>83</v>
      </c>
      <c r="X15" s="1" t="s">
        <v>84</v>
      </c>
      <c r="Y15" s="1" t="s">
        <v>202</v>
      </c>
      <c r="Z15" s="1" t="s">
        <v>203</v>
      </c>
      <c r="AB15" s="1" t="s">
        <v>53</v>
      </c>
      <c r="AC15" s="1" t="s">
        <v>87</v>
      </c>
      <c r="AE15" s="1" t="s">
        <v>55</v>
      </c>
      <c r="AF15" s="1" t="s">
        <v>204</v>
      </c>
      <c r="AI15" s="1" t="s">
        <v>57</v>
      </c>
      <c r="AJ15" s="1" t="s">
        <v>58</v>
      </c>
      <c r="AK15" s="1" t="s">
        <v>212</v>
      </c>
      <c r="AL15" s="1" t="s">
        <v>213</v>
      </c>
    </row>
    <row r="16" spans="1:38" x14ac:dyDescent="0.3">
      <c r="A16" s="1" t="str">
        <f>HYPERLINK("https://hsdes.intel.com/resource/14013179310","14013179310")</f>
        <v>14013179310</v>
      </c>
      <c r="B16" s="1" t="s">
        <v>214</v>
      </c>
      <c r="C16" s="1" t="s">
        <v>1233</v>
      </c>
      <c r="E16" s="1" t="s">
        <v>35</v>
      </c>
      <c r="F16" s="1" t="s">
        <v>138</v>
      </c>
      <c r="G16" s="1" t="s">
        <v>37</v>
      </c>
      <c r="H16" s="1" t="s">
        <v>38</v>
      </c>
      <c r="I16" s="1" t="s">
        <v>39</v>
      </c>
      <c r="J16" s="1" t="s">
        <v>139</v>
      </c>
      <c r="K16" s="1">
        <v>15</v>
      </c>
      <c r="L16" s="1">
        <v>10</v>
      </c>
      <c r="M16" s="1" t="s">
        <v>215</v>
      </c>
      <c r="N16" s="1" t="s">
        <v>141</v>
      </c>
      <c r="O16" s="1" t="s">
        <v>216</v>
      </c>
      <c r="P16" s="1" t="s">
        <v>217</v>
      </c>
      <c r="Q16" s="1" t="s">
        <v>218</v>
      </c>
      <c r="R16" s="1" t="s">
        <v>215</v>
      </c>
      <c r="S16" s="1" t="s">
        <v>46</v>
      </c>
      <c r="U16" s="1" t="s">
        <v>35</v>
      </c>
      <c r="V16" s="1" t="s">
        <v>219</v>
      </c>
      <c r="W16" s="1" t="s">
        <v>83</v>
      </c>
      <c r="X16" s="1" t="s">
        <v>106</v>
      </c>
      <c r="Y16" s="1" t="s">
        <v>220</v>
      </c>
      <c r="Z16" s="1" t="s">
        <v>203</v>
      </c>
      <c r="AB16" s="1" t="s">
        <v>53</v>
      </c>
      <c r="AC16" s="1" t="s">
        <v>87</v>
      </c>
      <c r="AE16" s="1" t="s">
        <v>55</v>
      </c>
      <c r="AF16" s="1" t="s">
        <v>56</v>
      </c>
      <c r="AI16" s="1" t="s">
        <v>57</v>
      </c>
      <c r="AJ16" s="1" t="s">
        <v>58</v>
      </c>
      <c r="AK16" s="1" t="s">
        <v>221</v>
      </c>
      <c r="AL16" s="1" t="s">
        <v>222</v>
      </c>
    </row>
    <row r="17" spans="1:38" x14ac:dyDescent="0.3">
      <c r="A17" s="1" t="str">
        <f>HYPERLINK("https://hsdes.intel.com/resource/14013187540","14013187540")</f>
        <v>14013187540</v>
      </c>
      <c r="B17" s="1" t="s">
        <v>223</v>
      </c>
      <c r="C17" s="1" t="s">
        <v>1233</v>
      </c>
      <c r="E17" s="1" t="s">
        <v>224</v>
      </c>
      <c r="F17" s="1" t="s">
        <v>36</v>
      </c>
      <c r="G17" s="1" t="s">
        <v>37</v>
      </c>
      <c r="H17" s="1" t="s">
        <v>38</v>
      </c>
      <c r="I17" s="1" t="s">
        <v>39</v>
      </c>
      <c r="J17" s="1" t="s">
        <v>225</v>
      </c>
      <c r="K17" s="1">
        <v>8</v>
      </c>
      <c r="L17" s="1">
        <v>6</v>
      </c>
      <c r="M17" s="1" t="s">
        <v>226</v>
      </c>
      <c r="N17" s="1" t="s">
        <v>227</v>
      </c>
      <c r="O17" s="1" t="s">
        <v>228</v>
      </c>
      <c r="P17" s="1" t="s">
        <v>229</v>
      </c>
      <c r="Q17" s="1" t="s">
        <v>230</v>
      </c>
      <c r="R17" s="1" t="s">
        <v>226</v>
      </c>
      <c r="S17" s="1" t="s">
        <v>118</v>
      </c>
      <c r="T17" s="1" t="s">
        <v>119</v>
      </c>
      <c r="U17" s="1" t="s">
        <v>224</v>
      </c>
      <c r="V17" s="1" t="s">
        <v>231</v>
      </c>
      <c r="W17" s="1" t="s">
        <v>49</v>
      </c>
      <c r="X17" s="1" t="s">
        <v>50</v>
      </c>
      <c r="Y17" s="1" t="s">
        <v>232</v>
      </c>
      <c r="Z17" s="1" t="s">
        <v>52</v>
      </c>
      <c r="AB17" s="1" t="s">
        <v>53</v>
      </c>
      <c r="AC17" s="1" t="s">
        <v>54</v>
      </c>
      <c r="AE17" s="1" t="s">
        <v>55</v>
      </c>
      <c r="AF17" s="1" t="s">
        <v>56</v>
      </c>
      <c r="AI17" s="1" t="s">
        <v>57</v>
      </c>
      <c r="AJ17" s="1" t="s">
        <v>233</v>
      </c>
      <c r="AK17" s="1" t="s">
        <v>234</v>
      </c>
      <c r="AL17" s="1" t="s">
        <v>235</v>
      </c>
    </row>
    <row r="18" spans="1:38" x14ac:dyDescent="0.3">
      <c r="A18" s="1" t="str">
        <f>HYPERLINK("https://hsdes.intel.com/resource/14013187719","14013187719")</f>
        <v>14013187719</v>
      </c>
      <c r="B18" s="1" t="s">
        <v>236</v>
      </c>
      <c r="C18" s="1" t="s">
        <v>1233</v>
      </c>
      <c r="E18" s="1" t="s">
        <v>224</v>
      </c>
      <c r="F18" s="1" t="s">
        <v>36</v>
      </c>
      <c r="G18" s="1" t="s">
        <v>37</v>
      </c>
      <c r="H18" s="1" t="s">
        <v>38</v>
      </c>
      <c r="I18" s="1" t="s">
        <v>39</v>
      </c>
      <c r="J18" s="1" t="s">
        <v>225</v>
      </c>
      <c r="K18" s="1">
        <v>10</v>
      </c>
      <c r="L18" s="1">
        <v>8</v>
      </c>
      <c r="M18" s="1" t="s">
        <v>237</v>
      </c>
      <c r="N18" s="1" t="s">
        <v>227</v>
      </c>
      <c r="O18" s="1" t="s">
        <v>238</v>
      </c>
      <c r="P18" s="1" t="s">
        <v>239</v>
      </c>
      <c r="Q18" s="1" t="s">
        <v>240</v>
      </c>
      <c r="R18" s="1" t="s">
        <v>237</v>
      </c>
      <c r="S18" s="1" t="s">
        <v>118</v>
      </c>
      <c r="U18" s="1" t="s">
        <v>224</v>
      </c>
      <c r="V18" s="1" t="s">
        <v>241</v>
      </c>
      <c r="W18" s="1" t="s">
        <v>49</v>
      </c>
      <c r="X18" s="1" t="s">
        <v>84</v>
      </c>
      <c r="Y18" s="1" t="s">
        <v>232</v>
      </c>
      <c r="Z18" s="1" t="s">
        <v>52</v>
      </c>
      <c r="AB18" s="1" t="s">
        <v>53</v>
      </c>
      <c r="AC18" s="1" t="s">
        <v>54</v>
      </c>
      <c r="AE18" s="1" t="s">
        <v>55</v>
      </c>
      <c r="AF18" s="1" t="s">
        <v>88</v>
      </c>
      <c r="AI18" s="1" t="s">
        <v>57</v>
      </c>
      <c r="AJ18" s="1" t="s">
        <v>233</v>
      </c>
      <c r="AK18" s="1" t="s">
        <v>242</v>
      </c>
      <c r="AL18" s="1" t="s">
        <v>243</v>
      </c>
    </row>
    <row r="19" spans="1:38" x14ac:dyDescent="0.3">
      <c r="A19" s="1" t="str">
        <f>HYPERLINK("https://hsdes.intel.com/resource/14013158989","14013158989")</f>
        <v>14013158989</v>
      </c>
      <c r="B19" s="1" t="s">
        <v>244</v>
      </c>
      <c r="C19" s="1" t="s">
        <v>1233</v>
      </c>
      <c r="E19" s="1" t="s">
        <v>245</v>
      </c>
      <c r="F19" s="1" t="s">
        <v>75</v>
      </c>
      <c r="G19" s="1" t="s">
        <v>37</v>
      </c>
      <c r="H19" s="1" t="s">
        <v>38</v>
      </c>
      <c r="I19" s="1" t="s">
        <v>39</v>
      </c>
      <c r="J19" s="1" t="s">
        <v>246</v>
      </c>
      <c r="K19" s="1">
        <v>25</v>
      </c>
      <c r="L19" s="1">
        <v>40</v>
      </c>
      <c r="M19" s="1" t="s">
        <v>247</v>
      </c>
      <c r="N19" s="1" t="s">
        <v>248</v>
      </c>
      <c r="O19" s="1" t="s">
        <v>249</v>
      </c>
      <c r="P19" s="1" t="s">
        <v>250</v>
      </c>
      <c r="Q19" s="1" t="s">
        <v>251</v>
      </c>
      <c r="R19" s="1" t="s">
        <v>247</v>
      </c>
      <c r="S19" s="1" t="s">
        <v>118</v>
      </c>
      <c r="T19" s="1" t="s">
        <v>252</v>
      </c>
      <c r="U19" s="1" t="s">
        <v>253</v>
      </c>
      <c r="V19" s="1" t="s">
        <v>254</v>
      </c>
      <c r="W19" s="1" t="s">
        <v>83</v>
      </c>
      <c r="X19" s="1" t="s">
        <v>84</v>
      </c>
      <c r="Y19" s="1" t="s">
        <v>255</v>
      </c>
      <c r="Z19" s="1" t="s">
        <v>256</v>
      </c>
      <c r="AB19" s="1" t="s">
        <v>53</v>
      </c>
      <c r="AC19" s="1" t="s">
        <v>87</v>
      </c>
      <c r="AE19" s="1" t="s">
        <v>257</v>
      </c>
      <c r="AF19" s="1" t="s">
        <v>56</v>
      </c>
      <c r="AI19" s="1" t="s">
        <v>57</v>
      </c>
      <c r="AJ19" s="1" t="s">
        <v>58</v>
      </c>
      <c r="AK19" s="1" t="s">
        <v>258</v>
      </c>
      <c r="AL19" s="1" t="s">
        <v>259</v>
      </c>
    </row>
    <row r="20" spans="1:38" x14ac:dyDescent="0.3">
      <c r="A20" s="1" t="str">
        <f>HYPERLINK("https://hsdes.intel.com/resource/14013184167","14013184167")</f>
        <v>14013184167</v>
      </c>
      <c r="B20" s="1" t="s">
        <v>260</v>
      </c>
      <c r="C20" s="1" t="s">
        <v>1233</v>
      </c>
      <c r="E20" s="1" t="s">
        <v>245</v>
      </c>
      <c r="F20" s="1" t="s">
        <v>36</v>
      </c>
      <c r="G20" s="1" t="s">
        <v>37</v>
      </c>
      <c r="H20" s="1" t="s">
        <v>38</v>
      </c>
      <c r="I20" s="1" t="s">
        <v>39</v>
      </c>
      <c r="J20" s="1" t="s">
        <v>261</v>
      </c>
      <c r="K20" s="1">
        <v>5</v>
      </c>
      <c r="L20" s="1">
        <v>4</v>
      </c>
      <c r="M20" s="1" t="s">
        <v>262</v>
      </c>
      <c r="N20" s="1" t="s">
        <v>248</v>
      </c>
      <c r="O20" s="1" t="s">
        <v>263</v>
      </c>
      <c r="P20" s="1" t="s">
        <v>264</v>
      </c>
      <c r="Q20" s="1" t="s">
        <v>265</v>
      </c>
      <c r="R20" s="1" t="s">
        <v>262</v>
      </c>
      <c r="S20" s="1" t="s">
        <v>46</v>
      </c>
      <c r="T20" s="1" t="s">
        <v>252</v>
      </c>
      <c r="U20" s="1" t="s">
        <v>253</v>
      </c>
      <c r="V20" s="1" t="s">
        <v>266</v>
      </c>
      <c r="W20" s="1" t="s">
        <v>83</v>
      </c>
      <c r="X20" s="1" t="s">
        <v>84</v>
      </c>
      <c r="Y20" s="1" t="s">
        <v>267</v>
      </c>
      <c r="Z20" s="1" t="s">
        <v>268</v>
      </c>
      <c r="AB20" s="1" t="s">
        <v>53</v>
      </c>
      <c r="AC20" s="1" t="s">
        <v>54</v>
      </c>
      <c r="AE20" s="1" t="s">
        <v>55</v>
      </c>
      <c r="AF20" s="1" t="s">
        <v>56</v>
      </c>
      <c r="AI20" s="1" t="s">
        <v>57</v>
      </c>
      <c r="AJ20" s="1" t="s">
        <v>58</v>
      </c>
      <c r="AK20" s="1" t="s">
        <v>269</v>
      </c>
      <c r="AL20" s="1" t="s">
        <v>270</v>
      </c>
    </row>
    <row r="21" spans="1:38" x14ac:dyDescent="0.3">
      <c r="A21" s="1" t="str">
        <f>HYPERLINK("https://hsdes.intel.com/resource/14013184164","14013184164")</f>
        <v>14013184164</v>
      </c>
      <c r="B21" s="1" t="s">
        <v>271</v>
      </c>
      <c r="C21" s="1" t="s">
        <v>1233</v>
      </c>
      <c r="E21" s="1" t="s">
        <v>245</v>
      </c>
      <c r="F21" s="1" t="s">
        <v>36</v>
      </c>
      <c r="G21" s="1" t="s">
        <v>37</v>
      </c>
      <c r="H21" s="1" t="s">
        <v>38</v>
      </c>
      <c r="I21" s="1" t="s">
        <v>39</v>
      </c>
      <c r="J21" s="1" t="s">
        <v>261</v>
      </c>
      <c r="K21" s="1">
        <v>5</v>
      </c>
      <c r="L21" s="1">
        <v>3</v>
      </c>
      <c r="M21" s="1" t="s">
        <v>272</v>
      </c>
      <c r="N21" s="1" t="s">
        <v>248</v>
      </c>
      <c r="O21" s="1" t="s">
        <v>273</v>
      </c>
      <c r="P21" s="1" t="s">
        <v>264</v>
      </c>
      <c r="Q21" s="1" t="s">
        <v>274</v>
      </c>
      <c r="R21" s="1" t="s">
        <v>272</v>
      </c>
      <c r="S21" s="1" t="s">
        <v>46</v>
      </c>
      <c r="T21" s="1" t="s">
        <v>252</v>
      </c>
      <c r="U21" s="1" t="s">
        <v>253</v>
      </c>
      <c r="V21" s="1" t="s">
        <v>275</v>
      </c>
      <c r="W21" s="1" t="s">
        <v>83</v>
      </c>
      <c r="X21" s="1" t="s">
        <v>84</v>
      </c>
      <c r="Y21" s="1" t="s">
        <v>276</v>
      </c>
      <c r="Z21" s="1" t="s">
        <v>277</v>
      </c>
      <c r="AB21" s="1" t="s">
        <v>53</v>
      </c>
      <c r="AC21" s="1" t="s">
        <v>87</v>
      </c>
      <c r="AE21" s="1" t="s">
        <v>55</v>
      </c>
      <c r="AF21" s="1" t="s">
        <v>56</v>
      </c>
      <c r="AI21" s="1" t="s">
        <v>57</v>
      </c>
      <c r="AJ21" s="1" t="s">
        <v>58</v>
      </c>
      <c r="AK21" s="1" t="s">
        <v>278</v>
      </c>
      <c r="AL21" s="1" t="s">
        <v>279</v>
      </c>
    </row>
    <row r="22" spans="1:38" x14ac:dyDescent="0.3">
      <c r="A22" s="1" t="str">
        <f>HYPERLINK("https://hsdes.intel.com/resource/14013121133","14013121133")</f>
        <v>14013121133</v>
      </c>
      <c r="B22" s="1" t="s">
        <v>280</v>
      </c>
      <c r="C22" s="1" t="s">
        <v>1233</v>
      </c>
      <c r="E22" s="1" t="s">
        <v>245</v>
      </c>
      <c r="F22" s="1" t="s">
        <v>138</v>
      </c>
      <c r="G22" s="1" t="s">
        <v>37</v>
      </c>
      <c r="H22" s="1" t="s">
        <v>38</v>
      </c>
      <c r="I22" s="1" t="s">
        <v>39</v>
      </c>
      <c r="J22" s="1" t="s">
        <v>261</v>
      </c>
      <c r="K22" s="1">
        <v>15</v>
      </c>
      <c r="L22" s="1">
        <v>5</v>
      </c>
      <c r="M22" s="1" t="s">
        <v>281</v>
      </c>
      <c r="N22" s="1" t="s">
        <v>248</v>
      </c>
      <c r="O22" s="1" t="s">
        <v>282</v>
      </c>
      <c r="P22" s="1" t="s">
        <v>264</v>
      </c>
      <c r="Q22" s="1" t="s">
        <v>283</v>
      </c>
      <c r="R22" s="1" t="s">
        <v>281</v>
      </c>
      <c r="S22" s="1" t="s">
        <v>46</v>
      </c>
      <c r="T22" s="1" t="s">
        <v>252</v>
      </c>
      <c r="U22" s="1" t="s">
        <v>253</v>
      </c>
      <c r="V22" s="1" t="s">
        <v>284</v>
      </c>
      <c r="W22" s="1" t="s">
        <v>83</v>
      </c>
      <c r="X22" s="1" t="s">
        <v>84</v>
      </c>
      <c r="Y22" s="1" t="s">
        <v>285</v>
      </c>
      <c r="Z22" s="1" t="s">
        <v>286</v>
      </c>
      <c r="AB22" s="1" t="s">
        <v>53</v>
      </c>
      <c r="AC22" s="1" t="s">
        <v>87</v>
      </c>
      <c r="AE22" s="1" t="s">
        <v>55</v>
      </c>
      <c r="AF22" s="1" t="s">
        <v>204</v>
      </c>
      <c r="AI22" s="1" t="s">
        <v>57</v>
      </c>
      <c r="AJ22" s="1" t="s">
        <v>58</v>
      </c>
      <c r="AK22" s="1" t="s">
        <v>287</v>
      </c>
      <c r="AL22" s="1" t="s">
        <v>288</v>
      </c>
    </row>
    <row r="23" spans="1:38" x14ac:dyDescent="0.3">
      <c r="A23" s="1" t="str">
        <f>HYPERLINK("https://hsdes.intel.com/resource/14013158479","14013158479")</f>
        <v>14013158479</v>
      </c>
      <c r="B23" s="1" t="s">
        <v>289</v>
      </c>
      <c r="C23" s="1" t="s">
        <v>1233</v>
      </c>
      <c r="E23" s="1" t="s">
        <v>62</v>
      </c>
      <c r="F23" s="1" t="s">
        <v>75</v>
      </c>
      <c r="G23" s="1" t="s">
        <v>37</v>
      </c>
      <c r="H23" s="1" t="s">
        <v>38</v>
      </c>
      <c r="I23" s="1" t="s">
        <v>39</v>
      </c>
      <c r="J23" s="1" t="s">
        <v>290</v>
      </c>
      <c r="K23" s="1">
        <v>3</v>
      </c>
      <c r="L23" s="1">
        <v>2</v>
      </c>
      <c r="M23" s="1" t="s">
        <v>291</v>
      </c>
      <c r="N23" s="1" t="s">
        <v>78</v>
      </c>
      <c r="O23" s="1" t="s">
        <v>292</v>
      </c>
      <c r="P23" s="1" t="s">
        <v>293</v>
      </c>
      <c r="Q23" s="1" t="s">
        <v>294</v>
      </c>
      <c r="R23" s="1" t="s">
        <v>291</v>
      </c>
      <c r="S23" s="1" t="s">
        <v>46</v>
      </c>
      <c r="U23" s="1" t="s">
        <v>35</v>
      </c>
      <c r="V23" s="1" t="s">
        <v>295</v>
      </c>
      <c r="W23" s="1" t="s">
        <v>83</v>
      </c>
      <c r="X23" s="1" t="s">
        <v>84</v>
      </c>
      <c r="Y23" s="1" t="s">
        <v>296</v>
      </c>
      <c r="Z23" s="1" t="s">
        <v>297</v>
      </c>
      <c r="AB23" s="1" t="s">
        <v>53</v>
      </c>
      <c r="AC23" s="1" t="s">
        <v>87</v>
      </c>
      <c r="AE23" s="1" t="s">
        <v>55</v>
      </c>
      <c r="AF23" s="1" t="s">
        <v>56</v>
      </c>
      <c r="AI23" s="1" t="s">
        <v>57</v>
      </c>
      <c r="AJ23" s="1" t="s">
        <v>58</v>
      </c>
      <c r="AK23" s="1" t="s">
        <v>298</v>
      </c>
      <c r="AL23" s="1" t="s">
        <v>299</v>
      </c>
    </row>
    <row r="24" spans="1:38" x14ac:dyDescent="0.3">
      <c r="A24" s="1" t="str">
        <f>HYPERLINK("https://hsdes.intel.com/resource/14013120979","14013120979")</f>
        <v>14013120979</v>
      </c>
      <c r="B24" s="1" t="s">
        <v>300</v>
      </c>
      <c r="C24" s="1" t="s">
        <v>1233</v>
      </c>
      <c r="E24" s="1" t="s">
        <v>245</v>
      </c>
      <c r="F24" s="1" t="s">
        <v>138</v>
      </c>
      <c r="G24" s="1" t="s">
        <v>37</v>
      </c>
      <c r="H24" s="1" t="s">
        <v>38</v>
      </c>
      <c r="I24" s="1" t="s">
        <v>39</v>
      </c>
      <c r="J24" s="1" t="s">
        <v>261</v>
      </c>
      <c r="K24" s="1">
        <v>30</v>
      </c>
      <c r="L24" s="1">
        <v>10</v>
      </c>
      <c r="M24" s="1" t="s">
        <v>301</v>
      </c>
      <c r="N24" s="1" t="s">
        <v>248</v>
      </c>
      <c r="O24" s="1" t="s">
        <v>302</v>
      </c>
      <c r="P24" s="1" t="s">
        <v>264</v>
      </c>
      <c r="Q24" s="1" t="s">
        <v>303</v>
      </c>
      <c r="R24" s="1" t="s">
        <v>301</v>
      </c>
      <c r="S24" s="1" t="s">
        <v>46</v>
      </c>
      <c r="T24" s="1" t="s">
        <v>252</v>
      </c>
      <c r="U24" s="1" t="s">
        <v>253</v>
      </c>
      <c r="V24" s="1" t="s">
        <v>304</v>
      </c>
      <c r="W24" s="1" t="s">
        <v>83</v>
      </c>
      <c r="X24" s="1" t="s">
        <v>84</v>
      </c>
      <c r="Y24" s="1" t="s">
        <v>305</v>
      </c>
      <c r="Z24" s="1" t="s">
        <v>277</v>
      </c>
      <c r="AB24" s="1" t="s">
        <v>53</v>
      </c>
      <c r="AC24" s="1" t="s">
        <v>87</v>
      </c>
      <c r="AE24" s="1" t="s">
        <v>55</v>
      </c>
      <c r="AF24" s="1" t="s">
        <v>56</v>
      </c>
      <c r="AI24" s="1" t="s">
        <v>57</v>
      </c>
      <c r="AJ24" s="1" t="s">
        <v>58</v>
      </c>
      <c r="AK24" s="1" t="s">
        <v>306</v>
      </c>
      <c r="AL24" s="1" t="s">
        <v>307</v>
      </c>
    </row>
    <row r="25" spans="1:38" x14ac:dyDescent="0.3">
      <c r="A25" s="1" t="str">
        <f>HYPERLINK("https://hsdes.intel.com/resource/14013121166","14013121166")</f>
        <v>14013121166</v>
      </c>
      <c r="B25" s="1" t="s">
        <v>308</v>
      </c>
      <c r="C25" s="1" t="s">
        <v>1233</v>
      </c>
      <c r="E25" s="1" t="s">
        <v>245</v>
      </c>
      <c r="F25" s="1" t="s">
        <v>36</v>
      </c>
      <c r="G25" s="1" t="s">
        <v>37</v>
      </c>
      <c r="H25" s="1" t="s">
        <v>38</v>
      </c>
      <c r="I25" s="1" t="s">
        <v>39</v>
      </c>
      <c r="J25" s="1" t="s">
        <v>261</v>
      </c>
      <c r="K25" s="1">
        <v>10</v>
      </c>
      <c r="L25" s="1">
        <v>5</v>
      </c>
      <c r="M25" s="1" t="s">
        <v>309</v>
      </c>
      <c r="N25" s="1" t="s">
        <v>248</v>
      </c>
      <c r="O25" s="1" t="s">
        <v>310</v>
      </c>
      <c r="P25" s="1" t="s">
        <v>264</v>
      </c>
      <c r="Q25" s="1" t="s">
        <v>311</v>
      </c>
      <c r="R25" s="1" t="s">
        <v>309</v>
      </c>
      <c r="S25" s="1" t="s">
        <v>46</v>
      </c>
      <c r="T25" s="1" t="s">
        <v>252</v>
      </c>
      <c r="U25" s="1" t="s">
        <v>253</v>
      </c>
      <c r="V25" s="1" t="s">
        <v>312</v>
      </c>
      <c r="W25" s="1" t="s">
        <v>83</v>
      </c>
      <c r="X25" s="1" t="s">
        <v>84</v>
      </c>
      <c r="Y25" s="1" t="s">
        <v>313</v>
      </c>
      <c r="Z25" s="1" t="s">
        <v>314</v>
      </c>
      <c r="AB25" s="1" t="s">
        <v>53</v>
      </c>
      <c r="AC25" s="1" t="s">
        <v>87</v>
      </c>
      <c r="AE25" s="1" t="s">
        <v>55</v>
      </c>
      <c r="AF25" s="1" t="s">
        <v>88</v>
      </c>
      <c r="AI25" s="1" t="s">
        <v>57</v>
      </c>
      <c r="AJ25" s="1" t="s">
        <v>58</v>
      </c>
      <c r="AK25" s="1" t="s">
        <v>315</v>
      </c>
      <c r="AL25" s="1" t="s">
        <v>316</v>
      </c>
    </row>
    <row r="26" spans="1:38" x14ac:dyDescent="0.3">
      <c r="A26" s="1" t="str">
        <f>HYPERLINK("https://hsdes.intel.com/resource/14013121149","14013121149")</f>
        <v>14013121149</v>
      </c>
      <c r="B26" s="1" t="s">
        <v>317</v>
      </c>
      <c r="C26" s="1" t="s">
        <v>1233</v>
      </c>
      <c r="E26" s="1" t="s">
        <v>245</v>
      </c>
      <c r="F26" s="1" t="s">
        <v>138</v>
      </c>
      <c r="G26" s="1" t="s">
        <v>37</v>
      </c>
      <c r="H26" s="1" t="s">
        <v>38</v>
      </c>
      <c r="I26" s="1" t="s">
        <v>39</v>
      </c>
      <c r="J26" s="1" t="s">
        <v>261</v>
      </c>
      <c r="K26" s="1">
        <v>10</v>
      </c>
      <c r="L26" s="1">
        <v>5</v>
      </c>
      <c r="M26" s="1" t="s">
        <v>318</v>
      </c>
      <c r="N26" s="1" t="s">
        <v>248</v>
      </c>
      <c r="O26" s="1" t="s">
        <v>319</v>
      </c>
      <c r="P26" s="1" t="s">
        <v>264</v>
      </c>
      <c r="Q26" s="1" t="s">
        <v>320</v>
      </c>
      <c r="R26" s="1" t="s">
        <v>318</v>
      </c>
      <c r="S26" s="1" t="s">
        <v>46</v>
      </c>
      <c r="T26" s="1" t="s">
        <v>252</v>
      </c>
      <c r="U26" s="1" t="s">
        <v>253</v>
      </c>
      <c r="V26" s="1" t="s">
        <v>321</v>
      </c>
      <c r="W26" s="1" t="s">
        <v>83</v>
      </c>
      <c r="X26" s="1" t="s">
        <v>84</v>
      </c>
      <c r="Y26" s="1" t="s">
        <v>322</v>
      </c>
      <c r="Z26" s="1" t="s">
        <v>323</v>
      </c>
      <c r="AB26" s="1" t="s">
        <v>53</v>
      </c>
      <c r="AC26" s="1" t="s">
        <v>87</v>
      </c>
      <c r="AE26" s="1" t="s">
        <v>55</v>
      </c>
      <c r="AF26" s="1" t="s">
        <v>88</v>
      </c>
      <c r="AI26" s="1" t="s">
        <v>57</v>
      </c>
      <c r="AJ26" s="1" t="s">
        <v>58</v>
      </c>
      <c r="AK26" s="1" t="s">
        <v>324</v>
      </c>
      <c r="AL26" s="1" t="s">
        <v>325</v>
      </c>
    </row>
    <row r="27" spans="1:38" x14ac:dyDescent="0.3">
      <c r="A27" s="1" t="str">
        <f>HYPERLINK("https://hsdes.intel.com/resource/14013120952","14013120952")</f>
        <v>14013120952</v>
      </c>
      <c r="B27" s="1" t="s">
        <v>326</v>
      </c>
      <c r="C27" s="1" t="s">
        <v>1233</v>
      </c>
      <c r="E27" s="1" t="s">
        <v>245</v>
      </c>
      <c r="F27" s="1" t="s">
        <v>138</v>
      </c>
      <c r="G27" s="1" t="s">
        <v>37</v>
      </c>
      <c r="H27" s="1" t="s">
        <v>38</v>
      </c>
      <c r="I27" s="1" t="s">
        <v>39</v>
      </c>
      <c r="J27" s="1" t="s">
        <v>261</v>
      </c>
      <c r="K27" s="1">
        <v>10</v>
      </c>
      <c r="L27" s="1">
        <v>5</v>
      </c>
      <c r="M27" s="1" t="s">
        <v>327</v>
      </c>
      <c r="N27" s="1" t="s">
        <v>248</v>
      </c>
      <c r="O27" s="1" t="s">
        <v>328</v>
      </c>
      <c r="P27" s="1" t="s">
        <v>264</v>
      </c>
      <c r="Q27" s="1" t="s">
        <v>329</v>
      </c>
      <c r="R27" s="1" t="s">
        <v>327</v>
      </c>
      <c r="S27" s="1" t="s">
        <v>46</v>
      </c>
      <c r="T27" s="1" t="s">
        <v>252</v>
      </c>
      <c r="U27" s="1" t="s">
        <v>253</v>
      </c>
      <c r="V27" s="1" t="s">
        <v>330</v>
      </c>
      <c r="W27" s="1" t="s">
        <v>83</v>
      </c>
      <c r="X27" s="1" t="s">
        <v>84</v>
      </c>
      <c r="Y27" s="1" t="s">
        <v>331</v>
      </c>
      <c r="Z27" s="1" t="s">
        <v>203</v>
      </c>
      <c r="AB27" s="1" t="s">
        <v>53</v>
      </c>
      <c r="AC27" s="1" t="s">
        <v>87</v>
      </c>
      <c r="AE27" s="1" t="s">
        <v>55</v>
      </c>
      <c r="AF27" s="1" t="s">
        <v>56</v>
      </c>
      <c r="AI27" s="1" t="s">
        <v>57</v>
      </c>
      <c r="AJ27" s="1" t="s">
        <v>58</v>
      </c>
      <c r="AK27" s="1" t="s">
        <v>332</v>
      </c>
      <c r="AL27" s="1" t="s">
        <v>333</v>
      </c>
    </row>
    <row r="28" spans="1:38" x14ac:dyDescent="0.3">
      <c r="A28" s="1" t="str">
        <f>HYPERLINK("https://hsdes.intel.com/resource/14013160473","14013160473")</f>
        <v>14013160473</v>
      </c>
      <c r="B28" s="1" t="s">
        <v>334</v>
      </c>
      <c r="C28" s="1" t="s">
        <v>1233</v>
      </c>
      <c r="E28" s="1" t="s">
        <v>245</v>
      </c>
      <c r="F28" s="1" t="s">
        <v>36</v>
      </c>
      <c r="G28" s="1" t="s">
        <v>37</v>
      </c>
      <c r="H28" s="1" t="s">
        <v>38</v>
      </c>
      <c r="I28" s="1" t="s">
        <v>39</v>
      </c>
      <c r="J28" s="1" t="s">
        <v>76</v>
      </c>
      <c r="K28" s="1">
        <v>30</v>
      </c>
      <c r="L28" s="1">
        <v>10</v>
      </c>
      <c r="M28" s="1" t="s">
        <v>335</v>
      </c>
      <c r="N28" s="1" t="s">
        <v>248</v>
      </c>
      <c r="O28" s="1" t="s">
        <v>336</v>
      </c>
      <c r="P28" s="1" t="s">
        <v>264</v>
      </c>
      <c r="Q28" s="1" t="s">
        <v>337</v>
      </c>
      <c r="R28" s="1" t="s">
        <v>335</v>
      </c>
      <c r="S28" s="1" t="s">
        <v>46</v>
      </c>
      <c r="T28" s="1" t="s">
        <v>252</v>
      </c>
      <c r="U28" s="1" t="s">
        <v>253</v>
      </c>
      <c r="V28" s="1" t="s">
        <v>338</v>
      </c>
      <c r="W28" s="1" t="s">
        <v>83</v>
      </c>
      <c r="X28" s="1" t="s">
        <v>50</v>
      </c>
      <c r="Y28" s="1" t="s">
        <v>339</v>
      </c>
      <c r="Z28" s="1" t="s">
        <v>340</v>
      </c>
      <c r="AB28" s="1" t="s">
        <v>53</v>
      </c>
      <c r="AC28" s="1" t="s">
        <v>87</v>
      </c>
      <c r="AE28" s="1" t="s">
        <v>55</v>
      </c>
      <c r="AF28" s="1" t="s">
        <v>56</v>
      </c>
      <c r="AI28" s="1" t="s">
        <v>57</v>
      </c>
      <c r="AJ28" s="1" t="s">
        <v>58</v>
      </c>
      <c r="AK28" s="1" t="s">
        <v>341</v>
      </c>
      <c r="AL28" s="1" t="s">
        <v>342</v>
      </c>
    </row>
    <row r="29" spans="1:38" x14ac:dyDescent="0.3">
      <c r="A29" s="1" t="str">
        <f>HYPERLINK("https://hsdes.intel.com/resource/14013182423","14013182423")</f>
        <v>14013182423</v>
      </c>
      <c r="B29" s="1" t="s">
        <v>343</v>
      </c>
      <c r="C29" s="1" t="s">
        <v>1233</v>
      </c>
      <c r="E29" s="1" t="s">
        <v>245</v>
      </c>
      <c r="F29" s="1" t="s">
        <v>197</v>
      </c>
      <c r="G29" s="1" t="s">
        <v>37</v>
      </c>
      <c r="H29" s="1" t="s">
        <v>38</v>
      </c>
      <c r="I29" s="1" t="s">
        <v>39</v>
      </c>
      <c r="J29" s="1" t="s">
        <v>76</v>
      </c>
      <c r="K29" s="1">
        <v>10</v>
      </c>
      <c r="L29" s="1">
        <v>5</v>
      </c>
      <c r="M29" s="1" t="s">
        <v>344</v>
      </c>
      <c r="N29" s="1" t="s">
        <v>248</v>
      </c>
      <c r="O29" s="1" t="s">
        <v>345</v>
      </c>
      <c r="P29" s="1" t="s">
        <v>264</v>
      </c>
      <c r="Q29" s="1" t="s">
        <v>346</v>
      </c>
      <c r="R29" s="1" t="s">
        <v>344</v>
      </c>
      <c r="S29" s="1" t="s">
        <v>46</v>
      </c>
      <c r="T29" s="1" t="s">
        <v>252</v>
      </c>
      <c r="U29" s="1" t="s">
        <v>253</v>
      </c>
      <c r="V29" s="1" t="s">
        <v>347</v>
      </c>
      <c r="W29" s="1" t="s">
        <v>83</v>
      </c>
      <c r="X29" s="1" t="s">
        <v>84</v>
      </c>
      <c r="Y29" s="1" t="s">
        <v>348</v>
      </c>
      <c r="Z29" s="1" t="s">
        <v>286</v>
      </c>
      <c r="AB29" s="1" t="s">
        <v>53</v>
      </c>
      <c r="AC29" s="1" t="s">
        <v>87</v>
      </c>
      <c r="AE29" s="1" t="s">
        <v>55</v>
      </c>
      <c r="AF29" s="1" t="s">
        <v>204</v>
      </c>
      <c r="AI29" s="1" t="s">
        <v>57</v>
      </c>
      <c r="AJ29" s="1" t="s">
        <v>58</v>
      </c>
      <c r="AK29" s="1" t="s">
        <v>349</v>
      </c>
      <c r="AL29" s="1" t="s">
        <v>350</v>
      </c>
    </row>
    <row r="30" spans="1:38" x14ac:dyDescent="0.3">
      <c r="A30" s="1" t="str">
        <f>HYPERLINK("https://hsdes.intel.com/resource/14013161178","14013161178")</f>
        <v>14013161178</v>
      </c>
      <c r="B30" s="1" t="s">
        <v>351</v>
      </c>
      <c r="C30" s="1" t="s">
        <v>1233</v>
      </c>
      <c r="E30" s="1" t="s">
        <v>245</v>
      </c>
      <c r="F30" s="1" t="s">
        <v>352</v>
      </c>
      <c r="G30" s="1" t="s">
        <v>37</v>
      </c>
      <c r="H30" s="1" t="s">
        <v>38</v>
      </c>
      <c r="I30" s="1" t="s">
        <v>39</v>
      </c>
      <c r="J30" s="1" t="s">
        <v>261</v>
      </c>
      <c r="K30" s="1">
        <v>10</v>
      </c>
      <c r="L30" s="1">
        <v>5</v>
      </c>
      <c r="M30" s="1" t="s">
        <v>353</v>
      </c>
      <c r="N30" s="1" t="s">
        <v>248</v>
      </c>
      <c r="O30" s="1" t="s">
        <v>354</v>
      </c>
      <c r="P30" s="1" t="s">
        <v>355</v>
      </c>
      <c r="Q30" s="1" t="s">
        <v>356</v>
      </c>
      <c r="R30" s="1" t="s">
        <v>353</v>
      </c>
      <c r="S30" s="1" t="s">
        <v>46</v>
      </c>
      <c r="T30" s="1" t="s">
        <v>252</v>
      </c>
      <c r="U30" s="1" t="s">
        <v>253</v>
      </c>
      <c r="V30" s="1" t="s">
        <v>357</v>
      </c>
      <c r="W30" s="1" t="s">
        <v>83</v>
      </c>
      <c r="X30" s="1" t="s">
        <v>84</v>
      </c>
      <c r="Y30" s="1" t="s">
        <v>358</v>
      </c>
      <c r="Z30" s="1" t="s">
        <v>359</v>
      </c>
      <c r="AB30" s="1" t="s">
        <v>53</v>
      </c>
      <c r="AC30" s="1" t="s">
        <v>54</v>
      </c>
      <c r="AE30" s="1" t="s">
        <v>55</v>
      </c>
      <c r="AF30" s="1" t="s">
        <v>56</v>
      </c>
      <c r="AI30" s="1" t="s">
        <v>57</v>
      </c>
      <c r="AJ30" s="1" t="s">
        <v>58</v>
      </c>
      <c r="AK30" s="1" t="s">
        <v>360</v>
      </c>
      <c r="AL30" s="1" t="s">
        <v>361</v>
      </c>
    </row>
    <row r="31" spans="1:38" x14ac:dyDescent="0.3">
      <c r="A31" s="1" t="str">
        <f>HYPERLINK("https://hsdes.intel.com/resource/14013179223","14013179223")</f>
        <v>14013179223</v>
      </c>
      <c r="B31" s="1" t="s">
        <v>362</v>
      </c>
      <c r="C31" s="1" t="s">
        <v>1233</v>
      </c>
      <c r="E31" s="1" t="s">
        <v>62</v>
      </c>
      <c r="F31" s="1" t="s">
        <v>197</v>
      </c>
      <c r="G31" s="1" t="s">
        <v>37</v>
      </c>
      <c r="H31" s="1" t="s">
        <v>38</v>
      </c>
      <c r="I31" s="1" t="s">
        <v>39</v>
      </c>
      <c r="J31" s="1" t="s">
        <v>139</v>
      </c>
      <c r="K31" s="1">
        <v>8</v>
      </c>
      <c r="L31" s="1">
        <v>5</v>
      </c>
      <c r="M31" s="1" t="s">
        <v>363</v>
      </c>
      <c r="N31" s="1" t="s">
        <v>78</v>
      </c>
      <c r="O31" s="1" t="s">
        <v>364</v>
      </c>
      <c r="P31" s="1" t="s">
        <v>80</v>
      </c>
      <c r="Q31" s="1" t="s">
        <v>365</v>
      </c>
      <c r="R31" s="1" t="s">
        <v>363</v>
      </c>
      <c r="S31" s="1" t="s">
        <v>46</v>
      </c>
      <c r="U31" s="1" t="s">
        <v>35</v>
      </c>
      <c r="V31" s="1" t="s">
        <v>366</v>
      </c>
      <c r="W31" s="1" t="s">
        <v>83</v>
      </c>
      <c r="X31" s="1" t="s">
        <v>84</v>
      </c>
      <c r="Y31" s="1" t="s">
        <v>202</v>
      </c>
      <c r="Z31" s="1" t="s">
        <v>203</v>
      </c>
      <c r="AB31" s="1" t="s">
        <v>53</v>
      </c>
      <c r="AC31" s="1" t="s">
        <v>87</v>
      </c>
      <c r="AE31" s="1" t="s">
        <v>55</v>
      </c>
      <c r="AF31" s="1" t="s">
        <v>88</v>
      </c>
      <c r="AI31" s="1" t="s">
        <v>57</v>
      </c>
      <c r="AJ31" s="1" t="s">
        <v>58</v>
      </c>
      <c r="AK31" s="1" t="s">
        <v>367</v>
      </c>
      <c r="AL31" s="1" t="s">
        <v>368</v>
      </c>
    </row>
    <row r="32" spans="1:38" x14ac:dyDescent="0.3">
      <c r="A32" s="1" t="str">
        <f>HYPERLINK("https://hsdes.intel.com/resource/14013161557","14013161557")</f>
        <v>14013161557</v>
      </c>
      <c r="B32" s="1" t="s">
        <v>369</v>
      </c>
      <c r="C32" s="1" t="s">
        <v>1233</v>
      </c>
      <c r="E32" s="1" t="s">
        <v>245</v>
      </c>
      <c r="F32" s="1" t="s">
        <v>75</v>
      </c>
      <c r="G32" s="1" t="s">
        <v>37</v>
      </c>
      <c r="H32" s="1" t="s">
        <v>38</v>
      </c>
      <c r="I32" s="1" t="s">
        <v>39</v>
      </c>
      <c r="J32" s="1" t="s">
        <v>76</v>
      </c>
      <c r="K32" s="1">
        <v>25</v>
      </c>
      <c r="L32" s="1">
        <v>10</v>
      </c>
      <c r="M32" s="1" t="s">
        <v>370</v>
      </c>
      <c r="N32" s="1" t="s">
        <v>248</v>
      </c>
      <c r="O32" s="1" t="s">
        <v>371</v>
      </c>
      <c r="P32" s="1" t="s">
        <v>355</v>
      </c>
      <c r="Q32" s="1" t="s">
        <v>372</v>
      </c>
      <c r="R32" s="1" t="s">
        <v>370</v>
      </c>
      <c r="S32" s="1" t="s">
        <v>46</v>
      </c>
      <c r="T32" s="1" t="s">
        <v>252</v>
      </c>
      <c r="U32" s="1" t="s">
        <v>253</v>
      </c>
      <c r="V32" s="1" t="s">
        <v>373</v>
      </c>
      <c r="W32" s="1" t="s">
        <v>83</v>
      </c>
      <c r="X32" s="1" t="s">
        <v>50</v>
      </c>
      <c r="Y32" s="1" t="s">
        <v>374</v>
      </c>
      <c r="Z32" s="1" t="s">
        <v>375</v>
      </c>
      <c r="AB32" s="1" t="s">
        <v>53</v>
      </c>
      <c r="AC32" s="1" t="s">
        <v>54</v>
      </c>
      <c r="AE32" s="1" t="s">
        <v>55</v>
      </c>
      <c r="AF32" s="1" t="s">
        <v>56</v>
      </c>
      <c r="AI32" s="1" t="s">
        <v>57</v>
      </c>
      <c r="AJ32" s="1" t="s">
        <v>58</v>
      </c>
      <c r="AK32" s="1" t="s">
        <v>376</v>
      </c>
      <c r="AL32" s="1" t="s">
        <v>377</v>
      </c>
    </row>
    <row r="33" spans="1:38" x14ac:dyDescent="0.3">
      <c r="A33" s="1" t="str">
        <f>HYPERLINK("https://hsdes.intel.com/resource/14013177968","14013177968")</f>
        <v>14013177968</v>
      </c>
      <c r="B33" s="1" t="s">
        <v>378</v>
      </c>
      <c r="C33" s="1" t="s">
        <v>1233</v>
      </c>
      <c r="E33" s="1" t="s">
        <v>162</v>
      </c>
      <c r="F33" s="1" t="s">
        <v>379</v>
      </c>
      <c r="G33" s="1" t="s">
        <v>37</v>
      </c>
      <c r="H33" s="1" t="s">
        <v>38</v>
      </c>
      <c r="I33" s="1" t="s">
        <v>39</v>
      </c>
      <c r="J33" s="1" t="s">
        <v>246</v>
      </c>
      <c r="K33" s="1">
        <v>30</v>
      </c>
      <c r="L33" s="1">
        <v>25</v>
      </c>
      <c r="M33" s="1" t="s">
        <v>380</v>
      </c>
      <c r="N33" s="1" t="s">
        <v>165</v>
      </c>
      <c r="O33" s="1" t="s">
        <v>381</v>
      </c>
      <c r="P33" s="1" t="s">
        <v>382</v>
      </c>
      <c r="Q33" s="1" t="s">
        <v>383</v>
      </c>
      <c r="R33" s="1" t="s">
        <v>380</v>
      </c>
      <c r="S33" s="1" t="s">
        <v>46</v>
      </c>
      <c r="U33" s="1" t="s">
        <v>162</v>
      </c>
      <c r="V33" s="1" t="s">
        <v>384</v>
      </c>
      <c r="W33" s="1" t="s">
        <v>83</v>
      </c>
      <c r="X33" s="1" t="s">
        <v>84</v>
      </c>
      <c r="Y33" s="1" t="s">
        <v>385</v>
      </c>
      <c r="Z33" s="1" t="s">
        <v>386</v>
      </c>
      <c r="AB33" s="1" t="s">
        <v>53</v>
      </c>
      <c r="AC33" s="1" t="s">
        <v>87</v>
      </c>
      <c r="AE33" s="1" t="s">
        <v>123</v>
      </c>
      <c r="AF33" s="1" t="s">
        <v>56</v>
      </c>
      <c r="AI33" s="1" t="s">
        <v>57</v>
      </c>
      <c r="AJ33" s="1" t="s">
        <v>58</v>
      </c>
      <c r="AK33" s="1" t="s">
        <v>387</v>
      </c>
      <c r="AL33" s="1" t="s">
        <v>388</v>
      </c>
    </row>
    <row r="34" spans="1:38" x14ac:dyDescent="0.3">
      <c r="A34" s="1" t="str">
        <f>HYPERLINK("https://hsdes.intel.com/resource/14013160880","14013160880")</f>
        <v>14013160880</v>
      </c>
      <c r="B34" s="1" t="s">
        <v>389</v>
      </c>
      <c r="C34" s="1" t="s">
        <v>1233</v>
      </c>
      <c r="E34" s="1" t="s">
        <v>35</v>
      </c>
      <c r="F34" s="1" t="s">
        <v>75</v>
      </c>
      <c r="G34" s="1" t="s">
        <v>37</v>
      </c>
      <c r="H34" s="1" t="s">
        <v>38</v>
      </c>
      <c r="I34" s="1" t="s">
        <v>39</v>
      </c>
      <c r="J34" s="1" t="s">
        <v>163</v>
      </c>
      <c r="K34" s="1">
        <v>12</v>
      </c>
      <c r="L34" s="1">
        <v>10</v>
      </c>
      <c r="M34" s="1" t="s">
        <v>390</v>
      </c>
      <c r="N34" s="1" t="s">
        <v>42</v>
      </c>
      <c r="O34" s="1" t="s">
        <v>391</v>
      </c>
      <c r="P34" s="1" t="s">
        <v>392</v>
      </c>
      <c r="Q34" s="1" t="s">
        <v>393</v>
      </c>
      <c r="R34" s="1" t="s">
        <v>390</v>
      </c>
      <c r="S34" s="1" t="s">
        <v>46</v>
      </c>
      <c r="U34" s="1" t="s">
        <v>47</v>
      </c>
      <c r="V34" s="1" t="s">
        <v>394</v>
      </c>
      <c r="W34" s="1" t="s">
        <v>83</v>
      </c>
      <c r="X34" s="1" t="s">
        <v>50</v>
      </c>
      <c r="Y34" s="1" t="s">
        <v>285</v>
      </c>
      <c r="Z34" s="1" t="s">
        <v>395</v>
      </c>
      <c r="AB34" s="1" t="s">
        <v>53</v>
      </c>
      <c r="AC34" s="1" t="s">
        <v>87</v>
      </c>
      <c r="AE34" s="1" t="s">
        <v>55</v>
      </c>
      <c r="AF34" s="1" t="s">
        <v>88</v>
      </c>
      <c r="AI34" s="1" t="s">
        <v>57</v>
      </c>
      <c r="AJ34" s="1" t="s">
        <v>58</v>
      </c>
      <c r="AK34" s="1" t="s">
        <v>396</v>
      </c>
      <c r="AL34" s="1" t="s">
        <v>397</v>
      </c>
    </row>
    <row r="35" spans="1:38" x14ac:dyDescent="0.3">
      <c r="A35" s="1" t="str">
        <f>HYPERLINK("https://hsdes.intel.com/resource/14013176664","14013176664")</f>
        <v>14013176664</v>
      </c>
      <c r="B35" s="1" t="s">
        <v>398</v>
      </c>
      <c r="C35" s="1" t="s">
        <v>1233</v>
      </c>
      <c r="E35" s="1" t="s">
        <v>35</v>
      </c>
      <c r="F35" s="1" t="s">
        <v>138</v>
      </c>
      <c r="G35" s="1" t="s">
        <v>37</v>
      </c>
      <c r="H35" s="1" t="s">
        <v>38</v>
      </c>
      <c r="I35" s="1" t="s">
        <v>39</v>
      </c>
      <c r="J35" s="1" t="s">
        <v>399</v>
      </c>
      <c r="K35" s="1">
        <v>40</v>
      </c>
      <c r="L35" s="1">
        <v>35</v>
      </c>
      <c r="M35" s="1" t="s">
        <v>400</v>
      </c>
      <c r="N35" s="1" t="s">
        <v>141</v>
      </c>
      <c r="O35" s="1" t="s">
        <v>401</v>
      </c>
      <c r="P35" s="1" t="s">
        <v>402</v>
      </c>
      <c r="Q35" s="1" t="s">
        <v>403</v>
      </c>
      <c r="R35" s="1" t="s">
        <v>400</v>
      </c>
      <c r="S35" s="1" t="s">
        <v>46</v>
      </c>
      <c r="U35" s="1" t="s">
        <v>35</v>
      </c>
      <c r="V35" s="1" t="s">
        <v>404</v>
      </c>
      <c r="W35" s="1" t="s">
        <v>83</v>
      </c>
      <c r="X35" s="1" t="s">
        <v>50</v>
      </c>
      <c r="Y35" s="1" t="s">
        <v>405</v>
      </c>
      <c r="Z35" s="1" t="s">
        <v>158</v>
      </c>
      <c r="AB35" s="1" t="s">
        <v>53</v>
      </c>
      <c r="AC35" s="1" t="s">
        <v>87</v>
      </c>
      <c r="AE35" s="1" t="s">
        <v>123</v>
      </c>
      <c r="AF35" s="1" t="s">
        <v>56</v>
      </c>
      <c r="AI35" s="1" t="s">
        <v>57</v>
      </c>
      <c r="AJ35" s="1" t="s">
        <v>58</v>
      </c>
      <c r="AK35" s="1" t="s">
        <v>406</v>
      </c>
      <c r="AL35" s="1" t="s">
        <v>407</v>
      </c>
    </row>
    <row r="36" spans="1:38" x14ac:dyDescent="0.3">
      <c r="A36" s="1" t="str">
        <f>HYPERLINK("https://hsdes.intel.com/resource/14013176673","14013176673")</f>
        <v>14013176673</v>
      </c>
      <c r="B36" s="1" t="s">
        <v>408</v>
      </c>
      <c r="C36" s="1" t="s">
        <v>1233</v>
      </c>
      <c r="E36" s="1" t="s">
        <v>35</v>
      </c>
      <c r="F36" s="1" t="s">
        <v>138</v>
      </c>
      <c r="G36" s="1" t="s">
        <v>37</v>
      </c>
      <c r="H36" s="1" t="s">
        <v>38</v>
      </c>
      <c r="I36" s="1" t="s">
        <v>39</v>
      </c>
      <c r="J36" s="1" t="s">
        <v>399</v>
      </c>
      <c r="K36" s="1">
        <v>50</v>
      </c>
      <c r="L36" s="1">
        <v>35</v>
      </c>
      <c r="M36" s="1" t="s">
        <v>409</v>
      </c>
      <c r="N36" s="1" t="s">
        <v>141</v>
      </c>
      <c r="O36" s="1" t="s">
        <v>410</v>
      </c>
      <c r="P36" s="1" t="s">
        <v>411</v>
      </c>
      <c r="Q36" s="1" t="s">
        <v>412</v>
      </c>
      <c r="R36" s="1" t="s">
        <v>409</v>
      </c>
      <c r="S36" s="1" t="s">
        <v>46</v>
      </c>
      <c r="U36" s="1" t="s">
        <v>35</v>
      </c>
      <c r="V36" s="1" t="s">
        <v>413</v>
      </c>
      <c r="W36" s="1" t="s">
        <v>83</v>
      </c>
      <c r="X36" s="1" t="s">
        <v>50</v>
      </c>
      <c r="Y36" s="1" t="s">
        <v>414</v>
      </c>
      <c r="Z36" s="1" t="s">
        <v>415</v>
      </c>
      <c r="AB36" s="1" t="s">
        <v>53</v>
      </c>
      <c r="AC36" s="1" t="s">
        <v>87</v>
      </c>
      <c r="AE36" s="1" t="s">
        <v>123</v>
      </c>
      <c r="AF36" s="1" t="s">
        <v>56</v>
      </c>
      <c r="AI36" s="1" t="s">
        <v>57</v>
      </c>
      <c r="AJ36" s="1" t="s">
        <v>58</v>
      </c>
      <c r="AK36" s="1" t="s">
        <v>416</v>
      </c>
      <c r="AL36" s="1" t="s">
        <v>417</v>
      </c>
    </row>
    <row r="37" spans="1:38" x14ac:dyDescent="0.3">
      <c r="A37" s="1" t="str">
        <f>HYPERLINK("https://hsdes.intel.com/resource/14013172888","14013172888")</f>
        <v>14013172888</v>
      </c>
      <c r="B37" s="1" t="s">
        <v>418</v>
      </c>
      <c r="C37" s="1" t="s">
        <v>1233</v>
      </c>
      <c r="E37" s="1" t="s">
        <v>419</v>
      </c>
      <c r="F37" s="1" t="s">
        <v>75</v>
      </c>
      <c r="G37" s="1" t="s">
        <v>37</v>
      </c>
      <c r="H37" s="1" t="s">
        <v>38</v>
      </c>
      <c r="I37" s="1" t="s">
        <v>39</v>
      </c>
      <c r="J37" s="1" t="s">
        <v>420</v>
      </c>
      <c r="K37" s="1">
        <v>12</v>
      </c>
      <c r="L37" s="1">
        <v>8</v>
      </c>
      <c r="M37" s="1" t="s">
        <v>421</v>
      </c>
      <c r="N37" s="1" t="s">
        <v>422</v>
      </c>
      <c r="O37" s="1" t="s">
        <v>423</v>
      </c>
      <c r="P37" s="1" t="s">
        <v>424</v>
      </c>
      <c r="Q37" s="1" t="s">
        <v>425</v>
      </c>
      <c r="R37" s="1" t="s">
        <v>421</v>
      </c>
      <c r="S37" s="1" t="s">
        <v>118</v>
      </c>
      <c r="U37" s="1" t="s">
        <v>426</v>
      </c>
      <c r="V37" s="1" t="s">
        <v>427</v>
      </c>
      <c r="W37" s="1" t="s">
        <v>83</v>
      </c>
      <c r="X37" s="1" t="s">
        <v>84</v>
      </c>
      <c r="Y37" s="1" t="s">
        <v>428</v>
      </c>
      <c r="Z37" s="1" t="s">
        <v>429</v>
      </c>
      <c r="AB37" s="1" t="s">
        <v>53</v>
      </c>
      <c r="AC37" s="1" t="s">
        <v>54</v>
      </c>
      <c r="AE37" s="1" t="s">
        <v>55</v>
      </c>
      <c r="AF37" s="1" t="s">
        <v>56</v>
      </c>
      <c r="AI37" s="1" t="s">
        <v>57</v>
      </c>
      <c r="AJ37" s="1" t="s">
        <v>58</v>
      </c>
      <c r="AK37" s="1" t="s">
        <v>430</v>
      </c>
      <c r="AL37" s="1" t="s">
        <v>431</v>
      </c>
    </row>
    <row r="38" spans="1:38" x14ac:dyDescent="0.3">
      <c r="A38" s="1" t="str">
        <f>HYPERLINK("https://hsdes.intel.com/resource/14013187931","14013187931")</f>
        <v>14013187931</v>
      </c>
      <c r="B38" s="1" t="s">
        <v>437</v>
      </c>
      <c r="C38" s="1" t="s">
        <v>1233</v>
      </c>
      <c r="E38" s="1" t="s">
        <v>432</v>
      </c>
      <c r="F38" s="1" t="s">
        <v>36</v>
      </c>
      <c r="G38" s="1" t="s">
        <v>37</v>
      </c>
      <c r="H38" s="1" t="s">
        <v>38</v>
      </c>
      <c r="I38" s="1" t="s">
        <v>39</v>
      </c>
      <c r="J38" s="1" t="s">
        <v>63</v>
      </c>
      <c r="K38" s="1">
        <v>45</v>
      </c>
      <c r="L38" s="1">
        <v>35</v>
      </c>
      <c r="M38" s="1" t="s">
        <v>438</v>
      </c>
      <c r="N38" s="1" t="s">
        <v>433</v>
      </c>
      <c r="O38" s="1" t="s">
        <v>434</v>
      </c>
      <c r="P38" s="1" t="s">
        <v>439</v>
      </c>
      <c r="Q38" s="1">
        <v>16011583763</v>
      </c>
      <c r="R38" s="1" t="s">
        <v>438</v>
      </c>
      <c r="S38" s="1" t="s">
        <v>118</v>
      </c>
      <c r="T38" s="1" t="s">
        <v>252</v>
      </c>
      <c r="U38" s="1" t="s">
        <v>253</v>
      </c>
      <c r="V38" s="1" t="s">
        <v>440</v>
      </c>
      <c r="W38" s="1" t="s">
        <v>49</v>
      </c>
      <c r="X38" s="1" t="s">
        <v>84</v>
      </c>
      <c r="Y38" s="1" t="s">
        <v>435</v>
      </c>
      <c r="Z38" s="1" t="s">
        <v>436</v>
      </c>
      <c r="AB38" s="1" t="s">
        <v>53</v>
      </c>
      <c r="AC38" s="1" t="s">
        <v>122</v>
      </c>
      <c r="AE38" s="1" t="s">
        <v>123</v>
      </c>
      <c r="AF38" s="1" t="s">
        <v>88</v>
      </c>
      <c r="AI38" s="1" t="s">
        <v>57</v>
      </c>
      <c r="AJ38" s="1" t="s">
        <v>58</v>
      </c>
      <c r="AK38" s="1" t="s">
        <v>441</v>
      </c>
      <c r="AL38" s="1" t="s">
        <v>442</v>
      </c>
    </row>
    <row r="39" spans="1:38" x14ac:dyDescent="0.3">
      <c r="A39" s="1" t="str">
        <f>HYPERLINK("https://hsdes.intel.com/resource/14013160932","14013160932")</f>
        <v>14013160932</v>
      </c>
      <c r="B39" s="1" t="s">
        <v>443</v>
      </c>
      <c r="C39" s="1" t="s">
        <v>1233</v>
      </c>
      <c r="E39" s="1" t="s">
        <v>35</v>
      </c>
      <c r="F39" s="1" t="s">
        <v>197</v>
      </c>
      <c r="G39" s="1" t="s">
        <v>37</v>
      </c>
      <c r="H39" s="1" t="s">
        <v>38</v>
      </c>
      <c r="I39" s="1" t="s">
        <v>39</v>
      </c>
      <c r="J39" s="1" t="s">
        <v>151</v>
      </c>
      <c r="K39" s="1">
        <v>50</v>
      </c>
      <c r="L39" s="1">
        <v>15</v>
      </c>
      <c r="M39" s="1" t="s">
        <v>444</v>
      </c>
      <c r="N39" s="1" t="s">
        <v>141</v>
      </c>
      <c r="O39" s="1" t="s">
        <v>445</v>
      </c>
      <c r="P39" s="1" t="s">
        <v>446</v>
      </c>
      <c r="Q39" s="1" t="s">
        <v>447</v>
      </c>
      <c r="R39" s="1" t="s">
        <v>444</v>
      </c>
      <c r="S39" s="1" t="s">
        <v>46</v>
      </c>
      <c r="U39" s="1" t="s">
        <v>35</v>
      </c>
      <c r="V39" s="1" t="s">
        <v>448</v>
      </c>
      <c r="W39" s="1" t="s">
        <v>83</v>
      </c>
      <c r="X39" s="1" t="s">
        <v>50</v>
      </c>
      <c r="Y39" s="1" t="s">
        <v>449</v>
      </c>
      <c r="Z39" s="1" t="s">
        <v>450</v>
      </c>
      <c r="AB39" s="1" t="s">
        <v>53</v>
      </c>
      <c r="AC39" s="1" t="s">
        <v>87</v>
      </c>
      <c r="AE39" s="1" t="s">
        <v>257</v>
      </c>
      <c r="AF39" s="1" t="s">
        <v>88</v>
      </c>
      <c r="AI39" s="1" t="s">
        <v>57</v>
      </c>
      <c r="AJ39" s="1" t="s">
        <v>58</v>
      </c>
      <c r="AK39" s="1" t="s">
        <v>451</v>
      </c>
      <c r="AL39" s="1" t="s">
        <v>452</v>
      </c>
    </row>
    <row r="40" spans="1:38" x14ac:dyDescent="0.3">
      <c r="A40" s="1" t="str">
        <f>HYPERLINK("https://hsdes.intel.com/resource/14013165299","14013165299")</f>
        <v>14013165299</v>
      </c>
      <c r="B40" s="1" t="s">
        <v>453</v>
      </c>
      <c r="C40" s="1" t="s">
        <v>1233</v>
      </c>
      <c r="E40" s="1" t="s">
        <v>245</v>
      </c>
      <c r="F40" s="1" t="s">
        <v>75</v>
      </c>
      <c r="G40" s="1" t="s">
        <v>37</v>
      </c>
      <c r="H40" s="1" t="s">
        <v>38</v>
      </c>
      <c r="I40" s="1" t="s">
        <v>39</v>
      </c>
      <c r="J40" s="1" t="s">
        <v>76</v>
      </c>
      <c r="K40" s="1">
        <v>45</v>
      </c>
      <c r="L40" s="1">
        <v>10</v>
      </c>
      <c r="M40" s="1" t="s">
        <v>454</v>
      </c>
      <c r="N40" s="1" t="s">
        <v>248</v>
      </c>
      <c r="O40" s="1" t="s">
        <v>455</v>
      </c>
      <c r="P40" s="1" t="s">
        <v>456</v>
      </c>
      <c r="Q40" s="1">
        <v>14011238041</v>
      </c>
      <c r="R40" s="1" t="s">
        <v>454</v>
      </c>
      <c r="S40" s="1" t="s">
        <v>46</v>
      </c>
      <c r="T40" s="1" t="s">
        <v>252</v>
      </c>
      <c r="U40" s="1" t="s">
        <v>253</v>
      </c>
      <c r="V40" s="1" t="s">
        <v>457</v>
      </c>
      <c r="W40" s="1" t="s">
        <v>83</v>
      </c>
      <c r="X40" s="1" t="s">
        <v>50</v>
      </c>
      <c r="Y40" s="1" t="s">
        <v>458</v>
      </c>
      <c r="Z40" s="1" t="s">
        <v>459</v>
      </c>
      <c r="AB40" s="1" t="s">
        <v>53</v>
      </c>
      <c r="AC40" s="1" t="s">
        <v>87</v>
      </c>
      <c r="AE40" s="1" t="s">
        <v>55</v>
      </c>
      <c r="AF40" s="1" t="s">
        <v>88</v>
      </c>
      <c r="AI40" s="1" t="s">
        <v>57</v>
      </c>
      <c r="AJ40" s="1" t="s">
        <v>58</v>
      </c>
      <c r="AK40" s="1" t="s">
        <v>453</v>
      </c>
      <c r="AL40" s="1" t="s">
        <v>460</v>
      </c>
    </row>
    <row r="41" spans="1:38" x14ac:dyDescent="0.3">
      <c r="A41" s="1" t="str">
        <f>HYPERLINK("https://hsdes.intel.com/resource/14013187885","14013187885")</f>
        <v>14013187885</v>
      </c>
      <c r="B41" s="1" t="s">
        <v>461</v>
      </c>
      <c r="C41" s="1" t="s">
        <v>1233</v>
      </c>
      <c r="E41" s="1" t="s">
        <v>245</v>
      </c>
      <c r="F41" s="1" t="s">
        <v>36</v>
      </c>
      <c r="G41" s="1" t="s">
        <v>37</v>
      </c>
      <c r="H41" s="1" t="s">
        <v>38</v>
      </c>
      <c r="I41" s="1" t="s">
        <v>39</v>
      </c>
      <c r="J41" s="1" t="s">
        <v>261</v>
      </c>
      <c r="K41" s="1">
        <v>50</v>
      </c>
      <c r="L41" s="1">
        <v>10</v>
      </c>
      <c r="M41" s="1" t="s">
        <v>462</v>
      </c>
      <c r="N41" s="1" t="s">
        <v>248</v>
      </c>
      <c r="O41" s="1" t="s">
        <v>463</v>
      </c>
      <c r="P41" s="1" t="s">
        <v>464</v>
      </c>
      <c r="Q41" s="1">
        <v>1604638265</v>
      </c>
      <c r="R41" s="1" t="s">
        <v>462</v>
      </c>
      <c r="S41" s="1" t="s">
        <v>46</v>
      </c>
      <c r="T41" s="1" t="s">
        <v>252</v>
      </c>
      <c r="U41" s="1" t="s">
        <v>253</v>
      </c>
      <c r="V41" s="1" t="s">
        <v>465</v>
      </c>
      <c r="W41" s="1" t="s">
        <v>49</v>
      </c>
      <c r="X41" s="1" t="s">
        <v>50</v>
      </c>
      <c r="Y41" s="1" t="s">
        <v>232</v>
      </c>
      <c r="Z41" s="1" t="s">
        <v>52</v>
      </c>
      <c r="AB41" s="1" t="s">
        <v>53</v>
      </c>
      <c r="AC41" s="1" t="s">
        <v>54</v>
      </c>
      <c r="AE41" s="1" t="s">
        <v>55</v>
      </c>
      <c r="AF41" s="1" t="s">
        <v>56</v>
      </c>
      <c r="AI41" s="1" t="s">
        <v>57</v>
      </c>
      <c r="AJ41" s="1" t="s">
        <v>58</v>
      </c>
      <c r="AK41" s="1" t="s">
        <v>466</v>
      </c>
      <c r="AL41" s="1" t="s">
        <v>467</v>
      </c>
    </row>
    <row r="42" spans="1:38" x14ac:dyDescent="0.3">
      <c r="A42" s="1" t="str">
        <f>HYPERLINK("https://hsdes.intel.com/resource/14013187884","14013187884")</f>
        <v>14013187884</v>
      </c>
      <c r="B42" s="1" t="s">
        <v>468</v>
      </c>
      <c r="C42" s="1" t="s">
        <v>1233</v>
      </c>
      <c r="E42" s="1" t="s">
        <v>245</v>
      </c>
      <c r="F42" s="1" t="s">
        <v>36</v>
      </c>
      <c r="G42" s="1" t="s">
        <v>37</v>
      </c>
      <c r="H42" s="1" t="s">
        <v>38</v>
      </c>
      <c r="I42" s="1" t="s">
        <v>39</v>
      </c>
      <c r="J42" s="1" t="s">
        <v>261</v>
      </c>
      <c r="K42" s="1">
        <v>50</v>
      </c>
      <c r="L42" s="1">
        <v>10</v>
      </c>
      <c r="M42" s="1" t="s">
        <v>469</v>
      </c>
      <c r="N42" s="1" t="s">
        <v>248</v>
      </c>
      <c r="O42" s="1" t="s">
        <v>463</v>
      </c>
      <c r="P42" s="1" t="s">
        <v>464</v>
      </c>
      <c r="Q42" s="1">
        <v>1604638265</v>
      </c>
      <c r="R42" s="1" t="s">
        <v>469</v>
      </c>
      <c r="S42" s="1" t="s">
        <v>46</v>
      </c>
      <c r="T42" s="1" t="s">
        <v>252</v>
      </c>
      <c r="U42" s="1" t="s">
        <v>253</v>
      </c>
      <c r="V42" s="1" t="s">
        <v>470</v>
      </c>
      <c r="W42" s="1" t="s">
        <v>49</v>
      </c>
      <c r="X42" s="1" t="s">
        <v>471</v>
      </c>
      <c r="Y42" s="1" t="s">
        <v>232</v>
      </c>
      <c r="Z42" s="1" t="s">
        <v>52</v>
      </c>
      <c r="AB42" s="1" t="s">
        <v>53</v>
      </c>
      <c r="AC42" s="1" t="s">
        <v>54</v>
      </c>
      <c r="AE42" s="1" t="s">
        <v>55</v>
      </c>
      <c r="AF42" s="1" t="s">
        <v>56</v>
      </c>
      <c r="AI42" s="1" t="s">
        <v>57</v>
      </c>
      <c r="AJ42" s="1" t="s">
        <v>58</v>
      </c>
      <c r="AK42" s="1" t="s">
        <v>472</v>
      </c>
      <c r="AL42" s="1" t="s">
        <v>473</v>
      </c>
    </row>
    <row r="43" spans="1:38" x14ac:dyDescent="0.3">
      <c r="A43" s="1" t="str">
        <f>HYPERLINK("https://hsdes.intel.com/resource/14013159823","14013159823")</f>
        <v>14013159823</v>
      </c>
      <c r="B43" s="1" t="s">
        <v>474</v>
      </c>
      <c r="C43" s="1" t="s">
        <v>1233</v>
      </c>
      <c r="E43" s="1" t="s">
        <v>245</v>
      </c>
      <c r="F43" s="1" t="s">
        <v>36</v>
      </c>
      <c r="G43" s="1" t="s">
        <v>37</v>
      </c>
      <c r="H43" s="1" t="s">
        <v>38</v>
      </c>
      <c r="I43" s="1" t="s">
        <v>39</v>
      </c>
      <c r="J43" s="1" t="s">
        <v>261</v>
      </c>
      <c r="K43" s="1">
        <v>5</v>
      </c>
      <c r="L43" s="1">
        <v>3</v>
      </c>
      <c r="M43" s="1" t="s">
        <v>475</v>
      </c>
      <c r="N43" s="1" t="s">
        <v>248</v>
      </c>
      <c r="O43" s="1" t="s">
        <v>476</v>
      </c>
      <c r="P43" s="1" t="s">
        <v>477</v>
      </c>
      <c r="Q43" s="1" t="s">
        <v>478</v>
      </c>
      <c r="R43" s="1" t="s">
        <v>475</v>
      </c>
      <c r="S43" s="1" t="s">
        <v>46</v>
      </c>
      <c r="T43" s="1" t="s">
        <v>252</v>
      </c>
      <c r="U43" s="1" t="s">
        <v>253</v>
      </c>
      <c r="V43" s="1" t="s">
        <v>479</v>
      </c>
      <c r="W43" s="1" t="s">
        <v>83</v>
      </c>
      <c r="X43" s="1" t="s">
        <v>84</v>
      </c>
      <c r="Y43" s="1" t="s">
        <v>480</v>
      </c>
      <c r="Z43" s="1" t="s">
        <v>481</v>
      </c>
      <c r="AB43" s="1" t="s">
        <v>53</v>
      </c>
      <c r="AC43" s="1" t="s">
        <v>87</v>
      </c>
      <c r="AE43" s="1" t="s">
        <v>55</v>
      </c>
      <c r="AF43" s="1" t="s">
        <v>56</v>
      </c>
      <c r="AI43" s="1" t="s">
        <v>57</v>
      </c>
      <c r="AJ43" s="1" t="s">
        <v>58</v>
      </c>
      <c r="AK43" s="1" t="s">
        <v>482</v>
      </c>
      <c r="AL43" s="1" t="s">
        <v>483</v>
      </c>
    </row>
    <row r="44" spans="1:38" x14ac:dyDescent="0.3">
      <c r="A44" s="1" t="str">
        <f>HYPERLINK("https://hsdes.intel.com/resource/14013159684","14013159684")</f>
        <v>14013159684</v>
      </c>
      <c r="B44" s="1" t="s">
        <v>484</v>
      </c>
      <c r="C44" s="1" t="s">
        <v>1233</v>
      </c>
      <c r="E44" s="1" t="s">
        <v>245</v>
      </c>
      <c r="F44" s="1" t="s">
        <v>36</v>
      </c>
      <c r="G44" s="1" t="s">
        <v>37</v>
      </c>
      <c r="H44" s="1" t="s">
        <v>38</v>
      </c>
      <c r="I44" s="1" t="s">
        <v>39</v>
      </c>
      <c r="J44" s="1" t="s">
        <v>76</v>
      </c>
      <c r="K44" s="1">
        <v>40</v>
      </c>
      <c r="L44" s="1">
        <v>18</v>
      </c>
      <c r="M44" s="1" t="s">
        <v>485</v>
      </c>
      <c r="N44" s="1" t="s">
        <v>248</v>
      </c>
      <c r="O44" s="1" t="s">
        <v>486</v>
      </c>
      <c r="P44" s="1" t="s">
        <v>178</v>
      </c>
      <c r="Q44" s="1" t="s">
        <v>487</v>
      </c>
      <c r="R44" s="1" t="s">
        <v>485</v>
      </c>
      <c r="S44" s="1" t="s">
        <v>46</v>
      </c>
      <c r="T44" s="1" t="s">
        <v>252</v>
      </c>
      <c r="U44" s="1" t="s">
        <v>253</v>
      </c>
      <c r="V44" s="1" t="s">
        <v>488</v>
      </c>
      <c r="W44" s="1" t="s">
        <v>83</v>
      </c>
      <c r="X44" s="1" t="s">
        <v>50</v>
      </c>
      <c r="Y44" s="1" t="s">
        <v>489</v>
      </c>
      <c r="Z44" s="1" t="s">
        <v>490</v>
      </c>
      <c r="AB44" s="1" t="s">
        <v>53</v>
      </c>
      <c r="AC44" s="1" t="s">
        <v>54</v>
      </c>
      <c r="AE44" s="1" t="s">
        <v>257</v>
      </c>
      <c r="AF44" s="1" t="s">
        <v>56</v>
      </c>
      <c r="AI44" s="1" t="s">
        <v>57</v>
      </c>
      <c r="AJ44" s="1" t="s">
        <v>58</v>
      </c>
      <c r="AK44" s="1" t="s">
        <v>491</v>
      </c>
      <c r="AL44" s="1" t="s">
        <v>492</v>
      </c>
    </row>
    <row r="45" spans="1:38" x14ac:dyDescent="0.3">
      <c r="A45" s="1" t="str">
        <f>HYPERLINK("https://hsdes.intel.com/resource/14013184525","14013184525")</f>
        <v>14013184525</v>
      </c>
      <c r="B45" s="1" t="s">
        <v>493</v>
      </c>
      <c r="C45" s="1" t="s">
        <v>1233</v>
      </c>
      <c r="E45" s="1" t="s">
        <v>62</v>
      </c>
      <c r="F45" s="1" t="s">
        <v>75</v>
      </c>
      <c r="G45" s="1" t="s">
        <v>37</v>
      </c>
      <c r="H45" s="1" t="s">
        <v>494</v>
      </c>
      <c r="I45" s="1" t="s">
        <v>39</v>
      </c>
      <c r="J45" s="1" t="s">
        <v>139</v>
      </c>
      <c r="K45" s="1">
        <v>10</v>
      </c>
      <c r="L45" s="1">
        <v>8</v>
      </c>
      <c r="M45" s="1" t="s">
        <v>495</v>
      </c>
      <c r="N45" s="1" t="s">
        <v>65</v>
      </c>
      <c r="O45" s="1" t="s">
        <v>496</v>
      </c>
      <c r="P45" s="1" t="s">
        <v>497</v>
      </c>
      <c r="Q45" s="1" t="s">
        <v>498</v>
      </c>
      <c r="R45" s="1" t="s">
        <v>495</v>
      </c>
      <c r="S45" s="1" t="s">
        <v>46</v>
      </c>
      <c r="U45" s="1" t="s">
        <v>35</v>
      </c>
      <c r="V45" s="1" t="s">
        <v>499</v>
      </c>
      <c r="W45" s="1" t="s">
        <v>83</v>
      </c>
      <c r="X45" s="1" t="s">
        <v>84</v>
      </c>
      <c r="Y45" s="1" t="s">
        <v>500</v>
      </c>
      <c r="Z45" s="1" t="s">
        <v>501</v>
      </c>
      <c r="AB45" s="1" t="s">
        <v>53</v>
      </c>
      <c r="AC45" s="1" t="s">
        <v>87</v>
      </c>
      <c r="AE45" s="1" t="s">
        <v>55</v>
      </c>
      <c r="AF45" s="1" t="s">
        <v>56</v>
      </c>
      <c r="AI45" s="1" t="s">
        <v>57</v>
      </c>
      <c r="AJ45" s="1" t="s">
        <v>502</v>
      </c>
      <c r="AK45" s="1" t="s">
        <v>503</v>
      </c>
      <c r="AL45" s="1" t="s">
        <v>504</v>
      </c>
    </row>
    <row r="46" spans="1:38" x14ac:dyDescent="0.3">
      <c r="A46" s="1" t="str">
        <f>HYPERLINK("https://hsdes.intel.com/resource/14013187755","14013187755")</f>
        <v>14013187755</v>
      </c>
      <c r="B46" s="1" t="s">
        <v>505</v>
      </c>
      <c r="C46" s="1" t="s">
        <v>1233</v>
      </c>
      <c r="E46" s="1" t="s">
        <v>112</v>
      </c>
      <c r="F46" s="1" t="s">
        <v>36</v>
      </c>
      <c r="G46" s="1" t="s">
        <v>506</v>
      </c>
      <c r="H46" s="1" t="s">
        <v>38</v>
      </c>
      <c r="I46" s="1" t="s">
        <v>39</v>
      </c>
      <c r="J46" s="1" t="s">
        <v>100</v>
      </c>
      <c r="K46" s="1">
        <v>25</v>
      </c>
      <c r="L46" s="1">
        <v>15</v>
      </c>
      <c r="M46" s="1" t="s">
        <v>507</v>
      </c>
      <c r="N46" s="1" t="s">
        <v>114</v>
      </c>
      <c r="O46" s="1" t="s">
        <v>508</v>
      </c>
      <c r="P46" s="1" t="s">
        <v>509</v>
      </c>
      <c r="Q46" s="1" t="s">
        <v>510</v>
      </c>
      <c r="R46" s="1" t="s">
        <v>507</v>
      </c>
      <c r="S46" s="1" t="s">
        <v>118</v>
      </c>
      <c r="T46" s="1" t="s">
        <v>119</v>
      </c>
      <c r="U46" s="1" t="s">
        <v>120</v>
      </c>
      <c r="V46" s="1" t="s">
        <v>511</v>
      </c>
      <c r="W46" s="1" t="s">
        <v>49</v>
      </c>
      <c r="X46" s="1" t="s">
        <v>50</v>
      </c>
      <c r="Y46" s="1" t="s">
        <v>51</v>
      </c>
      <c r="Z46" s="1" t="s">
        <v>52</v>
      </c>
      <c r="AB46" s="1" t="s">
        <v>53</v>
      </c>
      <c r="AC46" s="1" t="s">
        <v>122</v>
      </c>
      <c r="AE46" s="1" t="s">
        <v>257</v>
      </c>
      <c r="AF46" s="1" t="s">
        <v>56</v>
      </c>
      <c r="AI46" s="1" t="s">
        <v>57</v>
      </c>
      <c r="AJ46" s="1" t="s">
        <v>58</v>
      </c>
      <c r="AK46" s="1" t="s">
        <v>512</v>
      </c>
      <c r="AL46" s="1" t="s">
        <v>513</v>
      </c>
    </row>
    <row r="47" spans="1:38" x14ac:dyDescent="0.3">
      <c r="A47" s="1" t="str">
        <f>HYPERLINK("https://hsdes.intel.com/resource/14013186815","14013186815")</f>
        <v>14013186815</v>
      </c>
      <c r="B47" s="1" t="s">
        <v>514</v>
      </c>
      <c r="C47" s="1" t="s">
        <v>1233</v>
      </c>
      <c r="E47" s="1" t="s">
        <v>245</v>
      </c>
      <c r="F47" s="1" t="s">
        <v>36</v>
      </c>
      <c r="G47" s="1" t="s">
        <v>37</v>
      </c>
      <c r="H47" s="1" t="s">
        <v>38</v>
      </c>
      <c r="I47" s="1" t="s">
        <v>39</v>
      </c>
      <c r="J47" s="1" t="s">
        <v>261</v>
      </c>
      <c r="K47" s="1">
        <v>15</v>
      </c>
      <c r="L47" s="1">
        <v>5</v>
      </c>
      <c r="M47" s="1" t="s">
        <v>515</v>
      </c>
      <c r="N47" s="1" t="s">
        <v>248</v>
      </c>
      <c r="O47" s="1" t="s">
        <v>516</v>
      </c>
      <c r="P47" s="1" t="s">
        <v>517</v>
      </c>
      <c r="Q47" s="1" t="s">
        <v>518</v>
      </c>
      <c r="R47" s="1" t="s">
        <v>515</v>
      </c>
      <c r="S47" s="1" t="s">
        <v>46</v>
      </c>
      <c r="T47" s="1" t="s">
        <v>252</v>
      </c>
      <c r="U47" s="1" t="s">
        <v>253</v>
      </c>
      <c r="V47" s="1" t="s">
        <v>519</v>
      </c>
      <c r="W47" s="1" t="s">
        <v>49</v>
      </c>
      <c r="X47" s="1" t="s">
        <v>50</v>
      </c>
      <c r="Y47" s="1" t="s">
        <v>232</v>
      </c>
      <c r="Z47" s="1" t="s">
        <v>52</v>
      </c>
      <c r="AB47" s="1" t="s">
        <v>53</v>
      </c>
      <c r="AC47" s="1" t="s">
        <v>54</v>
      </c>
      <c r="AE47" s="1" t="s">
        <v>55</v>
      </c>
      <c r="AF47" s="1" t="s">
        <v>56</v>
      </c>
      <c r="AI47" s="1" t="s">
        <v>57</v>
      </c>
      <c r="AJ47" s="1" t="s">
        <v>58</v>
      </c>
      <c r="AK47" s="1" t="s">
        <v>520</v>
      </c>
      <c r="AL47" s="1" t="s">
        <v>521</v>
      </c>
    </row>
    <row r="48" spans="1:38" x14ac:dyDescent="0.3">
      <c r="A48" s="1" t="str">
        <f>HYPERLINK("https://hsdes.intel.com/resource/14013172875","14013172875")</f>
        <v>14013172875</v>
      </c>
      <c r="B48" s="1" t="s">
        <v>522</v>
      </c>
      <c r="C48" s="1" t="s">
        <v>1233</v>
      </c>
      <c r="E48" s="1" t="s">
        <v>419</v>
      </c>
      <c r="F48" s="1" t="s">
        <v>75</v>
      </c>
      <c r="G48" s="1" t="s">
        <v>37</v>
      </c>
      <c r="H48" s="1" t="s">
        <v>38</v>
      </c>
      <c r="I48" s="1" t="s">
        <v>39</v>
      </c>
      <c r="J48" s="1" t="s">
        <v>420</v>
      </c>
      <c r="K48" s="1">
        <v>10</v>
      </c>
      <c r="L48" s="1">
        <v>5</v>
      </c>
      <c r="M48" s="1" t="s">
        <v>523</v>
      </c>
      <c r="N48" s="1" t="s">
        <v>422</v>
      </c>
      <c r="O48" s="1" t="s">
        <v>524</v>
      </c>
      <c r="P48" s="1" t="s">
        <v>424</v>
      </c>
      <c r="Q48" s="1" t="s">
        <v>525</v>
      </c>
      <c r="R48" s="1" t="s">
        <v>523</v>
      </c>
      <c r="S48" s="1" t="s">
        <v>46</v>
      </c>
      <c r="U48" s="1" t="s">
        <v>426</v>
      </c>
      <c r="V48" s="1" t="s">
        <v>526</v>
      </c>
      <c r="W48" s="1" t="s">
        <v>83</v>
      </c>
      <c r="X48" s="1" t="s">
        <v>84</v>
      </c>
      <c r="Y48" s="1" t="s">
        <v>527</v>
      </c>
      <c r="Z48" s="1" t="s">
        <v>528</v>
      </c>
      <c r="AB48" s="1" t="s">
        <v>53</v>
      </c>
      <c r="AC48" s="1" t="s">
        <v>529</v>
      </c>
      <c r="AE48" s="1" t="s">
        <v>55</v>
      </c>
      <c r="AF48" s="1" t="s">
        <v>56</v>
      </c>
      <c r="AI48" s="1" t="s">
        <v>57</v>
      </c>
      <c r="AJ48" s="1" t="s">
        <v>58</v>
      </c>
      <c r="AK48" s="1" t="s">
        <v>530</v>
      </c>
      <c r="AL48" s="1" t="s">
        <v>531</v>
      </c>
    </row>
    <row r="49" spans="1:38" x14ac:dyDescent="0.3">
      <c r="A49" s="1" t="str">
        <f>HYPERLINK("https://hsdes.intel.com/resource/14013177662","14013177662")</f>
        <v>14013177662</v>
      </c>
      <c r="B49" s="1" t="s">
        <v>532</v>
      </c>
      <c r="C49" s="1" t="s">
        <v>1233</v>
      </c>
      <c r="E49" s="1" t="s">
        <v>162</v>
      </c>
      <c r="F49" s="1" t="s">
        <v>533</v>
      </c>
      <c r="G49" s="1" t="s">
        <v>37</v>
      </c>
      <c r="H49" s="1" t="s">
        <v>38</v>
      </c>
      <c r="I49" s="1" t="s">
        <v>39</v>
      </c>
      <c r="J49" s="1" t="s">
        <v>534</v>
      </c>
      <c r="K49" s="1">
        <v>10</v>
      </c>
      <c r="L49" s="1">
        <v>10</v>
      </c>
      <c r="M49" s="1" t="s">
        <v>535</v>
      </c>
      <c r="N49" s="1" t="s">
        <v>165</v>
      </c>
      <c r="O49" s="1" t="s">
        <v>536</v>
      </c>
      <c r="P49" s="1" t="s">
        <v>537</v>
      </c>
      <c r="Q49" s="1" t="s">
        <v>538</v>
      </c>
      <c r="R49" s="1" t="s">
        <v>535</v>
      </c>
      <c r="S49" s="1" t="s">
        <v>118</v>
      </c>
      <c r="U49" s="1" t="s">
        <v>162</v>
      </c>
      <c r="V49" s="1" t="s">
        <v>539</v>
      </c>
      <c r="W49" s="1" t="s">
        <v>83</v>
      </c>
      <c r="X49" s="1" t="s">
        <v>84</v>
      </c>
      <c r="Y49" s="1" t="s">
        <v>385</v>
      </c>
      <c r="Z49" s="1" t="s">
        <v>540</v>
      </c>
      <c r="AB49" s="1" t="s">
        <v>53</v>
      </c>
      <c r="AC49" s="1" t="s">
        <v>87</v>
      </c>
      <c r="AE49" s="1" t="s">
        <v>55</v>
      </c>
      <c r="AF49" s="1" t="s">
        <v>56</v>
      </c>
      <c r="AI49" s="1" t="s">
        <v>57</v>
      </c>
      <c r="AJ49" s="1" t="s">
        <v>58</v>
      </c>
      <c r="AK49" s="1" t="s">
        <v>541</v>
      </c>
      <c r="AL49" s="1" t="s">
        <v>542</v>
      </c>
    </row>
    <row r="50" spans="1:38" x14ac:dyDescent="0.3">
      <c r="A50" s="1" t="str">
        <f>HYPERLINK("https://hsdes.intel.com/resource/14013157552","14013157552")</f>
        <v>14013157552</v>
      </c>
      <c r="B50" s="1" t="s">
        <v>543</v>
      </c>
      <c r="C50" s="1" t="s">
        <v>1233</v>
      </c>
      <c r="E50" s="1" t="s">
        <v>245</v>
      </c>
      <c r="F50" s="1" t="s">
        <v>75</v>
      </c>
      <c r="G50" s="1" t="s">
        <v>37</v>
      </c>
      <c r="H50" s="1" t="s">
        <v>38</v>
      </c>
      <c r="I50" s="1" t="s">
        <v>39</v>
      </c>
      <c r="J50" s="1" t="s">
        <v>246</v>
      </c>
      <c r="K50" s="1">
        <v>10</v>
      </c>
      <c r="L50" s="1">
        <v>5</v>
      </c>
      <c r="M50" s="1" t="s">
        <v>544</v>
      </c>
      <c r="N50" s="1" t="s">
        <v>248</v>
      </c>
      <c r="O50" s="1" t="s">
        <v>545</v>
      </c>
      <c r="P50" s="1" t="s">
        <v>517</v>
      </c>
      <c r="Q50" s="1" t="s">
        <v>546</v>
      </c>
      <c r="R50" s="1" t="s">
        <v>544</v>
      </c>
      <c r="S50" s="1" t="s">
        <v>118</v>
      </c>
      <c r="T50" s="1" t="s">
        <v>252</v>
      </c>
      <c r="U50" s="1" t="s">
        <v>253</v>
      </c>
      <c r="V50" s="1" t="s">
        <v>547</v>
      </c>
      <c r="W50" s="1" t="s">
        <v>83</v>
      </c>
      <c r="X50" s="1" t="s">
        <v>50</v>
      </c>
      <c r="Y50" s="1" t="s">
        <v>548</v>
      </c>
      <c r="Z50" s="1" t="s">
        <v>549</v>
      </c>
      <c r="AB50" s="1" t="s">
        <v>53</v>
      </c>
      <c r="AC50" s="1" t="s">
        <v>87</v>
      </c>
      <c r="AE50" s="1" t="s">
        <v>55</v>
      </c>
      <c r="AF50" s="1" t="s">
        <v>56</v>
      </c>
      <c r="AI50" s="1" t="s">
        <v>57</v>
      </c>
      <c r="AJ50" s="1" t="s">
        <v>58</v>
      </c>
      <c r="AK50" s="1" t="s">
        <v>550</v>
      </c>
      <c r="AL50" s="1" t="s">
        <v>551</v>
      </c>
    </row>
    <row r="51" spans="1:38" x14ac:dyDescent="0.3">
      <c r="A51" s="1" t="str">
        <f>HYPERLINK("https://hsdes.intel.com/resource/14013182576","14013182576")</f>
        <v>14013182576</v>
      </c>
      <c r="B51" s="1" t="s">
        <v>552</v>
      </c>
      <c r="C51" s="1" t="s">
        <v>1233</v>
      </c>
      <c r="E51" s="1" t="s">
        <v>62</v>
      </c>
      <c r="F51" s="1" t="s">
        <v>75</v>
      </c>
      <c r="G51" s="1" t="s">
        <v>37</v>
      </c>
      <c r="H51" s="1" t="s">
        <v>38</v>
      </c>
      <c r="I51" s="1" t="s">
        <v>39</v>
      </c>
      <c r="J51" s="1" t="s">
        <v>139</v>
      </c>
      <c r="K51" s="1">
        <v>25</v>
      </c>
      <c r="L51" s="1">
        <v>5</v>
      </c>
      <c r="M51" s="1" t="s">
        <v>553</v>
      </c>
      <c r="N51" s="1" t="s">
        <v>78</v>
      </c>
      <c r="O51" s="1" t="s">
        <v>554</v>
      </c>
      <c r="P51" s="1" t="s">
        <v>80</v>
      </c>
      <c r="Q51" s="1" t="s">
        <v>555</v>
      </c>
      <c r="R51" s="1" t="s">
        <v>553</v>
      </c>
      <c r="S51" s="1" t="s">
        <v>46</v>
      </c>
      <c r="U51" s="1" t="s">
        <v>35</v>
      </c>
      <c r="V51" s="1" t="s">
        <v>556</v>
      </c>
      <c r="W51" s="1" t="s">
        <v>83</v>
      </c>
      <c r="X51" s="1" t="s">
        <v>84</v>
      </c>
      <c r="Y51" s="1" t="s">
        <v>557</v>
      </c>
      <c r="Z51" s="1" t="s">
        <v>203</v>
      </c>
      <c r="AB51" s="1" t="s">
        <v>53</v>
      </c>
      <c r="AC51" s="1" t="s">
        <v>87</v>
      </c>
      <c r="AE51" s="1" t="s">
        <v>55</v>
      </c>
      <c r="AF51" s="1" t="s">
        <v>204</v>
      </c>
      <c r="AI51" s="1" t="s">
        <v>57</v>
      </c>
      <c r="AJ51" s="1" t="s">
        <v>58</v>
      </c>
      <c r="AK51" s="1" t="s">
        <v>558</v>
      </c>
      <c r="AL51" s="1" t="s">
        <v>559</v>
      </c>
    </row>
    <row r="52" spans="1:38" x14ac:dyDescent="0.3">
      <c r="A52" s="1" t="str">
        <f>HYPERLINK("https://hsdes.intel.com/resource/14013179332","14013179332")</f>
        <v>14013179332</v>
      </c>
      <c r="B52" s="1" t="s">
        <v>560</v>
      </c>
      <c r="C52" s="1" t="s">
        <v>1233</v>
      </c>
      <c r="E52" s="1" t="s">
        <v>35</v>
      </c>
      <c r="F52" s="1" t="s">
        <v>138</v>
      </c>
      <c r="G52" s="1" t="s">
        <v>37</v>
      </c>
      <c r="H52" s="1" t="s">
        <v>561</v>
      </c>
      <c r="I52" s="1" t="s">
        <v>39</v>
      </c>
      <c r="J52" s="1" t="s">
        <v>151</v>
      </c>
      <c r="K52" s="1">
        <v>25</v>
      </c>
      <c r="L52" s="1">
        <v>15</v>
      </c>
      <c r="M52" s="1" t="s">
        <v>562</v>
      </c>
      <c r="N52" s="1" t="s">
        <v>141</v>
      </c>
      <c r="O52" s="1" t="s">
        <v>563</v>
      </c>
      <c r="P52" s="1" t="s">
        <v>217</v>
      </c>
      <c r="Q52" s="1" t="s">
        <v>564</v>
      </c>
      <c r="R52" s="1" t="s">
        <v>562</v>
      </c>
      <c r="S52" s="1" t="s">
        <v>46</v>
      </c>
      <c r="U52" s="1" t="s">
        <v>35</v>
      </c>
      <c r="V52" s="1" t="s">
        <v>565</v>
      </c>
      <c r="W52" s="1" t="s">
        <v>83</v>
      </c>
      <c r="X52" s="1" t="s">
        <v>106</v>
      </c>
      <c r="Y52" s="1" t="s">
        <v>566</v>
      </c>
      <c r="Z52" s="1" t="s">
        <v>567</v>
      </c>
      <c r="AB52" s="1" t="s">
        <v>53</v>
      </c>
      <c r="AC52" s="1" t="s">
        <v>87</v>
      </c>
      <c r="AE52" s="1" t="s">
        <v>257</v>
      </c>
      <c r="AF52" s="1" t="s">
        <v>56</v>
      </c>
      <c r="AI52" s="1" t="s">
        <v>57</v>
      </c>
      <c r="AJ52" s="1" t="s">
        <v>58</v>
      </c>
      <c r="AK52" s="1" t="s">
        <v>568</v>
      </c>
      <c r="AL52" s="1" t="s">
        <v>569</v>
      </c>
    </row>
    <row r="53" spans="1:38" x14ac:dyDescent="0.3">
      <c r="A53" s="1" t="str">
        <f>HYPERLINK("https://hsdes.intel.com/resource/14013179329","14013179329")</f>
        <v>14013179329</v>
      </c>
      <c r="B53" s="1" t="s">
        <v>570</v>
      </c>
      <c r="C53" s="1" t="s">
        <v>1233</v>
      </c>
      <c r="E53" s="1" t="s">
        <v>35</v>
      </c>
      <c r="F53" s="1" t="s">
        <v>138</v>
      </c>
      <c r="G53" s="1" t="s">
        <v>37</v>
      </c>
      <c r="H53" s="1" t="s">
        <v>38</v>
      </c>
      <c r="I53" s="1" t="s">
        <v>39</v>
      </c>
      <c r="J53" s="1" t="s">
        <v>151</v>
      </c>
      <c r="K53" s="1">
        <v>30</v>
      </c>
      <c r="L53" s="1">
        <v>15</v>
      </c>
      <c r="M53" s="1" t="s">
        <v>571</v>
      </c>
      <c r="N53" s="1" t="s">
        <v>141</v>
      </c>
      <c r="O53" s="1" t="s">
        <v>572</v>
      </c>
      <c r="P53" s="1" t="s">
        <v>573</v>
      </c>
      <c r="Q53" s="1" t="s">
        <v>574</v>
      </c>
      <c r="R53" s="1" t="s">
        <v>571</v>
      </c>
      <c r="S53" s="1" t="s">
        <v>46</v>
      </c>
      <c r="U53" s="1" t="s">
        <v>35</v>
      </c>
      <c r="V53" s="1" t="s">
        <v>575</v>
      </c>
      <c r="W53" s="1" t="s">
        <v>83</v>
      </c>
      <c r="X53" s="1" t="s">
        <v>106</v>
      </c>
      <c r="Y53" s="1" t="s">
        <v>576</v>
      </c>
      <c r="Z53" s="1" t="s">
        <v>577</v>
      </c>
      <c r="AB53" s="1" t="s">
        <v>53</v>
      </c>
      <c r="AC53" s="1" t="s">
        <v>87</v>
      </c>
      <c r="AE53" s="1" t="s">
        <v>257</v>
      </c>
      <c r="AF53" s="1" t="s">
        <v>56</v>
      </c>
      <c r="AI53" s="1" t="s">
        <v>57</v>
      </c>
      <c r="AJ53" s="1" t="s">
        <v>58</v>
      </c>
      <c r="AK53" s="1" t="s">
        <v>578</v>
      </c>
      <c r="AL53" s="1" t="s">
        <v>579</v>
      </c>
    </row>
    <row r="54" spans="1:38" x14ac:dyDescent="0.3">
      <c r="A54" s="1" t="str">
        <f>HYPERLINK("https://hsdes.intel.com/resource/14013161567","14013161567")</f>
        <v>14013161567</v>
      </c>
      <c r="B54" s="1" t="s">
        <v>580</v>
      </c>
      <c r="C54" s="1" t="s">
        <v>1233</v>
      </c>
      <c r="E54" s="1" t="s">
        <v>245</v>
      </c>
      <c r="F54" s="1" t="s">
        <v>352</v>
      </c>
      <c r="G54" s="1" t="s">
        <v>37</v>
      </c>
      <c r="H54" s="1" t="s">
        <v>38</v>
      </c>
      <c r="I54" s="1" t="s">
        <v>39</v>
      </c>
      <c r="J54" s="1" t="s">
        <v>261</v>
      </c>
      <c r="K54" s="1">
        <v>5</v>
      </c>
      <c r="L54" s="1">
        <v>3</v>
      </c>
      <c r="M54" s="1" t="s">
        <v>581</v>
      </c>
      <c r="N54" s="1" t="s">
        <v>248</v>
      </c>
      <c r="O54" s="1" t="s">
        <v>582</v>
      </c>
      <c r="P54" s="1" t="s">
        <v>583</v>
      </c>
      <c r="Q54" s="1" t="s">
        <v>584</v>
      </c>
      <c r="R54" s="1" t="s">
        <v>581</v>
      </c>
      <c r="S54" s="1" t="s">
        <v>46</v>
      </c>
      <c r="T54" s="1" t="s">
        <v>252</v>
      </c>
      <c r="U54" s="1" t="s">
        <v>253</v>
      </c>
      <c r="V54" s="1" t="s">
        <v>585</v>
      </c>
      <c r="W54" s="1" t="s">
        <v>83</v>
      </c>
      <c r="X54" s="1" t="s">
        <v>84</v>
      </c>
      <c r="Y54" s="1" t="s">
        <v>586</v>
      </c>
      <c r="Z54" s="1" t="s">
        <v>587</v>
      </c>
      <c r="AB54" s="1" t="s">
        <v>53</v>
      </c>
      <c r="AC54" s="1" t="s">
        <v>54</v>
      </c>
      <c r="AE54" s="1" t="s">
        <v>55</v>
      </c>
      <c r="AF54" s="1" t="s">
        <v>56</v>
      </c>
      <c r="AI54" s="1" t="s">
        <v>57</v>
      </c>
      <c r="AJ54" s="1" t="s">
        <v>58</v>
      </c>
      <c r="AK54" s="1" t="s">
        <v>588</v>
      </c>
      <c r="AL54" s="1" t="s">
        <v>589</v>
      </c>
    </row>
    <row r="55" spans="1:38" x14ac:dyDescent="0.3">
      <c r="A55" s="1" t="str">
        <f>HYPERLINK("https://hsdes.intel.com/resource/14013158404","14013158404")</f>
        <v>14013158404</v>
      </c>
      <c r="B55" s="1" t="s">
        <v>590</v>
      </c>
      <c r="C55" s="1" t="s">
        <v>1233</v>
      </c>
      <c r="E55" s="1" t="s">
        <v>112</v>
      </c>
      <c r="F55" s="1" t="s">
        <v>75</v>
      </c>
      <c r="G55" s="1" t="s">
        <v>37</v>
      </c>
      <c r="H55" s="1" t="s">
        <v>38</v>
      </c>
      <c r="I55" s="1" t="s">
        <v>39</v>
      </c>
      <c r="J55" s="1" t="s">
        <v>163</v>
      </c>
      <c r="K55" s="1">
        <v>10</v>
      </c>
      <c r="L55" s="1">
        <v>5</v>
      </c>
      <c r="M55" s="1" t="s">
        <v>591</v>
      </c>
      <c r="N55" s="1" t="s">
        <v>114</v>
      </c>
      <c r="O55" s="1" t="s">
        <v>592</v>
      </c>
      <c r="P55" s="1" t="s">
        <v>593</v>
      </c>
      <c r="Q55" s="1" t="s">
        <v>594</v>
      </c>
      <c r="R55" s="1" t="s">
        <v>591</v>
      </c>
      <c r="S55" s="1" t="s">
        <v>118</v>
      </c>
      <c r="T55" s="1" t="s">
        <v>119</v>
      </c>
      <c r="U55" s="1" t="s">
        <v>120</v>
      </c>
      <c r="V55" s="1" t="s">
        <v>595</v>
      </c>
      <c r="W55" s="1" t="s">
        <v>83</v>
      </c>
      <c r="X55" s="1" t="s">
        <v>84</v>
      </c>
      <c r="Y55" s="1" t="s">
        <v>596</v>
      </c>
      <c r="Z55" s="1" t="s">
        <v>597</v>
      </c>
      <c r="AB55" s="1" t="s">
        <v>53</v>
      </c>
      <c r="AC55" s="1" t="s">
        <v>87</v>
      </c>
      <c r="AE55" s="1" t="s">
        <v>55</v>
      </c>
      <c r="AF55" s="1" t="s">
        <v>56</v>
      </c>
      <c r="AI55" s="1" t="s">
        <v>57</v>
      </c>
      <c r="AJ55" s="1" t="s">
        <v>58</v>
      </c>
      <c r="AK55" s="1" t="s">
        <v>598</v>
      </c>
      <c r="AL55" s="1" t="s">
        <v>599</v>
      </c>
    </row>
    <row r="56" spans="1:38" x14ac:dyDescent="0.3">
      <c r="A56" s="1" t="str">
        <f>HYPERLINK("https://hsdes.intel.com/resource/14013177965","14013177965")</f>
        <v>14013177965</v>
      </c>
      <c r="B56" s="1" t="s">
        <v>600</v>
      </c>
      <c r="C56" s="1" t="s">
        <v>1233</v>
      </c>
      <c r="E56" s="1" t="s">
        <v>162</v>
      </c>
      <c r="F56" s="1" t="s">
        <v>601</v>
      </c>
      <c r="G56" s="1" t="s">
        <v>37</v>
      </c>
      <c r="H56" s="1" t="s">
        <v>38</v>
      </c>
      <c r="I56" s="1" t="s">
        <v>39</v>
      </c>
      <c r="J56" s="1" t="s">
        <v>602</v>
      </c>
      <c r="K56" s="1">
        <v>15</v>
      </c>
      <c r="L56" s="1">
        <v>13</v>
      </c>
      <c r="M56" s="1" t="s">
        <v>603</v>
      </c>
      <c r="N56" s="1" t="s">
        <v>165</v>
      </c>
      <c r="O56" s="1" t="s">
        <v>604</v>
      </c>
      <c r="P56" s="1" t="s">
        <v>382</v>
      </c>
      <c r="Q56" s="1" t="s">
        <v>605</v>
      </c>
      <c r="R56" s="1" t="s">
        <v>603</v>
      </c>
      <c r="S56" s="1" t="s">
        <v>46</v>
      </c>
      <c r="U56" s="1" t="s">
        <v>162</v>
      </c>
      <c r="V56" s="1" t="s">
        <v>606</v>
      </c>
      <c r="W56" s="1" t="s">
        <v>83</v>
      </c>
      <c r="X56" s="1" t="s">
        <v>84</v>
      </c>
      <c r="Y56" s="1" t="s">
        <v>607</v>
      </c>
      <c r="Z56" s="1" t="s">
        <v>608</v>
      </c>
      <c r="AB56" s="1" t="s">
        <v>53</v>
      </c>
      <c r="AC56" s="1" t="s">
        <v>54</v>
      </c>
      <c r="AE56" s="1" t="s">
        <v>55</v>
      </c>
      <c r="AF56" s="1" t="s">
        <v>56</v>
      </c>
      <c r="AI56" s="1" t="s">
        <v>57</v>
      </c>
      <c r="AJ56" s="1" t="s">
        <v>502</v>
      </c>
      <c r="AK56" s="1" t="s">
        <v>609</v>
      </c>
      <c r="AL56" s="1" t="s">
        <v>610</v>
      </c>
    </row>
    <row r="57" spans="1:38" x14ac:dyDescent="0.3">
      <c r="A57" s="1" t="str">
        <f>HYPERLINK("https://hsdes.intel.com/resource/14013185840","14013185840")</f>
        <v>14013185840</v>
      </c>
      <c r="B57" s="1" t="s">
        <v>611</v>
      </c>
      <c r="C57" s="1" t="s">
        <v>1233</v>
      </c>
      <c r="E57" s="1" t="s">
        <v>62</v>
      </c>
      <c r="F57" s="1" t="s">
        <v>75</v>
      </c>
      <c r="G57" s="1" t="s">
        <v>37</v>
      </c>
      <c r="H57" s="1" t="s">
        <v>38</v>
      </c>
      <c r="I57" s="1" t="s">
        <v>39</v>
      </c>
      <c r="J57" s="1" t="s">
        <v>139</v>
      </c>
      <c r="K57" s="1">
        <v>8</v>
      </c>
      <c r="L57" s="1">
        <v>6</v>
      </c>
      <c r="M57" s="1" t="s">
        <v>612</v>
      </c>
      <c r="N57" s="1" t="s">
        <v>65</v>
      </c>
      <c r="O57" s="1" t="s">
        <v>613</v>
      </c>
      <c r="P57" s="1" t="s">
        <v>614</v>
      </c>
      <c r="Q57" s="1" t="s">
        <v>615</v>
      </c>
      <c r="R57" s="1" t="s">
        <v>612</v>
      </c>
      <c r="S57" s="1" t="s">
        <v>46</v>
      </c>
      <c r="U57" s="1" t="s">
        <v>35</v>
      </c>
      <c r="V57" s="1" t="s">
        <v>616</v>
      </c>
      <c r="W57" s="1" t="s">
        <v>83</v>
      </c>
      <c r="X57" s="1" t="s">
        <v>50</v>
      </c>
      <c r="Y57" s="1" t="s">
        <v>458</v>
      </c>
      <c r="Z57" s="1" t="s">
        <v>459</v>
      </c>
      <c r="AB57" s="1" t="s">
        <v>53</v>
      </c>
      <c r="AC57" s="1" t="s">
        <v>87</v>
      </c>
      <c r="AE57" s="1" t="s">
        <v>55</v>
      </c>
      <c r="AF57" s="1" t="s">
        <v>56</v>
      </c>
      <c r="AI57" s="1" t="s">
        <v>57</v>
      </c>
      <c r="AJ57" s="1" t="s">
        <v>58</v>
      </c>
      <c r="AK57" s="1" t="s">
        <v>617</v>
      </c>
      <c r="AL57" s="1" t="s">
        <v>618</v>
      </c>
    </row>
    <row r="58" spans="1:38" x14ac:dyDescent="0.3">
      <c r="A58" s="1" t="str">
        <f>HYPERLINK("https://hsdes.intel.com/resource/14013187105","14013187105")</f>
        <v>14013187105</v>
      </c>
      <c r="B58" s="1" t="s">
        <v>619</v>
      </c>
      <c r="C58" s="1" t="s">
        <v>1233</v>
      </c>
      <c r="E58" s="1" t="s">
        <v>62</v>
      </c>
      <c r="F58" s="1" t="s">
        <v>36</v>
      </c>
      <c r="G58" s="1" t="s">
        <v>37</v>
      </c>
      <c r="H58" s="1" t="s">
        <v>38</v>
      </c>
      <c r="I58" s="1" t="s">
        <v>39</v>
      </c>
      <c r="J58" s="1" t="s">
        <v>100</v>
      </c>
      <c r="K58" s="1">
        <v>15</v>
      </c>
      <c r="L58" s="1">
        <v>12</v>
      </c>
      <c r="M58" s="1" t="s">
        <v>620</v>
      </c>
      <c r="N58" s="1" t="s">
        <v>65</v>
      </c>
      <c r="O58" s="1" t="s">
        <v>621</v>
      </c>
      <c r="P58" s="1" t="s">
        <v>264</v>
      </c>
      <c r="Q58" s="1" t="s">
        <v>615</v>
      </c>
      <c r="R58" s="1" t="s">
        <v>620</v>
      </c>
      <c r="S58" s="1" t="s">
        <v>46</v>
      </c>
      <c r="U58" s="1" t="s">
        <v>35</v>
      </c>
      <c r="V58" s="1" t="s">
        <v>622</v>
      </c>
      <c r="W58" s="1" t="s">
        <v>49</v>
      </c>
      <c r="X58" s="1" t="s">
        <v>50</v>
      </c>
      <c r="Y58" s="1" t="s">
        <v>70</v>
      </c>
      <c r="Z58" s="1" t="s">
        <v>71</v>
      </c>
      <c r="AB58" s="1" t="s">
        <v>53</v>
      </c>
      <c r="AC58" s="1" t="s">
        <v>54</v>
      </c>
      <c r="AE58" s="1" t="s">
        <v>55</v>
      </c>
      <c r="AF58" s="1" t="s">
        <v>56</v>
      </c>
      <c r="AI58" s="1" t="s">
        <v>57</v>
      </c>
      <c r="AJ58" s="1" t="s">
        <v>58</v>
      </c>
      <c r="AK58" s="1" t="s">
        <v>617</v>
      </c>
      <c r="AL58" s="1" t="s">
        <v>623</v>
      </c>
    </row>
    <row r="59" spans="1:38" x14ac:dyDescent="0.3">
      <c r="A59" s="1" t="str">
        <f>HYPERLINK("https://hsdes.intel.com/resource/14013185226","14013185226")</f>
        <v>14013185226</v>
      </c>
      <c r="B59" s="1" t="s">
        <v>624</v>
      </c>
      <c r="C59" s="1" t="s">
        <v>1233</v>
      </c>
      <c r="E59" s="1" t="s">
        <v>62</v>
      </c>
      <c r="F59" s="1" t="s">
        <v>75</v>
      </c>
      <c r="G59" s="1" t="s">
        <v>37</v>
      </c>
      <c r="H59" s="1" t="s">
        <v>38</v>
      </c>
      <c r="I59" s="1" t="s">
        <v>39</v>
      </c>
      <c r="J59" s="1" t="s">
        <v>290</v>
      </c>
      <c r="K59" s="1">
        <v>8</v>
      </c>
      <c r="L59" s="1">
        <v>6</v>
      </c>
      <c r="M59" s="1" t="s">
        <v>625</v>
      </c>
      <c r="N59" s="1" t="s">
        <v>65</v>
      </c>
      <c r="O59" s="1" t="s">
        <v>626</v>
      </c>
      <c r="P59" s="1" t="s">
        <v>627</v>
      </c>
      <c r="Q59" s="1" t="s">
        <v>628</v>
      </c>
      <c r="R59" s="1" t="s">
        <v>625</v>
      </c>
      <c r="S59" s="1" t="s">
        <v>46</v>
      </c>
      <c r="U59" s="1" t="s">
        <v>35</v>
      </c>
      <c r="V59" s="1" t="s">
        <v>629</v>
      </c>
      <c r="W59" s="1" t="s">
        <v>83</v>
      </c>
      <c r="X59" s="1" t="s">
        <v>84</v>
      </c>
      <c r="Y59" s="1" t="s">
        <v>202</v>
      </c>
      <c r="Z59" s="1" t="s">
        <v>630</v>
      </c>
      <c r="AB59" s="1" t="s">
        <v>53</v>
      </c>
      <c r="AC59" s="1" t="s">
        <v>87</v>
      </c>
      <c r="AE59" s="1" t="s">
        <v>55</v>
      </c>
      <c r="AF59" s="1" t="s">
        <v>56</v>
      </c>
      <c r="AI59" s="1" t="s">
        <v>57</v>
      </c>
      <c r="AJ59" s="1" t="s">
        <v>58</v>
      </c>
      <c r="AK59" s="1" t="s">
        <v>617</v>
      </c>
      <c r="AL59" s="1" t="s">
        <v>631</v>
      </c>
    </row>
    <row r="60" spans="1:38" x14ac:dyDescent="0.3">
      <c r="A60" s="1" t="str">
        <f>HYPERLINK("https://hsdes.intel.com/resource/14013182597","14013182597")</f>
        <v>14013182597</v>
      </c>
      <c r="B60" s="1" t="s">
        <v>632</v>
      </c>
      <c r="C60" s="1" t="s">
        <v>1233</v>
      </c>
      <c r="E60" s="1" t="s">
        <v>245</v>
      </c>
      <c r="F60" s="1" t="s">
        <v>75</v>
      </c>
      <c r="G60" s="1" t="s">
        <v>37</v>
      </c>
      <c r="H60" s="1" t="s">
        <v>38</v>
      </c>
      <c r="I60" s="1" t="s">
        <v>39</v>
      </c>
      <c r="J60" s="1" t="s">
        <v>139</v>
      </c>
      <c r="K60" s="1">
        <v>30</v>
      </c>
      <c r="L60" s="1">
        <v>10</v>
      </c>
      <c r="M60" s="1" t="s">
        <v>633</v>
      </c>
      <c r="N60" s="1" t="s">
        <v>248</v>
      </c>
      <c r="O60" s="1" t="s">
        <v>634</v>
      </c>
      <c r="P60" s="1" t="s">
        <v>264</v>
      </c>
      <c r="Q60" s="1" t="s">
        <v>635</v>
      </c>
      <c r="R60" s="1" t="s">
        <v>633</v>
      </c>
      <c r="S60" s="1" t="s">
        <v>46</v>
      </c>
      <c r="T60" s="1" t="s">
        <v>252</v>
      </c>
      <c r="U60" s="1" t="s">
        <v>253</v>
      </c>
      <c r="V60" s="1" t="s">
        <v>636</v>
      </c>
      <c r="W60" s="1" t="s">
        <v>83</v>
      </c>
      <c r="X60" s="1" t="s">
        <v>50</v>
      </c>
      <c r="Y60" s="1" t="s">
        <v>637</v>
      </c>
      <c r="Z60" s="1" t="s">
        <v>638</v>
      </c>
      <c r="AB60" s="1" t="s">
        <v>53</v>
      </c>
      <c r="AC60" s="1" t="s">
        <v>87</v>
      </c>
      <c r="AE60" s="1" t="s">
        <v>55</v>
      </c>
      <c r="AF60" s="1" t="s">
        <v>56</v>
      </c>
      <c r="AI60" s="1" t="s">
        <v>57</v>
      </c>
      <c r="AJ60" s="1" t="s">
        <v>58</v>
      </c>
      <c r="AK60" s="1" t="s">
        <v>639</v>
      </c>
      <c r="AL60" s="1" t="s">
        <v>640</v>
      </c>
    </row>
    <row r="61" spans="1:38" x14ac:dyDescent="0.3">
      <c r="A61" s="1" t="str">
        <f>HYPERLINK("https://hsdes.intel.com/resource/14013179421","14013179421")</f>
        <v>14013179421</v>
      </c>
      <c r="B61" s="1" t="s">
        <v>641</v>
      </c>
      <c r="C61" s="1" t="s">
        <v>1233</v>
      </c>
      <c r="E61" s="1" t="s">
        <v>35</v>
      </c>
      <c r="F61" s="1" t="s">
        <v>75</v>
      </c>
      <c r="G61" s="1" t="s">
        <v>37</v>
      </c>
      <c r="H61" s="1" t="s">
        <v>38</v>
      </c>
      <c r="I61" s="1" t="s">
        <v>39</v>
      </c>
      <c r="J61" s="1" t="s">
        <v>163</v>
      </c>
      <c r="K61" s="1">
        <v>10</v>
      </c>
      <c r="L61" s="1">
        <v>8</v>
      </c>
      <c r="M61" s="1" t="s">
        <v>642</v>
      </c>
      <c r="N61" s="1" t="s">
        <v>42</v>
      </c>
      <c r="O61" s="1" t="s">
        <v>643</v>
      </c>
      <c r="P61" s="1" t="s">
        <v>644</v>
      </c>
      <c r="Q61" s="1" t="s">
        <v>645</v>
      </c>
      <c r="R61" s="1" t="s">
        <v>642</v>
      </c>
      <c r="S61" s="1" t="s">
        <v>46</v>
      </c>
      <c r="U61" s="1" t="s">
        <v>47</v>
      </c>
      <c r="V61" s="1" t="s">
        <v>646</v>
      </c>
      <c r="W61" s="1" t="s">
        <v>83</v>
      </c>
      <c r="X61" s="1" t="s">
        <v>106</v>
      </c>
      <c r="Y61" s="1" t="s">
        <v>647</v>
      </c>
      <c r="Z61" s="1" t="s">
        <v>648</v>
      </c>
      <c r="AB61" s="1" t="s">
        <v>53</v>
      </c>
      <c r="AC61" s="1" t="s">
        <v>529</v>
      </c>
      <c r="AE61" s="1" t="s">
        <v>55</v>
      </c>
      <c r="AF61" s="1" t="s">
        <v>56</v>
      </c>
      <c r="AI61" s="1" t="s">
        <v>57</v>
      </c>
      <c r="AJ61" s="1" t="s">
        <v>58</v>
      </c>
      <c r="AK61" s="1" t="s">
        <v>649</v>
      </c>
      <c r="AL61" s="1" t="s">
        <v>650</v>
      </c>
    </row>
    <row r="62" spans="1:38" x14ac:dyDescent="0.3">
      <c r="A62" s="1" t="str">
        <f>HYPERLINK("https://hsdes.intel.com/resource/14013185842","14013185842")</f>
        <v>14013185842</v>
      </c>
      <c r="B62" s="1" t="s">
        <v>651</v>
      </c>
      <c r="C62" s="1" t="s">
        <v>1233</v>
      </c>
      <c r="E62" s="1" t="s">
        <v>62</v>
      </c>
      <c r="F62" s="1" t="s">
        <v>75</v>
      </c>
      <c r="G62" s="1" t="s">
        <v>37</v>
      </c>
      <c r="H62" s="1" t="s">
        <v>38</v>
      </c>
      <c r="I62" s="1" t="s">
        <v>39</v>
      </c>
      <c r="J62" s="1" t="s">
        <v>76</v>
      </c>
      <c r="K62" s="1">
        <v>15</v>
      </c>
      <c r="L62" s="1">
        <v>15</v>
      </c>
      <c r="M62" s="1" t="s">
        <v>652</v>
      </c>
      <c r="N62" s="1" t="s">
        <v>78</v>
      </c>
      <c r="O62" s="1" t="s">
        <v>653</v>
      </c>
      <c r="P62" s="1" t="s">
        <v>80</v>
      </c>
      <c r="Q62" s="1" t="s">
        <v>654</v>
      </c>
      <c r="R62" s="1" t="s">
        <v>652</v>
      </c>
      <c r="S62" s="1" t="s">
        <v>46</v>
      </c>
      <c r="U62" s="1" t="s">
        <v>35</v>
      </c>
      <c r="V62" s="1" t="s">
        <v>655</v>
      </c>
      <c r="W62" s="1" t="s">
        <v>83</v>
      </c>
      <c r="X62" s="1" t="s">
        <v>84</v>
      </c>
      <c r="Y62" s="1" t="s">
        <v>656</v>
      </c>
      <c r="Z62" s="1" t="s">
        <v>459</v>
      </c>
      <c r="AB62" s="1" t="s">
        <v>53</v>
      </c>
      <c r="AC62" s="1" t="s">
        <v>87</v>
      </c>
      <c r="AE62" s="1" t="s">
        <v>257</v>
      </c>
      <c r="AF62" s="1" t="s">
        <v>56</v>
      </c>
      <c r="AI62" s="1" t="s">
        <v>57</v>
      </c>
      <c r="AJ62" s="1" t="s">
        <v>58</v>
      </c>
      <c r="AK62" s="1" t="s">
        <v>657</v>
      </c>
      <c r="AL62" s="1" t="s">
        <v>658</v>
      </c>
    </row>
    <row r="63" spans="1:38" x14ac:dyDescent="0.3">
      <c r="A63" s="1" t="str">
        <f>HYPERLINK("https://hsdes.intel.com/resource/14013187021","14013187021")</f>
        <v>14013187021</v>
      </c>
      <c r="B63" s="1" t="s">
        <v>659</v>
      </c>
      <c r="C63" s="1" t="s">
        <v>1233</v>
      </c>
      <c r="E63" s="1" t="s">
        <v>224</v>
      </c>
      <c r="F63" s="1" t="s">
        <v>75</v>
      </c>
      <c r="G63" s="1" t="s">
        <v>37</v>
      </c>
      <c r="H63" s="1" t="s">
        <v>38</v>
      </c>
      <c r="I63" s="1" t="s">
        <v>39</v>
      </c>
      <c r="J63" s="1" t="s">
        <v>660</v>
      </c>
      <c r="K63" s="1">
        <v>10</v>
      </c>
      <c r="L63" s="1">
        <v>8</v>
      </c>
      <c r="M63" s="1" t="s">
        <v>661</v>
      </c>
      <c r="N63" s="1" t="s">
        <v>662</v>
      </c>
      <c r="O63" s="1" t="s">
        <v>663</v>
      </c>
      <c r="P63" s="1" t="s">
        <v>664</v>
      </c>
      <c r="Q63" s="1" t="s">
        <v>665</v>
      </c>
      <c r="R63" s="1" t="s">
        <v>661</v>
      </c>
      <c r="S63" s="1" t="s">
        <v>118</v>
      </c>
      <c r="U63" s="1" t="s">
        <v>224</v>
      </c>
      <c r="V63" s="1" t="s">
        <v>666</v>
      </c>
      <c r="W63" s="1" t="s">
        <v>49</v>
      </c>
      <c r="X63" s="1" t="s">
        <v>84</v>
      </c>
      <c r="Y63" s="1" t="s">
        <v>667</v>
      </c>
      <c r="Z63" s="1" t="s">
        <v>668</v>
      </c>
      <c r="AB63" s="1" t="s">
        <v>53</v>
      </c>
      <c r="AC63" s="1" t="s">
        <v>54</v>
      </c>
      <c r="AE63" s="1" t="s">
        <v>55</v>
      </c>
      <c r="AF63" s="1" t="s">
        <v>56</v>
      </c>
      <c r="AI63" s="1" t="s">
        <v>57</v>
      </c>
      <c r="AJ63" s="1" t="s">
        <v>233</v>
      </c>
      <c r="AK63" s="1" t="s">
        <v>669</v>
      </c>
      <c r="AL63" s="1" t="s">
        <v>670</v>
      </c>
    </row>
    <row r="64" spans="1:38" x14ac:dyDescent="0.3">
      <c r="A64" s="1" t="str">
        <f>HYPERLINK("https://hsdes.intel.com/resource/14013186385","14013186385")</f>
        <v>14013186385</v>
      </c>
      <c r="B64" s="1" t="s">
        <v>671</v>
      </c>
      <c r="C64" s="1" t="s">
        <v>1233</v>
      </c>
      <c r="E64" s="1" t="s">
        <v>224</v>
      </c>
      <c r="F64" s="1" t="s">
        <v>36</v>
      </c>
      <c r="G64" s="1" t="s">
        <v>37</v>
      </c>
      <c r="H64" s="1" t="s">
        <v>38</v>
      </c>
      <c r="I64" s="1" t="s">
        <v>39</v>
      </c>
      <c r="J64" s="1" t="s">
        <v>225</v>
      </c>
      <c r="K64" s="1">
        <v>15</v>
      </c>
      <c r="L64" s="1">
        <v>8</v>
      </c>
      <c r="M64" s="1" t="s">
        <v>672</v>
      </c>
      <c r="N64" s="1" t="s">
        <v>227</v>
      </c>
      <c r="O64" s="1" t="s">
        <v>673</v>
      </c>
      <c r="P64" s="1" t="s">
        <v>674</v>
      </c>
      <c r="Q64" s="1" t="s">
        <v>675</v>
      </c>
      <c r="R64" s="1" t="s">
        <v>672</v>
      </c>
      <c r="S64" s="1" t="s">
        <v>46</v>
      </c>
      <c r="U64" s="1" t="s">
        <v>224</v>
      </c>
      <c r="V64" s="1" t="s">
        <v>676</v>
      </c>
      <c r="W64" s="1" t="s">
        <v>49</v>
      </c>
      <c r="X64" s="1" t="s">
        <v>50</v>
      </c>
      <c r="Y64" s="1" t="s">
        <v>232</v>
      </c>
      <c r="Z64" s="1" t="s">
        <v>52</v>
      </c>
      <c r="AB64" s="1" t="s">
        <v>53</v>
      </c>
      <c r="AC64" s="1" t="s">
        <v>54</v>
      </c>
      <c r="AE64" s="1" t="s">
        <v>55</v>
      </c>
      <c r="AF64" s="1" t="s">
        <v>56</v>
      </c>
      <c r="AI64" s="1" t="s">
        <v>57</v>
      </c>
      <c r="AJ64" s="1" t="s">
        <v>233</v>
      </c>
      <c r="AK64" s="1" t="s">
        <v>677</v>
      </c>
      <c r="AL64" s="1" t="s">
        <v>678</v>
      </c>
    </row>
    <row r="65" spans="1:38" x14ac:dyDescent="0.3">
      <c r="A65" s="1" t="str">
        <f>HYPERLINK("https://hsdes.intel.com/resource/14013186703","14013186703")</f>
        <v>14013186703</v>
      </c>
      <c r="B65" s="1" t="s">
        <v>679</v>
      </c>
      <c r="C65" s="1" t="s">
        <v>1233</v>
      </c>
      <c r="E65" s="1" t="s">
        <v>62</v>
      </c>
      <c r="F65" s="1" t="s">
        <v>36</v>
      </c>
      <c r="G65" s="1" t="s">
        <v>37</v>
      </c>
      <c r="H65" s="1" t="s">
        <v>38</v>
      </c>
      <c r="I65" s="1" t="s">
        <v>39</v>
      </c>
      <c r="J65" s="1" t="s">
        <v>680</v>
      </c>
      <c r="K65" s="1">
        <v>8</v>
      </c>
      <c r="L65" s="1">
        <v>5</v>
      </c>
      <c r="M65" s="1" t="s">
        <v>681</v>
      </c>
      <c r="N65" s="1" t="s">
        <v>65</v>
      </c>
      <c r="O65" s="1" t="s">
        <v>682</v>
      </c>
      <c r="P65" s="1" t="s">
        <v>683</v>
      </c>
      <c r="Q65" s="1" t="s">
        <v>684</v>
      </c>
      <c r="R65" s="1" t="s">
        <v>681</v>
      </c>
      <c r="S65" s="1" t="s">
        <v>118</v>
      </c>
      <c r="U65" s="1" t="s">
        <v>35</v>
      </c>
      <c r="V65" s="1" t="s">
        <v>685</v>
      </c>
      <c r="W65" s="1" t="s">
        <v>49</v>
      </c>
      <c r="X65" s="1" t="s">
        <v>84</v>
      </c>
      <c r="Y65" s="1" t="s">
        <v>686</v>
      </c>
      <c r="Z65" s="1" t="s">
        <v>687</v>
      </c>
      <c r="AB65" s="1" t="s">
        <v>53</v>
      </c>
      <c r="AC65" s="1" t="s">
        <v>54</v>
      </c>
      <c r="AE65" s="1" t="s">
        <v>55</v>
      </c>
      <c r="AF65" s="1" t="s">
        <v>56</v>
      </c>
      <c r="AI65" s="1" t="s">
        <v>57</v>
      </c>
      <c r="AJ65" s="1" t="s">
        <v>58</v>
      </c>
      <c r="AK65" s="1" t="s">
        <v>688</v>
      </c>
      <c r="AL65" s="1" t="s">
        <v>689</v>
      </c>
    </row>
    <row r="66" spans="1:38" x14ac:dyDescent="0.3">
      <c r="A66" s="1" t="str">
        <f>HYPERLINK("https://hsdes.intel.com/resource/14013187197","14013187197")</f>
        <v>14013187197</v>
      </c>
      <c r="B66" s="1" t="s">
        <v>690</v>
      </c>
      <c r="C66" s="1" t="s">
        <v>1233</v>
      </c>
      <c r="E66" s="1" t="s">
        <v>112</v>
      </c>
      <c r="F66" s="1" t="s">
        <v>36</v>
      </c>
      <c r="G66" s="1" t="s">
        <v>37</v>
      </c>
      <c r="H66" s="1" t="s">
        <v>38</v>
      </c>
      <c r="I66" s="1" t="s">
        <v>39</v>
      </c>
      <c r="J66" s="1" t="s">
        <v>691</v>
      </c>
      <c r="K66" s="1">
        <v>15</v>
      </c>
      <c r="L66" s="1">
        <v>12</v>
      </c>
      <c r="M66" s="1" t="s">
        <v>692</v>
      </c>
      <c r="N66" s="1" t="s">
        <v>114</v>
      </c>
      <c r="O66" s="1" t="s">
        <v>693</v>
      </c>
      <c r="P66" s="1" t="s">
        <v>116</v>
      </c>
      <c r="Q66" s="1" t="s">
        <v>694</v>
      </c>
      <c r="R66" s="1" t="s">
        <v>692</v>
      </c>
      <c r="S66" s="1" t="s">
        <v>118</v>
      </c>
      <c r="T66" s="1" t="s">
        <v>119</v>
      </c>
      <c r="U66" s="1" t="s">
        <v>120</v>
      </c>
      <c r="V66" s="1" t="s">
        <v>695</v>
      </c>
      <c r="W66" s="1" t="s">
        <v>49</v>
      </c>
      <c r="X66" s="1" t="s">
        <v>50</v>
      </c>
      <c r="Y66" s="1" t="s">
        <v>51</v>
      </c>
      <c r="Z66" s="1" t="s">
        <v>52</v>
      </c>
      <c r="AB66" s="1" t="s">
        <v>53</v>
      </c>
      <c r="AC66" s="1" t="s">
        <v>54</v>
      </c>
      <c r="AE66" s="1" t="s">
        <v>55</v>
      </c>
      <c r="AF66" s="1" t="s">
        <v>56</v>
      </c>
      <c r="AI66" s="1" t="s">
        <v>57</v>
      </c>
      <c r="AJ66" s="1" t="s">
        <v>58</v>
      </c>
      <c r="AK66" s="1" t="s">
        <v>696</v>
      </c>
      <c r="AL66" s="1" t="s">
        <v>697</v>
      </c>
    </row>
    <row r="67" spans="1:38" x14ac:dyDescent="0.3">
      <c r="A67" s="1" t="str">
        <f>HYPERLINK("https://hsdes.intel.com/resource/14013186960","14013186960")</f>
        <v>14013186960</v>
      </c>
      <c r="B67" s="1" t="s">
        <v>698</v>
      </c>
      <c r="C67" s="1" t="s">
        <v>1233</v>
      </c>
      <c r="E67" s="1" t="s">
        <v>224</v>
      </c>
      <c r="F67" s="1" t="s">
        <v>36</v>
      </c>
      <c r="G67" s="1" t="s">
        <v>37</v>
      </c>
      <c r="H67" s="1" t="s">
        <v>38</v>
      </c>
      <c r="I67" s="1" t="s">
        <v>39</v>
      </c>
      <c r="J67" s="1" t="s">
        <v>660</v>
      </c>
      <c r="K67" s="1">
        <v>4</v>
      </c>
      <c r="L67" s="1">
        <v>2</v>
      </c>
      <c r="M67" s="1" t="s">
        <v>699</v>
      </c>
      <c r="N67" s="1" t="s">
        <v>662</v>
      </c>
      <c r="O67" s="1" t="s">
        <v>700</v>
      </c>
      <c r="P67" s="1" t="s">
        <v>701</v>
      </c>
      <c r="Q67" s="1" t="s">
        <v>702</v>
      </c>
      <c r="R67" s="1" t="s">
        <v>699</v>
      </c>
      <c r="S67" s="1" t="s">
        <v>703</v>
      </c>
      <c r="U67" s="1" t="s">
        <v>224</v>
      </c>
      <c r="V67" s="1" t="s">
        <v>704</v>
      </c>
      <c r="W67" s="1" t="s">
        <v>49</v>
      </c>
      <c r="X67" s="1" t="s">
        <v>84</v>
      </c>
      <c r="Y67" s="1" t="s">
        <v>705</v>
      </c>
      <c r="Z67" s="1" t="s">
        <v>706</v>
      </c>
      <c r="AB67" s="1" t="s">
        <v>53</v>
      </c>
      <c r="AC67" s="1" t="s">
        <v>54</v>
      </c>
      <c r="AE67" s="1" t="s">
        <v>55</v>
      </c>
      <c r="AF67" s="1" t="s">
        <v>56</v>
      </c>
      <c r="AI67" s="1" t="s">
        <v>57</v>
      </c>
      <c r="AJ67" s="1" t="s">
        <v>58</v>
      </c>
      <c r="AK67" s="1" t="s">
        <v>707</v>
      </c>
      <c r="AL67" s="1" t="s">
        <v>708</v>
      </c>
    </row>
    <row r="68" spans="1:38" x14ac:dyDescent="0.3">
      <c r="A68" s="1" t="str">
        <f>HYPERLINK("https://hsdes.intel.com/resource/14013172868","14013172868")</f>
        <v>14013172868</v>
      </c>
      <c r="B68" s="1" t="s">
        <v>709</v>
      </c>
      <c r="C68" s="1" t="s">
        <v>1233</v>
      </c>
      <c r="E68" s="1" t="s">
        <v>419</v>
      </c>
      <c r="F68" s="1" t="s">
        <v>75</v>
      </c>
      <c r="G68" s="1" t="s">
        <v>37</v>
      </c>
      <c r="H68" s="1" t="s">
        <v>38</v>
      </c>
      <c r="I68" s="1" t="s">
        <v>39</v>
      </c>
      <c r="J68" s="1" t="s">
        <v>420</v>
      </c>
      <c r="K68" s="1">
        <v>12</v>
      </c>
      <c r="L68" s="1">
        <v>10</v>
      </c>
      <c r="M68" s="1" t="s">
        <v>710</v>
      </c>
      <c r="N68" s="1" t="s">
        <v>422</v>
      </c>
      <c r="O68" s="1" t="s">
        <v>711</v>
      </c>
      <c r="P68" s="1" t="s">
        <v>424</v>
      </c>
      <c r="Q68" s="1" t="s">
        <v>712</v>
      </c>
      <c r="R68" s="1" t="s">
        <v>710</v>
      </c>
      <c r="S68" s="1" t="s">
        <v>46</v>
      </c>
      <c r="U68" s="1" t="s">
        <v>426</v>
      </c>
      <c r="V68" s="1" t="s">
        <v>713</v>
      </c>
      <c r="W68" s="1" t="s">
        <v>83</v>
      </c>
      <c r="X68" s="1" t="s">
        <v>84</v>
      </c>
      <c r="Y68" s="1" t="s">
        <v>714</v>
      </c>
      <c r="Z68" s="1" t="s">
        <v>395</v>
      </c>
      <c r="AB68" s="1" t="s">
        <v>53</v>
      </c>
      <c r="AC68" s="1" t="s">
        <v>529</v>
      </c>
      <c r="AE68" s="1" t="s">
        <v>55</v>
      </c>
      <c r="AF68" s="1" t="s">
        <v>56</v>
      </c>
      <c r="AI68" s="1" t="s">
        <v>57</v>
      </c>
      <c r="AJ68" s="1" t="s">
        <v>58</v>
      </c>
      <c r="AK68" s="1" t="s">
        <v>715</v>
      </c>
      <c r="AL68" s="1" t="s">
        <v>716</v>
      </c>
    </row>
    <row r="69" spans="1:38" x14ac:dyDescent="0.3">
      <c r="A69" s="1" t="str">
        <f>HYPERLINK("https://hsdes.intel.com/resource/16013204072","16013204072")</f>
        <v>16013204072</v>
      </c>
      <c r="B69" s="1" t="s">
        <v>717</v>
      </c>
      <c r="C69" s="1" t="s">
        <v>1233</v>
      </c>
      <c r="F69" s="1" t="s">
        <v>36</v>
      </c>
      <c r="G69" s="1" t="s">
        <v>37</v>
      </c>
      <c r="H69" s="1" t="s">
        <v>718</v>
      </c>
      <c r="I69" s="1" t="s">
        <v>39</v>
      </c>
      <c r="J69" s="1" t="s">
        <v>719</v>
      </c>
      <c r="K69" s="1">
        <v>15</v>
      </c>
      <c r="L69" s="1">
        <v>12</v>
      </c>
      <c r="S69" s="1" t="s">
        <v>46</v>
      </c>
      <c r="U69" s="1" t="s">
        <v>35</v>
      </c>
      <c r="V69" s="1" t="s">
        <v>720</v>
      </c>
      <c r="W69" s="1" t="s">
        <v>49</v>
      </c>
      <c r="X69" s="1" t="s">
        <v>84</v>
      </c>
      <c r="Y69" s="1" t="s">
        <v>721</v>
      </c>
      <c r="Z69" s="1" t="s">
        <v>722</v>
      </c>
      <c r="AB69" s="1" t="s">
        <v>53</v>
      </c>
      <c r="AC69" s="1" t="s">
        <v>723</v>
      </c>
      <c r="AE69" s="1" t="s">
        <v>55</v>
      </c>
      <c r="AF69" s="1" t="s">
        <v>88</v>
      </c>
      <c r="AI69" s="1" t="s">
        <v>57</v>
      </c>
      <c r="AJ69" s="1" t="s">
        <v>58</v>
      </c>
      <c r="AK69" s="1" t="s">
        <v>724</v>
      </c>
      <c r="AL69" s="1" t="s">
        <v>725</v>
      </c>
    </row>
    <row r="70" spans="1:38" x14ac:dyDescent="0.3">
      <c r="A70" s="1" t="str">
        <f>HYPERLINK("https://hsdes.intel.com/resource/14013157206","14013157206")</f>
        <v>14013157206</v>
      </c>
      <c r="B70" s="1" t="s">
        <v>726</v>
      </c>
      <c r="C70" s="1" t="s">
        <v>1237</v>
      </c>
      <c r="D70" s="1" t="s">
        <v>1238</v>
      </c>
      <c r="E70" s="1" t="s">
        <v>62</v>
      </c>
      <c r="F70" s="1" t="s">
        <v>352</v>
      </c>
      <c r="G70" s="1" t="s">
        <v>506</v>
      </c>
      <c r="H70" s="1" t="s">
        <v>38</v>
      </c>
      <c r="I70" s="1" t="s">
        <v>39</v>
      </c>
      <c r="J70" s="1" t="s">
        <v>139</v>
      </c>
      <c r="K70" s="1">
        <v>20</v>
      </c>
      <c r="L70" s="1">
        <v>16</v>
      </c>
      <c r="M70" s="1" t="s">
        <v>727</v>
      </c>
      <c r="N70" s="1" t="s">
        <v>65</v>
      </c>
      <c r="O70" s="1" t="s">
        <v>728</v>
      </c>
      <c r="P70" s="1" t="s">
        <v>729</v>
      </c>
      <c r="Q70" s="1" t="s">
        <v>730</v>
      </c>
      <c r="R70" s="1" t="s">
        <v>727</v>
      </c>
      <c r="S70" s="1" t="s">
        <v>46</v>
      </c>
      <c r="U70" s="1" t="s">
        <v>35</v>
      </c>
      <c r="V70" s="1" t="s">
        <v>731</v>
      </c>
      <c r="W70" s="1" t="s">
        <v>83</v>
      </c>
      <c r="X70" s="1" t="s">
        <v>50</v>
      </c>
      <c r="Y70" s="1" t="s">
        <v>732</v>
      </c>
      <c r="Z70" s="1" t="s">
        <v>733</v>
      </c>
      <c r="AB70" s="1" t="s">
        <v>53</v>
      </c>
      <c r="AC70" s="1" t="s">
        <v>87</v>
      </c>
      <c r="AE70" s="1" t="s">
        <v>257</v>
      </c>
      <c r="AF70" s="1" t="s">
        <v>56</v>
      </c>
      <c r="AI70" s="1" t="s">
        <v>57</v>
      </c>
      <c r="AJ70" s="1" t="s">
        <v>58</v>
      </c>
      <c r="AK70" s="1" t="s">
        <v>734</v>
      </c>
      <c r="AL70" s="1" t="s">
        <v>735</v>
      </c>
    </row>
    <row r="71" spans="1:38" x14ac:dyDescent="0.3">
      <c r="A71" s="1" t="str">
        <f>HYPERLINK("https://hsdes.intel.com/resource/14013179168","14013179168")</f>
        <v>14013179168</v>
      </c>
      <c r="B71" s="1" t="s">
        <v>736</v>
      </c>
      <c r="C71" s="1" t="s">
        <v>1233</v>
      </c>
      <c r="E71" s="1" t="s">
        <v>112</v>
      </c>
      <c r="F71" s="1" t="s">
        <v>75</v>
      </c>
      <c r="G71" s="1" t="s">
        <v>37</v>
      </c>
      <c r="H71" s="1" t="s">
        <v>38</v>
      </c>
      <c r="I71" s="1" t="s">
        <v>39</v>
      </c>
      <c r="J71" s="1" t="s">
        <v>737</v>
      </c>
      <c r="K71" s="1">
        <v>15</v>
      </c>
      <c r="L71" s="1">
        <v>12</v>
      </c>
      <c r="M71" s="1" t="s">
        <v>738</v>
      </c>
      <c r="N71" s="1" t="s">
        <v>114</v>
      </c>
      <c r="O71" s="1" t="s">
        <v>739</v>
      </c>
      <c r="P71" s="1" t="s">
        <v>130</v>
      </c>
      <c r="Q71" s="1" t="s">
        <v>740</v>
      </c>
      <c r="R71" s="1" t="s">
        <v>738</v>
      </c>
      <c r="S71" s="1" t="s">
        <v>118</v>
      </c>
      <c r="T71" s="1" t="s">
        <v>119</v>
      </c>
      <c r="U71" s="1" t="s">
        <v>120</v>
      </c>
      <c r="V71" s="1" t="s">
        <v>741</v>
      </c>
      <c r="W71" s="1" t="s">
        <v>83</v>
      </c>
      <c r="X71" s="1" t="s">
        <v>50</v>
      </c>
      <c r="Y71" s="1" t="s">
        <v>133</v>
      </c>
      <c r="Z71" s="1" t="s">
        <v>742</v>
      </c>
      <c r="AB71" s="1" t="s">
        <v>53</v>
      </c>
      <c r="AC71" s="1" t="s">
        <v>87</v>
      </c>
      <c r="AE71" s="1" t="s">
        <v>257</v>
      </c>
      <c r="AF71" s="1" t="s">
        <v>56</v>
      </c>
      <c r="AI71" s="1" t="s">
        <v>57</v>
      </c>
      <c r="AJ71" s="1" t="s">
        <v>58</v>
      </c>
      <c r="AK71" s="1" t="s">
        <v>743</v>
      </c>
      <c r="AL71" s="1" t="s">
        <v>744</v>
      </c>
    </row>
    <row r="72" spans="1:38" x14ac:dyDescent="0.3">
      <c r="A72" s="1" t="str">
        <f>HYPERLINK("https://hsdes.intel.com/resource/14013163180","14013163180")</f>
        <v>14013163180</v>
      </c>
      <c r="B72" s="1" t="s">
        <v>745</v>
      </c>
      <c r="C72" s="1" t="s">
        <v>1233</v>
      </c>
      <c r="E72" s="1" t="s">
        <v>62</v>
      </c>
      <c r="F72" s="1" t="s">
        <v>746</v>
      </c>
      <c r="G72" s="1" t="s">
        <v>37</v>
      </c>
      <c r="H72" s="1" t="s">
        <v>38</v>
      </c>
      <c r="I72" s="1" t="s">
        <v>39</v>
      </c>
      <c r="J72" s="1" t="s">
        <v>747</v>
      </c>
      <c r="K72" s="1">
        <v>130</v>
      </c>
      <c r="L72" s="1">
        <v>120</v>
      </c>
      <c r="M72" s="1" t="s">
        <v>748</v>
      </c>
      <c r="N72" s="1" t="s">
        <v>65</v>
      </c>
      <c r="O72" s="1" t="s">
        <v>749</v>
      </c>
      <c r="P72" s="1" t="s">
        <v>750</v>
      </c>
      <c r="Q72" s="1" t="s">
        <v>751</v>
      </c>
      <c r="R72" s="1" t="s">
        <v>748</v>
      </c>
      <c r="S72" s="1" t="s">
        <v>46</v>
      </c>
      <c r="U72" s="1" t="s">
        <v>35</v>
      </c>
      <c r="V72" s="1" t="s">
        <v>752</v>
      </c>
      <c r="W72" s="1" t="s">
        <v>83</v>
      </c>
      <c r="X72" s="1" t="s">
        <v>84</v>
      </c>
      <c r="Y72" s="1" t="s">
        <v>753</v>
      </c>
      <c r="Z72" s="1" t="s">
        <v>754</v>
      </c>
      <c r="AB72" s="1" t="s">
        <v>53</v>
      </c>
      <c r="AC72" s="1" t="s">
        <v>529</v>
      </c>
      <c r="AE72" s="1" t="s">
        <v>123</v>
      </c>
      <c r="AF72" s="1" t="s">
        <v>56</v>
      </c>
      <c r="AI72" s="1" t="s">
        <v>57</v>
      </c>
      <c r="AJ72" s="1" t="s">
        <v>58</v>
      </c>
      <c r="AK72" s="1" t="s">
        <v>755</v>
      </c>
      <c r="AL72" s="1" t="s">
        <v>756</v>
      </c>
    </row>
    <row r="73" spans="1:38" x14ac:dyDescent="0.3">
      <c r="A73" s="1" t="str">
        <f>HYPERLINK("https://hsdes.intel.com/resource/14013186930","14013186930")</f>
        <v>14013186930</v>
      </c>
      <c r="B73" s="1" t="s">
        <v>757</v>
      </c>
      <c r="C73" s="1" t="s">
        <v>1236</v>
      </c>
      <c r="E73" s="1" t="s">
        <v>224</v>
      </c>
      <c r="F73" s="1" t="s">
        <v>36</v>
      </c>
      <c r="G73" s="1" t="s">
        <v>37</v>
      </c>
      <c r="H73" s="1" t="s">
        <v>38</v>
      </c>
      <c r="I73" s="1" t="s">
        <v>39</v>
      </c>
      <c r="J73" s="1" t="s">
        <v>225</v>
      </c>
      <c r="K73" s="1">
        <v>20</v>
      </c>
      <c r="L73" s="1">
        <v>15</v>
      </c>
      <c r="M73" s="1" t="s">
        <v>758</v>
      </c>
      <c r="N73" s="1" t="s">
        <v>227</v>
      </c>
      <c r="O73" s="1" t="s">
        <v>759</v>
      </c>
      <c r="P73" s="1" t="s">
        <v>760</v>
      </c>
      <c r="Q73" s="1" t="s">
        <v>761</v>
      </c>
      <c r="R73" s="1" t="s">
        <v>758</v>
      </c>
      <c r="S73" s="1" t="s">
        <v>118</v>
      </c>
      <c r="U73" s="1" t="s">
        <v>224</v>
      </c>
      <c r="V73" s="1" t="s">
        <v>762</v>
      </c>
      <c r="W73" s="1" t="s">
        <v>49</v>
      </c>
      <c r="X73" s="1" t="s">
        <v>50</v>
      </c>
      <c r="Y73" s="1" t="s">
        <v>763</v>
      </c>
      <c r="Z73" s="1" t="s">
        <v>52</v>
      </c>
      <c r="AB73" s="1" t="s">
        <v>53</v>
      </c>
      <c r="AC73" s="1" t="s">
        <v>54</v>
      </c>
      <c r="AE73" s="1" t="s">
        <v>257</v>
      </c>
      <c r="AF73" s="1" t="s">
        <v>88</v>
      </c>
      <c r="AI73" s="1" t="s">
        <v>57</v>
      </c>
      <c r="AJ73" s="1" t="s">
        <v>764</v>
      </c>
      <c r="AK73" s="1" t="s">
        <v>765</v>
      </c>
      <c r="AL73" s="1" t="s">
        <v>766</v>
      </c>
    </row>
    <row r="74" spans="1:38" x14ac:dyDescent="0.3">
      <c r="A74" s="1" t="str">
        <f>HYPERLINK("https://hsdes.intel.com/resource/14013187130","14013187130")</f>
        <v>14013187130</v>
      </c>
      <c r="B74" s="1" t="s">
        <v>767</v>
      </c>
      <c r="C74" s="1" t="s">
        <v>1233</v>
      </c>
      <c r="E74" s="1" t="s">
        <v>112</v>
      </c>
      <c r="F74" s="1" t="s">
        <v>36</v>
      </c>
      <c r="G74" s="1" t="s">
        <v>37</v>
      </c>
      <c r="H74" s="1" t="s">
        <v>38</v>
      </c>
      <c r="I74" s="1" t="s">
        <v>39</v>
      </c>
      <c r="J74" s="1" t="s">
        <v>63</v>
      </c>
      <c r="K74" s="1">
        <v>5</v>
      </c>
      <c r="L74" s="1">
        <v>3</v>
      </c>
      <c r="M74" s="1" t="s">
        <v>768</v>
      </c>
      <c r="N74" s="1" t="s">
        <v>114</v>
      </c>
      <c r="O74" s="1" t="s">
        <v>769</v>
      </c>
      <c r="P74" s="1" t="s">
        <v>770</v>
      </c>
      <c r="Q74" s="1" t="s">
        <v>771</v>
      </c>
      <c r="R74" s="1" t="s">
        <v>768</v>
      </c>
      <c r="S74" s="1" t="s">
        <v>118</v>
      </c>
      <c r="T74" s="1" t="s">
        <v>119</v>
      </c>
      <c r="U74" s="1" t="s">
        <v>120</v>
      </c>
      <c r="V74" s="1" t="s">
        <v>772</v>
      </c>
      <c r="W74" s="1" t="s">
        <v>49</v>
      </c>
      <c r="X74" s="1" t="s">
        <v>84</v>
      </c>
      <c r="Y74" s="1" t="s">
        <v>51</v>
      </c>
      <c r="Z74" s="1" t="s">
        <v>52</v>
      </c>
      <c r="AB74" s="1" t="s">
        <v>53</v>
      </c>
      <c r="AC74" s="1" t="s">
        <v>122</v>
      </c>
      <c r="AE74" s="1" t="s">
        <v>55</v>
      </c>
      <c r="AF74" s="1" t="s">
        <v>88</v>
      </c>
      <c r="AI74" s="1" t="s">
        <v>57</v>
      </c>
      <c r="AJ74" s="1" t="s">
        <v>58</v>
      </c>
      <c r="AK74" s="1" t="s">
        <v>773</v>
      </c>
      <c r="AL74" s="1" t="s">
        <v>774</v>
      </c>
    </row>
    <row r="75" spans="1:38" x14ac:dyDescent="0.3">
      <c r="A75" s="1" t="str">
        <f>HYPERLINK("https://hsdes.intel.com/resource/14013185986","14013185986")</f>
        <v>14013185986</v>
      </c>
      <c r="B75" s="1" t="s">
        <v>775</v>
      </c>
      <c r="C75" s="1" t="s">
        <v>1233</v>
      </c>
      <c r="E75" s="1" t="s">
        <v>112</v>
      </c>
      <c r="F75" s="1" t="s">
        <v>36</v>
      </c>
      <c r="G75" s="1" t="s">
        <v>37</v>
      </c>
      <c r="H75" s="1" t="s">
        <v>38</v>
      </c>
      <c r="I75" s="1" t="s">
        <v>39</v>
      </c>
      <c r="J75" s="1" t="s">
        <v>100</v>
      </c>
      <c r="K75" s="1">
        <v>20</v>
      </c>
      <c r="L75" s="1">
        <v>17</v>
      </c>
      <c r="M75" s="1" t="s">
        <v>776</v>
      </c>
      <c r="N75" s="1" t="s">
        <v>114</v>
      </c>
      <c r="O75" s="1" t="s">
        <v>777</v>
      </c>
      <c r="P75" s="1" t="s">
        <v>770</v>
      </c>
      <c r="Q75" s="1" t="s">
        <v>778</v>
      </c>
      <c r="R75" s="1" t="s">
        <v>776</v>
      </c>
      <c r="S75" s="1" t="s">
        <v>118</v>
      </c>
      <c r="T75" s="1" t="s">
        <v>119</v>
      </c>
      <c r="U75" s="1" t="s">
        <v>120</v>
      </c>
      <c r="V75" s="1" t="s">
        <v>779</v>
      </c>
      <c r="W75" s="1" t="s">
        <v>49</v>
      </c>
      <c r="X75" s="1" t="s">
        <v>50</v>
      </c>
      <c r="Y75" s="1" t="s">
        <v>51</v>
      </c>
      <c r="Z75" s="1" t="s">
        <v>52</v>
      </c>
      <c r="AB75" s="1" t="s">
        <v>53</v>
      </c>
      <c r="AC75" s="1" t="s">
        <v>122</v>
      </c>
      <c r="AE75" s="1" t="s">
        <v>257</v>
      </c>
      <c r="AF75" s="1" t="s">
        <v>56</v>
      </c>
      <c r="AI75" s="1" t="s">
        <v>57</v>
      </c>
      <c r="AJ75" s="1" t="s">
        <v>58</v>
      </c>
      <c r="AK75" s="1" t="s">
        <v>780</v>
      </c>
      <c r="AL75" s="1" t="s">
        <v>781</v>
      </c>
    </row>
    <row r="76" spans="1:38" x14ac:dyDescent="0.3">
      <c r="A76" s="1" t="str">
        <f>HYPERLINK("https://hsdes.intel.com/resource/14013184473","14013184473")</f>
        <v>14013184473</v>
      </c>
      <c r="B76" s="1" t="s">
        <v>782</v>
      </c>
      <c r="C76" s="1" t="s">
        <v>1233</v>
      </c>
      <c r="E76" s="1" t="s">
        <v>112</v>
      </c>
      <c r="F76" s="1" t="s">
        <v>36</v>
      </c>
      <c r="G76" s="1" t="s">
        <v>37</v>
      </c>
      <c r="H76" s="1" t="s">
        <v>38</v>
      </c>
      <c r="I76" s="1" t="s">
        <v>39</v>
      </c>
      <c r="J76" s="1" t="s">
        <v>602</v>
      </c>
      <c r="K76" s="1">
        <v>8</v>
      </c>
      <c r="L76" s="1">
        <v>6</v>
      </c>
      <c r="M76" s="1" t="s">
        <v>783</v>
      </c>
      <c r="N76" s="1" t="s">
        <v>114</v>
      </c>
      <c r="O76" s="1" t="s">
        <v>784</v>
      </c>
      <c r="P76" s="1" t="s">
        <v>785</v>
      </c>
      <c r="Q76" s="1" t="s">
        <v>786</v>
      </c>
      <c r="R76" s="1" t="s">
        <v>783</v>
      </c>
      <c r="S76" s="1" t="s">
        <v>118</v>
      </c>
      <c r="T76" s="1" t="s">
        <v>119</v>
      </c>
      <c r="U76" s="1" t="s">
        <v>120</v>
      </c>
      <c r="V76" s="1" t="s">
        <v>787</v>
      </c>
      <c r="W76" s="1" t="s">
        <v>83</v>
      </c>
      <c r="X76" s="1" t="s">
        <v>50</v>
      </c>
      <c r="Y76" s="1" t="s">
        <v>788</v>
      </c>
      <c r="Z76" s="1" t="s">
        <v>789</v>
      </c>
      <c r="AB76" s="1" t="s">
        <v>53</v>
      </c>
      <c r="AC76" s="1" t="s">
        <v>87</v>
      </c>
      <c r="AE76" s="1" t="s">
        <v>55</v>
      </c>
      <c r="AF76" s="1" t="s">
        <v>56</v>
      </c>
      <c r="AI76" s="1" t="s">
        <v>57</v>
      </c>
      <c r="AJ76" s="1" t="s">
        <v>58</v>
      </c>
      <c r="AK76" s="1" t="s">
        <v>790</v>
      </c>
      <c r="AL76" s="1" t="s">
        <v>791</v>
      </c>
    </row>
    <row r="77" spans="1:38" x14ac:dyDescent="0.3">
      <c r="A77" s="1" t="str">
        <f>HYPERLINK("https://hsdes.intel.com/resource/14013160451","14013160451")</f>
        <v>14013160451</v>
      </c>
      <c r="B77" s="1" t="s">
        <v>792</v>
      </c>
      <c r="C77" s="1" t="s">
        <v>1233</v>
      </c>
      <c r="E77" s="1" t="s">
        <v>245</v>
      </c>
      <c r="F77" s="1" t="s">
        <v>36</v>
      </c>
      <c r="G77" s="1" t="s">
        <v>37</v>
      </c>
      <c r="H77" s="1" t="s">
        <v>38</v>
      </c>
      <c r="I77" s="1" t="s">
        <v>39</v>
      </c>
      <c r="J77" s="1" t="s">
        <v>76</v>
      </c>
      <c r="K77" s="1">
        <v>10</v>
      </c>
      <c r="L77" s="1">
        <v>5</v>
      </c>
      <c r="M77" s="1" t="s">
        <v>793</v>
      </c>
      <c r="N77" s="1" t="s">
        <v>248</v>
      </c>
      <c r="O77" s="1" t="s">
        <v>794</v>
      </c>
      <c r="P77" s="1" t="s">
        <v>264</v>
      </c>
      <c r="Q77" s="1" t="s">
        <v>795</v>
      </c>
      <c r="R77" s="1" t="s">
        <v>793</v>
      </c>
      <c r="S77" s="1" t="s">
        <v>46</v>
      </c>
      <c r="T77" s="1" t="s">
        <v>252</v>
      </c>
      <c r="U77" s="1" t="s">
        <v>253</v>
      </c>
      <c r="V77" s="1" t="s">
        <v>796</v>
      </c>
      <c r="W77" s="1" t="s">
        <v>83</v>
      </c>
      <c r="X77" s="1" t="s">
        <v>84</v>
      </c>
      <c r="Y77" s="1" t="s">
        <v>797</v>
      </c>
      <c r="Z77" s="1" t="s">
        <v>798</v>
      </c>
      <c r="AB77" s="1" t="s">
        <v>53</v>
      </c>
      <c r="AC77" s="1" t="s">
        <v>87</v>
      </c>
      <c r="AE77" s="1" t="s">
        <v>55</v>
      </c>
      <c r="AF77" s="1" t="s">
        <v>56</v>
      </c>
      <c r="AI77" s="1" t="s">
        <v>57</v>
      </c>
      <c r="AJ77" s="1" t="s">
        <v>58</v>
      </c>
      <c r="AK77" s="1" t="s">
        <v>799</v>
      </c>
      <c r="AL77" s="1" t="s">
        <v>800</v>
      </c>
    </row>
    <row r="78" spans="1:38" x14ac:dyDescent="0.3">
      <c r="A78" s="1" t="str">
        <f>HYPERLINK("https://hsdes.intel.com/resource/14013160449","14013160449")</f>
        <v>14013160449</v>
      </c>
      <c r="B78" s="1" t="s">
        <v>801</v>
      </c>
      <c r="C78" s="1" t="s">
        <v>1233</v>
      </c>
      <c r="E78" s="1" t="s">
        <v>245</v>
      </c>
      <c r="F78" s="1" t="s">
        <v>75</v>
      </c>
      <c r="G78" s="1" t="s">
        <v>37</v>
      </c>
      <c r="H78" s="1" t="s">
        <v>38</v>
      </c>
      <c r="I78" s="1" t="s">
        <v>39</v>
      </c>
      <c r="J78" s="1" t="s">
        <v>76</v>
      </c>
      <c r="K78" s="1">
        <v>10</v>
      </c>
      <c r="L78" s="1">
        <v>5</v>
      </c>
      <c r="M78" s="1" t="s">
        <v>802</v>
      </c>
      <c r="N78" s="1" t="s">
        <v>248</v>
      </c>
      <c r="O78" s="1" t="s">
        <v>803</v>
      </c>
      <c r="P78" s="1" t="s">
        <v>804</v>
      </c>
      <c r="Q78" s="1" t="s">
        <v>805</v>
      </c>
      <c r="R78" s="1" t="s">
        <v>802</v>
      </c>
      <c r="S78" s="1" t="s">
        <v>46</v>
      </c>
      <c r="T78" s="1" t="s">
        <v>252</v>
      </c>
      <c r="U78" s="1" t="s">
        <v>253</v>
      </c>
      <c r="V78" s="1" t="s">
        <v>806</v>
      </c>
      <c r="W78" s="1" t="s">
        <v>83</v>
      </c>
      <c r="X78" s="1" t="s">
        <v>84</v>
      </c>
      <c r="Y78" s="1" t="s">
        <v>807</v>
      </c>
      <c r="Z78" s="1" t="s">
        <v>808</v>
      </c>
      <c r="AB78" s="1" t="s">
        <v>53</v>
      </c>
      <c r="AC78" s="1" t="s">
        <v>87</v>
      </c>
      <c r="AE78" s="1" t="s">
        <v>55</v>
      </c>
      <c r="AF78" s="1" t="s">
        <v>56</v>
      </c>
      <c r="AI78" s="1" t="s">
        <v>57</v>
      </c>
      <c r="AJ78" s="1" t="s">
        <v>58</v>
      </c>
      <c r="AK78" s="1" t="s">
        <v>809</v>
      </c>
      <c r="AL78" s="1" t="s">
        <v>810</v>
      </c>
    </row>
    <row r="79" spans="1:38" x14ac:dyDescent="0.3">
      <c r="A79" s="1" t="str">
        <f>HYPERLINK("https://hsdes.intel.com/resource/14013187722","14013187722")</f>
        <v>14013187722</v>
      </c>
      <c r="B79" s="1" t="s">
        <v>811</v>
      </c>
      <c r="C79" s="1" t="s">
        <v>1233</v>
      </c>
      <c r="E79" s="1" t="s">
        <v>224</v>
      </c>
      <c r="F79" s="1" t="s">
        <v>36</v>
      </c>
      <c r="G79" s="1" t="s">
        <v>37</v>
      </c>
      <c r="H79" s="1" t="s">
        <v>38</v>
      </c>
      <c r="I79" s="1" t="s">
        <v>39</v>
      </c>
      <c r="J79" s="1" t="s">
        <v>660</v>
      </c>
      <c r="K79" s="1">
        <v>8</v>
      </c>
      <c r="L79" s="1">
        <v>6</v>
      </c>
      <c r="M79" s="1" t="s">
        <v>812</v>
      </c>
      <c r="N79" s="1" t="s">
        <v>227</v>
      </c>
      <c r="O79" s="1" t="s">
        <v>813</v>
      </c>
      <c r="P79" s="1" t="s">
        <v>814</v>
      </c>
      <c r="Q79" s="1" t="s">
        <v>240</v>
      </c>
      <c r="R79" s="1" t="s">
        <v>812</v>
      </c>
      <c r="S79" s="1" t="s">
        <v>118</v>
      </c>
      <c r="U79" s="1" t="s">
        <v>224</v>
      </c>
      <c r="V79" s="1" t="s">
        <v>231</v>
      </c>
      <c r="W79" s="1" t="s">
        <v>49</v>
      </c>
      <c r="X79" s="1" t="s">
        <v>50</v>
      </c>
      <c r="Y79" s="1" t="s">
        <v>815</v>
      </c>
      <c r="Z79" s="1" t="s">
        <v>816</v>
      </c>
      <c r="AB79" s="1" t="s">
        <v>53</v>
      </c>
      <c r="AC79" s="1" t="s">
        <v>87</v>
      </c>
      <c r="AE79" s="1" t="s">
        <v>55</v>
      </c>
      <c r="AF79" s="1" t="s">
        <v>56</v>
      </c>
      <c r="AI79" s="1" t="s">
        <v>57</v>
      </c>
      <c r="AJ79" s="1" t="s">
        <v>233</v>
      </c>
      <c r="AK79" s="1" t="s">
        <v>817</v>
      </c>
      <c r="AL79" s="1" t="s">
        <v>818</v>
      </c>
    </row>
    <row r="80" spans="1:38" x14ac:dyDescent="0.3">
      <c r="A80" s="1" t="str">
        <f>HYPERLINK("https://hsdes.intel.com/resource/14013187157","14013187157")</f>
        <v>14013187157</v>
      </c>
      <c r="B80" s="1" t="s">
        <v>819</v>
      </c>
      <c r="C80" s="1" t="s">
        <v>1233</v>
      </c>
      <c r="E80" s="1" t="s">
        <v>245</v>
      </c>
      <c r="F80" s="1" t="s">
        <v>36</v>
      </c>
      <c r="G80" s="1" t="s">
        <v>37</v>
      </c>
      <c r="H80" s="1" t="s">
        <v>38</v>
      </c>
      <c r="I80" s="1" t="s">
        <v>39</v>
      </c>
      <c r="J80" s="1" t="s">
        <v>261</v>
      </c>
      <c r="K80" s="1">
        <v>25</v>
      </c>
      <c r="L80" s="1">
        <v>15</v>
      </c>
      <c r="M80" s="1" t="s">
        <v>820</v>
      </c>
      <c r="N80" s="1" t="s">
        <v>248</v>
      </c>
      <c r="O80" s="1" t="s">
        <v>821</v>
      </c>
      <c r="P80" s="1" t="s">
        <v>822</v>
      </c>
      <c r="Q80" s="1" t="s">
        <v>823</v>
      </c>
      <c r="R80" s="1" t="s">
        <v>820</v>
      </c>
      <c r="S80" s="1" t="s">
        <v>46</v>
      </c>
      <c r="T80" s="1" t="s">
        <v>252</v>
      </c>
      <c r="U80" s="1" t="s">
        <v>253</v>
      </c>
      <c r="V80" s="1" t="s">
        <v>824</v>
      </c>
      <c r="W80" s="1" t="s">
        <v>49</v>
      </c>
      <c r="X80" s="1" t="s">
        <v>84</v>
      </c>
      <c r="Y80" s="1" t="s">
        <v>232</v>
      </c>
      <c r="Z80" s="1" t="s">
        <v>52</v>
      </c>
      <c r="AB80" s="1" t="s">
        <v>53</v>
      </c>
      <c r="AC80" s="1" t="s">
        <v>54</v>
      </c>
      <c r="AE80" s="1" t="s">
        <v>257</v>
      </c>
      <c r="AF80" s="1" t="s">
        <v>56</v>
      </c>
      <c r="AI80" s="1" t="s">
        <v>57</v>
      </c>
      <c r="AJ80" s="1" t="s">
        <v>58</v>
      </c>
      <c r="AK80" s="1" t="s">
        <v>825</v>
      </c>
      <c r="AL80" s="1" t="s">
        <v>826</v>
      </c>
    </row>
    <row r="81" spans="1:38" x14ac:dyDescent="0.3">
      <c r="A81" s="1" t="str">
        <f>HYPERLINK("https://hsdes.intel.com/resource/14013173200","14013173200")</f>
        <v>14013173200</v>
      </c>
      <c r="B81" s="1" t="s">
        <v>827</v>
      </c>
      <c r="C81" s="1" t="s">
        <v>1233</v>
      </c>
      <c r="E81" s="1" t="s">
        <v>245</v>
      </c>
      <c r="F81" s="1" t="s">
        <v>36</v>
      </c>
      <c r="G81" s="1" t="s">
        <v>37</v>
      </c>
      <c r="H81" s="1" t="s">
        <v>38</v>
      </c>
      <c r="I81" s="1" t="s">
        <v>39</v>
      </c>
      <c r="J81" s="1" t="s">
        <v>246</v>
      </c>
      <c r="K81" s="1">
        <v>18</v>
      </c>
      <c r="L81" s="1">
        <v>8</v>
      </c>
      <c r="M81" s="1" t="s">
        <v>828</v>
      </c>
      <c r="N81" s="1" t="s">
        <v>248</v>
      </c>
      <c r="O81" s="1" t="s">
        <v>829</v>
      </c>
      <c r="P81" s="1" t="s">
        <v>830</v>
      </c>
      <c r="Q81" s="1" t="s">
        <v>831</v>
      </c>
      <c r="R81" s="1" t="s">
        <v>828</v>
      </c>
      <c r="S81" s="1" t="s">
        <v>46</v>
      </c>
      <c r="T81" s="1" t="s">
        <v>252</v>
      </c>
      <c r="U81" s="1" t="s">
        <v>253</v>
      </c>
      <c r="V81" s="1" t="s">
        <v>832</v>
      </c>
      <c r="W81" s="1" t="s">
        <v>83</v>
      </c>
      <c r="X81" s="1" t="s">
        <v>84</v>
      </c>
      <c r="Y81" s="1" t="s">
        <v>458</v>
      </c>
      <c r="Z81" s="1" t="s">
        <v>459</v>
      </c>
      <c r="AB81" s="1" t="s">
        <v>53</v>
      </c>
      <c r="AC81" s="1" t="s">
        <v>87</v>
      </c>
      <c r="AE81" s="1" t="s">
        <v>55</v>
      </c>
      <c r="AF81" s="1" t="s">
        <v>56</v>
      </c>
      <c r="AI81" s="1" t="s">
        <v>57</v>
      </c>
      <c r="AJ81" s="1" t="s">
        <v>58</v>
      </c>
      <c r="AK81" s="1" t="s">
        <v>833</v>
      </c>
      <c r="AL81" s="1" t="s">
        <v>834</v>
      </c>
    </row>
    <row r="82" spans="1:38" x14ac:dyDescent="0.3">
      <c r="A82" s="1" t="str">
        <f>HYPERLINK("https://hsdes.intel.com/resource/14013156881","14013156881")</f>
        <v>14013156881</v>
      </c>
      <c r="B82" s="1" t="s">
        <v>835</v>
      </c>
      <c r="C82" s="1" t="s">
        <v>1233</v>
      </c>
      <c r="E82" s="1" t="s">
        <v>245</v>
      </c>
      <c r="F82" s="1" t="s">
        <v>352</v>
      </c>
      <c r="G82" s="1" t="s">
        <v>37</v>
      </c>
      <c r="H82" s="1" t="s">
        <v>38</v>
      </c>
      <c r="I82" s="1" t="s">
        <v>39</v>
      </c>
      <c r="J82" s="1" t="s">
        <v>836</v>
      </c>
      <c r="K82" s="1">
        <v>10</v>
      </c>
      <c r="L82" s="1">
        <v>6</v>
      </c>
      <c r="M82" s="1" t="s">
        <v>837</v>
      </c>
      <c r="N82" s="1" t="s">
        <v>248</v>
      </c>
      <c r="O82" s="1" t="s">
        <v>838</v>
      </c>
      <c r="P82" s="1" t="s">
        <v>839</v>
      </c>
      <c r="Q82" s="1" t="s">
        <v>840</v>
      </c>
      <c r="R82" s="1" t="s">
        <v>837</v>
      </c>
      <c r="S82" s="1" t="s">
        <v>46</v>
      </c>
      <c r="T82" s="1" t="s">
        <v>252</v>
      </c>
      <c r="U82" s="1" t="s">
        <v>253</v>
      </c>
      <c r="V82" s="1" t="s">
        <v>841</v>
      </c>
      <c r="W82" s="1" t="s">
        <v>83</v>
      </c>
      <c r="X82" s="1" t="s">
        <v>84</v>
      </c>
      <c r="Y82" s="1" t="s">
        <v>842</v>
      </c>
      <c r="Z82" s="1" t="s">
        <v>843</v>
      </c>
      <c r="AB82" s="1" t="s">
        <v>53</v>
      </c>
      <c r="AC82" s="1" t="s">
        <v>87</v>
      </c>
      <c r="AE82" s="1" t="s">
        <v>55</v>
      </c>
      <c r="AF82" s="1" t="s">
        <v>88</v>
      </c>
      <c r="AI82" s="1" t="s">
        <v>57</v>
      </c>
      <c r="AJ82" s="1" t="s">
        <v>844</v>
      </c>
      <c r="AK82" s="1" t="s">
        <v>845</v>
      </c>
      <c r="AL82" s="1" t="s">
        <v>846</v>
      </c>
    </row>
    <row r="83" spans="1:38" x14ac:dyDescent="0.3">
      <c r="A83" s="1" t="str">
        <f>HYPERLINK("https://hsdes.intel.com/resource/14013185689","14013185689")</f>
        <v>14013185689</v>
      </c>
      <c r="B83" s="1" t="s">
        <v>847</v>
      </c>
      <c r="C83" s="1" t="s">
        <v>1233</v>
      </c>
      <c r="E83" s="1" t="s">
        <v>35</v>
      </c>
      <c r="F83" s="1" t="s">
        <v>75</v>
      </c>
      <c r="G83" s="1" t="s">
        <v>37</v>
      </c>
      <c r="H83" s="1" t="s">
        <v>38</v>
      </c>
      <c r="I83" s="1" t="s">
        <v>39</v>
      </c>
      <c r="J83" s="1" t="s">
        <v>163</v>
      </c>
      <c r="K83" s="1">
        <v>15</v>
      </c>
      <c r="L83" s="1">
        <v>10</v>
      </c>
      <c r="M83" s="1" t="s">
        <v>848</v>
      </c>
      <c r="N83" s="1" t="s">
        <v>42</v>
      </c>
      <c r="O83" s="1" t="s">
        <v>849</v>
      </c>
      <c r="P83" s="1" t="s">
        <v>850</v>
      </c>
      <c r="Q83" s="1" t="s">
        <v>851</v>
      </c>
      <c r="R83" s="1" t="s">
        <v>848</v>
      </c>
      <c r="S83" s="1" t="s">
        <v>46</v>
      </c>
      <c r="U83" s="1" t="s">
        <v>47</v>
      </c>
      <c r="V83" s="1" t="s">
        <v>852</v>
      </c>
      <c r="W83" s="1" t="s">
        <v>83</v>
      </c>
      <c r="X83" s="1" t="s">
        <v>50</v>
      </c>
      <c r="Y83" s="1" t="s">
        <v>853</v>
      </c>
      <c r="Z83" s="1" t="s">
        <v>854</v>
      </c>
      <c r="AB83" s="1" t="s">
        <v>53</v>
      </c>
      <c r="AC83" s="1" t="s">
        <v>87</v>
      </c>
      <c r="AE83" s="1" t="s">
        <v>55</v>
      </c>
      <c r="AF83" s="1" t="s">
        <v>88</v>
      </c>
      <c r="AI83" s="1" t="s">
        <v>855</v>
      </c>
      <c r="AJ83" s="1" t="s">
        <v>58</v>
      </c>
      <c r="AK83" s="1" t="s">
        <v>856</v>
      </c>
      <c r="AL83" s="1" t="s">
        <v>857</v>
      </c>
    </row>
    <row r="84" spans="1:38" x14ac:dyDescent="0.3">
      <c r="A84" s="1" t="str">
        <f>HYPERLINK("https://hsdes.intel.com/resource/14013185686","14013185686")</f>
        <v>14013185686</v>
      </c>
      <c r="B84" s="1" t="s">
        <v>858</v>
      </c>
      <c r="C84" s="1" t="s">
        <v>1233</v>
      </c>
      <c r="E84" s="1" t="s">
        <v>35</v>
      </c>
      <c r="F84" s="1" t="s">
        <v>75</v>
      </c>
      <c r="G84" s="1" t="s">
        <v>37</v>
      </c>
      <c r="H84" s="1" t="s">
        <v>38</v>
      </c>
      <c r="I84" s="1" t="s">
        <v>39</v>
      </c>
      <c r="J84" s="1" t="s">
        <v>163</v>
      </c>
      <c r="K84" s="1">
        <v>10</v>
      </c>
      <c r="L84" s="1">
        <v>8</v>
      </c>
      <c r="M84" s="1" t="s">
        <v>859</v>
      </c>
      <c r="N84" s="1" t="s">
        <v>42</v>
      </c>
      <c r="O84" s="1" t="s">
        <v>860</v>
      </c>
      <c r="P84" s="1" t="s">
        <v>850</v>
      </c>
      <c r="Q84" s="1" t="s">
        <v>861</v>
      </c>
      <c r="R84" s="1" t="s">
        <v>859</v>
      </c>
      <c r="S84" s="1" t="s">
        <v>46</v>
      </c>
      <c r="U84" s="1" t="s">
        <v>47</v>
      </c>
      <c r="V84" s="1" t="s">
        <v>862</v>
      </c>
      <c r="W84" s="1" t="s">
        <v>83</v>
      </c>
      <c r="X84" s="1" t="s">
        <v>50</v>
      </c>
      <c r="Y84" s="1" t="s">
        <v>853</v>
      </c>
      <c r="Z84" s="1" t="s">
        <v>854</v>
      </c>
      <c r="AB84" s="1" t="s">
        <v>53</v>
      </c>
      <c r="AC84" s="1" t="s">
        <v>87</v>
      </c>
      <c r="AE84" s="1" t="s">
        <v>55</v>
      </c>
      <c r="AF84" s="1" t="s">
        <v>88</v>
      </c>
      <c r="AI84" s="1" t="s">
        <v>855</v>
      </c>
      <c r="AJ84" s="1" t="s">
        <v>58</v>
      </c>
      <c r="AK84" s="1" t="s">
        <v>863</v>
      </c>
      <c r="AL84" s="1" t="s">
        <v>864</v>
      </c>
    </row>
    <row r="85" spans="1:38" x14ac:dyDescent="0.3">
      <c r="A85" s="1" t="str">
        <f>HYPERLINK("https://hsdes.intel.com/resource/14013159046","14013159046")</f>
        <v>14013159046</v>
      </c>
      <c r="B85" s="1" t="s">
        <v>865</v>
      </c>
      <c r="C85" s="1" t="s">
        <v>1233</v>
      </c>
      <c r="E85" s="1" t="s">
        <v>35</v>
      </c>
      <c r="F85" s="1" t="s">
        <v>75</v>
      </c>
      <c r="G85" s="1" t="s">
        <v>37</v>
      </c>
      <c r="H85" s="1" t="s">
        <v>38</v>
      </c>
      <c r="I85" s="1" t="s">
        <v>39</v>
      </c>
      <c r="J85" s="1" t="s">
        <v>163</v>
      </c>
      <c r="K85" s="1">
        <v>10</v>
      </c>
      <c r="L85" s="1">
        <v>8</v>
      </c>
      <c r="M85" s="1" t="s">
        <v>866</v>
      </c>
      <c r="N85" s="1" t="s">
        <v>42</v>
      </c>
      <c r="O85" s="1" t="s">
        <v>867</v>
      </c>
      <c r="P85" s="1" t="s">
        <v>850</v>
      </c>
      <c r="Q85" s="1" t="s">
        <v>868</v>
      </c>
      <c r="R85" s="1" t="s">
        <v>866</v>
      </c>
      <c r="S85" s="1" t="s">
        <v>46</v>
      </c>
      <c r="U85" s="1" t="s">
        <v>47</v>
      </c>
      <c r="V85" s="1" t="s">
        <v>869</v>
      </c>
      <c r="W85" s="1" t="s">
        <v>83</v>
      </c>
      <c r="X85" s="1" t="s">
        <v>84</v>
      </c>
      <c r="Y85" s="1" t="s">
        <v>853</v>
      </c>
      <c r="Z85" s="1" t="s">
        <v>870</v>
      </c>
      <c r="AB85" s="1" t="s">
        <v>53</v>
      </c>
      <c r="AC85" s="1" t="s">
        <v>54</v>
      </c>
      <c r="AE85" s="1" t="s">
        <v>55</v>
      </c>
      <c r="AF85" s="1" t="s">
        <v>56</v>
      </c>
      <c r="AI85" s="1" t="s">
        <v>855</v>
      </c>
      <c r="AJ85" s="1" t="s">
        <v>58</v>
      </c>
      <c r="AK85" s="1" t="s">
        <v>871</v>
      </c>
      <c r="AL85" s="1" t="s">
        <v>872</v>
      </c>
    </row>
    <row r="86" spans="1:38" x14ac:dyDescent="0.3">
      <c r="A86" s="1" t="str">
        <f>HYPERLINK("https://hsdes.intel.com/resource/14013187693","14013187693")</f>
        <v>14013187693</v>
      </c>
      <c r="B86" s="1" t="s">
        <v>873</v>
      </c>
      <c r="C86" s="1" t="s">
        <v>1233</v>
      </c>
      <c r="E86" s="1" t="s">
        <v>35</v>
      </c>
      <c r="F86" s="1" t="s">
        <v>36</v>
      </c>
      <c r="G86" s="1" t="s">
        <v>37</v>
      </c>
      <c r="H86" s="1" t="s">
        <v>38</v>
      </c>
      <c r="I86" s="1" t="s">
        <v>39</v>
      </c>
      <c r="J86" s="1" t="s">
        <v>40</v>
      </c>
      <c r="K86" s="1">
        <v>20</v>
      </c>
      <c r="L86" s="1">
        <v>15</v>
      </c>
      <c r="M86" s="1" t="s">
        <v>874</v>
      </c>
      <c r="N86" s="1" t="s">
        <v>42</v>
      </c>
      <c r="O86" s="1" t="s">
        <v>875</v>
      </c>
      <c r="P86" s="1" t="s">
        <v>876</v>
      </c>
      <c r="Q86" s="1" t="s">
        <v>877</v>
      </c>
      <c r="R86" s="1" t="s">
        <v>874</v>
      </c>
      <c r="S86" s="1" t="s">
        <v>46</v>
      </c>
      <c r="U86" s="1" t="s">
        <v>47</v>
      </c>
      <c r="V86" s="1" t="s">
        <v>878</v>
      </c>
      <c r="W86" s="1" t="s">
        <v>49</v>
      </c>
      <c r="X86" s="1" t="s">
        <v>84</v>
      </c>
      <c r="Y86" s="1" t="s">
        <v>51</v>
      </c>
      <c r="Z86" s="1" t="s">
        <v>52</v>
      </c>
      <c r="AB86" s="1" t="s">
        <v>53</v>
      </c>
      <c r="AC86" s="1" t="s">
        <v>54</v>
      </c>
      <c r="AE86" s="1" t="s">
        <v>257</v>
      </c>
      <c r="AF86" s="1" t="s">
        <v>56</v>
      </c>
      <c r="AI86" s="1" t="s">
        <v>57</v>
      </c>
      <c r="AJ86" s="1" t="s">
        <v>58</v>
      </c>
      <c r="AK86" s="1" t="s">
        <v>879</v>
      </c>
      <c r="AL86" s="1" t="s">
        <v>880</v>
      </c>
    </row>
    <row r="87" spans="1:38" x14ac:dyDescent="0.3">
      <c r="A87" s="1" t="str">
        <f>HYPERLINK("https://hsdes.intel.com/resource/14013187692","14013187692")</f>
        <v>14013187692</v>
      </c>
      <c r="B87" s="1" t="s">
        <v>881</v>
      </c>
      <c r="C87" s="1" t="s">
        <v>1233</v>
      </c>
      <c r="E87" s="1" t="s">
        <v>35</v>
      </c>
      <c r="F87" s="1" t="s">
        <v>36</v>
      </c>
      <c r="G87" s="1" t="s">
        <v>37</v>
      </c>
      <c r="H87" s="1" t="s">
        <v>38</v>
      </c>
      <c r="I87" s="1" t="s">
        <v>39</v>
      </c>
      <c r="J87" s="1" t="s">
        <v>40</v>
      </c>
      <c r="K87" s="1">
        <v>10</v>
      </c>
      <c r="L87" s="1">
        <v>8</v>
      </c>
      <c r="M87" s="1" t="s">
        <v>882</v>
      </c>
      <c r="N87" s="1" t="s">
        <v>42</v>
      </c>
      <c r="O87" s="1" t="s">
        <v>883</v>
      </c>
      <c r="P87" s="1" t="s">
        <v>884</v>
      </c>
      <c r="Q87" s="1" t="s">
        <v>885</v>
      </c>
      <c r="R87" s="1" t="s">
        <v>882</v>
      </c>
      <c r="S87" s="1" t="s">
        <v>46</v>
      </c>
      <c r="U87" s="1" t="s">
        <v>47</v>
      </c>
      <c r="V87" s="1" t="s">
        <v>886</v>
      </c>
      <c r="W87" s="1" t="s">
        <v>49</v>
      </c>
      <c r="X87" s="1" t="s">
        <v>50</v>
      </c>
      <c r="Y87" s="1" t="s">
        <v>887</v>
      </c>
      <c r="Z87" s="1" t="s">
        <v>52</v>
      </c>
      <c r="AB87" s="1" t="s">
        <v>53</v>
      </c>
      <c r="AC87" s="1" t="s">
        <v>54</v>
      </c>
      <c r="AE87" s="1" t="s">
        <v>55</v>
      </c>
      <c r="AF87" s="1" t="s">
        <v>56</v>
      </c>
      <c r="AI87" s="1" t="s">
        <v>57</v>
      </c>
      <c r="AJ87" s="1" t="s">
        <v>58</v>
      </c>
      <c r="AK87" s="1" t="s">
        <v>888</v>
      </c>
      <c r="AL87" s="1" t="s">
        <v>889</v>
      </c>
    </row>
    <row r="88" spans="1:38" x14ac:dyDescent="0.3">
      <c r="A88" s="1" t="str">
        <f>HYPERLINK("https://hsdes.intel.com/resource/14013179118","14013179118")</f>
        <v>14013179118</v>
      </c>
      <c r="B88" s="1" t="s">
        <v>890</v>
      </c>
      <c r="C88" s="1" t="s">
        <v>1233</v>
      </c>
      <c r="E88" s="1" t="s">
        <v>35</v>
      </c>
      <c r="F88" s="1" t="s">
        <v>75</v>
      </c>
      <c r="G88" s="1" t="s">
        <v>37</v>
      </c>
      <c r="H88" s="1" t="s">
        <v>38</v>
      </c>
      <c r="I88" s="1" t="s">
        <v>39</v>
      </c>
      <c r="J88" s="1" t="s">
        <v>891</v>
      </c>
      <c r="K88" s="1">
        <v>25</v>
      </c>
      <c r="L88" s="1">
        <v>20</v>
      </c>
      <c r="M88" s="1" t="s">
        <v>892</v>
      </c>
      <c r="N88" s="1" t="s">
        <v>42</v>
      </c>
      <c r="O88" s="1" t="s">
        <v>893</v>
      </c>
      <c r="P88" s="1" t="s">
        <v>894</v>
      </c>
      <c r="Q88" s="1" t="s">
        <v>895</v>
      </c>
      <c r="R88" s="1" t="s">
        <v>892</v>
      </c>
      <c r="S88" s="1" t="s">
        <v>46</v>
      </c>
      <c r="U88" s="1" t="s">
        <v>47</v>
      </c>
      <c r="V88" s="1" t="s">
        <v>896</v>
      </c>
      <c r="W88" s="1" t="s">
        <v>83</v>
      </c>
      <c r="X88" s="1" t="s">
        <v>50</v>
      </c>
      <c r="Y88" s="1" t="s">
        <v>133</v>
      </c>
      <c r="Z88" s="1" t="s">
        <v>459</v>
      </c>
      <c r="AB88" s="1" t="s">
        <v>53</v>
      </c>
      <c r="AC88" s="1" t="s">
        <v>87</v>
      </c>
      <c r="AE88" s="1" t="s">
        <v>257</v>
      </c>
      <c r="AF88" s="1" t="s">
        <v>88</v>
      </c>
      <c r="AI88" s="1" t="s">
        <v>57</v>
      </c>
      <c r="AJ88" s="1" t="s">
        <v>58</v>
      </c>
      <c r="AK88" s="1" t="s">
        <v>897</v>
      </c>
      <c r="AL88" s="1" t="s">
        <v>898</v>
      </c>
    </row>
    <row r="89" spans="1:38" x14ac:dyDescent="0.3">
      <c r="A89" s="1" t="str">
        <f>HYPERLINK("https://hsdes.intel.com/resource/14013187704","14013187704")</f>
        <v>14013187704</v>
      </c>
      <c r="B89" s="1" t="s">
        <v>899</v>
      </c>
      <c r="C89" s="1" t="s">
        <v>1233</v>
      </c>
      <c r="E89" s="1" t="s">
        <v>35</v>
      </c>
      <c r="F89" s="1" t="s">
        <v>36</v>
      </c>
      <c r="G89" s="1" t="s">
        <v>37</v>
      </c>
      <c r="H89" s="1" t="s">
        <v>38</v>
      </c>
      <c r="I89" s="1" t="s">
        <v>39</v>
      </c>
      <c r="J89" s="1" t="s">
        <v>40</v>
      </c>
      <c r="K89" s="1">
        <v>15</v>
      </c>
      <c r="L89" s="1">
        <v>12</v>
      </c>
      <c r="M89" s="1" t="s">
        <v>900</v>
      </c>
      <c r="N89" s="1" t="s">
        <v>42</v>
      </c>
      <c r="O89" s="1" t="s">
        <v>901</v>
      </c>
      <c r="P89" s="1" t="s">
        <v>876</v>
      </c>
      <c r="Q89" s="1" t="s">
        <v>902</v>
      </c>
      <c r="R89" s="1" t="s">
        <v>900</v>
      </c>
      <c r="S89" s="1" t="s">
        <v>46</v>
      </c>
      <c r="U89" s="1" t="s">
        <v>47</v>
      </c>
      <c r="V89" s="1" t="s">
        <v>903</v>
      </c>
      <c r="W89" s="1" t="s">
        <v>49</v>
      </c>
      <c r="X89" s="1" t="s">
        <v>50</v>
      </c>
      <c r="Y89" s="1" t="s">
        <v>51</v>
      </c>
      <c r="Z89" s="1" t="s">
        <v>52</v>
      </c>
      <c r="AB89" s="1" t="s">
        <v>53</v>
      </c>
      <c r="AC89" s="1" t="s">
        <v>54</v>
      </c>
      <c r="AE89" s="1" t="s">
        <v>55</v>
      </c>
      <c r="AF89" s="1" t="s">
        <v>56</v>
      </c>
      <c r="AI89" s="1" t="s">
        <v>57</v>
      </c>
      <c r="AJ89" s="1" t="s">
        <v>58</v>
      </c>
      <c r="AK89" s="1" t="s">
        <v>904</v>
      </c>
      <c r="AL89" s="1" t="s">
        <v>905</v>
      </c>
    </row>
    <row r="90" spans="1:38" x14ac:dyDescent="0.3">
      <c r="A90" s="1" t="str">
        <f>HYPERLINK("https://hsdes.intel.com/resource/14013185707","14013185707")</f>
        <v>14013185707</v>
      </c>
      <c r="B90" s="1" t="s">
        <v>906</v>
      </c>
      <c r="C90" s="1" t="s">
        <v>1233</v>
      </c>
      <c r="E90" s="1" t="s">
        <v>35</v>
      </c>
      <c r="F90" s="1" t="s">
        <v>36</v>
      </c>
      <c r="G90" s="1" t="s">
        <v>37</v>
      </c>
      <c r="H90" s="1" t="s">
        <v>38</v>
      </c>
      <c r="I90" s="1" t="s">
        <v>39</v>
      </c>
      <c r="J90" s="1" t="s">
        <v>891</v>
      </c>
      <c r="K90" s="1">
        <v>8</v>
      </c>
      <c r="L90" s="1">
        <v>6</v>
      </c>
      <c r="M90" s="1" t="s">
        <v>907</v>
      </c>
      <c r="N90" s="1" t="s">
        <v>42</v>
      </c>
      <c r="O90" s="1" t="s">
        <v>908</v>
      </c>
      <c r="P90" s="1" t="s">
        <v>909</v>
      </c>
      <c r="Q90" s="1" t="s">
        <v>902</v>
      </c>
      <c r="R90" s="1" t="s">
        <v>907</v>
      </c>
      <c r="S90" s="1" t="s">
        <v>46</v>
      </c>
      <c r="U90" s="1" t="s">
        <v>47</v>
      </c>
      <c r="V90" s="1" t="s">
        <v>910</v>
      </c>
      <c r="W90" s="1" t="s">
        <v>83</v>
      </c>
      <c r="X90" s="1" t="s">
        <v>50</v>
      </c>
      <c r="Y90" s="1" t="s">
        <v>911</v>
      </c>
      <c r="Z90" s="1" t="s">
        <v>912</v>
      </c>
      <c r="AB90" s="1" t="s">
        <v>53</v>
      </c>
      <c r="AC90" s="1" t="s">
        <v>529</v>
      </c>
      <c r="AE90" s="1" t="s">
        <v>55</v>
      </c>
      <c r="AF90" s="1" t="s">
        <v>56</v>
      </c>
      <c r="AI90" s="1" t="s">
        <v>57</v>
      </c>
      <c r="AJ90" s="1" t="s">
        <v>58</v>
      </c>
      <c r="AK90" s="1" t="s">
        <v>913</v>
      </c>
      <c r="AL90" s="1" t="s">
        <v>914</v>
      </c>
    </row>
    <row r="91" spans="1:38" x14ac:dyDescent="0.3">
      <c r="A91" s="1" t="str">
        <f>HYPERLINK("https://hsdes.intel.com/resource/14013159042","14013159042")</f>
        <v>14013159042</v>
      </c>
      <c r="B91" s="1" t="s">
        <v>915</v>
      </c>
      <c r="C91" s="1" t="s">
        <v>1233</v>
      </c>
      <c r="E91" s="1" t="s">
        <v>35</v>
      </c>
      <c r="F91" s="1" t="s">
        <v>75</v>
      </c>
      <c r="G91" s="1" t="s">
        <v>37</v>
      </c>
      <c r="H91" s="1" t="s">
        <v>38</v>
      </c>
      <c r="I91" s="1" t="s">
        <v>39</v>
      </c>
      <c r="J91" s="1" t="s">
        <v>163</v>
      </c>
      <c r="K91" s="1">
        <v>10</v>
      </c>
      <c r="L91" s="1">
        <v>8</v>
      </c>
      <c r="M91" s="1" t="s">
        <v>916</v>
      </c>
      <c r="N91" s="1" t="s">
        <v>42</v>
      </c>
      <c r="O91" s="1" t="s">
        <v>917</v>
      </c>
      <c r="P91" s="1" t="s">
        <v>850</v>
      </c>
      <c r="Q91" s="1" t="s">
        <v>918</v>
      </c>
      <c r="R91" s="1" t="s">
        <v>916</v>
      </c>
      <c r="S91" s="1" t="s">
        <v>46</v>
      </c>
      <c r="U91" s="1" t="s">
        <v>47</v>
      </c>
      <c r="V91" s="1" t="s">
        <v>919</v>
      </c>
      <c r="W91" s="1" t="s">
        <v>83</v>
      </c>
      <c r="X91" s="1" t="s">
        <v>84</v>
      </c>
      <c r="Y91" s="1" t="s">
        <v>853</v>
      </c>
      <c r="Z91" s="1" t="s">
        <v>870</v>
      </c>
      <c r="AB91" s="1" t="s">
        <v>53</v>
      </c>
      <c r="AC91" s="1" t="s">
        <v>54</v>
      </c>
      <c r="AE91" s="1" t="s">
        <v>55</v>
      </c>
      <c r="AF91" s="1" t="s">
        <v>56</v>
      </c>
      <c r="AI91" s="1" t="s">
        <v>855</v>
      </c>
      <c r="AJ91" s="1" t="s">
        <v>58</v>
      </c>
      <c r="AK91" s="1" t="s">
        <v>920</v>
      </c>
      <c r="AL91" s="1" t="s">
        <v>921</v>
      </c>
    </row>
    <row r="92" spans="1:38" x14ac:dyDescent="0.3">
      <c r="A92" s="1" t="str">
        <f>HYPERLINK("https://hsdes.intel.com/resource/14013187709","14013187709")</f>
        <v>14013187709</v>
      </c>
      <c r="B92" s="1" t="s">
        <v>922</v>
      </c>
      <c r="C92" s="1" t="s">
        <v>1233</v>
      </c>
      <c r="E92" s="1" t="s">
        <v>35</v>
      </c>
      <c r="F92" s="1" t="s">
        <v>36</v>
      </c>
      <c r="G92" s="1" t="s">
        <v>37</v>
      </c>
      <c r="H92" s="1" t="s">
        <v>38</v>
      </c>
      <c r="I92" s="1" t="s">
        <v>39</v>
      </c>
      <c r="J92" s="1" t="s">
        <v>40</v>
      </c>
      <c r="K92" s="1">
        <v>15</v>
      </c>
      <c r="L92" s="1">
        <v>12</v>
      </c>
      <c r="M92" s="1" t="s">
        <v>923</v>
      </c>
      <c r="N92" s="1" t="s">
        <v>42</v>
      </c>
      <c r="O92" s="1" t="s">
        <v>924</v>
      </c>
      <c r="P92" s="1" t="s">
        <v>876</v>
      </c>
      <c r="Q92" s="1" t="s">
        <v>925</v>
      </c>
      <c r="R92" s="1" t="s">
        <v>923</v>
      </c>
      <c r="S92" s="1" t="s">
        <v>46</v>
      </c>
      <c r="U92" s="1" t="s">
        <v>47</v>
      </c>
      <c r="V92" s="1" t="s">
        <v>926</v>
      </c>
      <c r="W92" s="1" t="s">
        <v>49</v>
      </c>
      <c r="X92" s="1" t="s">
        <v>50</v>
      </c>
      <c r="Y92" s="1" t="s">
        <v>51</v>
      </c>
      <c r="Z92" s="1" t="s">
        <v>52</v>
      </c>
      <c r="AB92" s="1" t="s">
        <v>53</v>
      </c>
      <c r="AC92" s="1" t="s">
        <v>54</v>
      </c>
      <c r="AE92" s="1" t="s">
        <v>55</v>
      </c>
      <c r="AF92" s="1" t="s">
        <v>56</v>
      </c>
      <c r="AI92" s="1" t="s">
        <v>57</v>
      </c>
      <c r="AJ92" s="1" t="s">
        <v>58</v>
      </c>
      <c r="AK92" s="1" t="s">
        <v>904</v>
      </c>
      <c r="AL92" s="1" t="s">
        <v>927</v>
      </c>
    </row>
    <row r="93" spans="1:38" x14ac:dyDescent="0.3">
      <c r="A93" s="1" t="str">
        <f>HYPERLINK("https://hsdes.intel.com/resource/14013185714","14013185714")</f>
        <v>14013185714</v>
      </c>
      <c r="B93" s="1" t="s">
        <v>928</v>
      </c>
      <c r="C93" s="1" t="s">
        <v>1233</v>
      </c>
      <c r="E93" s="1" t="s">
        <v>35</v>
      </c>
      <c r="F93" s="1" t="s">
        <v>36</v>
      </c>
      <c r="G93" s="1" t="s">
        <v>37</v>
      </c>
      <c r="H93" s="1" t="s">
        <v>38</v>
      </c>
      <c r="I93" s="1" t="s">
        <v>39</v>
      </c>
      <c r="J93" s="1" t="s">
        <v>891</v>
      </c>
      <c r="K93" s="1">
        <v>8</v>
      </c>
      <c r="L93" s="1">
        <v>6</v>
      </c>
      <c r="M93" s="1" t="s">
        <v>929</v>
      </c>
      <c r="N93" s="1" t="s">
        <v>42</v>
      </c>
      <c r="O93" s="1" t="s">
        <v>908</v>
      </c>
      <c r="P93" s="1" t="s">
        <v>909</v>
      </c>
      <c r="Q93" s="1" t="s">
        <v>925</v>
      </c>
      <c r="R93" s="1" t="s">
        <v>929</v>
      </c>
      <c r="S93" s="1" t="s">
        <v>46</v>
      </c>
      <c r="U93" s="1" t="s">
        <v>47</v>
      </c>
      <c r="V93" s="1" t="s">
        <v>930</v>
      </c>
      <c r="W93" s="1" t="s">
        <v>83</v>
      </c>
      <c r="X93" s="1" t="s">
        <v>50</v>
      </c>
      <c r="Y93" s="1" t="s">
        <v>911</v>
      </c>
      <c r="Z93" s="1" t="s">
        <v>912</v>
      </c>
      <c r="AB93" s="1" t="s">
        <v>53</v>
      </c>
      <c r="AC93" s="1" t="s">
        <v>529</v>
      </c>
      <c r="AE93" s="1" t="s">
        <v>55</v>
      </c>
      <c r="AF93" s="1" t="s">
        <v>56</v>
      </c>
      <c r="AI93" s="1" t="s">
        <v>57</v>
      </c>
      <c r="AJ93" s="1" t="s">
        <v>58</v>
      </c>
      <c r="AK93" s="1" t="s">
        <v>931</v>
      </c>
      <c r="AL93" s="1" t="s">
        <v>932</v>
      </c>
    </row>
    <row r="94" spans="1:38" x14ac:dyDescent="0.3">
      <c r="A94" s="1" t="str">
        <f>HYPERLINK("https://hsdes.intel.com/resource/14013159015","14013159015")</f>
        <v>14013159015</v>
      </c>
      <c r="B94" s="1" t="s">
        <v>933</v>
      </c>
      <c r="C94" s="1" t="s">
        <v>1233</v>
      </c>
      <c r="E94" s="1" t="s">
        <v>245</v>
      </c>
      <c r="F94" s="1" t="s">
        <v>75</v>
      </c>
      <c r="G94" s="1" t="s">
        <v>37</v>
      </c>
      <c r="H94" s="1" t="s">
        <v>38</v>
      </c>
      <c r="I94" s="1" t="s">
        <v>39</v>
      </c>
      <c r="J94" s="1" t="s">
        <v>246</v>
      </c>
      <c r="K94" s="1">
        <v>14</v>
      </c>
      <c r="L94" s="1">
        <v>5</v>
      </c>
      <c r="M94" s="1" t="s">
        <v>934</v>
      </c>
      <c r="N94" s="1" t="s">
        <v>248</v>
      </c>
      <c r="O94" s="1" t="s">
        <v>935</v>
      </c>
      <c r="P94" s="1" t="s">
        <v>936</v>
      </c>
      <c r="Q94" s="1" t="s">
        <v>937</v>
      </c>
      <c r="R94" s="1" t="s">
        <v>934</v>
      </c>
      <c r="S94" s="1" t="s">
        <v>46</v>
      </c>
      <c r="T94" s="1" t="s">
        <v>252</v>
      </c>
      <c r="U94" s="1" t="s">
        <v>253</v>
      </c>
      <c r="V94" s="1" t="s">
        <v>938</v>
      </c>
      <c r="W94" s="1" t="s">
        <v>83</v>
      </c>
      <c r="X94" s="1" t="s">
        <v>50</v>
      </c>
      <c r="Y94" s="1" t="s">
        <v>939</v>
      </c>
      <c r="Z94" s="1" t="s">
        <v>940</v>
      </c>
      <c r="AB94" s="1" t="s">
        <v>53</v>
      </c>
      <c r="AC94" s="1" t="s">
        <v>87</v>
      </c>
      <c r="AE94" s="1" t="s">
        <v>55</v>
      </c>
      <c r="AF94" s="1" t="s">
        <v>56</v>
      </c>
      <c r="AI94" s="1" t="s">
        <v>57</v>
      </c>
      <c r="AJ94" s="1" t="s">
        <v>58</v>
      </c>
      <c r="AK94" s="1" t="s">
        <v>941</v>
      </c>
      <c r="AL94" s="1" t="s">
        <v>942</v>
      </c>
    </row>
    <row r="95" spans="1:38" x14ac:dyDescent="0.3">
      <c r="A95" s="1" t="str">
        <f>HYPERLINK("https://hsdes.intel.com/resource/14013187789","14013187789")</f>
        <v>14013187789</v>
      </c>
      <c r="B95" s="1" t="s">
        <v>943</v>
      </c>
      <c r="C95" s="1" t="s">
        <v>1233</v>
      </c>
      <c r="E95" s="1" t="s">
        <v>62</v>
      </c>
      <c r="F95" s="1" t="s">
        <v>36</v>
      </c>
      <c r="G95" s="1" t="s">
        <v>37</v>
      </c>
      <c r="H95" s="1" t="s">
        <v>38</v>
      </c>
      <c r="I95" s="1" t="s">
        <v>39</v>
      </c>
      <c r="J95" s="1" t="s">
        <v>100</v>
      </c>
      <c r="K95" s="1">
        <v>10</v>
      </c>
      <c r="L95" s="1">
        <v>5</v>
      </c>
      <c r="M95" s="1" t="s">
        <v>944</v>
      </c>
      <c r="N95" s="1" t="s">
        <v>78</v>
      </c>
      <c r="O95" s="1" t="s">
        <v>945</v>
      </c>
      <c r="P95" s="1" t="s">
        <v>80</v>
      </c>
      <c r="Q95" s="1" t="s">
        <v>946</v>
      </c>
      <c r="R95" s="1" t="s">
        <v>944</v>
      </c>
      <c r="S95" s="1" t="s">
        <v>118</v>
      </c>
      <c r="U95" s="1" t="s">
        <v>35</v>
      </c>
      <c r="V95" s="1" t="s">
        <v>947</v>
      </c>
      <c r="W95" s="1" t="s">
        <v>49</v>
      </c>
      <c r="X95" s="1" t="s">
        <v>84</v>
      </c>
      <c r="Y95" s="1" t="s">
        <v>70</v>
      </c>
      <c r="Z95" s="1" t="s">
        <v>71</v>
      </c>
      <c r="AB95" s="1" t="s">
        <v>53</v>
      </c>
      <c r="AC95" s="1" t="s">
        <v>54</v>
      </c>
      <c r="AE95" s="1" t="s">
        <v>55</v>
      </c>
      <c r="AF95" s="1" t="s">
        <v>88</v>
      </c>
      <c r="AI95" s="1" t="s">
        <v>57</v>
      </c>
      <c r="AJ95" s="1" t="s">
        <v>58</v>
      </c>
      <c r="AK95" s="1" t="s">
        <v>948</v>
      </c>
      <c r="AL95" s="1" t="s">
        <v>949</v>
      </c>
    </row>
    <row r="96" spans="1:38" x14ac:dyDescent="0.3">
      <c r="A96" s="1" t="str">
        <f>HYPERLINK("https://hsdes.intel.com/resource/14013115489","14013115489")</f>
        <v>14013115489</v>
      </c>
      <c r="B96" s="1" t="s">
        <v>950</v>
      </c>
      <c r="C96" s="1" t="s">
        <v>1233</v>
      </c>
      <c r="E96" s="1" t="s">
        <v>62</v>
      </c>
      <c r="F96" s="1" t="s">
        <v>352</v>
      </c>
      <c r="G96" s="1" t="s">
        <v>37</v>
      </c>
      <c r="H96" s="1" t="s">
        <v>38</v>
      </c>
      <c r="I96" s="1" t="s">
        <v>39</v>
      </c>
      <c r="J96" s="1" t="s">
        <v>186</v>
      </c>
      <c r="K96" s="1">
        <v>14</v>
      </c>
      <c r="L96" s="1">
        <v>6</v>
      </c>
      <c r="M96" s="1" t="s">
        <v>951</v>
      </c>
      <c r="N96" s="1" t="s">
        <v>65</v>
      </c>
      <c r="O96" s="1" t="s">
        <v>952</v>
      </c>
      <c r="P96" s="1" t="s">
        <v>80</v>
      </c>
      <c r="Q96" s="1" t="s">
        <v>953</v>
      </c>
      <c r="R96" s="1" t="s">
        <v>951</v>
      </c>
      <c r="S96" s="1" t="s">
        <v>46</v>
      </c>
      <c r="U96" s="1" t="s">
        <v>35</v>
      </c>
      <c r="V96" s="1" t="s">
        <v>954</v>
      </c>
      <c r="W96" s="1" t="s">
        <v>83</v>
      </c>
      <c r="X96" s="1" t="s">
        <v>84</v>
      </c>
      <c r="Y96" s="1" t="s">
        <v>955</v>
      </c>
      <c r="Z96" s="1" t="s">
        <v>203</v>
      </c>
      <c r="AB96" s="1" t="s">
        <v>53</v>
      </c>
      <c r="AC96" s="1" t="s">
        <v>87</v>
      </c>
      <c r="AE96" s="1" t="s">
        <v>55</v>
      </c>
      <c r="AF96" s="1" t="s">
        <v>88</v>
      </c>
      <c r="AI96" s="1" t="s">
        <v>57</v>
      </c>
      <c r="AJ96" s="1" t="s">
        <v>502</v>
      </c>
      <c r="AK96" s="1" t="s">
        <v>956</v>
      </c>
      <c r="AL96" s="1" t="s">
        <v>957</v>
      </c>
    </row>
    <row r="97" spans="1:38" x14ac:dyDescent="0.3">
      <c r="A97" s="1" t="str">
        <f>HYPERLINK("https://hsdes.intel.com/resource/14013186740","14013186740")</f>
        <v>14013186740</v>
      </c>
      <c r="B97" s="1" t="s">
        <v>958</v>
      </c>
      <c r="C97" s="1" t="s">
        <v>1233</v>
      </c>
      <c r="E97" s="1" t="s">
        <v>112</v>
      </c>
      <c r="F97" s="1" t="s">
        <v>36</v>
      </c>
      <c r="G97" s="1" t="s">
        <v>37</v>
      </c>
      <c r="H97" s="1" t="s">
        <v>38</v>
      </c>
      <c r="I97" s="1" t="s">
        <v>39</v>
      </c>
      <c r="J97" s="1" t="s">
        <v>63</v>
      </c>
      <c r="K97" s="1">
        <v>15</v>
      </c>
      <c r="L97" s="1">
        <v>10</v>
      </c>
      <c r="M97" s="1" t="s">
        <v>959</v>
      </c>
      <c r="N97" s="1" t="s">
        <v>114</v>
      </c>
      <c r="O97" s="1" t="s">
        <v>960</v>
      </c>
      <c r="P97" s="1" t="s">
        <v>961</v>
      </c>
      <c r="Q97" s="1" t="s">
        <v>962</v>
      </c>
      <c r="R97" s="1" t="s">
        <v>959</v>
      </c>
      <c r="S97" s="1" t="s">
        <v>118</v>
      </c>
      <c r="T97" s="1" t="s">
        <v>119</v>
      </c>
      <c r="U97" s="1" t="s">
        <v>120</v>
      </c>
      <c r="V97" s="1" t="s">
        <v>963</v>
      </c>
      <c r="W97" s="1" t="s">
        <v>49</v>
      </c>
      <c r="X97" s="1" t="s">
        <v>106</v>
      </c>
      <c r="Y97" s="1" t="s">
        <v>964</v>
      </c>
      <c r="Z97" s="1" t="s">
        <v>71</v>
      </c>
      <c r="AB97" s="1" t="s">
        <v>53</v>
      </c>
      <c r="AC97" s="1" t="s">
        <v>122</v>
      </c>
      <c r="AE97" s="1" t="s">
        <v>55</v>
      </c>
      <c r="AF97" s="1" t="s">
        <v>56</v>
      </c>
      <c r="AI97" s="1" t="s">
        <v>57</v>
      </c>
      <c r="AJ97" s="1" t="s">
        <v>58</v>
      </c>
      <c r="AK97" s="1" t="s">
        <v>965</v>
      </c>
      <c r="AL97" s="1" t="s">
        <v>966</v>
      </c>
    </row>
    <row r="98" spans="1:38" x14ac:dyDescent="0.3">
      <c r="A98" s="1" t="str">
        <f>HYPERLINK("https://hsdes.intel.com/resource/14013186737","14013186737")</f>
        <v>14013186737</v>
      </c>
      <c r="B98" s="1" t="s">
        <v>967</v>
      </c>
      <c r="C98" s="1" t="s">
        <v>1233</v>
      </c>
      <c r="E98" s="1" t="s">
        <v>112</v>
      </c>
      <c r="F98" s="1" t="s">
        <v>36</v>
      </c>
      <c r="G98" s="1" t="s">
        <v>37</v>
      </c>
      <c r="H98" s="1" t="s">
        <v>38</v>
      </c>
      <c r="I98" s="1" t="s">
        <v>39</v>
      </c>
      <c r="J98" s="1" t="s">
        <v>100</v>
      </c>
      <c r="K98" s="1">
        <v>8</v>
      </c>
      <c r="L98" s="1">
        <v>5</v>
      </c>
      <c r="M98" s="1" t="s">
        <v>968</v>
      </c>
      <c r="N98" s="1" t="s">
        <v>114</v>
      </c>
      <c r="O98" s="1" t="s">
        <v>969</v>
      </c>
      <c r="P98" s="1" t="s">
        <v>961</v>
      </c>
      <c r="Q98" s="1" t="s">
        <v>970</v>
      </c>
      <c r="R98" s="1" t="s">
        <v>968</v>
      </c>
      <c r="S98" s="1" t="s">
        <v>118</v>
      </c>
      <c r="T98" s="1" t="s">
        <v>119</v>
      </c>
      <c r="U98" s="1" t="s">
        <v>120</v>
      </c>
      <c r="V98" s="1" t="s">
        <v>971</v>
      </c>
      <c r="W98" s="1" t="s">
        <v>49</v>
      </c>
      <c r="X98" s="1" t="s">
        <v>106</v>
      </c>
      <c r="Y98" s="1" t="s">
        <v>964</v>
      </c>
      <c r="Z98" s="1" t="s">
        <v>71</v>
      </c>
      <c r="AB98" s="1" t="s">
        <v>53</v>
      </c>
      <c r="AC98" s="1" t="s">
        <v>122</v>
      </c>
      <c r="AE98" s="1" t="s">
        <v>55</v>
      </c>
      <c r="AF98" s="1" t="s">
        <v>56</v>
      </c>
      <c r="AI98" s="1" t="s">
        <v>57</v>
      </c>
      <c r="AJ98" s="1" t="s">
        <v>58</v>
      </c>
      <c r="AK98" s="1" t="s">
        <v>972</v>
      </c>
      <c r="AL98" s="1" t="s">
        <v>973</v>
      </c>
    </row>
    <row r="99" spans="1:38" x14ac:dyDescent="0.3">
      <c r="A99" s="1" t="str">
        <f>HYPERLINK("https://hsdes.intel.com/resource/14013182569","14013182569")</f>
        <v>14013182569</v>
      </c>
      <c r="B99" s="1" t="s">
        <v>974</v>
      </c>
      <c r="C99" s="1" t="s">
        <v>1233</v>
      </c>
      <c r="E99" s="1" t="s">
        <v>62</v>
      </c>
      <c r="F99" s="1" t="s">
        <v>75</v>
      </c>
      <c r="G99" s="1" t="s">
        <v>37</v>
      </c>
      <c r="H99" s="1" t="s">
        <v>38</v>
      </c>
      <c r="I99" s="1" t="s">
        <v>39</v>
      </c>
      <c r="J99" s="1" t="s">
        <v>290</v>
      </c>
      <c r="K99" s="1">
        <v>25</v>
      </c>
      <c r="L99" s="1">
        <v>20</v>
      </c>
      <c r="M99" s="1" t="s">
        <v>975</v>
      </c>
      <c r="N99" s="1" t="s">
        <v>78</v>
      </c>
      <c r="O99" s="1" t="s">
        <v>976</v>
      </c>
      <c r="P99" s="1" t="s">
        <v>80</v>
      </c>
      <c r="Q99" s="1" t="s">
        <v>977</v>
      </c>
      <c r="R99" s="1" t="s">
        <v>975</v>
      </c>
      <c r="S99" s="1" t="s">
        <v>46</v>
      </c>
      <c r="U99" s="1" t="s">
        <v>35</v>
      </c>
      <c r="V99" s="1" t="s">
        <v>978</v>
      </c>
      <c r="W99" s="1" t="s">
        <v>83</v>
      </c>
      <c r="X99" s="1" t="s">
        <v>84</v>
      </c>
      <c r="Y99" s="1" t="s">
        <v>979</v>
      </c>
      <c r="Z99" s="1" t="s">
        <v>980</v>
      </c>
      <c r="AB99" s="1" t="s">
        <v>53</v>
      </c>
      <c r="AC99" s="1" t="s">
        <v>87</v>
      </c>
      <c r="AE99" s="1" t="s">
        <v>257</v>
      </c>
      <c r="AF99" s="1" t="s">
        <v>204</v>
      </c>
      <c r="AI99" s="1" t="s">
        <v>57</v>
      </c>
      <c r="AJ99" s="1" t="s">
        <v>58</v>
      </c>
      <c r="AK99" s="1" t="s">
        <v>981</v>
      </c>
      <c r="AL99" s="1" t="s">
        <v>982</v>
      </c>
    </row>
    <row r="100" spans="1:38" x14ac:dyDescent="0.3">
      <c r="A100" s="1" t="str">
        <f>HYPERLINK("https://hsdes.intel.com/resource/14013180508","14013180508")</f>
        <v>14013180508</v>
      </c>
      <c r="B100" s="1" t="s">
        <v>983</v>
      </c>
      <c r="C100" s="1" t="s">
        <v>1233</v>
      </c>
      <c r="E100" s="1" t="s">
        <v>432</v>
      </c>
      <c r="F100" s="1" t="s">
        <v>75</v>
      </c>
      <c r="G100" s="1" t="s">
        <v>37</v>
      </c>
      <c r="H100" s="1" t="s">
        <v>38</v>
      </c>
      <c r="I100" s="1" t="s">
        <v>39</v>
      </c>
      <c r="J100" s="1" t="s">
        <v>139</v>
      </c>
      <c r="K100" s="1">
        <v>10</v>
      </c>
      <c r="L100" s="1">
        <v>5</v>
      </c>
      <c r="M100" s="1" t="s">
        <v>984</v>
      </c>
      <c r="N100" s="1" t="s">
        <v>227</v>
      </c>
      <c r="O100" s="1" t="s">
        <v>985</v>
      </c>
      <c r="P100" s="1" t="s">
        <v>986</v>
      </c>
      <c r="Q100" s="1" t="s">
        <v>987</v>
      </c>
      <c r="R100" s="1" t="s">
        <v>984</v>
      </c>
      <c r="S100" s="1" t="s">
        <v>46</v>
      </c>
      <c r="U100" s="1" t="s">
        <v>47</v>
      </c>
      <c r="V100" s="1" t="s">
        <v>988</v>
      </c>
      <c r="W100" s="1" t="s">
        <v>83</v>
      </c>
      <c r="X100" s="1" t="s">
        <v>84</v>
      </c>
      <c r="Y100" s="1" t="s">
        <v>989</v>
      </c>
      <c r="Z100" s="1" t="s">
        <v>808</v>
      </c>
      <c r="AB100" s="1" t="s">
        <v>53</v>
      </c>
      <c r="AC100" s="1" t="s">
        <v>87</v>
      </c>
      <c r="AE100" s="1" t="s">
        <v>55</v>
      </c>
      <c r="AF100" s="1" t="s">
        <v>88</v>
      </c>
      <c r="AI100" s="1" t="s">
        <v>57</v>
      </c>
      <c r="AJ100" s="1" t="s">
        <v>58</v>
      </c>
      <c r="AK100" s="1" t="s">
        <v>983</v>
      </c>
      <c r="AL100" s="1" t="s">
        <v>990</v>
      </c>
    </row>
    <row r="101" spans="1:38" x14ac:dyDescent="0.3">
      <c r="A101" s="1" t="str">
        <f>HYPERLINK("https://hsdes.intel.com/resource/14013186701","14013186701")</f>
        <v>14013186701</v>
      </c>
      <c r="B101" s="1" t="s">
        <v>991</v>
      </c>
      <c r="C101" s="1" t="s">
        <v>1233</v>
      </c>
      <c r="E101" s="1" t="s">
        <v>62</v>
      </c>
      <c r="F101" s="1" t="s">
        <v>36</v>
      </c>
      <c r="G101" s="1" t="s">
        <v>37</v>
      </c>
      <c r="H101" s="1" t="s">
        <v>38</v>
      </c>
      <c r="I101" s="1" t="s">
        <v>39</v>
      </c>
      <c r="J101" s="1" t="s">
        <v>100</v>
      </c>
      <c r="K101" s="1">
        <v>8</v>
      </c>
      <c r="L101" s="1">
        <v>5</v>
      </c>
      <c r="M101" s="1" t="s">
        <v>992</v>
      </c>
      <c r="N101" s="1" t="s">
        <v>65</v>
      </c>
      <c r="O101" s="1" t="s">
        <v>993</v>
      </c>
      <c r="P101" s="1" t="s">
        <v>683</v>
      </c>
      <c r="Q101" s="1" t="s">
        <v>994</v>
      </c>
      <c r="R101" s="1" t="s">
        <v>992</v>
      </c>
      <c r="S101" s="1" t="s">
        <v>703</v>
      </c>
      <c r="U101" s="1" t="s">
        <v>35</v>
      </c>
      <c r="V101" s="1" t="s">
        <v>995</v>
      </c>
      <c r="W101" s="1" t="s">
        <v>49</v>
      </c>
      <c r="X101" s="1" t="s">
        <v>84</v>
      </c>
      <c r="Y101" s="1" t="s">
        <v>996</v>
      </c>
      <c r="Z101" s="1" t="s">
        <v>71</v>
      </c>
      <c r="AB101" s="1" t="s">
        <v>53</v>
      </c>
      <c r="AC101" s="1" t="s">
        <v>54</v>
      </c>
      <c r="AE101" s="1" t="s">
        <v>55</v>
      </c>
      <c r="AF101" s="1" t="s">
        <v>56</v>
      </c>
      <c r="AI101" s="1" t="s">
        <v>57</v>
      </c>
      <c r="AJ101" s="1" t="s">
        <v>58</v>
      </c>
      <c r="AK101" s="1" t="s">
        <v>997</v>
      </c>
      <c r="AL101" s="1" t="s">
        <v>998</v>
      </c>
    </row>
    <row r="102" spans="1:38" x14ac:dyDescent="0.3">
      <c r="A102" s="1" t="str">
        <f>HYPERLINK("https://hsdes.intel.com/resource/14013174775","14013174775")</f>
        <v>14013174775</v>
      </c>
      <c r="B102" s="1" t="s">
        <v>999</v>
      </c>
      <c r="C102" s="1" t="s">
        <v>1233</v>
      </c>
      <c r="E102" s="1" t="s">
        <v>112</v>
      </c>
      <c r="F102" s="1" t="s">
        <v>75</v>
      </c>
      <c r="G102" s="1" t="s">
        <v>37</v>
      </c>
      <c r="H102" s="1" t="s">
        <v>38</v>
      </c>
      <c r="I102" s="1" t="s">
        <v>39</v>
      </c>
      <c r="J102" s="1" t="s">
        <v>1000</v>
      </c>
      <c r="K102" s="1">
        <v>7</v>
      </c>
      <c r="L102" s="1">
        <v>5</v>
      </c>
      <c r="M102" s="1" t="s">
        <v>1001</v>
      </c>
      <c r="N102" s="1" t="s">
        <v>114</v>
      </c>
      <c r="O102" s="1" t="s">
        <v>1002</v>
      </c>
      <c r="P102" s="1" t="s">
        <v>1003</v>
      </c>
      <c r="Q102" s="1" t="s">
        <v>1004</v>
      </c>
      <c r="R102" s="1" t="s">
        <v>1001</v>
      </c>
      <c r="S102" s="1" t="s">
        <v>118</v>
      </c>
      <c r="T102" s="1" t="s">
        <v>119</v>
      </c>
      <c r="U102" s="1" t="s">
        <v>120</v>
      </c>
      <c r="V102" s="1" t="s">
        <v>1005</v>
      </c>
      <c r="W102" s="1" t="s">
        <v>83</v>
      </c>
      <c r="X102" s="1" t="s">
        <v>50</v>
      </c>
      <c r="Y102" s="1" t="s">
        <v>1006</v>
      </c>
      <c r="Z102" s="1" t="s">
        <v>1007</v>
      </c>
      <c r="AB102" s="1" t="s">
        <v>53</v>
      </c>
      <c r="AC102" s="1" t="s">
        <v>87</v>
      </c>
      <c r="AE102" s="1" t="s">
        <v>55</v>
      </c>
      <c r="AF102" s="1" t="s">
        <v>56</v>
      </c>
      <c r="AI102" s="1" t="s">
        <v>57</v>
      </c>
      <c r="AJ102" s="1" t="s">
        <v>58</v>
      </c>
      <c r="AK102" s="1" t="s">
        <v>1008</v>
      </c>
      <c r="AL102" s="1" t="s">
        <v>1009</v>
      </c>
    </row>
    <row r="103" spans="1:38" x14ac:dyDescent="0.3">
      <c r="A103" s="1" t="str">
        <f>HYPERLINK("https://hsdes.intel.com/resource/14013174768","14013174768")</f>
        <v>14013174768</v>
      </c>
      <c r="B103" s="1" t="s">
        <v>1010</v>
      </c>
      <c r="C103" s="1" t="s">
        <v>1233</v>
      </c>
      <c r="E103" s="1" t="s">
        <v>112</v>
      </c>
      <c r="F103" s="1" t="s">
        <v>75</v>
      </c>
      <c r="G103" s="1" t="s">
        <v>37</v>
      </c>
      <c r="H103" s="1" t="s">
        <v>38</v>
      </c>
      <c r="I103" s="1" t="s">
        <v>39</v>
      </c>
      <c r="J103" s="1" t="s">
        <v>891</v>
      </c>
      <c r="K103" s="1">
        <v>10</v>
      </c>
      <c r="L103" s="1">
        <v>5</v>
      </c>
      <c r="M103" s="1" t="s">
        <v>1011</v>
      </c>
      <c r="N103" s="1" t="s">
        <v>114</v>
      </c>
      <c r="O103" s="1" t="s">
        <v>1012</v>
      </c>
      <c r="P103" s="1" t="s">
        <v>1013</v>
      </c>
      <c r="Q103" s="1" t="s">
        <v>1004</v>
      </c>
      <c r="R103" s="1" t="s">
        <v>1011</v>
      </c>
      <c r="S103" s="1" t="s">
        <v>118</v>
      </c>
      <c r="U103" s="1" t="s">
        <v>120</v>
      </c>
      <c r="V103" s="1" t="s">
        <v>1005</v>
      </c>
      <c r="W103" s="1" t="s">
        <v>83</v>
      </c>
      <c r="X103" s="1" t="s">
        <v>50</v>
      </c>
      <c r="Y103" s="1" t="s">
        <v>1014</v>
      </c>
      <c r="Z103" s="1" t="s">
        <v>1015</v>
      </c>
      <c r="AB103" s="1" t="s">
        <v>53</v>
      </c>
      <c r="AC103" s="1" t="s">
        <v>87</v>
      </c>
      <c r="AE103" s="1" t="s">
        <v>55</v>
      </c>
      <c r="AF103" s="1" t="s">
        <v>56</v>
      </c>
      <c r="AI103" s="1" t="s">
        <v>57</v>
      </c>
      <c r="AJ103" s="1" t="s">
        <v>58</v>
      </c>
      <c r="AK103" s="1" t="s">
        <v>1016</v>
      </c>
      <c r="AL103" s="1" t="s">
        <v>1017</v>
      </c>
    </row>
    <row r="104" spans="1:38" x14ac:dyDescent="0.3">
      <c r="A104" s="1" t="str">
        <f>HYPERLINK("https://hsdes.intel.com/resource/14013161102","14013161102")</f>
        <v>14013161102</v>
      </c>
      <c r="B104" s="1" t="s">
        <v>1018</v>
      </c>
      <c r="C104" s="1" t="s">
        <v>1233</v>
      </c>
      <c r="E104" s="1" t="s">
        <v>112</v>
      </c>
      <c r="F104" s="1" t="s">
        <v>75</v>
      </c>
      <c r="G104" s="1" t="s">
        <v>37</v>
      </c>
      <c r="H104" s="1" t="s">
        <v>38</v>
      </c>
      <c r="I104" s="1" t="s">
        <v>39</v>
      </c>
      <c r="J104" s="1" t="s">
        <v>163</v>
      </c>
      <c r="K104" s="1">
        <v>5</v>
      </c>
      <c r="L104" s="1">
        <v>4</v>
      </c>
      <c r="M104" s="1" t="s">
        <v>1019</v>
      </c>
      <c r="N104" s="1" t="s">
        <v>114</v>
      </c>
      <c r="O104" s="1" t="s">
        <v>1020</v>
      </c>
      <c r="P104" s="1" t="s">
        <v>1021</v>
      </c>
      <c r="Q104" s="1" t="s">
        <v>1022</v>
      </c>
      <c r="R104" s="1" t="s">
        <v>1019</v>
      </c>
      <c r="S104" s="1" t="s">
        <v>118</v>
      </c>
      <c r="T104" s="1" t="s">
        <v>119</v>
      </c>
      <c r="U104" s="1" t="s">
        <v>120</v>
      </c>
      <c r="V104" s="1" t="s">
        <v>1023</v>
      </c>
      <c r="W104" s="1" t="s">
        <v>83</v>
      </c>
      <c r="X104" s="1" t="s">
        <v>84</v>
      </c>
      <c r="Y104" s="1" t="s">
        <v>1024</v>
      </c>
      <c r="Z104" s="1" t="s">
        <v>1025</v>
      </c>
      <c r="AB104" s="1" t="s">
        <v>53</v>
      </c>
      <c r="AC104" s="1" t="s">
        <v>87</v>
      </c>
      <c r="AE104" s="1" t="s">
        <v>55</v>
      </c>
      <c r="AF104" s="1" t="s">
        <v>56</v>
      </c>
      <c r="AI104" s="1" t="s">
        <v>57</v>
      </c>
      <c r="AJ104" s="1" t="s">
        <v>1026</v>
      </c>
      <c r="AK104" s="1" t="s">
        <v>1027</v>
      </c>
      <c r="AL104" s="1" t="s">
        <v>1028</v>
      </c>
    </row>
    <row r="105" spans="1:38" x14ac:dyDescent="0.3">
      <c r="A105" s="1" t="str">
        <f>HYPERLINK("https://hsdes.intel.com/resource/14013185647","14013185647")</f>
        <v>14013185647</v>
      </c>
      <c r="B105" s="1" t="s">
        <v>1029</v>
      </c>
      <c r="C105" s="1" t="s">
        <v>1233</v>
      </c>
      <c r="E105" s="1" t="s">
        <v>62</v>
      </c>
      <c r="F105" s="1" t="s">
        <v>197</v>
      </c>
      <c r="G105" s="1" t="s">
        <v>37</v>
      </c>
      <c r="H105" s="1" t="s">
        <v>38</v>
      </c>
      <c r="I105" s="1" t="s">
        <v>39</v>
      </c>
      <c r="J105" s="1" t="s">
        <v>76</v>
      </c>
      <c r="K105" s="1">
        <v>5</v>
      </c>
      <c r="L105" s="1">
        <v>3</v>
      </c>
      <c r="M105" s="1" t="s">
        <v>1030</v>
      </c>
      <c r="N105" s="1" t="s">
        <v>78</v>
      </c>
      <c r="O105" s="1" t="s">
        <v>1031</v>
      </c>
      <c r="P105" s="1" t="s">
        <v>264</v>
      </c>
      <c r="Q105" s="1" t="s">
        <v>1032</v>
      </c>
      <c r="R105" s="1" t="s">
        <v>1030</v>
      </c>
      <c r="S105" s="1" t="s">
        <v>46</v>
      </c>
      <c r="U105" s="1" t="s">
        <v>35</v>
      </c>
      <c r="V105" s="1" t="s">
        <v>1033</v>
      </c>
      <c r="W105" s="1" t="s">
        <v>83</v>
      </c>
      <c r="X105" s="1" t="s">
        <v>84</v>
      </c>
      <c r="Y105" s="1" t="s">
        <v>1034</v>
      </c>
      <c r="Z105" s="1" t="s">
        <v>1035</v>
      </c>
      <c r="AB105" s="1" t="s">
        <v>53</v>
      </c>
      <c r="AC105" s="1" t="s">
        <v>87</v>
      </c>
      <c r="AE105" s="1" t="s">
        <v>55</v>
      </c>
      <c r="AF105" s="1" t="s">
        <v>88</v>
      </c>
      <c r="AI105" s="1" t="s">
        <v>57</v>
      </c>
      <c r="AJ105" s="1" t="s">
        <v>58</v>
      </c>
      <c r="AK105" s="1" t="s">
        <v>1036</v>
      </c>
      <c r="AL105" s="1" t="s">
        <v>1037</v>
      </c>
    </row>
    <row r="106" spans="1:38" x14ac:dyDescent="0.3">
      <c r="A106" s="1" t="str">
        <f>HYPERLINK("https://hsdes.intel.com/resource/14013174630","14013174630")</f>
        <v>14013174630</v>
      </c>
      <c r="B106" s="1" t="s">
        <v>1038</v>
      </c>
      <c r="C106" s="1" t="s">
        <v>1233</v>
      </c>
      <c r="E106" s="1" t="s">
        <v>112</v>
      </c>
      <c r="F106" s="1" t="s">
        <v>75</v>
      </c>
      <c r="G106" s="1" t="s">
        <v>37</v>
      </c>
      <c r="H106" s="1" t="s">
        <v>38</v>
      </c>
      <c r="I106" s="1" t="s">
        <v>39</v>
      </c>
      <c r="J106" s="1" t="s">
        <v>139</v>
      </c>
      <c r="K106" s="1">
        <v>5</v>
      </c>
      <c r="L106" s="1">
        <v>5</v>
      </c>
      <c r="M106" s="1" t="s">
        <v>1039</v>
      </c>
      <c r="N106" s="1" t="s">
        <v>114</v>
      </c>
      <c r="O106" s="1" t="s">
        <v>1040</v>
      </c>
      <c r="P106" s="1" t="s">
        <v>1041</v>
      </c>
      <c r="Q106" s="1" t="s">
        <v>1042</v>
      </c>
      <c r="R106" s="1" t="s">
        <v>1039</v>
      </c>
      <c r="S106" s="1" t="s">
        <v>118</v>
      </c>
      <c r="T106" s="1" t="s">
        <v>119</v>
      </c>
      <c r="U106" s="1" t="s">
        <v>120</v>
      </c>
      <c r="V106" s="1" t="s">
        <v>1043</v>
      </c>
      <c r="W106" s="1" t="s">
        <v>83</v>
      </c>
      <c r="X106" s="1" t="s">
        <v>84</v>
      </c>
      <c r="Y106" s="1" t="s">
        <v>1044</v>
      </c>
      <c r="Z106" s="1" t="s">
        <v>1045</v>
      </c>
      <c r="AB106" s="1" t="s">
        <v>53</v>
      </c>
      <c r="AC106" s="1" t="s">
        <v>87</v>
      </c>
      <c r="AE106" s="1" t="s">
        <v>55</v>
      </c>
      <c r="AF106" s="1" t="s">
        <v>56</v>
      </c>
      <c r="AI106" s="1" t="s">
        <v>57</v>
      </c>
      <c r="AJ106" s="1" t="s">
        <v>58</v>
      </c>
      <c r="AK106" s="1" t="s">
        <v>1046</v>
      </c>
      <c r="AL106" s="1" t="s">
        <v>1047</v>
      </c>
    </row>
    <row r="107" spans="1:38" x14ac:dyDescent="0.3">
      <c r="A107" s="1" t="str">
        <f>HYPERLINK("https://hsdes.intel.com/resource/14013184823","14013184823")</f>
        <v>14013184823</v>
      </c>
      <c r="B107" s="1" t="s">
        <v>1048</v>
      </c>
      <c r="C107" s="1" t="s">
        <v>1233</v>
      </c>
      <c r="E107" s="1" t="s">
        <v>62</v>
      </c>
      <c r="F107" s="1" t="s">
        <v>75</v>
      </c>
      <c r="G107" s="1" t="s">
        <v>37</v>
      </c>
      <c r="H107" s="1" t="s">
        <v>38</v>
      </c>
      <c r="I107" s="1" t="s">
        <v>39</v>
      </c>
      <c r="J107" s="1" t="s">
        <v>139</v>
      </c>
      <c r="K107" s="1">
        <v>5</v>
      </c>
      <c r="L107" s="1">
        <v>3</v>
      </c>
      <c r="M107" s="1" t="s">
        <v>1049</v>
      </c>
      <c r="N107" s="1" t="s">
        <v>78</v>
      </c>
      <c r="O107" s="1" t="s">
        <v>1050</v>
      </c>
      <c r="P107" s="1" t="s">
        <v>80</v>
      </c>
      <c r="Q107" s="1" t="s">
        <v>1051</v>
      </c>
      <c r="R107" s="1" t="s">
        <v>1049</v>
      </c>
      <c r="S107" s="1" t="s">
        <v>46</v>
      </c>
      <c r="U107" s="1" t="s">
        <v>35</v>
      </c>
      <c r="V107" s="1" t="s">
        <v>1052</v>
      </c>
      <c r="W107" s="1" t="s">
        <v>83</v>
      </c>
      <c r="X107" s="1" t="s">
        <v>84</v>
      </c>
      <c r="Y107" s="1" t="s">
        <v>1053</v>
      </c>
      <c r="Z107" s="1" t="s">
        <v>1054</v>
      </c>
      <c r="AB107" s="1" t="s">
        <v>53</v>
      </c>
      <c r="AC107" s="1" t="s">
        <v>54</v>
      </c>
      <c r="AE107" s="1" t="s">
        <v>55</v>
      </c>
      <c r="AF107" s="1" t="s">
        <v>56</v>
      </c>
      <c r="AI107" s="1" t="s">
        <v>57</v>
      </c>
      <c r="AJ107" s="1" t="s">
        <v>58</v>
      </c>
      <c r="AK107" s="1" t="s">
        <v>1055</v>
      </c>
      <c r="AL107" s="1" t="s">
        <v>1056</v>
      </c>
    </row>
    <row r="108" spans="1:38" x14ac:dyDescent="0.3">
      <c r="A108" s="1" t="str">
        <f>HYPERLINK("https://hsdes.intel.com/resource/14013187098","14013187098")</f>
        <v>14013187098</v>
      </c>
      <c r="B108" s="1" t="s">
        <v>1057</v>
      </c>
      <c r="C108" s="1" t="s">
        <v>1233</v>
      </c>
      <c r="E108" s="1" t="s">
        <v>162</v>
      </c>
      <c r="F108" s="1" t="s">
        <v>36</v>
      </c>
      <c r="G108" s="1" t="s">
        <v>37</v>
      </c>
      <c r="H108" s="1" t="s">
        <v>38</v>
      </c>
      <c r="I108" s="1" t="s">
        <v>39</v>
      </c>
      <c r="J108" s="1" t="s">
        <v>40</v>
      </c>
      <c r="K108" s="1">
        <v>15</v>
      </c>
      <c r="L108" s="1">
        <v>12</v>
      </c>
      <c r="M108" s="1" t="s">
        <v>1058</v>
      </c>
      <c r="N108" s="1" t="s">
        <v>165</v>
      </c>
      <c r="O108" s="1" t="s">
        <v>1059</v>
      </c>
      <c r="P108" s="1" t="s">
        <v>1060</v>
      </c>
      <c r="Q108" s="1" t="s">
        <v>1061</v>
      </c>
      <c r="R108" s="1" t="s">
        <v>1058</v>
      </c>
      <c r="S108" s="1" t="s">
        <v>46</v>
      </c>
      <c r="U108" s="1" t="s">
        <v>162</v>
      </c>
      <c r="V108" s="1" t="s">
        <v>1062</v>
      </c>
      <c r="W108" s="1" t="s">
        <v>49</v>
      </c>
      <c r="X108" s="1" t="s">
        <v>84</v>
      </c>
      <c r="Y108" s="1" t="s">
        <v>232</v>
      </c>
      <c r="Z108" s="1" t="s">
        <v>52</v>
      </c>
      <c r="AB108" s="1" t="s">
        <v>53</v>
      </c>
      <c r="AC108" s="1" t="s">
        <v>54</v>
      </c>
      <c r="AE108" s="1" t="s">
        <v>55</v>
      </c>
      <c r="AF108" s="1" t="s">
        <v>56</v>
      </c>
      <c r="AI108" s="1" t="s">
        <v>57</v>
      </c>
      <c r="AJ108" s="1" t="s">
        <v>58</v>
      </c>
      <c r="AK108" s="1" t="s">
        <v>1063</v>
      </c>
      <c r="AL108" s="1" t="s">
        <v>1064</v>
      </c>
    </row>
    <row r="109" spans="1:38" x14ac:dyDescent="0.3">
      <c r="A109" s="1" t="str">
        <f>HYPERLINK("https://hsdes.intel.com/resource/14013187515","14013187515")</f>
        <v>14013187515</v>
      </c>
      <c r="B109" s="1" t="s">
        <v>1065</v>
      </c>
      <c r="C109" s="1" t="s">
        <v>1233</v>
      </c>
      <c r="E109" s="1" t="s">
        <v>162</v>
      </c>
      <c r="F109" s="1" t="s">
        <v>36</v>
      </c>
      <c r="G109" s="1" t="s">
        <v>37</v>
      </c>
      <c r="H109" s="1" t="s">
        <v>38</v>
      </c>
      <c r="I109" s="1" t="s">
        <v>39</v>
      </c>
      <c r="J109" s="1" t="s">
        <v>40</v>
      </c>
      <c r="K109" s="1">
        <v>6</v>
      </c>
      <c r="L109" s="1">
        <v>4</v>
      </c>
      <c r="M109" s="1" t="s">
        <v>1066</v>
      </c>
      <c r="N109" s="1" t="s">
        <v>165</v>
      </c>
      <c r="O109" s="1" t="s">
        <v>1067</v>
      </c>
      <c r="P109" s="1" t="s">
        <v>1068</v>
      </c>
      <c r="Q109" s="1" t="s">
        <v>1069</v>
      </c>
      <c r="R109" s="1" t="s">
        <v>1066</v>
      </c>
      <c r="S109" s="1" t="s">
        <v>46</v>
      </c>
      <c r="U109" s="1" t="s">
        <v>162</v>
      </c>
      <c r="V109" s="1" t="s">
        <v>1062</v>
      </c>
      <c r="W109" s="1" t="s">
        <v>49</v>
      </c>
      <c r="X109" s="1" t="s">
        <v>50</v>
      </c>
      <c r="Y109" s="1" t="s">
        <v>232</v>
      </c>
      <c r="Z109" s="1" t="s">
        <v>52</v>
      </c>
      <c r="AB109" s="1" t="s">
        <v>53</v>
      </c>
      <c r="AC109" s="1" t="s">
        <v>54</v>
      </c>
      <c r="AE109" s="1" t="s">
        <v>55</v>
      </c>
      <c r="AF109" s="1" t="s">
        <v>56</v>
      </c>
      <c r="AI109" s="1" t="s">
        <v>57</v>
      </c>
      <c r="AJ109" s="1" t="s">
        <v>58</v>
      </c>
      <c r="AK109" s="1" t="s">
        <v>1070</v>
      </c>
      <c r="AL109" s="1" t="s">
        <v>1071</v>
      </c>
    </row>
    <row r="110" spans="1:38" x14ac:dyDescent="0.3">
      <c r="A110" s="1" t="str">
        <f>HYPERLINK("https://hsdes.intel.com/resource/14013187095","14013187095")</f>
        <v>14013187095</v>
      </c>
      <c r="B110" s="1" t="s">
        <v>1072</v>
      </c>
      <c r="C110" s="1" t="s">
        <v>1233</v>
      </c>
      <c r="E110" s="1" t="s">
        <v>162</v>
      </c>
      <c r="F110" s="1" t="s">
        <v>36</v>
      </c>
      <c r="G110" s="1" t="s">
        <v>37</v>
      </c>
      <c r="H110" s="1" t="s">
        <v>38</v>
      </c>
      <c r="I110" s="1" t="s">
        <v>39</v>
      </c>
      <c r="J110" s="1" t="s">
        <v>40</v>
      </c>
      <c r="K110" s="1">
        <v>15</v>
      </c>
      <c r="L110" s="1">
        <v>12</v>
      </c>
      <c r="M110" s="1" t="s">
        <v>1073</v>
      </c>
      <c r="N110" s="1" t="s">
        <v>165</v>
      </c>
      <c r="O110" s="1" t="s">
        <v>1074</v>
      </c>
      <c r="P110" s="1" t="s">
        <v>1060</v>
      </c>
      <c r="Q110" s="1" t="s">
        <v>1075</v>
      </c>
      <c r="R110" s="1" t="s">
        <v>1073</v>
      </c>
      <c r="S110" s="1" t="s">
        <v>46</v>
      </c>
      <c r="U110" s="1" t="s">
        <v>162</v>
      </c>
      <c r="V110" s="1" t="s">
        <v>1062</v>
      </c>
      <c r="W110" s="1" t="s">
        <v>49</v>
      </c>
      <c r="X110" s="1" t="s">
        <v>84</v>
      </c>
      <c r="Y110" s="1" t="s">
        <v>232</v>
      </c>
      <c r="Z110" s="1" t="s">
        <v>52</v>
      </c>
      <c r="AB110" s="1" t="s">
        <v>53</v>
      </c>
      <c r="AC110" s="1" t="s">
        <v>54</v>
      </c>
      <c r="AE110" s="1" t="s">
        <v>55</v>
      </c>
      <c r="AF110" s="1" t="s">
        <v>56</v>
      </c>
      <c r="AI110" s="1" t="s">
        <v>57</v>
      </c>
      <c r="AJ110" s="1" t="s">
        <v>58</v>
      </c>
      <c r="AK110" s="1" t="s">
        <v>1076</v>
      </c>
      <c r="AL110" s="1" t="s">
        <v>1077</v>
      </c>
    </row>
    <row r="111" spans="1:38" x14ac:dyDescent="0.3">
      <c r="A111" s="1" t="str">
        <f>HYPERLINK("https://hsdes.intel.com/resource/14013185220","14013185220")</f>
        <v>14013185220</v>
      </c>
      <c r="B111" s="1" t="s">
        <v>1078</v>
      </c>
      <c r="C111" s="1" t="s">
        <v>1233</v>
      </c>
      <c r="E111" s="1" t="s">
        <v>162</v>
      </c>
      <c r="F111" s="1" t="s">
        <v>36</v>
      </c>
      <c r="G111" s="1" t="s">
        <v>37</v>
      </c>
      <c r="H111" s="1" t="s">
        <v>38</v>
      </c>
      <c r="I111" s="1" t="s">
        <v>39</v>
      </c>
      <c r="J111" s="1" t="s">
        <v>891</v>
      </c>
      <c r="K111" s="1">
        <v>8</v>
      </c>
      <c r="L111" s="1">
        <v>6</v>
      </c>
      <c r="M111" s="1" t="s">
        <v>1079</v>
      </c>
      <c r="N111" s="1" t="s">
        <v>165</v>
      </c>
      <c r="O111" s="1" t="s">
        <v>1080</v>
      </c>
      <c r="P111" s="1" t="s">
        <v>1068</v>
      </c>
      <c r="Q111" s="1" t="s">
        <v>1081</v>
      </c>
      <c r="R111" s="1" t="s">
        <v>1079</v>
      </c>
      <c r="S111" s="1" t="s">
        <v>46</v>
      </c>
      <c r="U111" s="1" t="s">
        <v>162</v>
      </c>
      <c r="V111" s="1" t="s">
        <v>1062</v>
      </c>
      <c r="W111" s="1" t="s">
        <v>83</v>
      </c>
      <c r="X111" s="1" t="s">
        <v>84</v>
      </c>
      <c r="Y111" s="1" t="s">
        <v>1082</v>
      </c>
      <c r="Z111" s="1" t="s">
        <v>1083</v>
      </c>
      <c r="AB111" s="1" t="s">
        <v>53</v>
      </c>
      <c r="AC111" s="1" t="s">
        <v>87</v>
      </c>
      <c r="AE111" s="1" t="s">
        <v>55</v>
      </c>
      <c r="AF111" s="1" t="s">
        <v>56</v>
      </c>
      <c r="AI111" s="1" t="s">
        <v>57</v>
      </c>
      <c r="AJ111" s="1" t="s">
        <v>58</v>
      </c>
      <c r="AK111" s="1" t="s">
        <v>1084</v>
      </c>
      <c r="AL111" s="1" t="s">
        <v>1085</v>
      </c>
    </row>
    <row r="112" spans="1:38" x14ac:dyDescent="0.3">
      <c r="A112" s="1" t="str">
        <f>HYPERLINK("https://hsdes.intel.com/resource/14013179174","14013179174")</f>
        <v>14013179174</v>
      </c>
      <c r="B112" s="1" t="s">
        <v>1086</v>
      </c>
      <c r="C112" s="1" t="s">
        <v>1233</v>
      </c>
      <c r="E112" s="1" t="s">
        <v>112</v>
      </c>
      <c r="F112" s="1" t="s">
        <v>75</v>
      </c>
      <c r="G112" s="1" t="s">
        <v>37</v>
      </c>
      <c r="H112" s="1" t="s">
        <v>38</v>
      </c>
      <c r="I112" s="1" t="s">
        <v>39</v>
      </c>
      <c r="J112" s="1" t="s">
        <v>1087</v>
      </c>
      <c r="K112" s="1">
        <v>15</v>
      </c>
      <c r="L112" s="1">
        <v>10</v>
      </c>
      <c r="M112" s="1" t="s">
        <v>1088</v>
      </c>
      <c r="N112" s="1" t="s">
        <v>114</v>
      </c>
      <c r="O112" s="1" t="s">
        <v>1089</v>
      </c>
      <c r="P112" s="1" t="s">
        <v>1090</v>
      </c>
      <c r="Q112" s="1" t="s">
        <v>1091</v>
      </c>
      <c r="R112" s="1" t="s">
        <v>1088</v>
      </c>
      <c r="S112" s="1" t="s">
        <v>118</v>
      </c>
      <c r="T112" s="1" t="s">
        <v>119</v>
      </c>
      <c r="U112" s="1" t="s">
        <v>120</v>
      </c>
      <c r="V112" s="1" t="s">
        <v>1092</v>
      </c>
      <c r="W112" s="1" t="s">
        <v>83</v>
      </c>
      <c r="X112" s="1" t="s">
        <v>50</v>
      </c>
      <c r="Y112" s="1" t="s">
        <v>133</v>
      </c>
      <c r="Z112" s="1" t="s">
        <v>134</v>
      </c>
      <c r="AB112" s="1" t="s">
        <v>53</v>
      </c>
      <c r="AC112" s="1" t="s">
        <v>87</v>
      </c>
      <c r="AE112" s="1" t="s">
        <v>55</v>
      </c>
      <c r="AF112" s="1" t="s">
        <v>56</v>
      </c>
      <c r="AI112" s="1" t="s">
        <v>57</v>
      </c>
      <c r="AJ112" s="1" t="s">
        <v>58</v>
      </c>
      <c r="AK112" s="1" t="s">
        <v>1093</v>
      </c>
      <c r="AL112" s="1" t="s">
        <v>1094</v>
      </c>
    </row>
    <row r="113" spans="1:38" x14ac:dyDescent="0.3">
      <c r="A113" s="1" t="str">
        <f>HYPERLINK("https://hsdes.intel.com/resource/14013179274","14013179274")</f>
        <v>14013179274</v>
      </c>
      <c r="B113" s="1" t="s">
        <v>1095</v>
      </c>
      <c r="C113" s="1" t="s">
        <v>1233</v>
      </c>
      <c r="E113" s="1" t="s">
        <v>1096</v>
      </c>
      <c r="F113" s="1" t="s">
        <v>138</v>
      </c>
      <c r="G113" s="1" t="s">
        <v>37</v>
      </c>
      <c r="H113" s="1" t="s">
        <v>38</v>
      </c>
      <c r="I113" s="1" t="s">
        <v>39</v>
      </c>
      <c r="J113" s="1" t="s">
        <v>1097</v>
      </c>
      <c r="K113" s="1">
        <v>20</v>
      </c>
      <c r="L113" s="1">
        <v>20</v>
      </c>
      <c r="M113" s="1" t="s">
        <v>1098</v>
      </c>
      <c r="N113" s="1" t="s">
        <v>1099</v>
      </c>
      <c r="O113" s="1" t="s">
        <v>1100</v>
      </c>
      <c r="P113" s="1" t="s">
        <v>1101</v>
      </c>
      <c r="Q113" s="1" t="s">
        <v>1102</v>
      </c>
      <c r="R113" s="1" t="s">
        <v>1098</v>
      </c>
      <c r="S113" s="1" t="s">
        <v>46</v>
      </c>
      <c r="U113" s="1" t="s">
        <v>426</v>
      </c>
      <c r="V113" s="1" t="s">
        <v>1103</v>
      </c>
      <c r="W113" s="1" t="s">
        <v>83</v>
      </c>
      <c r="X113" s="1" t="s">
        <v>84</v>
      </c>
      <c r="Y113" s="1" t="s">
        <v>1104</v>
      </c>
      <c r="Z113" s="1" t="s">
        <v>1054</v>
      </c>
      <c r="AB113" s="1" t="s">
        <v>53</v>
      </c>
      <c r="AC113" s="1" t="s">
        <v>87</v>
      </c>
      <c r="AE113" s="1" t="s">
        <v>257</v>
      </c>
      <c r="AF113" s="1" t="s">
        <v>56</v>
      </c>
      <c r="AI113" s="1" t="s">
        <v>57</v>
      </c>
      <c r="AJ113" s="1" t="s">
        <v>502</v>
      </c>
      <c r="AK113" s="1" t="s">
        <v>1105</v>
      </c>
      <c r="AL113" s="1" t="s">
        <v>1106</v>
      </c>
    </row>
    <row r="114" spans="1:38" x14ac:dyDescent="0.3">
      <c r="A114" s="1" t="str">
        <f>HYPERLINK("https://hsdes.intel.com/resource/14013182776","14013182776")</f>
        <v>14013182776</v>
      </c>
      <c r="B114" s="1" t="s">
        <v>1107</v>
      </c>
      <c r="C114" s="1" t="s">
        <v>1233</v>
      </c>
      <c r="E114" s="1" t="s">
        <v>162</v>
      </c>
      <c r="F114" s="1" t="s">
        <v>36</v>
      </c>
      <c r="G114" s="1" t="s">
        <v>37</v>
      </c>
      <c r="H114" s="1" t="s">
        <v>38</v>
      </c>
      <c r="I114" s="1" t="s">
        <v>39</v>
      </c>
      <c r="J114" s="1" t="s">
        <v>163</v>
      </c>
      <c r="K114" s="1">
        <v>6</v>
      </c>
      <c r="L114" s="1">
        <v>4</v>
      </c>
      <c r="M114" s="1" t="s">
        <v>1108</v>
      </c>
      <c r="N114" s="1" t="s">
        <v>165</v>
      </c>
      <c r="O114" s="1" t="s">
        <v>1109</v>
      </c>
      <c r="P114" s="1" t="s">
        <v>167</v>
      </c>
      <c r="Q114" s="1" t="s">
        <v>1110</v>
      </c>
      <c r="R114" s="1" t="s">
        <v>1108</v>
      </c>
      <c r="S114" s="1" t="s">
        <v>46</v>
      </c>
      <c r="U114" s="1" t="s">
        <v>162</v>
      </c>
      <c r="V114" s="1" t="s">
        <v>1111</v>
      </c>
      <c r="W114" s="1" t="s">
        <v>83</v>
      </c>
      <c r="X114" s="1" t="s">
        <v>50</v>
      </c>
      <c r="Y114" s="1" t="s">
        <v>1112</v>
      </c>
      <c r="Z114" s="1" t="s">
        <v>1113</v>
      </c>
      <c r="AB114" s="1" t="s">
        <v>53</v>
      </c>
      <c r="AC114" s="1" t="s">
        <v>87</v>
      </c>
      <c r="AE114" s="1" t="s">
        <v>55</v>
      </c>
      <c r="AF114" s="1" t="s">
        <v>88</v>
      </c>
      <c r="AI114" s="1" t="s">
        <v>57</v>
      </c>
      <c r="AJ114" s="1" t="s">
        <v>58</v>
      </c>
      <c r="AK114" s="1" t="s">
        <v>1114</v>
      </c>
      <c r="AL114" s="1" t="s">
        <v>1115</v>
      </c>
    </row>
    <row r="115" spans="1:38" x14ac:dyDescent="0.3">
      <c r="A115" s="1" t="str">
        <f>HYPERLINK("https://hsdes.intel.com/resource/14013187762","14013187762")</f>
        <v>14013187762</v>
      </c>
      <c r="B115" s="1" t="s">
        <v>1116</v>
      </c>
      <c r="C115" s="1" t="s">
        <v>1233</v>
      </c>
      <c r="E115" s="1" t="s">
        <v>35</v>
      </c>
      <c r="F115" s="1" t="s">
        <v>36</v>
      </c>
      <c r="G115" s="1" t="s">
        <v>37</v>
      </c>
      <c r="H115" s="1" t="s">
        <v>38</v>
      </c>
      <c r="I115" s="1" t="s">
        <v>39</v>
      </c>
      <c r="J115" s="1" t="s">
        <v>63</v>
      </c>
      <c r="K115" s="1">
        <v>20</v>
      </c>
      <c r="L115" s="1">
        <v>15</v>
      </c>
      <c r="M115" s="1" t="s">
        <v>1117</v>
      </c>
      <c r="N115" s="1" t="s">
        <v>141</v>
      </c>
      <c r="O115" s="1" t="s">
        <v>1118</v>
      </c>
      <c r="P115" s="1" t="s">
        <v>1119</v>
      </c>
      <c r="Q115" s="1" t="s">
        <v>1120</v>
      </c>
      <c r="R115" s="1" t="s">
        <v>1117</v>
      </c>
      <c r="S115" s="1" t="s">
        <v>46</v>
      </c>
      <c r="U115" s="1" t="s">
        <v>35</v>
      </c>
      <c r="V115" s="1" t="s">
        <v>1121</v>
      </c>
      <c r="W115" s="1" t="s">
        <v>49</v>
      </c>
      <c r="X115" s="1" t="s">
        <v>50</v>
      </c>
      <c r="Y115" s="1" t="s">
        <v>232</v>
      </c>
      <c r="Z115" s="1" t="s">
        <v>52</v>
      </c>
      <c r="AB115" s="1" t="s">
        <v>53</v>
      </c>
      <c r="AC115" s="1" t="s">
        <v>54</v>
      </c>
      <c r="AE115" s="1" t="s">
        <v>257</v>
      </c>
      <c r="AF115" s="1" t="s">
        <v>56</v>
      </c>
      <c r="AI115" s="1" t="s">
        <v>57</v>
      </c>
      <c r="AJ115" s="1" t="s">
        <v>58</v>
      </c>
      <c r="AK115" s="1" t="s">
        <v>1122</v>
      </c>
      <c r="AL115" s="1" t="s">
        <v>1123</v>
      </c>
    </row>
    <row r="116" spans="1:38" x14ac:dyDescent="0.3">
      <c r="A116" s="1" t="str">
        <f>HYPERLINK("https://hsdes.intel.com/resource/14013186698","14013186698")</f>
        <v>14013186698</v>
      </c>
      <c r="B116" s="1" t="s">
        <v>1124</v>
      </c>
      <c r="C116" s="1" t="s">
        <v>1233</v>
      </c>
      <c r="E116" s="1" t="s">
        <v>62</v>
      </c>
      <c r="F116" s="1" t="s">
        <v>36</v>
      </c>
      <c r="G116" s="1" t="s">
        <v>37</v>
      </c>
      <c r="H116" s="1" t="s">
        <v>38</v>
      </c>
      <c r="I116" s="1" t="s">
        <v>39</v>
      </c>
      <c r="J116" s="1" t="s">
        <v>1125</v>
      </c>
      <c r="K116" s="1">
        <v>25</v>
      </c>
      <c r="L116" s="1">
        <v>18</v>
      </c>
      <c r="M116" s="1" t="s">
        <v>1126</v>
      </c>
      <c r="N116" s="1" t="s">
        <v>78</v>
      </c>
      <c r="O116" s="1" t="s">
        <v>1127</v>
      </c>
      <c r="P116" s="1" t="s">
        <v>1128</v>
      </c>
      <c r="Q116" s="1" t="s">
        <v>1129</v>
      </c>
      <c r="R116" s="1" t="s">
        <v>1126</v>
      </c>
      <c r="S116" s="1" t="s">
        <v>118</v>
      </c>
      <c r="U116" s="1" t="s">
        <v>35</v>
      </c>
      <c r="V116" s="1" t="s">
        <v>1130</v>
      </c>
      <c r="W116" s="1" t="s">
        <v>49</v>
      </c>
      <c r="X116" s="1" t="s">
        <v>84</v>
      </c>
      <c r="Y116" s="1" t="s">
        <v>1131</v>
      </c>
      <c r="Z116" s="1" t="s">
        <v>1132</v>
      </c>
      <c r="AB116" s="1" t="s">
        <v>53</v>
      </c>
      <c r="AC116" s="1" t="s">
        <v>87</v>
      </c>
      <c r="AE116" s="1" t="s">
        <v>257</v>
      </c>
      <c r="AF116" s="1" t="s">
        <v>88</v>
      </c>
      <c r="AI116" s="1" t="s">
        <v>57</v>
      </c>
      <c r="AJ116" s="1" t="s">
        <v>58</v>
      </c>
      <c r="AK116" s="1" t="s">
        <v>1133</v>
      </c>
      <c r="AL116" s="1" t="s">
        <v>1134</v>
      </c>
    </row>
    <row r="117" spans="1:38" x14ac:dyDescent="0.3">
      <c r="A117" s="1" t="str">
        <f>HYPERLINK("https://hsdes.intel.com/resource/14013184642","14013184642")</f>
        <v>14013184642</v>
      </c>
      <c r="B117" s="1" t="s">
        <v>1135</v>
      </c>
      <c r="C117" s="1" t="s">
        <v>1233</v>
      </c>
      <c r="E117" s="1" t="s">
        <v>62</v>
      </c>
      <c r="F117" s="1" t="s">
        <v>138</v>
      </c>
      <c r="G117" s="1" t="s">
        <v>37</v>
      </c>
      <c r="H117" s="1" t="s">
        <v>38</v>
      </c>
      <c r="I117" s="1" t="s">
        <v>39</v>
      </c>
      <c r="J117" s="1" t="s">
        <v>139</v>
      </c>
      <c r="K117" s="1">
        <v>10</v>
      </c>
      <c r="L117" s="1">
        <v>3</v>
      </c>
      <c r="M117" s="1" t="s">
        <v>1136</v>
      </c>
      <c r="N117" s="1" t="s">
        <v>78</v>
      </c>
      <c r="O117" s="1" t="s">
        <v>1137</v>
      </c>
      <c r="P117" s="1" t="s">
        <v>103</v>
      </c>
      <c r="Q117" s="1" t="s">
        <v>1138</v>
      </c>
      <c r="R117" s="1" t="s">
        <v>1136</v>
      </c>
      <c r="S117" s="1" t="s">
        <v>46</v>
      </c>
      <c r="U117" s="1" t="s">
        <v>35</v>
      </c>
      <c r="V117" s="1" t="s">
        <v>1139</v>
      </c>
      <c r="W117" s="1" t="s">
        <v>83</v>
      </c>
      <c r="X117" s="1" t="s">
        <v>84</v>
      </c>
      <c r="Y117" s="1" t="s">
        <v>331</v>
      </c>
      <c r="Z117" s="1" t="s">
        <v>203</v>
      </c>
      <c r="AB117" s="1" t="s">
        <v>53</v>
      </c>
      <c r="AC117" s="1" t="s">
        <v>87</v>
      </c>
      <c r="AE117" s="1" t="s">
        <v>55</v>
      </c>
      <c r="AF117" s="1" t="s">
        <v>204</v>
      </c>
      <c r="AI117" s="1" t="s">
        <v>57</v>
      </c>
      <c r="AJ117" s="1" t="s">
        <v>58</v>
      </c>
      <c r="AK117" s="1" t="s">
        <v>1140</v>
      </c>
      <c r="AL117" s="1" t="s">
        <v>1141</v>
      </c>
    </row>
    <row r="118" spans="1:38" x14ac:dyDescent="0.3">
      <c r="A118" s="1" t="str">
        <f>HYPERLINK("https://hsdes.intel.com/resource/14013187020","14013187020")</f>
        <v>14013187020</v>
      </c>
      <c r="B118" s="1" t="s">
        <v>1142</v>
      </c>
      <c r="C118" s="1" t="s">
        <v>1233</v>
      </c>
      <c r="E118" s="1" t="s">
        <v>224</v>
      </c>
      <c r="F118" s="1" t="s">
        <v>75</v>
      </c>
      <c r="G118" s="1" t="s">
        <v>37</v>
      </c>
      <c r="H118" s="1" t="s">
        <v>38</v>
      </c>
      <c r="I118" s="1" t="s">
        <v>39</v>
      </c>
      <c r="J118" s="1" t="s">
        <v>660</v>
      </c>
      <c r="K118" s="1">
        <v>10</v>
      </c>
      <c r="L118" s="1">
        <v>8</v>
      </c>
      <c r="M118" s="1" t="s">
        <v>1143</v>
      </c>
      <c r="N118" s="1" t="s">
        <v>662</v>
      </c>
      <c r="O118" s="1" t="s">
        <v>1144</v>
      </c>
      <c r="P118" s="1" t="s">
        <v>1145</v>
      </c>
      <c r="Q118" s="1" t="s">
        <v>1146</v>
      </c>
      <c r="R118" s="1" t="s">
        <v>1143</v>
      </c>
      <c r="S118" s="1" t="s">
        <v>118</v>
      </c>
      <c r="U118" s="1" t="s">
        <v>224</v>
      </c>
      <c r="V118" s="1" t="s">
        <v>1147</v>
      </c>
      <c r="W118" s="1" t="s">
        <v>49</v>
      </c>
      <c r="X118" s="1" t="s">
        <v>84</v>
      </c>
      <c r="Y118" s="1" t="s">
        <v>667</v>
      </c>
      <c r="Z118" s="1" t="s">
        <v>1148</v>
      </c>
      <c r="AB118" s="1" t="s">
        <v>53</v>
      </c>
      <c r="AC118" s="1" t="s">
        <v>87</v>
      </c>
      <c r="AE118" s="1" t="s">
        <v>55</v>
      </c>
      <c r="AF118" s="1" t="s">
        <v>56</v>
      </c>
      <c r="AI118" s="1" t="s">
        <v>57</v>
      </c>
      <c r="AJ118" s="1" t="s">
        <v>233</v>
      </c>
      <c r="AK118" s="1" t="s">
        <v>1149</v>
      </c>
      <c r="AL118" s="1" t="s">
        <v>1150</v>
      </c>
    </row>
    <row r="119" spans="1:38" x14ac:dyDescent="0.3">
      <c r="A119" s="1" t="str">
        <f>HYPERLINK("https://hsdes.intel.com/resource/14013187024","14013187024")</f>
        <v>14013187024</v>
      </c>
      <c r="B119" s="1" t="s">
        <v>1151</v>
      </c>
      <c r="C119" s="1" t="s">
        <v>1233</v>
      </c>
      <c r="E119" s="1" t="s">
        <v>224</v>
      </c>
      <c r="F119" s="1" t="s">
        <v>75</v>
      </c>
      <c r="G119" s="1" t="s">
        <v>37</v>
      </c>
      <c r="H119" s="1" t="s">
        <v>38</v>
      </c>
      <c r="I119" s="1" t="s">
        <v>39</v>
      </c>
      <c r="J119" s="1" t="s">
        <v>660</v>
      </c>
      <c r="K119" s="1">
        <v>10</v>
      </c>
      <c r="L119" s="1">
        <v>8</v>
      </c>
      <c r="M119" s="1" t="s">
        <v>1152</v>
      </c>
      <c r="N119" s="1" t="s">
        <v>662</v>
      </c>
      <c r="O119" s="1" t="s">
        <v>1153</v>
      </c>
      <c r="P119" s="1" t="s">
        <v>1145</v>
      </c>
      <c r="Q119" s="1" t="s">
        <v>1154</v>
      </c>
      <c r="R119" s="1" t="s">
        <v>1152</v>
      </c>
      <c r="S119" s="1" t="s">
        <v>118</v>
      </c>
      <c r="U119" s="1" t="s">
        <v>224</v>
      </c>
      <c r="V119" s="1" t="s">
        <v>1147</v>
      </c>
      <c r="W119" s="1" t="s">
        <v>49</v>
      </c>
      <c r="X119" s="1" t="s">
        <v>84</v>
      </c>
      <c r="Y119" s="1" t="s">
        <v>667</v>
      </c>
      <c r="Z119" s="1" t="s">
        <v>1148</v>
      </c>
      <c r="AB119" s="1" t="s">
        <v>53</v>
      </c>
      <c r="AC119" s="1" t="s">
        <v>87</v>
      </c>
      <c r="AE119" s="1" t="s">
        <v>55</v>
      </c>
      <c r="AF119" s="1" t="s">
        <v>56</v>
      </c>
      <c r="AI119" s="1" t="s">
        <v>57</v>
      </c>
      <c r="AJ119" s="1" t="s">
        <v>233</v>
      </c>
      <c r="AK119" s="1" t="s">
        <v>1155</v>
      </c>
      <c r="AL119" s="1" t="s">
        <v>1156</v>
      </c>
    </row>
    <row r="120" spans="1:38" x14ac:dyDescent="0.3">
      <c r="A120" s="1" t="str">
        <f>HYPERLINK("https://hsdes.intel.com/resource/14013187018","14013187018")</f>
        <v>14013187018</v>
      </c>
      <c r="B120" s="1" t="s">
        <v>1157</v>
      </c>
      <c r="C120" s="1" t="s">
        <v>1233</v>
      </c>
      <c r="E120" s="1" t="s">
        <v>224</v>
      </c>
      <c r="F120" s="1" t="s">
        <v>75</v>
      </c>
      <c r="G120" s="1" t="s">
        <v>37</v>
      </c>
      <c r="H120" s="1" t="s">
        <v>38</v>
      </c>
      <c r="I120" s="1" t="s">
        <v>39</v>
      </c>
      <c r="J120" s="1" t="s">
        <v>660</v>
      </c>
      <c r="K120" s="1">
        <v>10</v>
      </c>
      <c r="L120" s="1">
        <v>8</v>
      </c>
      <c r="M120" s="1" t="s">
        <v>1158</v>
      </c>
      <c r="N120" s="1" t="s">
        <v>662</v>
      </c>
      <c r="O120" s="1" t="s">
        <v>1159</v>
      </c>
      <c r="P120" s="1" t="s">
        <v>1145</v>
      </c>
      <c r="Q120" s="1" t="s">
        <v>1160</v>
      </c>
      <c r="R120" s="1" t="s">
        <v>1158</v>
      </c>
      <c r="S120" s="1" t="s">
        <v>118</v>
      </c>
      <c r="U120" s="1" t="s">
        <v>224</v>
      </c>
      <c r="V120" s="1" t="s">
        <v>1147</v>
      </c>
      <c r="W120" s="1" t="s">
        <v>49</v>
      </c>
      <c r="X120" s="1" t="s">
        <v>84</v>
      </c>
      <c r="Y120" s="1" t="s">
        <v>667</v>
      </c>
      <c r="Z120" s="1" t="s">
        <v>668</v>
      </c>
      <c r="AB120" s="1" t="s">
        <v>53</v>
      </c>
      <c r="AC120" s="1" t="s">
        <v>54</v>
      </c>
      <c r="AE120" s="1" t="s">
        <v>55</v>
      </c>
      <c r="AF120" s="1" t="s">
        <v>56</v>
      </c>
      <c r="AI120" s="1" t="s">
        <v>57</v>
      </c>
      <c r="AJ120" s="1" t="s">
        <v>233</v>
      </c>
      <c r="AK120" s="1" t="s">
        <v>1149</v>
      </c>
      <c r="AL120" s="1" t="s">
        <v>1161</v>
      </c>
    </row>
    <row r="121" spans="1:38" x14ac:dyDescent="0.3">
      <c r="A121" s="1" t="str">
        <f>HYPERLINK("https://hsdes.intel.com/resource/14013186924","14013186924")</f>
        <v>14013186924</v>
      </c>
      <c r="B121" s="1" t="s">
        <v>1162</v>
      </c>
      <c r="C121" s="1" t="s">
        <v>1233</v>
      </c>
      <c r="E121" s="1" t="s">
        <v>224</v>
      </c>
      <c r="F121" s="1" t="s">
        <v>75</v>
      </c>
      <c r="G121" s="1" t="s">
        <v>37</v>
      </c>
      <c r="H121" s="1" t="s">
        <v>38</v>
      </c>
      <c r="I121" s="1" t="s">
        <v>39</v>
      </c>
      <c r="J121" s="1" t="s">
        <v>1163</v>
      </c>
      <c r="K121" s="1">
        <v>10</v>
      </c>
      <c r="L121" s="1">
        <v>8</v>
      </c>
      <c r="M121" s="1" t="s">
        <v>1164</v>
      </c>
      <c r="N121" s="1" t="s">
        <v>227</v>
      </c>
      <c r="O121" s="1" t="s">
        <v>1165</v>
      </c>
      <c r="P121" s="1" t="s">
        <v>1166</v>
      </c>
      <c r="Q121" s="1" t="s">
        <v>1167</v>
      </c>
      <c r="R121" s="1" t="s">
        <v>1164</v>
      </c>
      <c r="S121" s="1" t="s">
        <v>118</v>
      </c>
      <c r="U121" s="1" t="s">
        <v>224</v>
      </c>
      <c r="V121" s="1" t="s">
        <v>1147</v>
      </c>
      <c r="W121" s="1" t="s">
        <v>49</v>
      </c>
      <c r="X121" s="1" t="s">
        <v>84</v>
      </c>
      <c r="Y121" s="1" t="s">
        <v>667</v>
      </c>
      <c r="Z121" s="1" t="s">
        <v>1148</v>
      </c>
      <c r="AB121" s="1" t="s">
        <v>53</v>
      </c>
      <c r="AC121" s="1" t="s">
        <v>87</v>
      </c>
      <c r="AE121" s="1" t="s">
        <v>55</v>
      </c>
      <c r="AF121" s="1" t="s">
        <v>56</v>
      </c>
      <c r="AI121" s="1" t="s">
        <v>57</v>
      </c>
      <c r="AJ121" s="1" t="s">
        <v>1168</v>
      </c>
      <c r="AK121" s="1" t="s">
        <v>1169</v>
      </c>
      <c r="AL121" s="1" t="s">
        <v>1170</v>
      </c>
    </row>
    <row r="122" spans="1:38" x14ac:dyDescent="0.3">
      <c r="A122" s="1" t="str">
        <f>HYPERLINK("https://hsdes.intel.com/resource/14013160109","14013160109")</f>
        <v>14013160109</v>
      </c>
      <c r="B122" s="1" t="s">
        <v>1171</v>
      </c>
      <c r="C122" s="1" t="s">
        <v>1233</v>
      </c>
      <c r="E122" s="1" t="s">
        <v>224</v>
      </c>
      <c r="F122" s="1" t="s">
        <v>1172</v>
      </c>
      <c r="G122" s="1" t="s">
        <v>37</v>
      </c>
      <c r="H122" s="1" t="s">
        <v>38</v>
      </c>
      <c r="I122" s="1" t="s">
        <v>39</v>
      </c>
      <c r="J122" s="1" t="s">
        <v>660</v>
      </c>
      <c r="K122" s="1">
        <v>8</v>
      </c>
      <c r="L122" s="1">
        <v>7</v>
      </c>
      <c r="M122" s="1" t="s">
        <v>1173</v>
      </c>
      <c r="N122" s="1" t="s">
        <v>662</v>
      </c>
      <c r="O122" s="1" t="s">
        <v>1174</v>
      </c>
      <c r="P122" s="1" t="s">
        <v>1175</v>
      </c>
      <c r="Q122" s="1" t="s">
        <v>675</v>
      </c>
      <c r="R122" s="1" t="s">
        <v>1173</v>
      </c>
      <c r="S122" s="1" t="s">
        <v>118</v>
      </c>
      <c r="U122" s="1" t="s">
        <v>224</v>
      </c>
      <c r="V122" s="1" t="s">
        <v>1176</v>
      </c>
      <c r="W122" s="1" t="s">
        <v>83</v>
      </c>
      <c r="X122" s="1" t="s">
        <v>84</v>
      </c>
      <c r="Y122" s="1" t="s">
        <v>1177</v>
      </c>
      <c r="Z122" s="1" t="s">
        <v>1178</v>
      </c>
      <c r="AB122" s="1" t="s">
        <v>53</v>
      </c>
      <c r="AC122" s="1" t="s">
        <v>87</v>
      </c>
      <c r="AE122" s="1" t="s">
        <v>55</v>
      </c>
      <c r="AF122" s="1" t="s">
        <v>204</v>
      </c>
      <c r="AI122" s="1" t="s">
        <v>57</v>
      </c>
      <c r="AJ122" s="1" t="s">
        <v>1179</v>
      </c>
      <c r="AK122" s="1" t="s">
        <v>1180</v>
      </c>
      <c r="AL122" s="1" t="s">
        <v>1181</v>
      </c>
    </row>
    <row r="123" spans="1:38" x14ac:dyDescent="0.3">
      <c r="A123" s="1" t="str">
        <f>HYPERLINK("https://hsdes.intel.com/resource/14013184829","14013184829")</f>
        <v>14013184829</v>
      </c>
      <c r="B123" s="1" t="s">
        <v>1182</v>
      </c>
      <c r="C123" s="1" t="s">
        <v>1233</v>
      </c>
      <c r="E123" s="1" t="s">
        <v>62</v>
      </c>
      <c r="F123" s="1" t="s">
        <v>175</v>
      </c>
      <c r="G123" s="1" t="s">
        <v>37</v>
      </c>
      <c r="H123" s="1" t="s">
        <v>38</v>
      </c>
      <c r="I123" s="1" t="s">
        <v>39</v>
      </c>
      <c r="J123" s="1" t="s">
        <v>186</v>
      </c>
      <c r="K123" s="1">
        <v>6</v>
      </c>
      <c r="L123" s="1">
        <v>4</v>
      </c>
      <c r="M123" s="1" t="s">
        <v>1183</v>
      </c>
      <c r="N123" s="1" t="s">
        <v>78</v>
      </c>
      <c r="O123" s="1" t="s">
        <v>1184</v>
      </c>
      <c r="P123" s="1" t="s">
        <v>1185</v>
      </c>
      <c r="Q123" s="1" t="s">
        <v>1186</v>
      </c>
      <c r="R123" s="1" t="s">
        <v>1183</v>
      </c>
      <c r="S123" s="1" t="s">
        <v>46</v>
      </c>
      <c r="U123" s="1" t="s">
        <v>35</v>
      </c>
      <c r="V123" s="1" t="s">
        <v>1187</v>
      </c>
      <c r="W123" s="1" t="s">
        <v>83</v>
      </c>
      <c r="X123" s="1" t="s">
        <v>84</v>
      </c>
      <c r="Y123" s="1" t="s">
        <v>557</v>
      </c>
      <c r="Z123" s="1" t="s">
        <v>203</v>
      </c>
      <c r="AB123" s="1" t="s">
        <v>53</v>
      </c>
      <c r="AC123" s="1" t="s">
        <v>87</v>
      </c>
      <c r="AE123" s="1" t="s">
        <v>55</v>
      </c>
      <c r="AF123" s="1" t="s">
        <v>88</v>
      </c>
      <c r="AI123" s="1" t="s">
        <v>57</v>
      </c>
      <c r="AJ123" s="1" t="s">
        <v>58</v>
      </c>
      <c r="AK123" s="1" t="s">
        <v>1188</v>
      </c>
      <c r="AL123" s="1" t="s">
        <v>1189</v>
      </c>
    </row>
    <row r="124" spans="1:38" x14ac:dyDescent="0.3">
      <c r="A124" s="1" t="str">
        <f>HYPERLINK("https://hsdes.intel.com/resource/14013184599","14013184599")</f>
        <v>14013184599</v>
      </c>
      <c r="B124" s="1" t="s">
        <v>1190</v>
      </c>
      <c r="C124" s="1" t="s">
        <v>1233</v>
      </c>
      <c r="E124" s="1" t="s">
        <v>62</v>
      </c>
      <c r="F124" s="1" t="s">
        <v>75</v>
      </c>
      <c r="G124" s="1" t="s">
        <v>37</v>
      </c>
      <c r="H124" s="1" t="s">
        <v>38</v>
      </c>
      <c r="I124" s="1" t="s">
        <v>39</v>
      </c>
      <c r="J124" s="1" t="s">
        <v>139</v>
      </c>
      <c r="K124" s="1">
        <v>15</v>
      </c>
      <c r="L124" s="1">
        <v>10</v>
      </c>
      <c r="M124" s="1" t="s">
        <v>1191</v>
      </c>
      <c r="N124" s="1" t="s">
        <v>65</v>
      </c>
      <c r="O124" s="1" t="s">
        <v>1192</v>
      </c>
      <c r="P124" s="1" t="s">
        <v>80</v>
      </c>
      <c r="Q124" s="1" t="s">
        <v>1193</v>
      </c>
      <c r="R124" s="1" t="s">
        <v>1191</v>
      </c>
      <c r="S124" s="1" t="s">
        <v>46</v>
      </c>
      <c r="U124" s="1" t="s">
        <v>35</v>
      </c>
      <c r="V124" s="1" t="s">
        <v>1194</v>
      </c>
      <c r="W124" s="1" t="s">
        <v>83</v>
      </c>
      <c r="X124" s="1" t="s">
        <v>84</v>
      </c>
      <c r="Y124" s="1" t="s">
        <v>500</v>
      </c>
      <c r="Z124" s="1" t="s">
        <v>203</v>
      </c>
      <c r="AB124" s="1" t="s">
        <v>53</v>
      </c>
      <c r="AC124" s="1" t="s">
        <v>87</v>
      </c>
      <c r="AE124" s="1" t="s">
        <v>55</v>
      </c>
      <c r="AF124" s="1" t="s">
        <v>204</v>
      </c>
      <c r="AI124" s="1" t="s">
        <v>57</v>
      </c>
      <c r="AJ124" s="1" t="s">
        <v>58</v>
      </c>
      <c r="AK124" s="1" t="s">
        <v>1195</v>
      </c>
      <c r="AL124" s="1" t="s">
        <v>1196</v>
      </c>
    </row>
    <row r="125" spans="1:38" x14ac:dyDescent="0.3">
      <c r="A125" s="1" t="str">
        <f>HYPERLINK("https://hsdes.intel.com/resource/14013184690","14013184690")</f>
        <v>14013184690</v>
      </c>
      <c r="B125" s="1" t="s">
        <v>1197</v>
      </c>
      <c r="C125" s="1" t="s">
        <v>1233</v>
      </c>
      <c r="E125" s="1" t="s">
        <v>162</v>
      </c>
      <c r="F125" s="1" t="s">
        <v>75</v>
      </c>
      <c r="G125" s="1" t="s">
        <v>37</v>
      </c>
      <c r="H125" s="1" t="s">
        <v>38</v>
      </c>
      <c r="I125" s="1" t="s">
        <v>39</v>
      </c>
      <c r="J125" s="1" t="s">
        <v>290</v>
      </c>
      <c r="K125" s="1">
        <v>10</v>
      </c>
      <c r="L125" s="1">
        <v>5</v>
      </c>
      <c r="M125" s="1" t="s">
        <v>1198</v>
      </c>
      <c r="N125" s="1" t="s">
        <v>165</v>
      </c>
      <c r="O125" s="1" t="s">
        <v>1199</v>
      </c>
      <c r="P125" s="1" t="s">
        <v>1200</v>
      </c>
      <c r="Q125" s="1" t="s">
        <v>1201</v>
      </c>
      <c r="R125" s="1" t="s">
        <v>1198</v>
      </c>
      <c r="S125" s="1" t="s">
        <v>46</v>
      </c>
      <c r="U125" s="1" t="s">
        <v>162</v>
      </c>
      <c r="V125" s="1" t="s">
        <v>1202</v>
      </c>
      <c r="W125" s="1" t="s">
        <v>83</v>
      </c>
      <c r="X125" s="1" t="s">
        <v>84</v>
      </c>
      <c r="Y125" s="1" t="s">
        <v>1203</v>
      </c>
      <c r="Z125" s="1" t="s">
        <v>1204</v>
      </c>
      <c r="AB125" s="1" t="s">
        <v>53</v>
      </c>
      <c r="AC125" s="1" t="s">
        <v>54</v>
      </c>
      <c r="AE125" s="1" t="s">
        <v>55</v>
      </c>
      <c r="AF125" s="1" t="s">
        <v>56</v>
      </c>
      <c r="AI125" s="1" t="s">
        <v>57</v>
      </c>
      <c r="AJ125" s="1" t="s">
        <v>58</v>
      </c>
      <c r="AK125" s="1" t="s">
        <v>1205</v>
      </c>
      <c r="AL125" s="1" t="s">
        <v>1206</v>
      </c>
    </row>
    <row r="126" spans="1:38" x14ac:dyDescent="0.3">
      <c r="A126" s="1" t="str">
        <f>HYPERLINK("https://hsdes.intel.com/resource/14013176711","14013176711")</f>
        <v>14013176711</v>
      </c>
      <c r="B126" s="1" t="s">
        <v>1207</v>
      </c>
      <c r="C126" s="1" t="s">
        <v>1233</v>
      </c>
      <c r="E126" s="1" t="s">
        <v>62</v>
      </c>
      <c r="F126" s="1" t="s">
        <v>197</v>
      </c>
      <c r="G126" s="1" t="s">
        <v>37</v>
      </c>
      <c r="H126" s="1" t="s">
        <v>38</v>
      </c>
      <c r="I126" s="1" t="s">
        <v>39</v>
      </c>
      <c r="J126" s="1" t="s">
        <v>139</v>
      </c>
      <c r="K126" s="1">
        <v>8</v>
      </c>
      <c r="L126" s="1">
        <v>5</v>
      </c>
      <c r="M126" s="1" t="s">
        <v>1208</v>
      </c>
      <c r="N126" s="1" t="s">
        <v>78</v>
      </c>
      <c r="O126" s="1" t="s">
        <v>1209</v>
      </c>
      <c r="P126" s="1" t="s">
        <v>80</v>
      </c>
      <c r="Q126" s="1" t="s">
        <v>1210</v>
      </c>
      <c r="R126" s="1" t="s">
        <v>1208</v>
      </c>
      <c r="S126" s="1" t="s">
        <v>46</v>
      </c>
      <c r="U126" s="1" t="s">
        <v>35</v>
      </c>
      <c r="V126" s="1" t="s">
        <v>1211</v>
      </c>
      <c r="W126" s="1" t="s">
        <v>83</v>
      </c>
      <c r="X126" s="1" t="s">
        <v>84</v>
      </c>
      <c r="Y126" s="1" t="s">
        <v>1212</v>
      </c>
      <c r="Z126" s="1" t="s">
        <v>415</v>
      </c>
      <c r="AB126" s="1" t="s">
        <v>53</v>
      </c>
      <c r="AC126" s="1" t="s">
        <v>87</v>
      </c>
      <c r="AE126" s="1" t="s">
        <v>55</v>
      </c>
      <c r="AF126" s="1" t="s">
        <v>88</v>
      </c>
      <c r="AI126" s="1" t="s">
        <v>57</v>
      </c>
      <c r="AJ126" s="1" t="s">
        <v>58</v>
      </c>
      <c r="AK126" s="1" t="s">
        <v>1213</v>
      </c>
      <c r="AL126" s="1" t="s">
        <v>1214</v>
      </c>
    </row>
    <row r="127" spans="1:38" x14ac:dyDescent="0.3">
      <c r="A127" s="1" t="str">
        <f>HYPERLINK("https://hsdes.intel.com/resource/14013184603","14013184603")</f>
        <v>14013184603</v>
      </c>
      <c r="B127" s="1" t="s">
        <v>1215</v>
      </c>
      <c r="C127" s="1" t="s">
        <v>1233</v>
      </c>
      <c r="E127" s="1" t="s">
        <v>62</v>
      </c>
      <c r="F127" s="1" t="s">
        <v>352</v>
      </c>
      <c r="G127" s="1" t="s">
        <v>37</v>
      </c>
      <c r="H127" s="1" t="s">
        <v>38</v>
      </c>
      <c r="I127" s="1" t="s">
        <v>39</v>
      </c>
      <c r="J127" s="1" t="s">
        <v>139</v>
      </c>
      <c r="K127" s="1">
        <v>5</v>
      </c>
      <c r="L127" s="1">
        <v>3</v>
      </c>
      <c r="M127" s="1" t="s">
        <v>1216</v>
      </c>
      <c r="N127" s="1" t="s">
        <v>78</v>
      </c>
      <c r="O127" s="1" t="s">
        <v>1217</v>
      </c>
      <c r="P127" s="1" t="s">
        <v>80</v>
      </c>
      <c r="Q127" s="1" t="s">
        <v>1218</v>
      </c>
      <c r="R127" s="1" t="s">
        <v>1216</v>
      </c>
      <c r="S127" s="1" t="s">
        <v>46</v>
      </c>
      <c r="U127" s="1" t="s">
        <v>35</v>
      </c>
      <c r="V127" s="1" t="s">
        <v>1219</v>
      </c>
      <c r="W127" s="1" t="s">
        <v>83</v>
      </c>
      <c r="X127" s="1" t="s">
        <v>84</v>
      </c>
      <c r="Y127" s="1" t="s">
        <v>202</v>
      </c>
      <c r="Z127" s="1" t="s">
        <v>203</v>
      </c>
      <c r="AB127" s="1" t="s">
        <v>53</v>
      </c>
      <c r="AC127" s="1" t="s">
        <v>87</v>
      </c>
      <c r="AE127" s="1" t="s">
        <v>55</v>
      </c>
      <c r="AF127" s="1" t="s">
        <v>56</v>
      </c>
      <c r="AI127" s="1" t="s">
        <v>57</v>
      </c>
      <c r="AJ127" s="1" t="s">
        <v>58</v>
      </c>
      <c r="AK127" s="1" t="s">
        <v>1220</v>
      </c>
      <c r="AL127" s="1" t="s">
        <v>1221</v>
      </c>
    </row>
    <row r="128" spans="1:38" x14ac:dyDescent="0.3">
      <c r="A128" s="1" t="str">
        <f>HYPERLINK("https://hsdes.intel.com/resource/14013173287","14013173287")</f>
        <v>14013173287</v>
      </c>
      <c r="B128" s="1" t="s">
        <v>1222</v>
      </c>
      <c r="C128" s="1" t="s">
        <v>1233</v>
      </c>
      <c r="E128" s="1" t="s">
        <v>432</v>
      </c>
      <c r="F128" s="1" t="s">
        <v>352</v>
      </c>
      <c r="G128" s="1" t="s">
        <v>37</v>
      </c>
      <c r="H128" s="1" t="s">
        <v>38</v>
      </c>
      <c r="I128" s="1" t="s">
        <v>39</v>
      </c>
      <c r="J128" s="1" t="s">
        <v>1223</v>
      </c>
      <c r="K128" s="1">
        <v>8</v>
      </c>
      <c r="L128" s="1">
        <v>4</v>
      </c>
      <c r="M128" s="1" t="s">
        <v>1224</v>
      </c>
      <c r="N128" s="1" t="s">
        <v>227</v>
      </c>
      <c r="O128" s="1" t="s">
        <v>1225</v>
      </c>
      <c r="P128" s="1" t="s">
        <v>1226</v>
      </c>
      <c r="Q128" s="1" t="s">
        <v>1227</v>
      </c>
      <c r="R128" s="1" t="s">
        <v>1224</v>
      </c>
      <c r="S128" s="1" t="s">
        <v>46</v>
      </c>
      <c r="U128" s="1" t="s">
        <v>47</v>
      </c>
      <c r="V128" s="1" t="s">
        <v>1228</v>
      </c>
      <c r="W128" s="1" t="s">
        <v>83</v>
      </c>
      <c r="X128" s="1" t="s">
        <v>471</v>
      </c>
      <c r="Y128" s="1" t="s">
        <v>1229</v>
      </c>
      <c r="Z128" s="1" t="s">
        <v>1230</v>
      </c>
      <c r="AB128" s="1" t="s">
        <v>53</v>
      </c>
      <c r="AC128" s="1" t="s">
        <v>87</v>
      </c>
      <c r="AE128" s="1" t="s">
        <v>55</v>
      </c>
      <c r="AF128" s="1" t="s">
        <v>88</v>
      </c>
      <c r="AI128" s="1" t="s">
        <v>57</v>
      </c>
      <c r="AJ128" s="1" t="s">
        <v>58</v>
      </c>
      <c r="AK128" s="1" t="s">
        <v>1231</v>
      </c>
      <c r="AL128" s="1" t="s">
        <v>1232</v>
      </c>
    </row>
  </sheetData>
  <autoFilter ref="A1:AL128" xr:uid="{00000000-0009-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RPL_S_IFWI_Test suite_Ext_BAT_2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 SherinX</dc:creator>
  <cp:lastModifiedBy>Agarwal, Naman</cp:lastModifiedBy>
  <dcterms:created xsi:type="dcterms:W3CDTF">2022-09-08T07:25:15Z</dcterms:created>
  <dcterms:modified xsi:type="dcterms:W3CDTF">2022-12-01T05:32:25Z</dcterms:modified>
</cp:coreProperties>
</file>