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NAMAN\Share\YBO\RPL_S IFWI Manual Reports\BAT DC\"/>
    </mc:Choice>
  </mc:AlternateContent>
  <xr:revisionPtr revIDLastSave="0" documentId="13_ncr:1_{44036C9A-CB8C-402B-979E-34E1827AF90A}" xr6:coauthVersionLast="47" xr6:coauthVersionMax="47" xr10:uidLastSave="{00000000-0000-0000-0000-000000000000}"/>
  <bookViews>
    <workbookView xWindow="-108" yWindow="-108" windowWidth="23256" windowHeight="12576" xr2:uid="{00000000-000D-0000-FFFF-FFFF00000000}"/>
  </bookViews>
  <sheets>
    <sheet name="RPL_S_IFWI_Test suite_Ext_BAT_2" sheetId="1" r:id="rId1"/>
  </sheets>
  <definedNames>
    <definedName name="_xlnm._FilterDatabase" localSheetId="0" hidden="1">'RPL_S_IFWI_Test suite_Ext_BAT_2'!$A$1:$AL$94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4" i="1" l="1"/>
  <c r="A93" i="1"/>
  <c r="A92" i="1"/>
  <c r="A91" i="1"/>
  <c r="A90" i="1"/>
  <c r="A89" i="1"/>
  <c r="A88" i="1"/>
  <c r="A87" i="1"/>
  <c r="A86" i="1"/>
  <c r="A85" i="1"/>
  <c r="A84" i="1"/>
  <c r="A83" i="1"/>
  <c r="A82" i="1"/>
  <c r="A81" i="1"/>
  <c r="A80" i="1"/>
  <c r="A79" i="1"/>
  <c r="A78" i="1"/>
  <c r="A77" i="1"/>
  <c r="A76" i="1"/>
  <c r="A75" i="1"/>
  <c r="A74" i="1"/>
  <c r="A73" i="1"/>
  <c r="A72" i="1"/>
  <c r="A71" i="1"/>
  <c r="A70" i="1"/>
  <c r="A69" i="1"/>
  <c r="A2"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alcChain>
</file>

<file path=xl/sharedStrings.xml><?xml version="1.0" encoding="utf-8"?>
<sst xmlns="http://schemas.openxmlformats.org/spreadsheetml/2006/main" count="2776" uniqueCount="917">
  <si>
    <t>automation_comments</t>
  </si>
  <si>
    <t>automation_developer</t>
  </si>
  <si>
    <t>validation_env</t>
  </si>
  <si>
    <t>validation_scope</t>
  </si>
  <si>
    <t>automation_status</t>
  </si>
  <si>
    <t>classification</t>
  </si>
  <si>
    <t>component_affected</t>
  </si>
  <si>
    <t>duration</t>
  </si>
  <si>
    <t>effort</t>
  </si>
  <si>
    <t>jama_id</t>
  </si>
  <si>
    <t>jama_platform_feature_and_capability</t>
  </si>
  <si>
    <t>jama_platform_por_milestone_map</t>
  </si>
  <si>
    <t>jama_pmf_pf_socip_mapping</t>
  </si>
  <si>
    <t>jama_requirement_id</t>
  </si>
  <si>
    <t>legacy_id</t>
  </si>
  <si>
    <t>me_sku</t>
  </si>
  <si>
    <t>os</t>
  </si>
  <si>
    <t>owner</t>
  </si>
  <si>
    <t>overall_expected_results</t>
  </si>
  <si>
    <t>owner_team</t>
  </si>
  <si>
    <t>priority</t>
  </si>
  <si>
    <t>release_affected</t>
  </si>
  <si>
    <t>release_completed</t>
  </si>
  <si>
    <t>release_deployed</t>
  </si>
  <si>
    <t>scope</t>
  </si>
  <si>
    <t>status_reason</t>
  </si>
  <si>
    <t>test_automation_status</t>
  </si>
  <si>
    <t>test_complexity</t>
  </si>
  <si>
    <t>test_coverage_level</t>
  </si>
  <si>
    <t>test_subtype</t>
  </si>
  <si>
    <t>test_sub_category</t>
  </si>
  <si>
    <t>test_type</t>
  </si>
  <si>
    <t>tools_used</t>
  </si>
  <si>
    <t>description</t>
  </si>
  <si>
    <t>tag</t>
  </si>
  <si>
    <t>Verify Onboard Network functionality in EFI shell</t>
  </si>
  <si>
    <t>chassanx</t>
  </si>
  <si>
    <t>common,emulation.ip,silicon,simulation.ip</t>
  </si>
  <si>
    <t>Ingredient</t>
  </si>
  <si>
    <t>Automatable</t>
  </si>
  <si>
    <t>Intel Confidential</t>
  </si>
  <si>
    <t>bios.pch,fw.ifwi.pchc</t>
  </si>
  <si>
    <t>CSS-IVE-52382</t>
  </si>
  <si>
    <t>Networking and Connectivity</t>
  </si>
  <si>
    <t>ADL-S_ADP-S_SODIMM_DDR5_1DPC_Alpha,AML_5W_Y22_ROW_PV,ADL-S_ADP-S_UDIMM_DDR5_1DPC_PreAlpha,AMLR_Y42_PV_RS6,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KBL_U21_PV,KBLR_Y_PV,KBLR_Y22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t>
  </si>
  <si>
    <t>GbE,LAN,UEFI</t>
  </si>
  <si>
    <t>BC-RQTBC-8442
TGL Requirement coverage: BC-RQTBCTL-798
JSL PRD Coverage: BC-RQTBC-16608 BC-RQTBC-16271
RKL: BC-RQTBCTL-798, 2203202676
RKL:2203201913
JSLP: 1607196122,2203202676
ADL:BC-RQTBCTL-798 ,2203202676
TGL:1306931255
MTL:16011786601</t>
  </si>
  <si>
    <t>Consumer,Corporate_vPro</t>
  </si>
  <si>
    <t>vhebbarx</t>
  </si>
  <si>
    <t>OnBoard Network port should get detected at EFI shell when it is enabled in BIOS and Network should be functional</t>
  </si>
  <si>
    <t>Client-BIOS</t>
  </si>
  <si>
    <t>1-showstopper</t>
  </si>
  <si>
    <t>bios.alderlake,bios.amberlake,bios.apollolake,bios.arrowlake,bios.cannonlake,bios.coffeelake,bios.cometlake,bios.geminilake,bios.icelake-client,bios.jasperlake,bios.kabylake,bios.kabylake_r,bios.lunarlake,bios.meteorlake,bios.raptorlake,bios.raptorlake_refresh,bios.rocketlake,bios.tigerlake,bios.tigerlake_refresh,bios.whiskeylake,ifwi.amberlake,ifwi.apollolake,ifwi.arrowlake,ifwi.cannonlake,ifwi.coffeelake,ifwi.cometlake,ifwi.geminilake,ifwi.icelake,ifwi.kabylake,ifwi.kabylake_r,ifwi.lunarlake,ifwi.meteorlake,ifwi.raptorlake,ifwi.raptorlake_refresh,ifwi.tigerlake,ifwi.whiskeylake</t>
  </si>
  <si>
    <t>bios.alderlake,bios.amberlake,bios.arrowlake,bios.cannonlake,bios.coffeelake,bios.cometlake,bios.icelake-client,bios.jasperlake,bios.kabylake,bios.kabylake_r,bios.lunarlake,bios.meteorlake,bios.raptorlake,bios.rocketlake,bios.tigerlake,bios.whiskeylake,ifwi.amberlake,ifwi.cannonlake,ifwi.coffeelake,ifwi.cometlake,ifwi.icelake,ifwi.kabylake,ifwi.kabylake_r,ifwi.meteorlake,ifwi.raptorlake,ifwi.tigerlake,ifwi.whiskeylake</t>
  </si>
  <si>
    <t>product</t>
  </si>
  <si>
    <t>complete.ready_for_production</t>
  </si>
  <si>
    <t>Low</t>
  </si>
  <si>
    <t>L2 Mandatory-BAT</t>
  </si>
  <si>
    <t>Functional</t>
  </si>
  <si>
    <t>na</t>
  </si>
  <si>
    <t>This TC aims at testing the Onboard Network functionality at EFI shell when network is enabled in BIOS setup</t>
  </si>
  <si>
    <t>CFL-PRDtoTC-Mapping,ICL-ArchReview-PostSi,ICL_BAT_NEW,BIOS_EXT_BAT,KBL_Wont_Fix,UDL2.0_ATMS2.0,ICL_RVPC_NA,TGL_ERB_PO,AML_5W_NA,OBC-CNL-PCH-GBE-Connectivity-LAN,OBC-CFL-PCH-GBE-Connectivity-LAN,OBC-ICL-PCH-GBE-Connectivity-LAN,OBC-TGL-PCH-GBE-Connectivity-LAN,TGL_BIOS_PO_P3,TGL_IFWI_PO_P1,TGL_H_PSS_IFWI_BAT,ADL_S_Dryrun_Done,ADL-S_ADP-S_DDR4_2DPC_PO_Phase3,COMMON_QRC_BAT,MTL_PSS_0.5,ADL_S_QRCBAT,IFWI_Payload_GBE,ADL-S_Delta1,ADL-P_ADP-LP_DDR4_PO Suite_Phase3,PO_Phase_3,RKL-S X2_(CML-S+CMP-H)_S62,RKL-S X2_(CML-S+CMP-H)_S102,ADL-P_ADP-LP_LP5_PO Suite_Phase3,ADL-P_ADP-LP_DDR5_PO Suite_Phase3,ADL-P_ADP-LP_LP4x_PO Suite_Phase3,ADL-P_QRC_BAT,RPL_S_PSS_BASE,UTR_SYNC,MTL_P_MASTER,MTL_M_MASTER,RPL_S_MASTER,RPL_S_BackwardComp,ADL-S_ 5SGC_1DPC,ADL-S_4SDC1,ADL-S_4SDC2,ADL-S_4SDC4,MTL_Test_Suite,TGL_H_MASTER,IFWI_TEST_SUITE,IFWI_COMMON_UNIFIED,TGL_H_5SGC1,TGL_H_4SDC1,TGL_H_4SDC2,TGL_H_4SDC3,RPL-S_ 5SGC1,RPL-S_4SDC2,RPL-S_2SDC1,RPL-S_2SDC2,RPL-S_2SDC3,ADL-P_5SGC2,RKL_S_X1_2*1SDC,RPL_S_PO_P3,ADL-P_3SDC2,ADL-P_2SDC4,MTL_SIMICS_IN_EXECUTION_TEST,RPL-Px_5SGC1,RPL_S_QRCBAT,MTL_IFWI_BAT,ADL_SBGA_5GC,ADL-M_3SDC2,RPL-S_5SGC1,RPL-P_3SDC2,RPL_P_PSS_BIOS,NA_4_FHF,RPL_Px_PO_P3,RPL-P_5SGC1,RPL-P_4SDC1,RPL-P_PNP_GC,RPL_Px_QRC,ADL-S_Post-Si_In_Production,MTL-M_3SDC3,MTL-M/P_Pre-Si_In_Production,RPL_SBGA_PO_P3,LNL_M_PSS0.5,LNL_M_PSS0.8,MTL_IFWI_CBV_BIOS,MTL-P_2SDC5,MTL-P_5SGC1,RPL_P_PO_P3,RPL-S_Post-Si_In_Production,RPL-S_2SDC8,RPL-SBGA_4SC,RPL-SBGA_5SC,RPL-sbga_QRC_BAT,RPL-Px_4SP2,RPL-P_2SDC3,,ARL_Px_IFWI_CI,MTL_M_P_PV_POR,RPL-SBGA_3SC-2,MTL_P_Sanity,RPL_P_QRC,MTLSGC1, MTLSDC2, MTLSDC4, MTLSDC5, ,RPL_P_Q0_DC2_PO_P3, LNLM5SGC, LNLM3SDC2, MTLSGC1, MTLSDC1, MTLSDC4, MTLSGC1, MTLSDC1,  MTLSDC4, RPL-P_5SGC1, RPL-P_2SDC3, RPL-S_ 5SGC1, RPL-S_4SDC1, RPL-S_2SDC1, RPL-S_2SDC2, RPL-S_2SDC3, RPL-S_2SDC8, TGL_BIOS_IPU_QRC_BAT, RPL_Hx-R-GC,ARL_S_QRC, LNLM3SDC2, LNLM5SGC, LNLM2SDC7, RPL-S_ 5SGC1, RPL-S_4SDC1, RPL-S_2SDC1, RPL-S_2SDC2, RPL-S_2SDC3, RPL-S_2SDC8</t>
  </si>
  <si>
    <t>Verify system stability post Hibernate(S4) cycling</t>
  </si>
  <si>
    <t>rohith2x</t>
  </si>
  <si>
    <t>common,emulation.ip,fpga.hybrid,silicon,simulation.ip</t>
  </si>
  <si>
    <t>fw.ifwi.pmc</t>
  </si>
  <si>
    <t>CSS-IVE-54313</t>
  </si>
  <si>
    <t>Power Management</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</si>
  <si>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x_ROW_19H1_Alpha,LKF_Bx_ROW_19H2_Beta,LKF_Bx_ROW_19H2_PV,LKF_Bx_ROW_20H1_PV,LKF_Bx_Win10X_PV,LKF_Bx_Win10X_Beta,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</si>
  <si>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S-states</t>
  </si>
  <si>
    <t>BC-RQTBC-10429
RKL: 2206874061
JSL: 2202553192
ADL: 2205167043,2202553192
MTL : 16011187701, 16011326892</t>
  </si>
  <si>
    <t>Consumer,Corporate_vPro,Slim</t>
  </si>
  <si>
    <t>windows.20h2_vibranium.x64</t>
  </si>
  <si>
    <t>reddyv5x</t>
  </si>
  <si>
    <t>System should be stable post Hibernate cycling</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</si>
  <si>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pollolake,ifwi.arrowlake,ifwi.broxton,ifwi.cannonlake,ifwi.coffeelake,ifwi.cometlake,ifwi.geminilake,ifwi.icelake,ifwi.jasperlake,ifwi.kabylake,ifwi.kabylake_r,ifwi.lakefield,ifwi.lunarlake,ifwi.meteorlake,ifwi.raptorlake,ifwi.skylake,ifwi.tigerlake,ifwi.whiskeylak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</si>
  <si>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</si>
  <si>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Intention of the testcase is to verify system stability check post Hibernate cycling</t>
  </si>
  <si>
    <t>GLK-FW-PO,ICL-FW-PSS0.5,GLK-CI,GLK-SxCycle,CNL_Z0_InProd,EC-NA,GLK-CI-2,GLK_eSPI_Sanity_inprod,ICL_PSS_BAT_NEW,GLK_Win10S,GLK-RS3-10_IFWI,CNL_Automation_Production,ICL_BAT_NEW,BIOS_EXT_BAT,InProdATMS1.0_03March2018,ECVAL-BAT-2018,EC-SX,EC-tgl-pss_bat,PSE 1.0,EC-BAT-automation,CML_EC_BAT,CML_EC_SANITY,ADL_S_Dryrun_Done,PSS_ADL_Automation_In_Production,LKF_WCOS_BIOS_BAT_NEW,ADL_P_Automated_TCs,COMMON_QRC_BAT,TGL_H_QRC_NA,ECVAL-DT-FV,ADL_S_QRCBAT,TGL_U_GC_DC,IFWI_Payload_PMC,IFWI_Payload_EC,MTL_PSS_1.0,LNL_M_PSS1.0,ADL-P_QRC,ADL-P_QRC_BAT,MTL_PSS_0.8,LNL_M_PSS0.8,RPL_S_PSS_BASE,UTR_SYNC,MTL_HFPGA_SOC_S,RPL_S_BackwardComp,RPL-P_5SGC1,RPL-P_4SDC1,RPL-P_3SDC2,RPL-P_2SDC3,RPL-S_5SGC1,RPL-S_4SDC1,RPL-S_4SDC2,RPL-S_2SDC1,RPL-S_2SDC2,RPL-S_2SDC3,RPL-S_ 5SGC1,RPL-S_2SDC8,ADL-S_ 5SGC_1DPC,ADL-S_4SDC1,ADL-S_4SDC2,ADL-S_4SDC4,ADL_N_5SGC1,ADL_N_4SDC1,ADL_N_3SDC1,ADL_N_2SDC1,ADL_N_2SDC2,ADL_N_2SDC3,MTL_VS_0.8,IFWI_TEST_SUITE,IFWI_COMMON_UNIFIED,IFWI_FOC_BAT,MTL_VS_0.8_TEST_SUITE,MTL_P_VS_0.8,MTL_M_VS_0.8,QRC_BAT_Customized,CQN_DASHBOARD,MTL_PM_NEW_FEATURE_TEST,ADL-P_5SGC1,ADL-P_5SGC2,ADL_M_QRC_BAT,ADL-M_5SGC1,ADL_N_REV0,MTL_SIMICS_IN_EXECUTION_TEST,ADL-N_QRC_BAT,ADL-N_REV1,RPL_S_QRCBAT,RPL_S_IFWI_PO_Phase3,RPL_S_PO_P3,MTL_IFWI_BAT,RPL_S_Delta_TCD,MTL_HSLE_Sanity_SOC,ADL_SBGA_5GC,ADL_SBGA_3DC1,ADL_SBGA_3DC2,ADL_SBGA_3DC3,ADL_SBGA_3DC4,RPL-SBGA_5SC,RPL_P_PSS_BIOS,MTL_M_P_PV_POR,R,MTL-M_5SGC1,MTL-M_4SDC1,MTL-M_4SDC2,MTL-M_3SDC3,MTL-M_2SDC4,MTL-M_2SDC5,MTL-M_2SDC6,RPL-S_2SDC7,RPL-Px_5SGC1,RPL_Px_PO_P3,RPL_Px_QRC,ADL-S_Post-Si_In_Production,MTL-M/P_Pre-Si_In_Production,MTL_IFWI_IAC_PUNIT,MTL_IFWI_IAC_DMU,RPL_SBGA_PO_P3,RPL_SBGA_IFWI_PO_Phase3,MTL_IFWI_CBV_DMU,MTL_IFWI_CBV_PMC,MTL_IFWI_CBV_PUNIT,MTL_IFWI_CBV_BIOS,MTL-S_Pre-Si_In_Production,MTL-P_5SGC1,MTL-P_4SDC1,MTL-P_4SDC2,MTL-P_3SDC3,MTL-P_3SDC4,MTL-P_2SDC5,MTL-P_2SDC6,MTL_A0_P1,RPL_P_PO_P3,ADL-N_Post-Si_In_Production,RPL-Px_4SP2,RPL_readiness_kit,RPL_P_QRC,MTLSGC1,RPL_P_Q0_DC2_PO_P3,ARL_S_IFWI_PSS,LNLM5SGC,LNLM4SDC1,ARL_S_IFWI_0.5PSS,RPL_Hx-R-GC,RPL_Hx-R-DC1,ARL-S_eBAT,RPL-S_2SDC9</t>
  </si>
  <si>
    <t>Verify system stability post Warm reboot cycles</t>
  </si>
  <si>
    <t>CSS-IVE-54316</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</si>
  <si>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</si>
  <si>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BC-RQTBC-10214
BC-RQTBC-10215
IceLake-UCIS-1476	
TGL:IceLake-UCIS-1810
JSL : BC-RQTBC-16717,4_335-UCIS-1529,2205193100 , 1607196200
RKL : 2207425740 
ADL: 2205193100
MTL : 16011187551, 16011326916, 16011187933</t>
  </si>
  <si>
    <t>System should be stable post warm reboot cycling</t>
  </si>
  <si>
    <t>bios.alderlake,bios.amberlake,bios.apollolake,bios.arrowlake,bios.broxton,bios.cannonlake,bios.cometlake,bios.geminilake,bios.icelake-client,bios.jasperlake,bios.kabylake,bios.kabylake_r,bios.lunarlake,bios.meteorlake,bios.raptorlake,bios.raptorlake_refresh,bios.rocketlake,bios.tigerlake,bios.whiskeylake,ifwi.amberlake,ifwi.apollolake,ifwi.arrowlake,ifwi.broxton,ifwi.cannonlake,ifwi.cometlake,ifwi.geminilake,ifwi.icelake,ifwi.jasperlake,ifwi.kabylake,ifwi.kabylake_r,ifwi.lunarlake,ifwi.meteorlake,ifwi.raptorlake,ifwi.raptorlake_refresh,ifwi.skylake,ifwi.tigerlake,ifwi.whiskeylake</t>
  </si>
  <si>
    <t>bios.alderlake,bios.amberlake,bios.apollolake,bios.arrowlake,bios.broxton,bios.cannonlake,bios.cometlake,bios.geminilake,bios.icelake-client,bios.jasperlake,bios.kabylake,bios.kabylake_r,bios.lunarlake,bios.meteorlake,bios.raptorlake,bios.rocketlake,bios.tigerlake,bios.whiskeylake,ifwi.amberlake,ifwi.apollolake,ifwi.broxton,ifwi.cannonlake,ifwi.cometlake,ifwi.geminilake,ifwi.icelake,ifwi.kabylake,ifwi.kabylake_r,ifwi.meteorlake,ifwi.raptorlake,ifwi.tigerlake,ifwi.whiskeylake</t>
  </si>
  <si>
    <t>Intention of the testcase is to verify system stability post Warm reboot cycles</t>
  </si>
  <si>
    <t>BIOS,uCode,pmcfw,CSE,ISH,GOP,IFWI,GLK-FW-PO,ICL-FW-PSS0.5,GLK-CI,GLK-SxCycle,EC-NA,GLK-CI-2,GLK_eSPI_Sanity_inprod,ICL_PSS_BAT_NEW,TGL_PSS0.5P,GLK_Win10S,ICL_BAT_NEW,BIOS_EXT_BAT,InProdATMS1.0_03March2018,EC-tgl-pss_bat,PSE 1.0,RKL_PSS0.5,TGL_PSS_IN_PRODUCTION,GLK_ATMS1.0_Automated_TCs,CML_EC_BAT,CML_EC_SANITY,TGL_H_PSS_BIOS_BAT,ADL_S_Dryrun_Done,PSS_ADL_Automation_In_Production,EC-FV,ADL_P_Automated_TCs,MTL_PSS_0.5,LNL_M_PSS0.5,ECVAL-DT-FV,TGL_U_GC_DC,EC-WCOS-NEW,IFWI_Payload_BIOS,IFWI_Payload_EC,IFWI_Payload_PMC,ADL-S_Delta,MTL_PSS_1.0,LNL_M_PSS1.0,MTL_PSS_0.8,ARL_S_PSS0.8,LNL_M_PSS0.8,RKL-S X2_(CML-S+CMP-H)_S62,RKL-S X2_(CML-S+CMP-H)_S102,RPL_S_PSS_BASE,UTR_SYNC,MTL_HFPGA_SANITY,RPL_S_BackwardComp,RPL_S_MASTER,RPL-P_5SGC1,RPL-P_4SDC1,RPL-P_3SDC2,RPL-P_2SDC3,RPL-S_5SGC1,RPL-S_4SDC1,RPL-S_4SDC2,RPL-S_2SDC1,RPL-S_2SDC2,RPL-S_2SDC3,RPL-S_ 5SGC1,RPL-S_2SDC8,ADL-S_ 5SGC_1DPC,ADL-S_4SDC1,ADL-S_4SDC2,ADL-S_4SDC4,ADL_N_MASTER,ADL_N_PSS_0.5,ADL_N_5SGC1,ADL_N_4SDC1,ADL_N_3SDC1,ADL_N_2SDC1,ADL_N_2SDC2,ADL_N_2SDC3,IFWI_FOC_BAT,IFWI_TEST_SUITE,IFWI_COMMON_UNIFIED,TGL_H_MASTER,ADL-P_5SGC1,ADL-P_5SGC2,MTL_S_PSS_0.5,ADL-M_5SGC1,MTL_SIMICS_IN_EXECUTION_TEST,MTL_S_Sanity,RPL_S_IFWI_PO_Phase2,RPL_S_PO_P2,ADL_N_REV0,ADL-N_REV1,MTL_IFWI_BAT,MTL_HSLE_Sanity_SOC,ADL_SBGA_5GC,ADL_SBGA_3DC1,ADL_SBGA_3DC2,ADL_SBGA_3DC3,ADL_SBGA_3DC4,RPL-SBGA_5SC,RPL-SBGA_3SCRPL_P_PSS_BIOS,RPL-S_2SDC7,LNL_M_IFWI_PSS,RPL-Px_5SGC1,RPL_Px_PO_P2,MTL-M_5SGC1,MTL-M_4SDC1,MTL-M_4SDC2,MTL-M_3SDC3,MTL-M_2SDC4,MTL-M_2SDC5,MTL-M_2SDC6,ADL-S_Post-Si_In_Production,MTL-M/P_Pre-Si_In_Production,MTL_IFWI_IAC_PUNIT,MTL_IFWI_IAC_DMU,RPL_SBGA_PO_P2,RPL_SBGA_IFWI_PO_Phase2,MTL_IFWI_CBV_DMU,MTL_IFWI_CBV_PMC,MTL_IFWI_CBV_PUNIT,MTL_IFWI_CBV_BIOS,MTL_A0_P1,RPL_P_PO_P2,RPL-Px_4SP2,MTL_M_P_PV_POR,RPL_readiness_kit,MTLSGC1,MTLSDC1,MTLSDC2,MTLSDC3,MTLSDC4,MTLSDC5,RPL_P_Q0_DC2_PO_P2,ARL_S_PSS0.5,LNLM5SGC,LNLM4SDC1,LNLM3SDC2,LNLM3SDC3,LNLM3SDC4,LNLM3SDC5,LNLM2SDC6,LNLM2SDC7,ARL_S_PSS1.0,ARL_S_IFWI_0.5PSS,MTLSGC1,RPL_Hx-R-GC,RPL_Hx-R-DC1,RPL-S_2SDC9</t>
  </si>
  <si>
    <t>common</t>
  </si>
  <si>
    <t>common,emulation.hybrid,emulation.ip,silicon,simulation.ip</t>
  </si>
  <si>
    <t>Verify PC10 when S0 idle condition</t>
  </si>
  <si>
    <t>bios.cpu_pm,fw.ifwi.pmc</t>
  </si>
  <si>
    <t>CSS-IVE-130052</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</si>
  <si>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H82_PV,ICL_U42_RS6_PV,ICL_UN42_KC_PV_RS6,ICL_Y42_RS6_PV,ICL_YN42_RS6_PV,JSLP_POR_20H1_Alpha,JSLP_POR_20H1_PreAlpha,JSLP_POR_20H2_Beta,JSLP_POR_20H2_PV,JSLP_TestChip_19H1_PreAlpha,LKF_A0_RS4_Alpha,LKF_B0_RS4_Beta,LKF_B0_RS4_PO,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P_ADP-LP_DDR4_PreAlpha,ADL-P_ADP-LP_DDR5_PreAlpha</t>
  </si>
  <si>
    <t>C-States</t>
  </si>
  <si>
    <t>MCU no harm test case addition as per request from Architect</t>
  </si>
  <si>
    <t>Package C10 value should be greater than 60% when system is in S0 idle state</t>
  </si>
  <si>
    <t>2-high</t>
  </si>
  <si>
    <t>bios.alderlake,bios.amberlake,bios.arrowlake,bios.coffeelake,bios.cometlake,bios.icelake-client,bios.jasperlake,bios.kabylake,bios.kabylake_r,bios.lakefield,bios.lunarlake,bios.meteorlake,bios.raptorlake,bios.rocketlake,bios.tigerlake,ifwi.amberlake,ifwi.arrowlake,ifwi.coffeelake,ifwi.cometlake,ifwi.icelake,ifwi.jasperlake,ifwi.kabylake,ifwi.lunarlake,ifwi.meteorlake,ifwi.raptorlake,ifwi.rocketlake,ifwi.skylake</t>
  </si>
  <si>
    <t>bios.alderlake,bios.amberlake,bios.arrowlake,bios.coffeelake,bios.cometlake,bios.icelake-client,bios.jasperlake,bios.kabylake,bios.lakefield,bios.lunarlake,bios.meteorlake,bios.raptorlake,bios.rocketlake,bios.tigerlake,bios.whiskeylake,ifwi.meteorlake,ifwi.raptorlake</t>
  </si>
  <si>
    <t>This TC is to verify system is achieving PC10  when SUT is in S0 Idle condition</t>
  </si>
  <si>
    <t>MCU_NO_HARM,ADL-S_TGP-H_PO_Phase3,WCOS_BIOS_WHCP_REQ,LKF_WCOS_BIOS_BAT_NEW,COMMON_QRC_BAT,RKL_CMLS_CPU_TCS,TGL_H_QRC_NA,RKL-S X2_(CML-S+CMP-H)_S62,RKL-S X2_(CML-S+CMP-H)_S102,ADL-P_QRC_BAT,UTR_SYNC,,RPL_S_BackwardComp,RPL_S_MASTER,RPL-P_5SGC1,RPL-P_4SDC1,RPL-P_3SDC2,RPL-P_2SDC3,RPL-S_5SGC1,RPL-S_4SDC1,RPL-S_4SDC2,RPL-S_4SDC2,RPL-S_2SDC1,RPL-S_2SDC2,RPL-S_2SDC3,RPL-S_ 5SGC1,RPL-P_5SGC1,RPL-P_2SDC3,ADL-S_ 5SGC_1DPC,ADL-S_4SDC1,ADL_N_MASTER,ADL_N_PSS_1.1,ADL_N_5SGC1,ADL_N_4SDC1,ADL_N_3SDC1,ADL_N_2SDC1,ADL_N_2SDC2,ADL_N_2SDC3,IFWI_TEST_SUITE,IFWI_COMMON_UNIFIED,IFWI_FOC_BAT,TGL_H_MASTER,RPL-S_4SDC1,ADL_N_VS_0.8,ADL-P_5SGC1,ADL-P_5SGC2,RKL_S_X1_2*1SDC,ADL_M_QRC_BAT,ADL-M_5SGC1,ADL-M_4SDC1,ADL-M_3SDC1,ADL-M_3SDC2,ADL-M_3SDC3,ADL-M_2SDC1,ADL-M_QRC_BAT,ADL-P_4SDC1,ADL-P_4SDC2,ADL-P_3SDC1,ADL-P_3SDC2,ADL-P_3SDC3,ADL-P_3SDC4,ADL-P_2SDC1,ADL-P_2SDC2,ADL-P_2SDC3,ADL-P_2SDC4,ADL-P_2SDC5,ADL-P_2SDC6_OC,ADL-P_3SDC5,ADL-N_QRC_BAT,ADL_N_REV0,ADL-N_REV1,MTL_IFWI_BAT,ADL_SBGA_5GC,ADL_SBGA_3DC1,ADL_SBGA_3DC2,ADL_SBGA_3DC3,ADL_SBGA_3DC4,RPL-SBGA_5SC,RPL-S_ 5SGC1,RPL-S_4SDC1,RPL-S_4SDC2,RPL-S_4SDC2,RPL-S_2SDC2,RPL-S_2SDC3,RPL-S_2SDC7,RPL-S_2SDC8,RPL-Px_5SGC1,MTL-M_5SGC1,MTL-M_4SDC1,MTL-M_4SDC2,MTL-M_3SDC3,MTL-M_2SDC4,MTL-M_2SDC5,MTL-M_2SDC6,MTL_IFWI_IAC_EC,MTL_IFWI_IAC_BIOS,MTL_IFWI_IAC_IUNIT,MTL_IFWI_IAC_ACE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DMU,MTL_IFWI_CBV_PUNIT,MTL_IFWI_CBV_ChipsetInit,MTL_IFWI_CBV_BIOS,MTL-P_5SGC1,MTL-P_4SDC1,MTL-P_4SDC2,MTL-P_3SDC3,MTL-P_3SDC4,MTL-P_2SDC5,MTL-P_2SDC6,MTL_A0_P1,,ARL_Px_IFWI_CI,MTLSGC1,LNLM5SGC,LNLM4SDC1,LNLM3SDC2,LNLM3SDC3,LNLM3SDC4,LNLM3SDC5,LNLM2SDC6,LNLM2SDC7,RPL-S_2SDC9</t>
  </si>
  <si>
    <t>Verify System wont wake from Connected-MoS when HDMI display "hot plug-in" and "hot plug-out"</t>
  </si>
  <si>
    <t>CSS-IVE-99212</t>
  </si>
  <si>
    <t>ADL-S_ADP-S_SODIMM_DDR5_1DPC_Alpha,AML_5W_Y22_ROW_PV,ADL-S_ADP-S_UDIMM_DDR5_1DPC_PreAlpha,AMLR_Y42_PV_RS6,CFL_H62_RS2_PV,CFL_H62_RS3_PV,CFL_H62_uSFF_KC_RS4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Y22_PV,ICL_U42_RS6_PV,ICL_Y42_RS6_PV,KBL_H42_PV,KBL_U21_PV,KBL_U22_PV,KBL_U23e_PV,KBL_Y22_PV,KBLR_Y_PV,LKF_A0_RS4_Alpha,LKF_B0_RS4_Beta,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M_ADP-M_LP4x_Win10x_PreAlpha,ADL-P_ADP-LP_DDR4_PreAlpha,ADL-P_ADP-LP_DDR5_PreAlpha</t>
  </si>
  <si>
    <t>Display Panels,MoS (Modern Standby)</t>
  </si>
  <si>
    <t>Written based on KBL use case</t>
  </si>
  <si>
    <t>SUT should not wake from  Connected MoS when HDM display hot plug-in and hot Plug-out
 </t>
  </si>
  <si>
    <t>bios.alderlake,bios.amberlake,bios.arrowlake,bios.cannonlake,bios.coffeelake,bios.cometlake,bios.icelake-client,bios.kabylake,bios.kabylake_r,bios.lakefield,bios.lunarlake,bios.meteorlake,bios.raptorlake,bios.rocketlake,bios.tigerlake,bios.whiskeylake,ifwi.amberlake,ifwi.arrowlake,ifwi.cannonlake,ifwi.coffeelake,ifwi.cometlake,ifwi.icelake,ifwi.kabylake,ifwi.kabylake_r,ifwi.lakefield,ifwi.lunarlake,ifwi.meteorlake,ifwi.raptorlake,ifwi.tigerlake,ifwi.whiskeylake</t>
  </si>
  <si>
    <t>bios.alderlake,bios.amberlake,bios.arrowlake,bios.cannonlake,bios.coffeelake,bios.cometlake,bios.icelake-client,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</si>
  <si>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Medium</t>
  </si>
  <si>
    <t>Verify Platform not waking up from Connected- MoS when HDMI cable is hot plugged and un-plugged
 </t>
  </si>
  <si>
    <t>EC-FV,EC-SX,EC-GPIO,ICL_BAT_NEW,ICL-ArchReview-PostSi,PSE 1.0,OBC-CNL-PTF-PMC-PM-s0ix,OBC-CFL-PTF-PMC-PM-S0ix,OBC-ICL-PTF-PMC-PM-S0ix,OBC-TGL-PTF-PMC-PM-S0ix,OBC-LKF-PTF-PMC-PM-S0ix,AML_5W_NA,CML_EC_FV,ECVAL-DT-FV,RKL_CMLS_CPU_TCS,IFWI_Payload_PMC,IFWI_Payload_EC,MTL_PSS_1.0,,RKL-S X2_(CML-S+CMP-H)_S62,RKL-S X2_(CML-S+CMP-H)_S102,UTR_SYNC,RPL_S_BackwardComp,RPL_S_MASTER,RPL-P_3SDC2,RPL-S_4SDC2,ADL-P_SODIMM_DDR5_NA,ADL-S_ 5SGC_1DPC,ADL-S_4SDC1,IFWI_TEST_SUITE,IFWI_COMMON_UNIFIED,TGL_H_MASTER,ADL_SBGA_5GC,ADL_SBGA_3DC1,ADL_SBGA_3DC2,ADL_SBGA_3DC3,ADL_SBGA_3DC4,MTL_PSS_CMS,MTL-M_5SGC1,MTL-M_4SDC1,MTL-M_4SDC2,MTL-M_3SDC3,MTL-M_2SDC4,MTL-M_2SDC5,MTL-M_2SDC6,MTL IFWI_Payload_Platform-Val,MTL-P_5SGC1,MTL-P_4SDC1,MTL-P_4SDC2,MTL-P_3SDC3,MTL-P_3SDC4,MTL-P_2SDC5,MTL-P_2SDC6,MTL_PSS_1.0_Block,MTL_PSS_1.1,ARL_S_PSS1.1,MTLSDC1,MTLSDC2,LNLM3SDC5,ARL_S_PSS1.0,RPL-P_2SDC4,RPL-S_2SDC4,RPL-S_2SDC55,RPL-S_2SDC6,RPL-S_2SDC7,RPL-S_2SDC8</t>
  </si>
  <si>
    <t>Verify CNVi Bluetooth ON-OFF-ON functionality in OS</t>
  </si>
  <si>
    <t>CSS-IVE-99736</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</si>
  <si>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TGP-H_Simics_PSS1.1,ADL-S_TGP-H_SODIMM_DDR4_1DPC_POE,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POE,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P_ADP-LP_DDR4_PreAlpha</t>
  </si>
  <si>
    <t>CNVi</t>
  </si>
  <si>
    <t>IceLake-UCIS-695
BC-RQTBCTL-651
BC-RQTBC-13414
JSL: BC-RQTBC-16466
JSLP: 2202557926,2202557915,2202557893
ADL: 2202557926,2202557915</t>
  </si>
  <si>
    <t>CNVi Bluetooth should be Functional when Enabled in OS and Should not work when disabled in OS</t>
  </si>
  <si>
    <t>bios.alderlake,bios.arrowlake,bios.cannonlake,bios.coffeelake,bios.cometlake,bios.geminilake,bios.icelake-client,bios.jasperlake,bios.lunarlake,bios.meteorlake,bios.raptorlake,bios.raptorlake_refresh,bios.rocketlake,bios.tigerlake,bios.whiskeylake,ifwi.arrowlake,ifwi.cannonlake,ifwi.coffeelake,ifwi.cometlake,ifwi.geminilake,ifwi.icelake,ifwi.lunarlake,ifwi.meteorlake,ifwi.raptorlake,ifwi.raptorlake_refresh,ifwi.tigerlake,ifwi.whiskeylake</t>
  </si>
  <si>
    <t>bios.alderlake,bios.cannonlake,bios.coffeelake,bios.cometlake,bios.icelake-client,bios.jasperlake,bios.lunarlake,bios.raptorlake,bios.rocketlake,bios.tigerlake,bios.whiskeylake,ifwi.cannonlake,ifwi.coffeelake,ifwi.cometlake,ifwi.icelake,ifwi.meteorlake,ifwi.raptorlake,ifwi.tigerlake,ifwi.whiskeylake</t>
  </si>
  <si>
    <t>open.test_update_phase</t>
  </si>
  <si>
    <t>Integration</t>
  </si>
  <si>
    <t xml:space="preserve">This test is to verify CNVi Bluetooth device functioning when BT enabled and disabled in OS. </t>
  </si>
  <si>
    <t>ICL_BAT_NEW,TGL_PSS1.0C,BIOS_EXT_BAT,UDL2.0_ATMS2.0,TGL_ERB_PO,TGL_BIOS_PO_P3,TGL_IFWI_PO_P3,TGL_H_PSS_IFWI_BAT,TGL_IFWI_FOC_BLUE,CML-H_ADP-S_PO_Phase3,ADL-S_ADP-S_DDR4_2DPC_PO_Phase3,ADL_S_QRCBAT,IFWI_Payload_Platform,ADL-P_ADP-LP_DDR4_PO Suite_Phase3,PO_Phase_3,RKL-S X2_(CML-S+CMP-H)_S62,RKL-S X2_(CML-S+CMP-H)_S102,ADL-P_ADP-LP_LP5_PO Suite_Phase3,ADL-P_ADP-LP_DDR5_PO Suite_Phase3,ADL-P_ADP-LP_LP4x_PO Suite_Phase3,ADL-P_QRC,UTR_SYNC,RPL_S_BackwardComp,ADL-S_ 5SGC_1DPC,4SDC3,ADL-S_4SDC4,ADL-S_3SDC5,ADL_N_5SGC1,ADL_N_4SDC1,ADL_N_2SDC1,ADL_N_2SDC2,ADL_N_2SDC3,IFWI_TEST_SUITE,IFWI_COMMON_UNIFIED,IFWI_FOC_BAT,MTL_Test_Suite,TGL_H_5SGC1,TGL_H_4SDC1,RPL-S_ 5SGC1,RPL-S_4SDC1,RPL-S_4SDC2,RPL-S_2SDC3,ADL-P_5SGC1,ADL-P_5SGC2,RPL_S_PO_P3,ADL_M_QRC_BAT,ADL-M_5SGC1,ADL-M_3SDC1,ADL-M_3SDC3,ADL-M_2SDC1,ADL-M_QRC_BAT,ADL-P_3SDC1,ADL_N_REV0,ADL_N_PO_Phase3RPL-Px_5SGC1,MTL_S_IFWI_PSS_0.8,ADL-N_REV1,RPL_S_QRCBAT,MTL_IFWI_BAT,ADL_SBGA_5GC,RPL-SBGA_5SC,ADL-M_3SDC2,ADL-M_2SDC2,,RPL-S_3SDC1,,,RPL-S_4SDC2,,RPL-S_5SGC1,RPL-P_5SGC1,RPL-P_3SDC2,RPL-S_2SDC7,ADL_SBGA_3DC3,RPL_Px_PO_P3,RPL-P_2SDC4,RPL-P_4SDC1,RPL-P_PNP_GC,ADL_SBGA_3DC4,RPL_Px_QRC,MTL-M_5SGC1,MTL-M_4SDC1,MTL-M_4SDC2,MTL-M_2SDC4,MTL-M_2SDC5,MTL-M_2SDC6,RPL_SBGA_PO_P3,RPL-SBGA_3SC,RPL-SBGA_2SC1,RPL-SBGA_2SC2,MTL_IFWI_CBV_BIOS, MTL-P_5SGC1, MTL-P_4SDC1, MTL-P_4SDC2, MTL-P_3SDC3, MTL-P_2SDC5, MTL-P_2SDC6,RPL_P_PO_P3, RPL-S_2SDC8,RPL-S_2SDC8,RPL-sbga_QRC_BAT,RPL-Px_4SP2,RPL-Px_2SDC1,RPL-Px_2SDC1,RPL-P_2SDC5,RPL-P_2SDC6,RPL-P_2SDC3,ARL_Px_IFWI_CI,RPL-SBGA_3SC-2,MTL_P_Sanity,RPL_P_QRC,MTLSGC1, MTLSDC1, MTLSDC2, MTLSDC3, MTLSDC4, MTLSDC5,RPL_P_Q0_DC2_PO_P3, ARL_S_IFWI_0.8PSS, MTLSGC1, MTLSDC1, MTLSDC3, MTLSDC4, MTLSDC5, MTLSGC1, MTLSDC2, MTLSDC3, MTLSDC4, MTLSDC5, RPL-SBGA_5SC, RPL-SBGA_4SC, RPL-P_5SGC1, RPL-P_4SDC1, RPL-P_3SDC2, RPL-P_2SDC4, RPL-P_2SDC5, RPL-P_2SDC6, RPL_Hx-R-GC, RPL_Hx-R-DC1, LNLM5SGC, LNLM4SDC1, LNLM3SDC3, LNLM3SDC4, LNLM3SDC5, LNLM2SDC6, LNLM2SDC7,RPL-S_ 5SGC1, RPL-S_4SDC1, RPL-S_4SDC2, RPL-S_3SDC1, RPL-S_2SDC2, RPL-S_2SDC3, RPL-S_2SDC7, RPL-S_2SDC8, RPL-S_2SDC9</t>
  </si>
  <si>
    <t>Verify CNVi WLAN ON-OFF-ON functionality in OS</t>
  </si>
  <si>
    <t>CSS-IVE-99944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</si>
  <si>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</si>
  <si>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IceLake-UCIS-695
BC-RQTBCTL-651
BC-RQTBC-13414
TGL Requirement coverage: 220195212, 220194359, 2201158797
JSL : BC-RQTBC-16464
JSLP: 2202557901,2202557891,1305938093
ADL: 2202557898</t>
  </si>
  <si>
    <t>CNVi WiFi should be Functional when Enabled in OS and Should not work when disabled in OS</t>
  </si>
  <si>
    <t xml:space="preserve">This test is to verify CNVi WLAN Connectivity when WiFi enabled and disabled in OS. </t>
  </si>
  <si>
    <t>ICL-ArchReview-PostSi,ICL_BAT_NEW,TGL_PSS1.0C,BIOS_EXT_BAT,UDL2.0_ATMS2.0,TGL_ERB_PO,OBC-TGL-PCH-CNVi-Connectivity-WiFi,TGL_BIOS_PO_P3,TGL_IFWI_PO_P3,TGL_H_PSS_IFWI_BAT,TGL_H_PSS_BIOS_BAT,TGL_IFWI_FOC_BLUE,CML-H_ADP-S_PO_Phase3,IFWI_Payload_Platform,RKL-S X2_(CML-S+CMP-H)_S62,RKL-S X2_(CML-S+CMP-H)_S102,UTR_SYNC,LNL_M_PSS0.8,RPL_S_MASTER,RPL_S_BackwardComp,ADL-S_ 5SGC_1DPC,4SDC3,ADL-S_4SDC4,ADL-S_3SDC5,ADL_N_MASTER,ADL_N_5SGC1,ADL_N_4SDC1,ADL_N_2SDC1,ADL_N_2SDC2,ADL_N_2SDC3,IFWI_TEST_SUITE,IFWI_COMMON_UNIFIED,MTL_Test_Suite,MTL_PSS_0.8,TGL_H_MASTER,TGL_H_5SGC1,TGL_H_4SDC1,RPL-S_ 5SGC1,RPL-S_4SDC1,RPL-S_4SDC2,RPL-S_2SDC2,RPL-S_2SDC3,ADL-P_5SGC1,ADL-P_5SGC2,ADL-M_5SGC1,ADL-M_3SDC1,ADL-M_3SDC3,ADL-M_2SDC1,ADL-P_3SDC1RPL-Px_5SGC1,ADL_N_REV0,ADL-N_REV1,RPL_P_MASTER,MTL_IFWI_BAT,ADL_SBGA_5GC,RPL-SBGA_5SC,QRC_BAT_Customized,ADL-M_3SDC2,ADL-M_2SDC2,MTL_S_PSS_0.5,RPL-S_3SDC1,RPL-S_5SGC1,RPL-P_5SGC1,RPL-P_3SDC2,RPL-S_2SDC7,ADL_SBGA_3DC3,RPL-P_2SDC4,RPL-P_4SDC1,RPL-P_PNP_GC,ADL_SBGA_3DC4,MTL-M_5SGC1,MTL-M_4SDC1,MTL-M_4SDC2,MTL-M_2SDC4,MTL-M_2SDC5,MTL-M_2SDC6,RPL-SBGA_3SC,RPL-SBGA_2SC1,RPL-SBGA_2SC2,MTL_IFWI_CBV_BIOS,MTL-P_5SGC1,MTL-P_4SDC1,MTL-P_4SDC2,MTL-P_3SDC3,MTL-P_2SDC5,MTL-P_2SDC6,RPL-S_2SDC8,RPL-Px_4SP2,RPL-Px_2SDC1,RPL-P_2SDC5,RPL-P_2SDC6,RPL-P_2SDC3,ARL_Px_IFWI_CI,MTL_M_P_PV_POR,RPL-SBGA_3SC-2,LNL_M_PSS1.0,MTLSGC1, MTLSDC1, MTLSDC2, MTLSDC3, MTLSDC4, MTLSDC5, LNLM5SGC, LNLM4SDC1, LNLM3SDC3, LNLM3SDC4, LNLM3SDC5, LNLM2SDC6,ARL_S_IFWI_0.8PSS, MTLSGC1, MTLSDC1, MTLSDC3, MTLSDC4, MTLSDC5, MTLSGC1, MTLSDC2, MTLSDC3, MTLSDC4, MTLSDC5, RPL-SBGA_5SC, RPL-SBGA_4SC, RPL-P_5SGC1, RPL-P_4SDC1, RPL-P_3SDC2, RPL-P_2SDC4, RPL-P_2SDC5, RPL-P_2SDC6, RPL-S_3SDC1, RPL-S_4SDC2, RPL-S_4SDC1, RPL-S_ 5SGC1, RPL-S_2SDC2, RPL-S_2SDC3, RPL-S_2SDC7, RPL-S_2SDC8, ,, LNLM5SGC, LNLM4SDC1, LNLM3SDC3, LNLM3SDC4, LNLM3SDC5, LNLM2SDC6, LNLM2SDC7,RPL-S_ 5SGC1, RPL-S_4SDC1, RPL-S_4SDC2, RPL-S_3SDC1, RPL-S_2SDC2, RPL-S_2SDC3, RPL-S_2SDC7, RPL-S_2SDC8, RPL-S_2SDC9</t>
  </si>
  <si>
    <t>Verify system enters Sleep (S3) using  OS start Menu</t>
  </si>
  <si>
    <t>bios.platform,fw.ifwi.pmc</t>
  </si>
  <si>
    <t>CSS-IVE-99982</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</si>
  <si>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</si>
  <si>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GLK boot Check list .xlsx
TGL: FR-1405574806(IceLake-FR-34217),220662934
RKL: 2206972879, 2206874083
JSL: 2202553186
ADL: 2205168301,2202553186
MTL : 16011187692, 16011327487</t>
  </si>
  <si>
    <t>System should be able to enter Sleep(S3) using OS start MenuNo hung, BSOD, Display blankout corruption should be seen</t>
  </si>
  <si>
    <t>bios.alderlake,bios.amberlake,bios.apollolake,bios.arrowlake,bios.cannonlake,bios.coffeelake,bios.cometlake,bios.geminilake,bios.icelake-client,bios.jasperlake,bios.kabylake,bios.kabylake_r,bios.meteorlake,bios.raptorlake,bios.raptorlake_refresh,bios.rocketlake,bios.skylake,bios.tigerlake,bios.whiskeylake,ifwi.arrowlake,ifwi.meteorlake,ifwi.raptorlake</t>
  </si>
  <si>
    <t>bios.alderlake,bios.amberlake,bios.apollolake,bios.arrowlake,bios.cannonlake,bios.coffeelake,bios.cometlake,bios.geminilake,bios.icelake-client,bios.jasperlake,bios.kabylake,bios.kabylake_r,bios.meteorlake,bios.raptorlake,bios.rocketlake,bios.tigerlake,bios.whiskeylake,ifwi.meteorlake,ifwi.raptorlake</t>
  </si>
  <si>
    <t>Verify system enters Sleep (S3) using OS start Menu</t>
  </si>
  <si>
    <t>ICL_PSS_BAT_NEW,InProdATMS1.0_03March2018,OBC-CNL-PTF-PMC-PM-Sx,OBC-ICL-PTF-PMC-PM-Sx,OBC-TGL-PTF-PMC-PM-Sx,OBC-CFL-PTF-PMC-PM-Sx,RKL_PSS0.5,TGL_PSS_IN_PRODUCTION,ADL_S_Dryrun_Done,ADL-S_ADP-S_DDR4_2DPC_PO_Phase3,ADL_P_Automated_TCs,MTL_PSS_0.5,MTL_PSS_1.0,ADL-P_ADP-LP_DDR4_PO Suite_Phase3,PO_Phase_3,ADL-P_ADP-LP_LP5_PO Suite_Phase3,ADL-P_ADP-LP_DDR5_PO Suite_Phase3,ADL-P_ADP-LP_LP4x_PO Suite_Phase3,RKL-S X2_(CML-S+CMP-H)_S62,RKL-S X2_(CML-S+CMP-H)_S102,MTL_PSS_0.8,RPL_S_PSS_BASE,UTR_SYNC,MTL_HFPGA_SOC_S,RPL_S_BackwardComp,RPL_S_MASTER,RPL-P_5SGC1,RPL-P_2SDC3,ADL-S_ 5SGC_1DPC,ADL-S_4SDC1,ADL-S_4SDC2,ADL-S_4SDC4,ADL_N_MASTER,ADL_N_5SGC1,ADL_N_4SDC1,ADL_N_3SDC1,ADL_N_2SDC1,ADL_N_2SDC3,TGL_H_MASTER,RPL-S_4SDC2,RPL-S_2SDC8,ADL-P_5SGC2,RPL_S_PO_P2,ADL_N_REV0,MTL_SIMICS_IN_EXECUTION_TEST,ADL_N_PO_Phase3,MTL_S_Sanity,ADL-N_REV1,MTL_HSLE_Sanity_SOC,ADL_SBGA_5GC,ADL_SBGA_3DC1,ADL_SBGA_3DC2,ADL_SBGA_3DC3,ADL_SBGA_3DC4,RPL-SBGA_5SC,RPL-SBGA_3SC1,RPL-Px_5SGC1,RPL_Px_PO_P2,MTL-M_5SGC1,MTL-M_4SDC1,MTL-M_4SDC2,MTL-M_3SDC3,MTL-M_2SDC4,MTL-M_2SDC5,MTL-M_2SDC6,MTL-M/P_Pre-Si_In_Production,IFWI_COMMON_UNIFIED,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PMC,MTL_IFWI_CBV_BIOS,COMMON_QRC_BAT,MTL-P_5SGC1,MTL-P_4SDC1,MTL-P_4SDC2,MTL-P_3SDC3,MTL-P_3SDC4,MTL-P_2SDC5,MTL-P_2SDC6,MTL_A0_P1,RPL_P_PO_P2,ADL-N_Post-Si_In_Production,RPL-Px_4SP2,RPL-Px_2SDC1,RPL-P_4SDC1,RPL-P_3SDC2,RPL-P_2SDC5,RPL-P_2SDC6,ARL_Px_IFWI_CI,MTL_M_P_PV_POR,MTLSDC4,RPL_P_Q0_DC2_PO_P2,ARL_S_IFWI_0.5PSS,RPL-S_5SGC1,RPL-S-Master,RPL-S_4SDC1,RPL-S_3SDC3,MTLSGC1,MTLSDC3,ARL_FT_BLK,RPL_Hx-R-GC,RPL_Hx-R-DC1,ARL_S_PSS1.0,ARL_S_QRC,RPL-S_2SDC9</t>
  </si>
  <si>
    <t>bios.alderlake,bios.amberlake,bios.apollolake,bios.arrow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</si>
  <si>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Verify S0ix Residency using  sleepstudy command</t>
  </si>
  <si>
    <t>CSS-IVE-101186</t>
  </si>
  <si>
    <t>GLK_B0_RS3_PV,CML_U42_DG1_DDR4_PV,CML_U62_DG1_DDR4_PV</t>
  </si>
  <si>
    <t>S0ix-states</t>
  </si>
  <si>
    <t>Test case written base on "GLK PM WG Minutes"</t>
  </si>
  <si>
    <t xml:space="preserve">S0ix H/W residency should  higher the 95% in  Sleepstudy report.
</t>
  </si>
  <si>
    <t>bios.arrowlake,bios.geminilake,ifwi.arrowlake,ifwi.geminilake,ifwi.lunarlake,ifwi.meteorlake,ifwi.raptorlake</t>
  </si>
  <si>
    <t>bios.geminilake,ifwi.geminilake,ifwi.meteorlake,ifwi.raptorlake</t>
  </si>
  <si>
    <t>Verify S0ix Residency using  sleepstudy command 
Modern standby SleepStudy
Starting with Windows 8.1, a software tool, SleepStudy, became available as an inbox component in all Windows PCs that implement the modern standby power model. SleepStudy can measure modern standby performance with minimal impact.
Watch this video to learn how to use SleepStudy to find and fix components that cause unexpected battery drain.
Tracking system activity and battery drain during modern standby can be difficult because the tracking itself can cause unnecessary activity and battery drain. For example, traditional disk-based logging has the unwanted side effect of causing excessive battery usage when the disk is activated for logging. In contrast, the SleepStudy tool is designed to avoid generating activity that could interfere with the modern standby performance that it measures.
The most detailed way to measure power consumption during modern standby is to use an instrumented system, which is a physical system that has power measurement leads connected to every major hardware subsystem of interest. However, testing to this level of detail is not practical in many cases because of engineering cost, and systems that have already been sold to customers typically cannot be tested in this way.
The SleepStudy tool provides overview information about each modern standby session. This information includes the active time, the idle time, and the power consumed. A session starts when the system enters the modern standby state, and ends when it exits this state.
SleepStudy also provides first-level information about the causes of activities that occur during each modern standby session. This feature allows for easy investigation of long-running activities.
Running SleepStudy
The SleepStudy tool runs from a Command Prompt window and is simple to use. SleepStudy outputs an easy-to-read HTML report.
To run SleepStudy, open a Command Prompt window as Administrator and enter the following command:
powercfg.exe /SleepStudy
In response to this command, the built-in powercfg.exe command-line tool creates an HTML file named Sleepstudy-report.html in the current working directory.
Advanced Options
By default, the SleepStudy report covers the last three days of system operation. To change the duration covered by the SleepStudy report, use the powercfg.exe tool's /duration option. With this option, you specify an additional parameter, which is the number of days (up to 28) that the SleepStudy report covers.
For example, to generate a SleepStudy report for the last seven days of system operation, open a Command Prompt window as Administrator and enter the following command:
cmd
powercfg /sleepstudy /duration 7
For more Details refer this Link:https://msdn.microsoft.com/en-us/library/windows/hardware/mt614836(v=vs.85).aspx
 </t>
  </si>
  <si>
    <t>GLK-CI,GLK_Win10S,GLK-RS3-10_IFWI,UDL2.0_ATMS2.0,small_core_only,UTR_SYNC,IFWI_TEST_SUITE,IFWI_COMMON_UNIFIED,IFWI_FOC_BAT,RPL_S_MASTER,RPL-P_5SGC1,RPL-P_4SDC1,RPL-P_3SDC2,RPL-P_2SDC3,RPL-S_ 5SGC1,MTL_S_MASTER,RPL-S_ 5SGC1,RPL-S_4SDC1,RPL-S_4SDC2,RPL-S_3SDC1,RPL-S_2SDC2,RPL-S_2SDC3,RPL-S_2SDC7,RPL-S_2SDC8,MTL-M_5SGC1,MTL-M_4SDC1,MTL-M_4SDC2,MTL-M_3SDC3,MTL-M_2SDC4,MTL-M_2SDC5,MTL-M_2SDC6,MTL_IFWI_CBV_PMC,MTL_IFWI_CBV_ChipsetInit,
MTL IFWI_Payload_Platform-Val,MTL-P_5SGC1,MTL-P_4SDC1,MTL-P_4SDC2,MTL-P_3SDC3,MTL-P_3SDC4,MTL-P_2SDC5,MTL-P_2SDC6,RPL-SBGA_4SC,RPL-SBGA_2SC1,RPL-SBGA_2SC2,ARL_Px_IFWI_CI,LNLM5SGC,LNLM4SDC1,LNLM3SDC2,LNLM3SDC3,LNLM3SDC4,LNLM3SDC5,LNLM2SDC6,LNLM2SDC7,MTLSGC1</t>
  </si>
  <si>
    <t>sumith2x</t>
  </si>
  <si>
    <t>bios.me,fw.ifwi.csme</t>
  </si>
  <si>
    <t>Manageability Support</t>
  </si>
  <si>
    <t>Verify different power state changes on Modern standby enabled system</t>
  </si>
  <si>
    <t>CSS-IVE-102168</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</si>
  <si>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B0_RS4_Beta,LKF_B0_RS4_PO,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</si>
  <si>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Standby),S0ix-states,S-states</t>
  </si>
  <si>
    <t>Scenario derived from HSD : 1604273715
BC-RQTBC-2880
BC-RQTBC-14026
ICL : BC-RQTBC-15321, BC-RQTBC-15323
TGL: BC-RQTBCTL-1220,1405574522,BC-RQTBCTL-679
BC-RQTBCTL-1223
BC-RQTBC-16813 
JSL: 2203202879 , 1607196068
RKL:2203202979, 1405574836
JSLP : 2203202979 , 2203202854
ADL: 2205168114,2205168210,2205168404,2205167043,2205166859,2205168086,1407721629</t>
  </si>
  <si>
    <t xml:space="preserve">Various power state changes on Modern standby enabled system should be successful </t>
  </si>
  <si>
    <t>bios.alderlake,bios.amberlake,bios.arrowlake,bios.cannonlake,bios.coffeelake,bios.cometlake,bios.icelake-client,bios.jasperlake,bios.kabylake,bios.kabylake_r,bios.lakefield,bios.lunarlake,bios.meteorlake,bios.raptorlake,bios.raptorlake_refresh,bios.rocketlake,bios.tigerlake,bios.whiskeylake,ifwi.amberlake,ifwi.arrowlake,ifwi.cannonlake,ifwi.coffeelake,ifwi.cometlake,ifwi.icelake,ifwi.jasperlake,ifwi.kabylake,ifwi.kabylake_r,ifwi.lakefield,ifwi.lunarlake,ifwi.meteorlake,ifwi.raptorlake,ifwi.raptorlake_refresh,ifwi.tigerlake,ifwi.whiskeylake</t>
  </si>
  <si>
    <t>bios.alderlake,bios.amberlake,bios.arrow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</si>
  <si>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 xml:space="preserve">Intention of the testcase is to verify different power state changes on Modern standby enabled system The following sequence of Power state changes are verified on a Modern standby enabled system =&gt; MoS -&gt; S4 -&gt; MoS - &gt; S5 -&gt; MoS -&gt; G3 -&gt; MoS </t>
  </si>
  <si>
    <t>EC-BAT,EC-SX,UDL2.0_ATMS2.0,OBC-CNL-PTF-PMC-PM-Sx,OBC-ICL-PTF-PMC-PM-Sx,OBC-TGL-PTF-PMC-PM-Sx,OBC-LKF-PTF-PMC-PM-Sx,CML_EC_FV,TGL_Arch_review,RKL_POE,CML-H_ADP-S_PO_Phase2,LKF_WCOS_BIOS_BAT_NEW,ECVAL-DT-EXBAT,ECVAL-EXBAT-2018,LKF_Battery,ADL_P_ERB_BIOS_PO,IFWI_Payload_PMC,RKL-S X2_(CML-S+CMP-H)_S62,RKL-S X2_(CML-S+CMP-H)_S102,UTR_SYNC,RPL_S_BackwardComp,RPL_S_MASTER,RPL-P_5SGC1,RPL-P_4SDC1,RPL-P_3SDC2,RPL-P_2SDC3,RPL-S_5SGC1,RPL-S_4SDC1,RPL-S_4SDC2,RPL-S_2SDC1,RPL-S_2SDC2,RPL-S_2SDC3,RPL-S_2SDC8,ADL-S_ 5SGC_1DPC,ADL-S_4SDC1,ADL_N_MASTER,ADL_N_5SGC1,ADL_N_4SDC1,ADL_N_3SDC1,ADL_N_2SDC1,ADL_N_2SDC2,IFWI_TEST_SUITE,IFWI_COMMON_UNIFIED,TGL_H_MASTER,ADL-P_5SGC1,ADL-P_5SGC2,ADL-M_5SGC1,ADL_N_REV0,ADL-N_REV1,ADL_SBGA_5GC,ADL_SBGA_3DC1,ADL_SBGA_3DC2,ADL_SBGA_3DC3,ADL_SBGA_3DC4,RPL-SBGA_5SC,RPL-S_2SDC7,RPL-Px_5SGC1,MTL-M_5SGC1,MTL-M_4SDC1,MTL-M_4SDC2,MTL-M_3SDC3,MTL-M_2SDC4,MTL-M_2SDC5,MTL-M_2SDC6,ADL-S_Post-Si_In_Production,MTL_IFWI_CBV_EC,MTL-P_5SGC1,MTL-P_4SDC1,MTL-P_4SDC2,MTL-P_3SDC3,MTL-P_3SDC4,MTL-P_2SDC5,MTL-P_2SDC6,RPL-SBGA_3SC,RPL-Px_4SP2,RPL-P_2SDC4,RPL-P_2SDC5,RPL-P_2SDC6,MTLSGC1,MTLSDC1,MTLSDC2,MTLSDC3,MTLSDC4,LNLM5SGC,LNLM4SDC1,LNLM3SDC2,LNLM3SDC3,LNLM3SDC4,LNLM3SDC5,LNLM2SDC6,LNLM2SDC7,ARL_S_IFWI_0.5PSS,RPL_Hx-R-GC</t>
  </si>
  <si>
    <t>Verify different power state changes on system post Sleep cycle</t>
  </si>
  <si>
    <t>CSS-IVE-102169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</si>
  <si>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</si>
  <si>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Scenario derived from HSD : 1604273715
JSL: 2202553192 , 2202553195 , 2202553186
ADL: 2205168114,2205168210,2205168301,2205167043,2205166859,2205438959,1407721629
MTL : 16011187692, 16011327487</t>
  </si>
  <si>
    <t>System should enter and exit S3 after S4 and S5  No yellow bang should observe in device manager after Sx</t>
  </si>
  <si>
    <t>bios.alderlake,bios.amberlake,bios.arrowlake,bios.cannonlake,bios.coffeelake,bios.cometlake,bios.icelake-client,bios.jasperlake,bios.kabylake,bios.kabylake_r,bios.lunarlake,bios.meteorlake,bios.raptorlake,bios.raptorlake_refresh,bios.rocketlake,bios.tigerlake,bios.whiskeylake,ifwi.amberlake,ifwi.arrowlake,ifwi.cannonlake,ifwi.coffeelake,ifwi.cometlake,ifwi.icelake,ifwi.jasperlake,ifwi.kabylake,ifwi.kabylake_r,ifwi.lunarlake,ifwi.meteorlake,ifwi.raptorlake,ifwi.raptorlake_refresh,ifwi.skylake,ifwi.tigerlake,ifwi.whiskeylake</t>
  </si>
  <si>
    <t xml:space="preserve">Intention of the testcase is to verify different power state changes on system post Sleep cycle  The following sequence of Power state changes are verified on the system =&gt; S3 -&gt; S4 -&gt; S3 - &gt; S5 -&gt; S3 -&gt; G3 -&gt; S3 </t>
  </si>
  <si>
    <t>EC-BAT,EC-SX,InProdATMS1.0_03March2018,PSE 1.0,EC-BAT-automation,OBC-CNL-PTF-PMC-PM-Sx,OBC-ICL-PTF-PMC-PM-Sx,OBC-TGL-PTF-PMC-PM-Sx,KBLR_ATMS1.0_Automated_TCs,CML_EC_FV,ADL_S_Dryrun_Done,ECVAL-EXBAT-2018,ECVAL-DT-FV,IFWI_Payload_PMC,MTL_PSS_1.0,LNL_M_PSS1.0,RKL-S X2_(CML-S+CMP-H)_S62,RKL-S X2_(CML-S+CMP-H)_S102,MTL_PSS_0.8,ARL_S_PSS0.8,LNL_M_PSS0.8,UTR_SYNC,MTL_HFPGA_SOC_S,RPL_S_BackwardComp,RPL_S_MASTER,RPL-P_5SGC1,RPL-P_4SDC1,RPL-P_2DC3,RPL-P_3SDC2,RPL-P_2SDC3,RPL-S_5SGC1,RPL-S_4SDC1,RPL-S_4SDC2,RPL-S_2SDC1,RPL-S_2SDC2,RPL-S_2SDC3,RPL-S_ 5SGC1,RPL-S_2SDC8,ADL-S_ 5SGC_1DPC,ADL-S_4SDC1,ADL_N_MASTER,ADL_N_5SGC1,ADL_N_4SDC1,ADL_N_3SDC1,ADL_N_2SDC1,ADL_N_2SDC2,ADL_N_2SDC3,IFWI_TEST_SUITE,IFWI_COMMON_UNIFIED,IFWI_FOC_BAT,TGL_H_MASTER,ADL-P_5SGC2,ADL_N_REV0,MTL_SIMICS_IN_EXECUTION_TEST,ADL-N_REV1,MTL_HSLE_Sanity_SOC,ADL_SBGA_5GC,ADL_SBGA_3DC1,ADL_SBGA_3DC2,ADL_SBGA_3DC3,ADL_SBGA_3DC4,RPL-SBGA_5SC,RPL-S_2SDC7,RPL-Px_5SGC1,MTL-M_5SGC1,MTL-M_4SDC1,MTL-M_4SDC2,MTL-M_3SDC3,MTL-M_2SDC4,MTL-M_2SDC5,MTL-M_2SDC6,ADL-S_Post-Si_In_Production,MTL-M/P_Pre-Si_In_Production,MTL_IFWI_CBV_PMC,MTL_IFWI_CBV_EC,MTL_IFWI_CBV_BIOS,MTL-P_5SGC1,MTL-P_4SDC1,MTL-P_4SDC2,MTL-P_3SDC3,MTL-P_3SDC4,MTL-P_2SDC5,MTL-P_2SDC6,MTL_A0_P1,RPL-SBGA_3SC,RPL-Px_2SDC1,RPL-Px_4SP2,RPL-P_2SDC4,RPL-P_2SDC5,RPL-P_2SDC6,MTL_M_P_PV_POR,MTLSGC1,MTLSDC3,MTLSDC4,LNLM5SGC,LNLM4SDC1,LNLM3SDC2,LNLM3SDC3,LNLM3SDC4,LNLM3SDC5,LNLM2SDC6,RPL_Hx-R-GC,RPL_Hx-R-DC1,ARL_S_PSS1.0</t>
  </si>
  <si>
    <t>Verify system stability on waking from idle state pre and post S3 cycle</t>
  </si>
  <si>
    <t>CSS-IVE-102193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</si>
  <si>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FPGA_PSS1.0,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</si>
  <si>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BC-RQTBC-10429
TGL:BC-RQTBCTL-1145,BC-RQTBCTL-1144
JSL: 2202553186
ADL: 2205168301,2202553186
MTL : 16011187692, 16011327487</t>
  </si>
  <si>
    <t>System should be stable on waking from idle state pre and post S3 cycle</t>
  </si>
  <si>
    <t>bios.alderlake,bios.amberlake,bios.apollolake,bios.arrowlake,bios.broxton,bios.cannonlake,bios.coffeelake,bios.cometlake,bios.geminilake,bios.icelake-client,bios.jasperlake,bios.kabylake,bios.kabylake_r,bios.lunarlake,bios.meteorlake,bios.raptorlake,bios.raptorlake_refresh,bios.rocketlake,bios.tigerlake,bios.whiskeylake,ifwi.amberlake,ifwi.apollolake,ifwi.arrowlake,ifwi.broxton,ifwi.cannonlake,ifwi.coffeelake,ifwi.cometlake,ifwi.geminilake,ifwi.icelake,ifwi.jasperlake,ifwi.kabylake,ifwi.kabylake_r,ifwi.lunarlake,ifwi.meteorlake,ifwi.raptorlake,ifwi.raptorlake_refresh,ifwi.tigerlake,ifwi.whiskeylake</t>
  </si>
  <si>
    <t>bios.alderlake,bios.amberlake,bios.apollolake,bios.arrow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</si>
  <si>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Intention of the testcase is to verify system stability on waking from idle state pre and post S3 cycle</t>
  </si>
  <si>
    <t>CNL_Automation_Production,InProdATMS1.0_03March2018,PSE 1.0,OBC-CNL-PTF-PMC-PM-Sx,OBC-ICL-PTF-PMC-PM-Sx,OBC-TGL-PTF-PMC-PM-Sx,GLK_ATMS1.0_Automated_TCs,KBLR_ATMS1.0_Automated_TCs,ADL_S_Dryrun_Done,PSS_ADL_Automation_In_Production,ADL_P_Automated_TCs,IFWI_Payload_PMC,RKL-S X2_(CML-S+CMP-H)_S62,RKL-S X2_(CML-S+CMP-H)_S102,MTL_PSS_0.8,ARL_S_PSS0.8,,UTR_SYNC,MTL_HFPGA_SOC_S,RPL_S_BackwardComp,RPL_S_MASTER,RPL-P_5SGC1,RPL-P_4SDC1,RPL-P_3SDC2,RPL-P_2SDC3,RPL-S_5SGC1,RPL-S_4SDC1,RPL-S_4SDC2,RPL-S_2SDC1,RPL-S_2SDC2,RPL-S_2SDC3,RPL-S_ 5SGC1,RPL-S_2SDC8,ADL-S_ 5SGC_1DPC,ADL-S_4SDC1,ADL_N_MASTER,ADL_N_5SGC1,ADL_N_4SDC1,ADL_N_3SDC1,ADL_N_2SDC1,ADL_N_2SDC3,IFWI_TEST_SUITE,IFWI_COMMON_UNIFIED,TGL_H_MASTER,ADL-P_5SGC2,ADL_N_REV0,MTL_SIMICS_IN_EXECUTION_TEST,ADL-N_REV1,MTL_HSLE_Sanity_SOC,ADL_SBGA_5GC,ADL_SBGA_3DC1,ADL_SBGA_3DC2,ADL_SBGA_3DC3,ADL_SBGA_3DC4,RPL-SBGA_5SC,RPL-SBGA_4SC,RPL-SBGA_3SC,RPL-S_2SDC7,RPL-Px_5SGC1,MTL-M_5SGC1,MTL-M_4SDC1,MTL-M_4SDC2,MTL-M_3SDC3,MTL-M_2SDC4,MTL-M_2SDC5,MTL-M_2SDC6,ADL-S_Post-Si_In_Production,MTL_IFWI_CBV_PMC,MTL_IFWI_CBV_BIOS,MTL-P_5SGC1,MTL-P_4SDC1,MTL-P_4SDC2,MTL-P_3SDC3,MTL-P_3SDC4,MTL-P_2SDC5,MTL-P_2SDC6,MTL_A0_P1,RPL-S_Post-Si_In_Production,RPL-Px_4SP2,RPL-Px_2SDC1,RPL-P_2SDC4,RPL-P_2SDC5,RPL-P_2SDC6,MTL_M_P_PV_POR,MTLSDC4,LNLM5SGC,LNLM4SDC1,LNLM3SDC2,LNLM3SDC3,LNLM3SDC4,LNLM3SDC5,LNLM2SDC6,LNLM2SDC7,RPL_Hx-R-GC,RPL_Hx-R-DC1,RPL-S_2SDC9</t>
  </si>
  <si>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cannonlake,ifwi.coffeelake,ifwi.cometlake,ifwi.geminilake,ifwi.icelake,ifwi.kabylake,ifwi.kabylake_r,ifwi.meteorlake,ifwi.raptorlake,ifwi.tigerlake,ifwi.whiskeylake</t>
  </si>
  <si>
    <t>Verify 3.5mm jack Wired headphones/headset detection on Pre and Post S0i3 (Modern Standby) cycle</t>
  </si>
  <si>
    <t>vchenthx</t>
  </si>
  <si>
    <t>CSS-IVE-113708</t>
  </si>
  <si>
    <t>Display, Graphics, Video and Audio</t>
  </si>
  <si>
    <t>ADL-S_ADP-S_SODIMM_DDR5_1DPC_Alpha,ADL-S_ADP-S_UDIMM_DDR5_1DPC_PreAlpha,GLK_B0_RS3_PV,ICL_U42_RS6_PV,ICL_Y42_RS6_PV,JSLP_POR_20H1_Alpha,JSLP_POR_20H1_PreAlpha,JSLP_POR_20H2_Beta,JSLP_POR_20H2_PV,JSLP_TestChip_19H1_PreAlpha,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1.1,TGL_U42_RS4_PV,TGL_Y42_RS4_PV,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</si>
  <si>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3.5mm Jack,audio codecs,S0ix-states</t>
  </si>
  <si>
    <t>BC-RQTBC-10138, IceLake-UCIS-720,IceLake-UCIS-4251
IceLake-UCIS-4250
IceLake-UCIS-1738(Rev 2.3)
UCIS Rev2.4
IceLake-UCIS-1911
IceLake-UCIS-1909
IceLake-UCIS-2779
4_335-UCIS-1794
TGL HSD-ES ID 1209951422 
TGL HSD-ES ID 1209950179
TGL HSD-ES ID 220195286
TGL HSD-ES ID 220194417
TGL HSD-ES ID 220194369
TGL HSD-ES ID 220195230
BC-RQTBC-16198</t>
  </si>
  <si>
    <t>windows.cobalt.client</t>
  </si>
  <si>
    <t>pke</t>
  </si>
  <si>
    <t>Ensure that the headphone/headset is detecting as expected </t>
  </si>
  <si>
    <t>bios.alderlake,bios.arrowlake,bios.geminilake,bios.icelake-client,bios.jasperlake,bios.lakefield,bios.lunarlake,bios.meteorlake,bios.raptorlake,bios.raptorlake_refresh,bios.rocketlake,bios.tigerlake,ifwi.geminilake,ifwi.icelake,ifwi.lakefield,ifwi.raptorlake,ifwi.raptorlake_refresh,ifwi.tigerlake</t>
  </si>
  <si>
    <t>bios.alderlake,bios.arrowlake,bios.icelake-client,bios.jasperlake,bios.lakefield,bios.lunarlake,bios.meteorlake,bios.raptorlake,bios.rocketlake,bios.tigerlake,ifwi.icelake,ifwi.lakefield,ifwi.raptorlake,ifwi.tigerlake</t>
  </si>
  <si>
    <t>Socwatch</t>
  </si>
  <si>
    <t>Wired headphones/headset detection
Expected results:
Able to verify headphone detection in Device manager and control panel</t>
  </si>
  <si>
    <t>ICL_BAT_NEW,ICL-ArchReview-PostSi,ICL_RFR,BIOS_EXT_BAT,UDL2.0_ATMS2.0,LKF_PO_Phase3,LKF_PO_New_P3,OBC-LKF-PCH-AVS-Audio-HDA_Headphone,OBC-ICL-PCH-AVS-Audio-HDA_Headphone,OBC-TGL-PCH-AVS-Audio-HDA_Headphone,IFWI_Payload_Platform,MTL_PSS_1.0,ARL_S_PSS1.0,UTR_SYNC,MTLSGC1,MTLSDC1,MTLSDC4,RPL_S_MASTER,RPL_S_BackwardComp,ADL-S_ 5SGC_1DPC,ADL-S_4SDC1,ADL-S_4SDC2,ADL-S_4SDC4,ADL_N_MASTER,ADL_N_5SGC1,ADL_N_4SDC1,ADL_N_3SDC1,ADL_N_2SDC1,ADL_N_2SDC2,ADL_N_2SDC3,TGL_H_MASTER,MTL_Test_Suite,IFWI_TEST_SUITE,IFWI_COMMON_UNIFIED,RPL-S_ 5SGC1,RPL-S_4SDC1,RPL-S_4SDC2,RPL-S_2SDC1,RPL-S_2SDC2,RPL-S_2SDC3,ADL-P_5SGC1,ADL-P_5SGC2,ADL-M_5SGC1,MTL_S_PSS_0.8,ARL_S_PSS0.8,MTL_S_IFWI_PSS_0.8,RPL-P_5SGC1,RPL-P_4SDC1,RPL-P_3SDC2,RPL-P_2SDC4,ADL_N_REV0,ADL-N_REV1,ADL_SBGA_5GC,ADL_SBGA_3DC1,ADL_SBGA_3DC2,ADL_SBGA_3DC3,ADL_SBGA_3DC4,ADL-M_3SDC1,ADL-M_3SDC2,ADL-M_2SDC1,ADL-M_2SDC2,MTL_PSS_CMS,MTL_PSS_CMS,RPL-P_PNP_GC,RPL-P_3SDC3,RPL-S_2SDC7,MTL-M_5SGC1,MTL-M_4SDC1,MTL-M_4SDC2,MTL-M_3SDC3,MTL-M_2SDC4,MTL-M_2SDC5,MTL-M_2SDC6,,MTL-P_5SGC1,MTL-P_4SDC1,MTL-P_4SDC2,MTL-P_3SDC3,MTL-P_3SDC4,MTL-P_2SDC5,MTL-P_2SDC6,RPL-S_2SDC8,RPL-P_2SDC4,RPL-P_2SDC5,RPL-P_2SDC6,MTL_PSS_0.8_BLOCK,MTL_S_PSS_BLOCK,LNLM5SGC,LNLM4SDC1,LNLM3SDC2,LNLM3SDC3,LNLM3SDC4,LNLM3SDC5,LNLM2SDC6,RPL_Hx-R-GC,RPL_Hx-R-DC1,RPL-S_2SDC9</t>
  </si>
  <si>
    <t>Verify Booting over LAN using UEFI PXEv6 Network</t>
  </si>
  <si>
    <t>bios.pch,fw.ifwi.gbe,fw.ifwi.pchc</t>
  </si>
  <si>
    <t>CSS-IVE-114715</t>
  </si>
  <si>
    <t>ADL-S_ADP-S_SODIMM_DDR5_1DPC_Alpha,ADL-S_ADP-S_UDIMM_DDR5_1DPC_PreAlpha,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ADL-P_ADP-LP_DDR4_PreAlpha</t>
  </si>
  <si>
    <t>BC-RQTBC-13233
TGL Requirement coverage: BC-RQTBCTL-1462, BC-RQTBC-1656
JSL: BC-RQTBC-16608
RKL: BC-RQTBC-1656,BC-RQTBCTL-1462,2203202525,2203201895
JSLP: 1607196122
ADL:2203201895,1307301554</t>
  </si>
  <si>
    <t>SUT should boot with UEFI PXEv6 boot using Wired LAN network without any issue</t>
  </si>
  <si>
    <t>bios.alderlake,bios.arrowlake,bios.cannonlake,bios.coffeelake,bios.cometlake,bios.icelake-client,bios.lunarlake,bios.meteorlake,bios.raptorlake,bios.raptorlake_refresh,bios.rocketlake,bios.tigerlake,bios.whiskeylake,ifwi.arrowlake,ifwi.cannonlake,ifwi.coffeelake,ifwi.cometlake,ifwi.icelake,ifwi.lunarlake,ifwi.meteorlake,ifwi.raptorlake,ifwi.raptorlake_refresh,ifwi.tigerlake,ifwi.whiskeylake</t>
  </si>
  <si>
    <t>bios.alderlake,bios.cannonlake,bios.coffeelake,bios.cometlake,bios.icelake-client,bios.meteorlake,bios.raptorlake,bios.rocketlake,bios.tigerlake,bios.whiskeylake,ifwi.cannonlake,ifwi.coffeelake,ifwi.cometlake,ifwi.icelake,ifwi.meteorlake,ifwi.raptorlake,ifwi.tigerlake,ifwi.whiskeylake</t>
  </si>
  <si>
    <t>Verifying booting with UEFI PXEv6 using Wired LAN network</t>
  </si>
  <si>
    <t>ICL-ArchReview-PostSi,ICL_RFR,UDL2.0_ATMS2.0,ICL_RVPC_NA,OBC-CNL-PCH-GBE-Connectivity-LAN,OBC-CFL-PCH-GBE-Connectivity-LAN,OBC-ICL-PCH-GBE-Connectivity-LAN,OBC-TGL-PCH-GBE-Connectivity-LAN,TGL_NEW_BAT,COMMON_QRC_BAT,IFWI_Payload_GBE,ADL-S_Delta1,RKL-S X2_(CML-S+CMP-H)_S62,RKL-S X2_(CML-S+CMP-H)_S102,ADL-P_QRC_BAT,UTR_SYNC,RPL_S_MASTER,RPL_S_BackwardComp,ADL-S_ 5SGC_1DPC,ADL-S_4SDC1,ADL-S_4SDC2,ADL-S_4SDC4,IFWI_TEST_SUITE,IFWI_COMMON_UNIFIED,MTL_Test_Suite,MTL_PSS_1.1,TGL_H_MASTER,TGL_H_5SGC1,TGL_H_4SDC1,TGL_H_4SDC2,TGL_H_4SDC3,RPL-S_ 5SGC1,RPL-S_4SDC2,RPL-S_2SDC1,RPL-S_2SDC2,RPL-S_2SDC3,ADL-P_5SGC2,RKL_S_X1_2*1SDC,RPL-Px_5SGC1,RPL_P_MASTER,NA_4_FHF,ADL_SBGA_5GC,ADL-M_3SDC2,, RPL-S_2SDC1, RPL-S_2SDC2, RPL-S_5SGC1, , RPL-P_3SDC2, ,  RPL-P_3SDC2, RPL-P_5SGC1, RPL-P_4SDC1, RPL-P_PNP_GC, MTL-M_3SDC3,RPL-SBGA_5SC, RPL-SBGA_3SC, RPL-SBGA_2SC2,MTL_IFWI_CBV_GBe,MTL_IFWI_CBV_BIOS, MTL-P_2SDC5, MTL-P_5SGC1, RPL-S_2SDC8, RPL-SBGA_4SC,RPL-S_2SDC8,RPL-Px_4SP2,RPL-P_2SDC3,,RPL-SBGA_3SC-2,MTLSGC1, MTLSDC2, MTLSDC4, MTLSDC5, , LNLM5SGC, LNLM3SDC2,ARL_S_IFWI_1.1PSS, MTLSGC1, MTLSDC1, MTLSDC4, MTLSGC1, MTLSDC1,  MTLSDC4, RPL-P_5SGC1, RPL-P_2SDC3, RPL-S_ 5SGC1, RPL-S_4SDC1, RPL-S_2SDC1, RPL-S_2SDC2, RPL-S_2SDC3, RPL-S_2SDC8, RPL_Hx-R-GCMTL_P_QRC_NA,MTL_P_QRC_NA. ARL_QRC_BAT, LNLM3SDC2, LNLM5SGC, LNLM2SDC7, RPL-S_ 5SGC1, RPL-S_4SDC1, RPL-S_2SDC1, RPL-S_2SDC2, RPL-S_2SDC3, RPL-S_2SDC8</t>
  </si>
  <si>
    <t>Verify Booting over LAN using UEFI PXEv4 network</t>
  </si>
  <si>
    <t>CSS-IVE-114717</t>
  </si>
  <si>
    <t>ADL-S_ADP-S_SODIMM_DDR5_1DPC_Alpha,ADL-S_ADP-S_UDIMM_DDR5_1DPC_PreAlpha,ADL-P_Simics_VP_PSS0.3,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ADL-P_ADP-LP_DDR4_PreAlpha</t>
  </si>
  <si>
    <t>BC-RQTBC-13233
TGL Requirement coverage: BC-RQTBCTL-1462, BC-RQTBC-1656
JSL: BC-RQTBC-16608
RKL: BC-RQTBC-1656,BC-RQTBCTL-1462,2203202525,2203201895
JSLP: 1607196122
ADL: 2203201895,1307301554</t>
  </si>
  <si>
    <t>SUT should boot with UEFI PXEv4 boot using Wired LAN network without any issue</t>
  </si>
  <si>
    <t>bios.alderlake,bios.arrowlake,bios.cannonlake,bios.coffeelake,bios.cometlake,bios.icelake-client,bios.meteorlake,bios.raptorlake,bios.rocketlake,bios.tigerlake,bios.whiskeylake,ifwi.cannonlake,ifwi.coffeelake,ifwi.cometlake,ifwi.icelake,ifwi.meteorlake,ifwi.raptorlake,ifwi.tigerlake,ifwi.whiskeylake</t>
  </si>
  <si>
    <t>Verifying booting with UEFI PXEv4  using Wired LAN network </t>
  </si>
  <si>
    <t>ICL-ArchReview-PostSi,ICL_RFR,UDL2.0_ATMS2.0,ICL_RVPC_NA,OBC-CNL-PCH-GBE-Connectivity-LAN,OBC-CFL-PCH-GBE-Connectivity-LAN,OBC-ICL-PCH-GBE-Connectivity-LAN,OBC-TGL-PCH-GBE-Connectivity-LAN,TGL_BIOS_PO_P3,TGL_IFWI_PO_P3,TGL_NEW_BAT,TGL_IFWI_FOC_BLUE,ADL-S_ADP-S_DDR4_2DPC_PO_Phase1,IFWI_Payload_GBE,ADL-S_Delta1,ADL-P_ADP-LP_DDR4_PO Suite_Phase1,PO_Phase_1,RKL-S X2_(CML-S+CMP-H)_S62,RKL-S X2_(CML-S+CMP-H)_S102,ADL-P_ADP-LP_LP5_PO Suite_Phase1,ADL-P_ADP-LP_DDR5_PO Suite_Phase1,ADL-P_ADP-LP_LP4x_PO Suite_Phase1,UTR_SYNC,RPL_S_MASTER,RPL_S_BackwardComp,ADL-S_ 5SGC_1DPC,ADL-S_4SDC1,ADL-S_4SDC2,ADL-S_4SDC4,IFWI_TEST_SUITE,IFWI_COMMON_UNIFIED,MTL_Test_Suite,MTL_PSS_1.1,ARL_S_PSS1.1,TGL_H_MASTER,TGL_H_5SGC1,TGL_H_4SDC1,TGL_H_4SDC2,TGL_H_4SDC3,RPL-S_ 5SGC1,RPL-S_4SDC2,RPL-S_2SDC1,RPL-S_2SDC2,RPL-S_2SDC3,MTL_P_VS_0.8,MTL_M_VS_0.8,ADL-P_5SGC2,RPL_S_PO_P1,RPL-Px_5SGC1,RPL_P_MASTER,NA_4_FHF,ADL_SBGA_5GC,ADL-M_3SDC2,RPL-S_5SGC1,RPL-P_3SDC2,RPL_Px_PO_P1,RPL-P_5SGC1,RPL-P_4SDC1,RPL-P_PNP_GC,MTL-M_3SDC3,RPL_SBGA_PO_P1,MTL_IFWI_CBV_GBe,MTL_IFWI_CBV_BIOS,MTL-P_2SDC5,MTL-P_5SGC1,RPL_P_PO_P1,MTL_VS_NA,RPL-S_2SDC8,RPL-SBGA_4SC,RPL-SBGA_5SC,RPL-Px_4SP2,RPL-P_2SDC3,RPL-SBGA_3SC-2,MTLSGC1,MTLSDC2,MTLSDC4,MTLSDC5,RPL_P_Q0_DC2_PO_P1,LNLM5SGC,LNLM3SDC2,ARL_S_IFWI_1.1PSS,MTLSDC1,RPL-S_4SDC1,RPL_Hx-R-GC,LNLM2SDC7,ARL_PSS_BLOCK, RPL-S_ 5SGC1, RPL-S_4SDC1, RPL-S_2SDC1, RPL-S_2SDC2, RPL-S_2SDC3, RPL-S_2SDC8</t>
  </si>
  <si>
    <t>Verify System auto wakes from hibernate via RTC with system in AC mode</t>
  </si>
  <si>
    <t>CSS-IVE-115591</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</si>
  <si>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t>
  </si>
  <si>
    <t>RTC,S-states</t>
  </si>
  <si>
    <t>ICL: https://hsdes.intel.com/appstore/article/#/2201448220  
CFL: https://hsdes.intel.com/appstore/article/#/2204147183
KBL/KBLR/AML : https://hsdes.intel.com/appstore/article/#/2205496843
TGL: BC-RQTBCTL-2790
CML: BC-RQTBC-16976
RKL: 2203202972
JSL: 2202553192 , BC-RQTBC-17043 , 1607196264
ADL: 2203202972,2205167043
MTL : 16011187701, 16011326892</t>
  </si>
  <si>
    <t xml:space="preserve">System should auto wake from hibernate via RTC with system in AC mode </t>
  </si>
  <si>
    <t>bios.alderlake,bios.amberlake,bios.arrowlake,bios.coffeelake,bios.cometlake,bios.icelake-client,bios.jasperlake,bios.kabylake,bios.kabylake_r,bios.lakefield,bios.lunarlake,bios.meteorlake,bios.raptorlake,bios.rocketlake,bios.tigerlake,bios.whiskeylake,ifwi.amberlake,ifwi.arrowlake,ifwi.coffeelake,ifwi.cometlake,ifwi.icelake,ifwi.jasperlake,ifwi.kabylake,ifwi.kabylake_r,ifwi.lakefield,ifwi.lunarlake,ifwi.meteorlake,ifwi.raptorlake,ifwi.skylake,ifwi.tigerlake,ifwi.whiskeylake</t>
  </si>
  <si>
    <t>bios.alderlake,bios.amberlake,bios.coffeelake,bios.cometlake,bios.icelake-client,bios.jasperlake,bios.kabylake,bios.kabylake_r,bios.lunarlake,bios.meteorlake,bios.raptorlake,bios.rocketlake,bios.tigerlake,bios.whiskeylake,ifwi.amberlake,ifwi.coffeelake,ifwi.cometlake,ifwi.icelake,ifwi.kabylake,ifwi.kabylake_r,ifwi.meteorlake,ifwi.raptorlake,ifwi.tigerlake,ifwi.whiskeylake</t>
  </si>
  <si>
    <t xml:space="preserve">Intention of the testcase is to verify System auto wakes from hibernate via RTC with system in AC mode  ACPI Time and Alarm device (TAD) to set an alarm to wake the system automatically </t>
  </si>
  <si>
    <t>UDL2.0_ATMS2.0,CML_Delta_From_WHL,ADL_S_Dryrun_Done,ADL-S_ADP-S_DDR4_2DPC_PO_Phase3,MTL_PSS_0.5,LNL_M_PSS0.5,IFWI_Payload_PMC,IFWI_Payload_EC,MTL_PSS_1.0,LNL_M_PSS1.0,ADL-P_ADP-LP_DDR4_PO Suite_Phase3,PO_Phase_3,ADL-P_ADP-LP_LP5_PO Suite_Phase3,ADL-P_ADP-LP_DDR5_PO Suite_Phase3,ADL-P_ADP-LP_LP4x_PO Suite_Phase3,RKL-S X2_(CML-S+CMP-H)_S62,RKL-S X2_(CML-S+CMP-H)_S102,MTL_PSS_0.8,LNL_M_PSS0.8,UTR_SYNC,ADL_N_MASTER,MTL_S_MASTER,RPL_S_BackwardComp,RPL_S_MASTER,RPL-Px_2SDC1,RPL-P_5SGC1,RPL-P_2SDC3,RPL-S_5SGC1,RPL-S_4SDC1,RPL-S_4SDC2,RPL-S_2SDC1,RPL-S_2SDC2,RPL-S_2SDC3,RPL-S_ 5SGC1,RPL-S_2SDC8,MTL_HFPGA_SOC_S,ADL-S_ 5SGC_1DPC,ADL-S_4SDC1,ADL-S_4SDC2,ADL-S_4SDC4,ADL_N_5SGC1,ADL_N_4SDC1,ADL_N_3SDC1,ADL_N_2SDC1,ADL_N_2SDC2,ADL_N_2SDC3,IFWI_TEST_SUITE,IFWI_COMMON_UNIFIED,TGL_H_MASTER,MTL_VS_0.8_TEST_SUITE_Additional,MTL_P_VS_0.8,MTL_M_VS_0.8,ADL-P_5SGC1,ADL-P_5SGC2,RPL_S_PO_P3,ADL-M_5SGC1,ADL_N_REV0,MTL_SIMICS_IN_EXECUTION_TEST,ADL_N_PO_Phase3,MTL_S_Sanity,ADL-N_REV1,MTL_IFWI_BAT,MTL_HSLE_Sanity_SOC,ADL_SBGA_5GC,ADL_SBGA_3DC1,ADL_SBGA_3DC2,ADL_SBGA_3DC3,ADL_SBGA_3DC4,RPL-SBGA_3SC,NA_4_FHF,RPL_S_QRCBAT,RPL-S_2SDC7,RPL-Px_5SGC1,RPL_Px_PO_P3,RPL_Px_QRC,MTL-M_5SGC1,MTL-M_4SDC1,MTL-M_4SDC2,MTL-M_3SDC3,MTL-M_2SDC4,MTL-M_2SDC5,MTL-M_2SDC6,RPL_SBGA_PO_P3,MTL_IFWI_CBV_PMC,MTL_IFWI_CBV_BIOS,MTL-P_3SDC3,MTL-P_2SDC5,MTL-P_2SDC6,MTL_A0_P1,RPL_P_PO_P3,RPL-sbga_QRC_BAT,MTL_M_P_PV_POR,RPL_P_QRC,RPL_P_Q0_DC2_PO_P3,ARL_S_IFWI_PSS,LNLM5SGC,LNLM4SDC1,LNLM3SDC2,LNLM3SDC3,LNLM3SDC4,LNLM3SDC5,LNLM2SDC6,LNLM2SDC7,ARL_S_IFWI_1.1PSS,MTLSGC1,RPL-S_2SDC9</t>
  </si>
  <si>
    <t>Verify OS content during system"s hibernation entry and exit</t>
  </si>
  <si>
    <t>CSS-IVE-115668</t>
  </si>
  <si>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LKF_A0_RS4_Alpha,LKF_A0_RS4_POE,LKF_B0_RS4_Beta,LKF_B0_RS4_PO,LKF_Bx_ROW_19H1_Alpha,LKF_Bx_ROW_19H2_Beta,LKF_Bx_ROW_19H2_PV,LKF_Bx_ROW_20H1_PV,LKF_Bx_Win10X_PV,LKF_Bx_Win10X_Beta,LKF_HFPGA_RS3_PSS1.0,LKF_HFPGA_RS3_PSS1.1,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5_20H1_PreAlpha,ADL-M_ADP-M_LP5_21H1_PreAlpha,ADL-M_ADP-M_LP4x_Win10x_PreAlpha,ADL-P_ADP-LP_DDR4_PreAlpha,ADL-P_ADP-LP_DDR5_PreAlpha</t>
  </si>
  <si>
    <t>Power Btn/HID,S-states</t>
  </si>
  <si>
    <t>IceLake-UCIS-1704
LKF:IceLake-UCIS-1405,4_335-UCIS-3261,4_335-UCIS-3268,4_335-TSTRN-5073
TGL:IceLake-UCIS-1806
TGL:BC-RQTBCTL-1135,RCR 220194438
TGL:FR-1405574836(IceLake-FR-45805),1405574806(IceLake-FR-34217),1405574522
JSL:4_335-UCIS-1615 , 2202553192 
RKL: 1405574836
ADL: 2205167043</t>
  </si>
  <si>
    <t>OS content should not get altered/corrupted during a Hibernation cycles</t>
  </si>
  <si>
    <t>bios.alderlake,bios.arrowlake,bios.coffeelake,bios.cometlake,bios.icelake-client,bios.jasperlake,bios.lakefield,bios.lunarlake,bios.meteorlake,bios.raptorlake,bios.raptorlake_refresh,bios.rocketlake,bios.tigerlake,bios.whiskeylake,ifwi.arrowlake,ifwi.coffeelake,ifwi.cometlake,ifwi.icelake,ifwi.lakefield,ifwi.lunarlake,ifwi.meteorlake,ifwi.raptorlake,ifwi.raptorlake_refresh,ifwi.tigerlake,ifwi.whiskeylake</t>
  </si>
  <si>
    <t>bios.alderlake,bios.coffeelake,bios.cometlake,bios.icelake-client,bios.jasperlake,bios.lakefield,bios.lunarlake,bios.meteorlake,bios.raptorlake,bios.rocketlake,bios.tigerlake,bios.whiskeylake,ifwi.coffeelake,ifwi.cometlake,ifwi.icelake,ifwi.lakefield,ifwi.meteorlake,ifwi.raptorlake,ifwi.tigerlake,ifwi.whiskeylake</t>
  </si>
  <si>
    <t>Intention of the testcase is to verify OS content does not get altered/corrupted during a Hibernation entry and exit Scenario is verified across 3 cycles of hibernation Scenario also checks for yellow bangs post Hibernation entry and exit</t>
  </si>
  <si>
    <t>LKF_ERB_PO,EC-tgl-pss_bat,UDL2.0_ATMS2.0,EC-FV1,OBC-CFL-PTF-PMC-PM-Sx,OBC-LKF-PTF-PMC-PM-Sx,OBC-ICL-PTF-PMC-PM-Sx,OBC-TGL-PTF-PMC-PM-Sx,CML_EC_FV,AD,LKF_WCOS_BIOS_BAT_NEW,ADL-S_ADP-S_DDR4_2DPC_PO_Phase3,EC-FV,COMMON_QRC_BAT,ECVAL-DT-FV,TGL_H_QRC_NA,MTL_PSS_0.5,LNL_M_PSS0.5,LNL_M_PSS0.8,ADL_S_QRCBAT,IFWI_Payload_Platform,ADL-P_ADP-LP_DDR4_PO Suite_Phase3,PO_Phase_3,ADL-P_ADP-LP_LP5_PO Suite_Phase3,ADL-P_ADP-LP_DDR5_PO Suite_Phase3,ADL-P_ADP-LP_LP4x_PO Suite_Phase3,RKL-S X2_(CML-S+CMP-H)_S62,RKL-S X2_(CML-S+CMP-H)_S102,ADL-P_QRC,ADL-P_QRC_BAT,RPL_S_PSS_BASE,UTR_SYNC,MTL_HFPGA_SOC_S,RPL_S_BackwardComp,RPL_S_MASTER,RPL-P_5SGC1,RPL-P_4SDC1,RPL-P_3SDC2,RPL-P_2SDC3,RPL-S_5SGC1,RPL-S_4SDC1,RPL-S_4SDC2,RPL-S_2SDC1,RPL-S_2SDC2,RPL-S_2SDC3,RPL-S_ 5SGC1,RPL-S_2SDC8,ADL-S_ 5SGC_1DPC,ADL-S_4SDC1,ADL-S_4SDC2,ADL-S_4SDC4,ADL_N_MASTER,ADL_N_5SGC1,ADL_N_4SDC1,ADL_N_3SDC1,ADL_N_2SDC1,ADL_N_2SDC2,ADL_N_2SDC3,IFWI_TEST_SUITE,IFWI_COMMON_UNIFIED,TGL_H_MASTER,QRC_BAT_Customized,ADL-P_5SGC1,ADL-P_5SGC2,ADL_M_QRC_BAT,ADL-M_5SGC1,ADL-M_4SDC1,ADL-M_3SDC1,ADL-M_3SDC2,ADL-M_3SDC3,ADL-M_2SDC1,ADL-M_QRC_BAT,ADL-P_4SDC1,ADL-P_4SDC2,ADL-P_3SDC1,ADL-P_3SDC2,ADL-P_3SDC3,ADL-P_3SDC4,ADL-P_2SDC1,ADL-P_2SDC2,ADL-P_2SDC3,ADL-P_2SDC4,ADL-P_2SDC5,ADL-P_2SDC6_OC,ADL-P_3SDC5,ADL_N_REV0,MTL_SIMICS_IN_EXECUTION_TEST,ADL_N_PO_Phase3,ADL-N_QRC_BAT,ADL-N_REV1,RPL_S_QRCBAT,RPL_S_PO_P2,MTL_HSLE_Sanity_SOC,ADL_SBGA_5GC,ADL_SBGA_3DC1,ADL_SBGA_3DC2,ADL_SBGA_3DC3,ADL_SBGA_3DC4,RPL-SBGA_5SC,RPL_P_PSS_BIOS,RPL-S_2SDC7,RPL-Px_5SGC1,RPL_Px_PO_P2,RPL_Px_QRC,MTL-M_5SGC1,MTL-M_4SDC1,MTL-M_4SDC2,MTL-M_3SDC3,MTL-M_2SDC4,MTL-M_2SDC5,MTL-M_2SDC6,ADL-S_Post-Si_In_Production,RPL_SBGA_PO_P2,MTL_IFWI_CBV_PMC,MTL-P_5SGC1,MTL-P_4SDC1,MTL-P_4SDC2,MTL-P_3SDC3,MTL-P_3SDC4,MTL-P_2SDC5,MTL-P_2SDC6,RPL_P_PO_P2,ADL-N_Post-Si_In_Production,RPL-S_Post-Si_In_Production,RPL-sbga_QRC_BAT,MTL_M_P_PV_POR,RPL_readiness_kit,RPL_P_QRC,MTLSGC1,MTLSDC1,MTLSDC2,MTLSDC3,MTLSDC4,RPL_P_Q0_DC2_PO_P2,LNLM5SGC,LNLM4SDC1,LNLM3SDC2,LNLM3SDC3,LNLM3SDC4,LNLM3SDC5,LNLM2SDC6,RPL_Hx-R-GC,RPL_Hx-R-DC1,ARL_S_QRC</t>
  </si>
  <si>
    <t>4-low</t>
  </si>
  <si>
    <t>bios.alderlake,bios.arrowlake,bios.jasperlake,bios.lunarlake,bios.meteorlake,bios.raptorlake,bios.rocketlake,ifwi.meteorlake,ifwi.raptorlake</t>
  </si>
  <si>
    <t>Verify System memory using Windows Memory Diagnostics tool (Basic)</t>
  </si>
  <si>
    <t>anaray5x</t>
  </si>
  <si>
    <t>bios.mem_decode,fw.ifwi.others</t>
  </si>
  <si>
    <t>CSS-IVE-99732</t>
  </si>
  <si>
    <t>Memory Technologies and Topologies</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</si>
  <si>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</si>
  <si>
    <t>Memory Technologies/Topologies</t>
  </si>
  <si>
    <t>Created based GLK UCIS/ IFWI criteria
BC-RQTBC-16675
ADL FR ID: 22010529976</t>
  </si>
  <si>
    <t>Should be able to run and verify Memory Diagnostic Test in Basic mode with the given pass count, without any issues.</t>
  </si>
  <si>
    <t>bios.alderlake,bios.amberlake,bios.arrowlake,bios.geminilake,bios.icelake-client,bios.jasperlake,bios.lakefield,bios.lunarlake,bios.meteorlake,bios.raptorlake,bios.rocketlake,bios.tigerlake,ifwi.arrowlake,ifwi.geminilake,ifwi.icelake,ifwi.lakefield,ifwi.lunarlake,ifwi.meteorlake,ifwi.raptorlake,ifwi.tigerlake</t>
  </si>
  <si>
    <t>bios.alderlake,bios.geminilake,bios.icelake-client,bios.jasperlake,bios.lakefield,bios.lunarlake,bios.meteorlake,bios.raptorlake,bios.rocketlake,bios.tigerlake,ifwi.geminilake,ifwi.icelake,ifwi.lakefield,ifwi.meteorlake,ifwi.raptorlake,ifwi.tigerlake</t>
  </si>
  <si>
    <t>System Memory is verified using Windows Memory Diagnostics tool, for a memory problem that isn’t being automatically detected.</t>
  </si>
  <si>
    <t>CFL-PRDtoTC-Mapping,ICL-ArchReview-PostSi,UDL2.0_ATMS2.0,OBC-CNL-CPU-MC-Memory-MRC,OBC-CFL-CPU-MC-Memory-MRC,OBC-ICL-CPU-MC-Memory-MRC,OBC-TGL-CPU-MC-Memory-MRC,ADL-S_Delta1,ADL-S_Delta2,ADL-S_Delta3,RKL-S X2_(CML-S+CMP-H)_S102,RKL-S X2_(CML-S+CMP-H)_S62,UTR_SYNC,LNL_M_PSS0.8,RPL_S_MASTER,RPL_M_MASTER,RPL_P_MASTER,RPL_S_BackwardComp,ADL-S_ 5SGC_1DPC,ADL-S_4SDC2,ADL_N_MASTER,COMMON_QRC_BAT,ADL_N_5SGC1,ADL_N_4SDC1,ADL_N_3SDC1,ADL_N_2SDC1,ADL_N_2SDC2,ADL_N_2SDC3,MTL_Test_Suite,IFWI_TEST_SUITE,IFWI_COMMON_UNIFIED,TGL_H_MASTER,RPL-S_ 5SGC1,RPL-S_4SDC2,RPL-S_2SDC8,RPL-S_2SDC9,RPL-S_2SDC1,RPL-S_2SDC2,RPL-S_2SDC3,ADL-P_5SGC1,ADL-P_5SGC2,ADL-M_5SGC1,RPL-P_5SGC1,RPL-P_4SDC1,RPL-P_3SDC2,ADL_N_REV0,ADL-N_REV1,ADL_SBGA_5GC,ADL_SBGA_3DC1,ADL_SBGA_3DC2,ADL_SBGA_3DC3,ADL_SBGA_3DC4,RPL-SBGA_5SC,RPL-SBGA_3SC,MTL_IFWI_FV,ADL-S_Post-Si_In_Production,MTL-M_5SGC1,MTL-M_4SDC1,MTL-M_4SDC2,MTL-M_3SDC3,MTL-M_2SDC4,MTL-M_2SDC5,MTL-M_2SDC6,RPL-SBGA_4SC,1,2,MTL_IFWI_CBV_BIOS,MTL-P_5SGC1,MTL-P_4SDC1,MTL-P_4SDC2,MTL-P_3SDC3,MTL-P_3SDC4,MTL-P_2SDC5,MTL-P_2SDC6,IPU22.2_BIOS_change,RPL-S_Post-Si_In_Production,RPL-P_2SDC3,RPL-P_2SDC5,RPL-SBGA_3SC-2,MTLSGC1,MTLSDC1,MTLSDC2,MTLSDC3,MTLSDC4,LNLM5SGC,LNLM4SDC1,LNLM3SDC2,LNLM3SDC3,LNLM3SDC4,LNLM3SDC5,LNLM2SDC6,LNLM2SDC7,RPL_Hx-R-DC1,RPL_Hx-R-GC,RPL-S_2SDC9</t>
  </si>
  <si>
    <t>Verify System memory using Windows Memory Diagnostics tool (Standard)</t>
  </si>
  <si>
    <t>CSS-IVE-135380</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</si>
  <si>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t>
  </si>
  <si>
    <t>bios.alderlake,bios.jasperlake,bios.lunarlake,bios.raptorlake,bios.rocketlake,bios.tigerlake,ifwi.meteorlake,ifwi.raptorlake,ifwi.tigerlake</t>
  </si>
  <si>
    <t>TGL_NEW,UDL2.0_ATMS2.0,OBC-TGL-CPU-MC-Memory-MRC,ADL-S_TGP-H_PO_Phase2,ADL-P_QRC_BAT,UTR_SYNC,ADL-S_4SDC2,ADL_N_MASTER,ADL_N_5SGC1,ADL_N_4SDC1,ADL_N_3SDC1,ADL_N_2SDC1,ADL_N_2SDC2,ADL_N_2SDC3,RPL_S_MASTER,RPL_S_Backwardcomp,IFWI_TEST_SUITE,IFWI_COMMON_UNIFIED,MTL_Test_Suite,MTL_TRY_RUN,TGL_H_MASTER,RPL-S_ 5SGC1,RPL-S_4SDC2,RPL-S_2SDC8,RPL-S_2SDC9,RPL-S_2SDC1,RPL-S_2SDC2,RPL-S_2SDC3MTL_TRP_2,MTL_PSS_0.8_NEW,ADL-P_5SGC1,ADL-P_5SGC2,ADL-M_5SGC1,MTL_SIMICS_IN_EXECUTION_TEST,ADL-N_QRC_BAT,RPL-Px_5SGC1,RPL-Px_4SDC1,RPL-P_5SGC1,RPL-P_4SDC1,RPL-P_3SDC2,RPL_P_MASTER,ADL_N_REV0,ADL-N_REV1,ADL_SBGA_5GC,ADL_SBGA_3DC1,ADL_SBGA_3DC2,ADL_SBGA_3DC3,ADL_SBGA_3DC4,RPL-SBGA_5SC,RPL-SBGA_3SC,MTL_IFWI_FV,LNL_M_PSS0.8,MTL-M_5SGC1,MTL-M_4SDC1,MTL-M_4SDC2,MTL-M_3SDC3,MTL-M_2SDC4,MTL-M_2SDC5,MTL-M_2SDC6,RPL-SBGA_4SC,1,2,MTL IFWI_Payload_Platform-Val,MTL-P_5SGC1,MTL-P_4SDC1,MTL-P_4SDC2,MTL-P_3SDC3,MTL-P_3SDC4,MTL-P_2SDC5,MTL-P_2SDC6,IPU22.2_BIOS_change,RPL-Px_4SP2,RPL-Px_2SDC1,RPL-P_2SDC3,RPL-P_2SDC5,MTL_M_P_PV_POR,RPL-SBGA_3SC-2,MTLSGC1,MTLSDC1,MTLSDC2,MTLSDC3,MTLSDC4,LNLM5SGC,LNLM4SDC1,LNLM3SDC2,LNLM3SDC3,LNLM3SDC4,LNLM3SDC5,LNLM2SDC6,LNLM2SDC7,RPL_Hx-R-GC,RPL_Hx-R-DC1,RPL-S_2SDC9</t>
  </si>
  <si>
    <t>Verify if the SUT shuts down when the Power Button is held for more than 10 seconds</t>
  </si>
  <si>
    <t>msalaudx</t>
  </si>
  <si>
    <t>bios.pch,fw.ifwi.bios,fw.ifwi.ec,fw.ifwi.pchc</t>
  </si>
  <si>
    <t>CSS-IVE-61866</t>
  </si>
  <si>
    <t>Embedded controller and Power sources</t>
  </si>
  <si>
    <t>ADL-S_ADP-S_SODIMM_DDR5_1DPC_Alpha,AML_5W_Y22_ROW_PV,ADL-S_ADP-S_UDIMM_DDR5_1DPC_PreAlpha,AML_7W_Y22_KC_PV,AMLR_Y42_PV_RS6,CFL_H62_RS2_PV,CFL_H62_RS3_PV,CFL_H62_RS4_PV,CFL_H62_RS5_PV,CFL_H62_uSFF_KC_RS4_PV,CFL_H82_RS5_PV,CFL_H82_RS6_PV,CFL_U43e_LP3_KC_PV,CFL_U43e_PV,CML_H82_CMPH_DDR4_RS6_SR20_Beta,CML_H82_CMPH_DDR4_RS6_SR20_POE,CML_H82_CMPH_DDR4_RS7_SR20_PV,CML_S102_CMPH_DDR4_RS6_SR20_Beta,CML_S102_CMPH_DDR4_RS6_SR20_POE,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U42_RS4_PV,TGL_Y42_RS4_PV,TGL_Z0_(TGPLP-A0)_RS4_PPOExit,WHL_U42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DG2_ADL_P_Alpha,DG2_ADL_P_Beta,DG2_ADL_P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S_Simics_PSS0.8,MTL_S_Simics_PSS1.0,MTL_N_Simics_PSS0.8,MTL_N_Simics_PSS1.0,MTL_M_Simics_PSS1.1,MTL_P_Simics_PSS1.1,MTL_S_Simics_PSS1.1,MTL_N_Simics_PSS1.1,ADL-P_ADP-LP_LP5_PreAlpha,ADL-P_ADP-LP_L4X_PreAlpha,ADL-M_ADP-M_LP5_20H1_PreAlpha,ADL-M_ADP-M_LP5_21H1_PreAlpha,ADL-P_ADP-LP_DDR4_PreAlpha,ADL-P_ADP-LP_DDR5_PreAlpha,TGLR_UP3_HR21_PreAlpha,TGLR_UP3_HR21_Alpha,TGLR_UP3_HR21_Beta,TGLR_UP3_HR21_PV</t>
  </si>
  <si>
    <t>Power Btn/HID</t>
  </si>
  <si>
    <t>BC-RQTBC-10601,BC-RQTBC-12867,BC-RQTBCTL-1238
1405574530
1405574526
1209574571
BC-RQTBC-12922
RKL , JSLP: 2203202923 , 2203202897
MTL: 16011187654 , 16011326921</t>
  </si>
  <si>
    <t>raghav3x</t>
  </si>
  <si>
    <t>Pressing the Power Button more than 10 seconds leads to SUT shutdown irrespective of OS Power Settings</t>
  </si>
  <si>
    <t>bios.alderlake,bios.amberlake,bios.apollolake,bios.arrowlake,bios.cannonlake,bios.coffeelake,bios.cometlake,bios.icelake-client,bios.jasperlake,bios.kabylake,bios.kabylake_r,bios.lakefield,bios.lunarlake,bios.meteorlake,bios.raptorlake,bios.raptorlake_refresh,bios.rocketlake,bios.tigerlake,bios.whiskeylake,ifwi.amberlake,ifwi.arrowlake,ifwi.lunarlake,ifwi.meteorlake,ifwi.raptorlake,ifwi.raptorlake_refresh</t>
  </si>
  <si>
    <t>open.review_complete_pending_dryrun</t>
  </si>
  <si>
    <t>Intention of the test case is to verify below requirement.
	While system is in S0 running Win8/Winblue OS, EC FW shall send the SCI notification on power button press and release.
	If power button is pressed more than 10 seconds, then power off options (Control Panel,\Hardware and Sound\Power Options\System Settings) will overridden and SUT will switch Off
 </t>
  </si>
  <si>
    <t>RPL-S_ 5SGC1,RPL-S_4SDC1,RPL-S_4SDC2,RPL-S_3SDC1,RPL-S_2SDC2,RPL-S_2SDC3,RPL-S_2SDC7,MTL_VS_0.8,ADL-S_Post-Si_In_Production,MTL-M/P_Pre-Si_In_Production,MTL-M_4SDC2,MTL-M_3SDC3,MTL-M_2SDC4,IFWI_COMMON_UNIFIED,MTL-M_2SDC5,MTL-M_2SDC6,MTL-M_5SGC1,MTL-M_4SDC1,MTL_IFWI_IAC_EC,ADL-S_Post-Si_In_Production,MTL_IFWI_CBV_EC,MTL_IFWI_CBV_BIOS,RPL-SBGA_5SC,MTL-P_5SGC1,MTL-P_4SDC1,MTL-P_4SDC2,MTL-P_3SDC3,MTL-P_3SDC4,MTL-P_2SDC5,MTL-P_2SDC6,ADL-N_Post-Si_In_Production,RPL-S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S_2SDC1,RPL_Hx-R-DC1,RPL_Hx-R-GC,RPL_Hx-R-GC,RPL_Hx-R-DC1,RPL_Hx-R-GC,RPL_Hx-R-DC1,LNLM2SDC7,LNLM2SDC7,RPL-S_2SDC9</t>
  </si>
  <si>
    <t>Verify Press power button can act as a wake source for S4 and S3 states</t>
  </si>
  <si>
    <t>CSS-IVE-91440</t>
  </si>
  <si>
    <t>ADL-S_ADP-S_SODIMM_DDR5_1DPC_Alpha,ADL-S_ADP-S_UDIMM_DDR5_1DPC_PreAlpha,CFL_KBPH_S62_RS3_PV,CFL_S42_RS4_PV,CFL_S42_RS5_PV,CFL_S62_RS4_PV,CFL_S62_RS5_PV,CFL_S82_RS5_PV,CFL_U43e_LP3_KC_PV,CFL_U43e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GLK_B0_RS3_PV,ICL_U42_RS6_PV,ICL_UN42_KC_PV_RS6,ICL_Y42_RS6_PV,ICL_YN42_RS6_PV,JSLP_POR_20H1_Alpha,JSLP_POR_20H1_PreAlpha,JSLP_POR_20H2_Beta,JSLP_POR_20H2_PV,JSLP_TestChip_19H1_PreAlpha,KBL_H42_PV,KBL_S22_PV,KBL_S42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Y42_RS4_PV,TGL_Z0_(TGPLP-A0)_RS4_PPOExit,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ADL-P_ADP-LP_LP5_PreAlpha,ADL-P_ADP-LP_L4X_PreAlpha,ADL-M_ADP-M_LP5_20H1_PreAlpha,ADL-M_ADP-M_LP5_21H1_PreAlpha,ADL-P_ADP-LP_DDR4_PreAlpha,ADL-P_ADP-LP_DDR5_PreAlpha,TGLR_UP3_HR21_PreAlpha,TGLR_UP3_HR21_Alpha,TGLR_UP3_HR21_Beta,TGLR_UP3_HR21_PV</t>
  </si>
  <si>
    <t>BC-RQTBC-10586,BC-RQTBC-12867,BC-RQTBC-13286
TGL HSD ID: 220194438
BC-RQTBC-16798
RKL: 2203202477
ADL : 16011161884 , 2203202477
MTL : 16011187598 , 16011327048</t>
  </si>
  <si>
    <t xml:space="preserve">System should enter Hibernation (S4)  when Power Button is pressed and should resume back when power button is pressed again
System should enter sleep (S3)  when Power Button is pressed and should resume back when power button is pressed again 
			LED Indication for ICL_UN and ICL_YN
			System state 
			S0 LED
			D2094
			S0i3 LED
			D2093
			S3 LED
			D2092
			S4 LED
			D2091
			SLP SUS LED
			D2095
			CPU 10 Gate LED
			D2096
			PLT RST LED
			D2097
			S0
			ON
			ON
			ON
			ON
			ON
			ON
			ON
			S0i3
			OFF
			ON
			ON
			ON
			ON
			OFF
			ON
			S3
			ON
			OFF
			ON
			ON
			ON
			OFF
			OFF
			S4
			ON
			OFF
			OFF
			ON
			ON
			OFF
			OFF
			S5
			ON
			OFF
			OFF
			OFF
			ON
			OFF
			OFF
</t>
  </si>
  <si>
    <t>bios.alderlake,bios.apollolake,bios.arrowlake,bios.cannonlake,bios.coffeelake,bios.cometlake,bios.icelake-client,bios.jasperlake,bios.kabylake,bios.kabylake_r,bios.lakefield,bios.lunarlake,bios.meteorlake,bios.raptorlake,bios.raptorlake_refresh,bios.tigerlake,bios.whiskeylake,ifwi.arrowlake,ifwi.lunarlake,ifwi.meteorlake,ifwi.raptorlake,ifwi.raptorlake_refresh</t>
  </si>
  <si>
    <t>bios.alderlake,bios.arrowlake,bios.cannonlake,bios.coffeelake,bios.cometlake,bios.geminilake,bios.icelake-client,bios.jasperlake,bios.kabylake,bios.lunarlake,bios.meteorlake,bios.raptorlake,bios.tigerlake,ifwi.cannonlake,ifwi.coffeelake,ifwi.cometlake,ifwi.geminilake,ifwi.icelake,ifwi.kabylake,ifwi.meteorlake,ifwi.raptorlake,ifwi.tigerlake</t>
  </si>
  <si>
    <t xml:space="preserve">Intention of the test case is to verify below requirement.
	System should enter Hibernation (S4)  when Power Button is pressed and should resume back when power button is pressed again
	System should enter sleep (S3)  when Power Button is pressed and should resume back when power button is pressed again 
</t>
  </si>
  <si>
    <t>RPL-S_ 5SGC1,RPL-S_4SDC1,RPL-S_4SDC2,RPL-S_3SDC1,RPL-S_2SDC2,RPL-S_2SDC3,RPL-S_2SDC7,MTL_S_BIOS_Emulation,ADL-S_Post-Si_In_Production,MTL-M/P_Pre-Si_In_Production,MTL-M_4SDC1,IFWI_COMMON_UNIFIED,MTL-M_2SDC6,MTL-M_2SDC5,MTL-M_3SDC3,MTL-M_2SDC4,MTL-M_4SDC2,MTL-M_5SGC1,MTL_IFWI_IAC_EC,MTL_IFWI_CBV_PMC,MTL_IFWI_CBV_EC,MTL_IFWI_CBV_BIOS,RPL-SBGA_5SC,MTL_BIOS/Platform_FRs_AO_PO,MTL-P_5SGC1,MTL-P_4SDC1,MTL-P_4SDC2,MTL-P_3SDC3,MTL-P_3SDC4,MTL-P_2SDC5,MTL-P_2SDC6,MTL_A0_P1,RPL-S_Post-Si_In_Production,ADL-N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RPL_Hx-R-DC1,RPL_Hx-R-GC,RPL_Hx-R-GC,RPL_Hx-R-DC1,RPL_Hx-R-GC,RPL_Hx-R-DC1,LNLM2SDC7,LNLM2SDC7,RPL-S_2SDC9</t>
  </si>
  <si>
    <t>Verify SUT shutdown (S5) when the Power Button is held during POWER_ON_TIME with only  AC plugged-in</t>
  </si>
  <si>
    <t>CSS-IVE-119468</t>
  </si>
  <si>
    <t>ADL-S_ADP-S_SODIMM_DDR5_1DPC_Alpha,ADL-S_ADP-S_UDIMM_DDR5_1DPC_PreAlpha,ICL_U42_RS6_PV,ICL_UN42_KC_PV_RS6,ICL_Y42_RS6_PV,ICL_YN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U42_RS4_PV,TGL_Y42_RS4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S_HSLE_PSS0.8,ADL-S_HSLE_PSS1.0,ADL-S_HSLE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</si>
  <si>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IceLake-FR-32458
RKL: 1209574579
ADL, JSLP, EHL: 2205193101</t>
  </si>
  <si>
    <t>System should always END UP in OFF (Shutdown) when the user holds down the power button while POWER_ON_TIME</t>
  </si>
  <si>
    <t>bios.alderlake,bios.apollolake,bios.arrowlake,bios.cannonlake,bios.coffeelake,bios.cometlake,bios.icelake-client,bios.jasperlake,bios.kabylake,bios.kabylake_r,bios.lakefield,bios.lunarlake,bios.meteorlake,bios.raptorlake,bios.raptorlake_refresh,bios.rocketlake,bios.tigerlake,bios.whiskeylake,ifwi.arrowlake,ifwi.lunarlake,ifwi.meteorlake,ifwi.raptorlake,ifwi.raptorlake_refresh</t>
  </si>
  <si>
    <t>bios.alderlake,bios.icelake-client,bios.jasperlake,bios.lunarlake,bios.meteorlake,bios.raptorlake,bios.rocketlake,bios.tigerlake,ifwi.icelake,ifwi.meteorlake,ifwi.raptorlake,ifwi.tigerlake</t>
  </si>
  <si>
    <t xml:space="preserve">Intention of the test case is to verify below requirement.
	System shall END UP in OFF (Shutdown) when the user holds down the power button while POWER_ON_TIME and no battery is present and an AC Charger is plugged-in
</t>
  </si>
  <si>
    <t>RPL-S_ 5SGC1,RPL-S_4SDC1,RPL-S_4SDC2,RPL-S_3SDC1,RPL-S_2SDC3,RPL-S_2SDC7,ADL-S_Post-Si_In_Production,MTL-M_5SGC1,MTL-M_4SDC1,MTL-M_4SDC2,MTL-M_3SDC3,MTL-M_2SDC4,MTL-M_2SDC5,MTL-M_2SDC6,MTL-M/P_Pre-Si_In_Production,IFWI_COMMON_UNIFIED,MTL_IFWI_IAC_EC,RPL_S_QRCBAT,MTL_IFWI_CBV_PMC,MTL_IFWI_CBV_EC,MTL_IFWI_CBV_BIOS,RPL-SBGA_5SC,MTL-P_5SGC1,MTL-P_4SDC1,MTL-P_4SDC2,MTL-P_3SDC3,MTL-P_3SDC4,MTL-P_2SDC5,MTL-P_2SDC6,RPL-S_2SDC8,RPL-SBGA_4SC,RPL-sbga_QRC_BAT,RPL-P_5SGC1, RPL-P_3SDC2,RPL-P_2SDC3,RPL-P_2SDC5,RPL-P_2SDC6,RPL-SBGA_2SC1,RPL-SBGA_2SC2,RPL-SBGA_3SC,RPL-SBGA_2SC1,RPL-SBGA_2SC2,RPL-SBGA_3SC-2,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RPL_Hx-R-DC1,RPL_Hx-R-GC,RPL_Hx-R-GC,RPL_Hx-R-DC1,RPL_Hx-R-GC,RPL_Hx-R-DC1,LNLM2SDC7,LNLM2SDC7,RPL-S_2SDC9</t>
  </si>
  <si>
    <t>Verify "Slide to shutdown" option does not come up on UI on resuming from CMS / S0i3</t>
  </si>
  <si>
    <t>CSS-IVE-79983</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</si>
  <si>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</si>
  <si>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Standby),S0ix-states</t>
  </si>
  <si>
    <t>Scenario written based on HSD : 1604014710
RKL: 2206776650 , 2206776656 ,  2206973275, 2206874091 , 2206973274, 2206874064 , 2206973286, 2206874078 , 2206973300, 2206874068 , 2206973279, 2206874087 , 1405574811
JSLP : 1607196068
ADL: 2205168404</t>
  </si>
  <si>
    <t>'Slide to shutdown' option should not come up on resuming from CS/S0i3 via power button</t>
  </si>
  <si>
    <t>bios.alderlake,bios.amberlake,bios.arrowlake,bios.cannonlake,bios.coffeelake,bios.cometlake,bios.geminilake,bios.icelake-client,bios.jasperlake,bios.kabylake,bios.kabylake_r,bios.lakefield,bios.lunarlake,bios.meteorlake,bios.raptorlake,bios.rocketlake,bios.tigerlake,bios.whiskeylake,ifwi.amberlake,ifwi.arrowlake,ifwi.cannonlake,ifwi.coffeelake,ifwi.cometlake,ifwi.geminilake,ifwi.icelake,ifwi.kabylake,ifwi.kabylake_r,ifwi.lakefield,ifwi.lunarlake,ifwi.meteorlake,ifwi.raptorlake,ifwi.tigerlake,ifwi.whiskeylake</t>
  </si>
  <si>
    <t>bios.alderlake,bios.amberlake,bios.arrowlake,bios.cannonlake,bios.coffeelake,bios.cometlake,bios.geminilake,bios.icelake-client,bios.jasperlake,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</si>
  <si>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Intention of the testcase is to verify 'Slide to shutdown' option does not come up on UI on resuming from CMS / S0i3
Slide to shutdown option should not appear on resuming from CMS/S0i3 via power button</t>
  </si>
  <si>
    <t>EC-FV,EC-GPIO,EC-SX,ICL-ArchReview-PostSi,GLK-RS3-10_IFWI,InProdATMS1.0_03March2018,PSE 1.0,OBC-CNL-PTF-PMC-PM-s0ix,OBC-CFL-PTF-PMC-PM-S0ix,OBC-LKF-PTF-PMC-PM-S0ix_MS,OBC-ICL-PTF-PMC-PM-S0ix_MS,OBC-TGL-PTF-PMC-PM-S0ix,CML_EC_FV,TGL_Arch_review,RKL_POE,RKL_S_CMPH_POE,RKL_S_TGPH_POE,ECVAL-DT-FV,TGL_H_Delta,TGL_H_QRC_NA,ADL_P_ERB_BIOS_PO,IFWI_Payload_Platform,RKL-S X2_(CML-S+CMP-H)_S62,RKL-S X2_(CML-S+CMP-H)_S102,UTR_SYNC,RPL_S_BackwardComp,RPL_S_MASTER,RPL-P_5SGC1,RPL-P_4SDC1,RPL-P_3SDC2,RPL-P_2SDC3,RPL-S_5SGC1,RPL-S_4SDC1,RPL-S_4SDC2,RPL-S_2SDC1,RPL-S_2SDC2,RPL-S_2SDC3,RPL-S_ 5SGC1,ADL-S_ 5SGC_1DPC,ADL-S_4SDC1,ADL_N_MASTER,ADL_N_5SGC1,ADL_N_4SDC1,ADL_N_3SDC1,ADL_N_2SDC1,ADL_N_2SDC2,IFWI_TEST_SUITE,IFWI_COMMON_UNIFIED,TGL_H_MASTER,ADL-P_5SGC1,ADL-P_5SGC2,ADL-M_5SGC1,ADL_N_REV0,ADL-N_REV1,ADL_SBGA_5GC,ADL_SBGA_3DC1,ADL_SBGA_3DC2,ADL_SBGA_3DC3,ADL_SBGA_3DC4,RPL-SBGA_5SC,RPL-SBGA_3SC,RPL-S_2SDC8,RPL-Px_5SGC1,MTL-M_5SGC1,MTL-M_4SDC1,MTL-M_4SDC2,MTL-M_3SDC3,MTL-M_2SDC4,MTL-M_2SDC5,MTL-M_2SDC6,MTL_IFWI_CBV_PMC,MTL-P_5SGC1,MTL-P_4SDC1,MTL-P_4SDC2,MTL-P_3SDC3,MTL-P_3SDC4,MTL-P_2SDC5,MTL-P_2SDC6,RPL-Px_4SP2,RPL-Px_2SDC1,RPL-P_2SDC4,RPL-P_2SDC5,RPL-P_2SDC6,MTLSGC1,LNLM5SGC,LNLM4SDC1,LNLM3SDC2,LNLM3SDC3,LNLM3SDC4,LNLM3SDC5,LNLM2SDC6,LNLM2SDC7,RPL-SBGA_5SPNP,RPL-S_2SDC9</t>
  </si>
  <si>
    <t>Verify system can be Shutdown, Hibernate and Restart using OS start menu</t>
  </si>
  <si>
    <t>bios.platform,fw.ifwi.others,fw.ifwi.pmc</t>
  </si>
  <si>
    <t>CSS-IVE-145405</t>
  </si>
  <si>
    <t>ADL-S_ADP-S_SODIMM_DDR5_1DPC_Alpha,ADL-S_ADP-S_UDIMM_DDR5_1DPC_PreAlpha,JSLP_POR_20H1_Alpha,JSLP_POR_20H1_PreAlpha,JSLP_POR_20H2_Beta,JSLP_POR_20H2_PV,JSLP_PSS_0.5_19H1_REV1,JSLP_PSS_0.8_19H1_REV2,JSLP_PSS_1.0_19H1_REV2,JSLP_PSS_1.1_19H1_REV2,JSLP_TestChip_19H1_PowerOn,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</si>
  <si>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RKL: 2206776654,2206973289, 2206874082
JSL: 2202553192
ADL: 2205167043
MTL : 16011187645, 16011327082, 16011187849, 16011327431, 16011187701, 16011326892</t>
  </si>
  <si>
    <t>System should be able to enter Shutdown, Hibernate and Restart using OS start Menu
No hung, BSOD, Display blankout corruption should be seen</t>
  </si>
  <si>
    <t>bios.alderlake,bios.arrowlake,bios.jasperlake,bios.lunarlake,bios.meteorlake,bios.raptorlake,bios.raptorlake_refresh,bios.rocketlake,ifwi.arrowlake,ifwi.lunarlake,ifwi.meteorlake,ifwi.raptorlake</t>
  </si>
  <si>
    <t>bios.alderlake,bios.jasperlake,bios.lunarlake,bios.meteorlake,bios.raptorlake,bios.rocketlake,ifwi.meteorlake,ifwi.raptorlake</t>
  </si>
  <si>
    <t>Verify system enters Shutdown, Hibernate and Restart using OS start Menu</t>
  </si>
  <si>
    <t>BIOS_Optimization,MTL_PSS_1.0,LNL_M_PSS1.0,MTL_PSS_0.8,LNL_M_PSS0.8,ADL-S_ADP-S_DDR4_2DPC_PO_Phase3,ADL-P_ADP-LP_DDR4_PO Suite_Phase3,PO_Phase_3,ADL-P_ADP-LP_LP5_PO Suite_Phase3,ADL-P_ADP-LP_DDR5_PO Suite_Phase3,ADL-P_ADP-LP_LP4x_PO Suite_Phase3,MTL_PSS_0.5,LNL_M_PSS0.5,RPL_S_PSS_BASE,UTR_SYNC,ADL_M_PO_Phase3,MTL_HFPGA_SANITY,RPL_S_BackwardComp,RPL_S_MASTER,RPL-P_5SGC1,RPL-P_2SDC3,ADL-S_ 5SGC_1DPC,ADL-S_4SDC1,ADL-S_4SDC2,ADL-S_4SDC4,ADL_N_MASTER,ADL_N_5SGC1,ADL_N_4SDC1,ADL_N_3SDC1,ADL_N_2SDC1,ADL_N_2SDC2,ADL_N_2SDC3,RPL-S_4SDC2,ADL-P_5SGC1,ADL-P_5SGC2,RPL_S_PO_P2,ADL-M_5SGC1,ADL_N_REV0,MTL_SIMICS_IN_EXECUTION_TEST,ADL_N_PO_Phase3,MTL_HSLE_Sanity,MTL_S_Sanity,ADL-N_REV1,RPL_P_PSS_BIOS,RPL-Px_5SGC1,RPL_Px_PO_P2,MTL-M_5SGC1,MTL-M_4SDC1,MTL-M_4SDC2,MTL-M_3SDC3,MTL-M_2SDC4,MTL-M_2SDC5,MTL-M_2SDC6,MTL-M/P_Pre-Si_In_Production,IFWI_COMMON_UNIFIED,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PMC,MTL_IFWI_CBV_BIOS,RPL-S_5SGC1,MTL-P_5SGC1,MTL-P_4SDC1,MTL-P_4SDC2,MTL-P_3SDC3,MTL-P_3SDC4,MTL-P_2SDC5,MTL-P_2SDC6,MTL_A0_P1,RPL_P_PO_P2,RPL-S_2SDC8,RPL-Px_4SP2,RPL-Px_2SDC1,RPL-P_4SDC1,RPL-P_3SDC2,RPL-P_2SDC4,RPL-P_2SDC5,RPL-P_2SDC6,ARL_Px_IFWI_CI,MTL_M_P_PV_POR,MTLSGC1,MTLSDC1,MTLSDC2,MTLSDC3,MTLSDC4,RPL_P_Q0_DC2_PO_P2,LNLM5SGC,LNLM4SDC1,LNLM3SDC2,LNLM3SDC3,LNLM3SDC4,LNLM3SDC5,LNLM2SDC6,LNLM2SDC7,ARL_S_IFWI_0.5PSS,RPL_Hx-R-GC,RPL_Hx-R-DC1,MTL-S_Pre-Si_In_Production,RPL-S_2SDC9</t>
  </si>
  <si>
    <t>Verify system Shutdown, Hibernate and Restart from OS via command Line</t>
  </si>
  <si>
    <t>CSS-IVE-145412</t>
  </si>
  <si>
    <t>ADL-S_ADP-S_SODIMM_DDR5_1DPC_Alpha,ADL-S_ADP-S_UDIMM_DDR5_1DPC_PreAlpha,JSLP_POR_20H1_Alpha,JSLP_POR_20H1_PreAlpha,JSLP_POR_20H2_Beta,JSLP_POR_20H2_PV,JSLP_PSS_0.5_19H1_REV1,JSLP_PSS_0.8_19H1_REV2,JSLP_PSS_1.0_19H1_REV2,JSLP_PSS_1.1_19H1_REV2,JSLP_TestChip_19H1_PowerOn,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S_HSLE_PSS1.0,ADL-S_HFPGA_PSS1.0,ADL-S_HFPGA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</si>
  <si>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JSL: 2202553195 
ADL: 2205168210,2205166859,2202553195
MTL : 16011187645, 16011327082, 16011187849, 16011327431, 16011187701, 16011326892</t>
  </si>
  <si>
    <t>System should shutdown, hibernate and restart from OS via command line successfully
System should power up post shutting down without any issue and power state should get registered correctly as part of Event viewer log</t>
  </si>
  <si>
    <t>High</t>
  </si>
  <si>
    <t>Intention of the testcase is to verify system Shutdown, Hibernate and Restart from OS via command Line
Scenario also verifies system powers up without any issue post shutting down from OS via command line and power state gets registered correctly as part of Event viewer
Scenario is verified across 10 power state cycles</t>
  </si>
  <si>
    <t>BIOS_Optimization,MTL_PSS_1.0,LNL_M_PSS1.0,EC-FV,ADL-S_ADP-S_DDR4_2DPC_PO_Phase3,ECVAL-DT-FV,ADL-P_ADP-LP_DDR4_PO Suite_Phase3,PO_Phase_3,ADL-P_ADP-LP_LP5_PO Suite_Phase3,ADL-P_ADP-LP_DDR5_PO Suite_Phase3,ADL-P_ADP-LP_LP4x_PO Suite_Phase3,MTL_PSS_0.5,LNL_M_PSS0.5,MTL_PSS_0.8,LNL_M_PSS0.8,RPL_S_PSS_BASE,ADL-M_21H2,UTR_SYNC,ADL_M_PO_Phase3,MTL_HFPGA_SANITY,RPL_S_BackwardComp,RPL_S_MASTER,RPL-P_5SGC1,RPL-P_4SDC1,RPL-P_3SDC2,RPL-S_5SGC1,RPL-S_4SDC2,RPL-S_2SDC1,RPL-S_2SDC2,RPL-S_2SDC3,RPL-S_2SDC8,ADL-S_ 5SGC_1DPC,ADL-S_4SDC1,ADL-S_4SDC2,ADL-S_4SDC4,ADL_N_MASTER,ADL_N_5SGC1,ADL_N_4SDC1,ADL_N_3SDC1,ADL_N_2SDC1,ADL_N_2SDC2,ADL_N_2SDC3,IFWI_TEST_SUITE,IFWI_COMMON_UNIFIED,ADL-P_5SGC1,ADL-P_5SGC2,RPL_S_PO_P2,ADL-M_5SGC1,ADL_N_REV0,MTL_SIMICS_IN_EXECUTION_TEST,ADL_N_PO_Phase3,MTL_HSLE_Sanity,MTL_S_Sanity,ADL-N_REV1,RPL_S_IFWI_PO_Phase2,RPL_P_PSS_BIOS,RPL-Px_5SGC1,RPL_Px_PO_P2,MTL-P_5SGC1,MTL-P_4SDC1,MTL-P_4SDC2,MTL-P_3SDC3,MTL-P_3SDC4,MTL-P_2SDC5,MTL-P_2SDC6,MTL-M_5SGC1,MTL-M_4SDC1,MTL-M_4SDC2,MTL-M_3SDC3,MTL-M_2SDC4,MTL-M_2SDC5,MTL-M_2SDC6,RPL_SBGA_PO_P2,RPL_SBGA_IFWI_PO_Phase2,MTL_IFWI_CBV_PMC,MTL_IFWI_CBV_BIOS,MTL_A0_P1,RPL_P_PO_P2,RPL-P_2SDC4,RPL-P_2SDC5,RPL-P_2SDC6,MTL_M_P_PV_POR,MTLSGC1,MTLSDC1,MTLSDC2,MTLSDC3,MTLSDC4,RPL_P_Q0_DC2_PO_P2,LNLM5SGC,LNLM4SDC1,LNLM3SDC2,LNLM3SDC3,LNLM3SDC4,LNLM3SDC5,LNLM2SDC6,LNLM2SDC7,RPL_Hx-R-GC,RPL-S_2SDC9</t>
  </si>
  <si>
    <t>Verify CPU turbo boost functionality  pre and post S4 , S5 , warm and cold reboot cycles</t>
  </si>
  <si>
    <t>CSS-IVE-145415</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</si>
  <si>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</si>
  <si>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G3-State,S-states,Turbo</t>
  </si>
  <si>
    <t>JSLP : 1607196257</t>
  </si>
  <si>
    <t>CPU turbo boost should be functional post S4,S5,warm and cold reboot cycle</t>
  </si>
  <si>
    <t>bios.alderlake,bios.arrowlake,bios.jasperlake,bios.lunarlake,bios.meteorlake,bios.raptorlake,bios.rocketlake,ifwi.arrowlake,ifwi.jasperlake,ifwi.lunarlake,ifwi.meteorlake,ifwi.raptorlake,ifwi.rocketlake</t>
  </si>
  <si>
    <t>Intention of the testcase is to verify CPU turbo boost functionality post S4,S5,warm and cold reboot cycle</t>
  </si>
  <si>
    <t>BIOS_Optimization,MCU_NO_HARM,UTR_SYNC,LNL_M_PSS0.8,RPL_S_BackwardComp,RPL_S_MASTER,RPL-P_5SGC1,RPL-P_4SDC1,RPL-P_3SDC2,RPL-P_2SDC3,RPL-S_5SGC1,RPL-S_4SDC1,RPL-S_4SDC2,RPL-S_4SDC2,RPL-S_2SDC1,RPL-S_2SDC2,RPL-S_2SDC3,RPL-S_ 5SGC1,RPL-P_5SGC1,RPL-P_2SDC3,ADL-S_ 5SGC_1DPC,ADL-S_4SDC1,ADL-S_4SDC2,ADL-S_4SDC4,ADL_N_MASTER,ADL_N_5SGC1,ADL_N_4SDC1,ADL_N_3SDC1,ADL_N_2SDC1,ADL_N_2SDC2,ADL_N_2SDC3,IFWI_TEST_SUITE,IFWI_COMMON_UNIFIED,RPL-S_4SDC2,ADL-P_5SGC1,ADL-P_5SGC2,ADL-M_5SGC1,ADL_N_REV0,ADL-N_REV1,RPL-S_ 5SGC1,RPL-S_4SDC1,RPL-S_4SDC2,RPL-S_4SDC2,RPL-S_2SDC2,RPL-S_2SDC3,RPL-S_2SDC7,RPL-S_2SDC8,RPL-Px_5SGC1,MTLSGC1,MTL-M_5SGC1,MTL-M_4SDC1,MTL-M_4SDC2,MTL-M_3SDC3,MTL-M_2SDC4,MTL-M_2SDC5,MTL-M_2SDC6,ADL-S_Post-Si_In_Production,MTL_IFWI_IAC_DMU,MTL_IFWI_CBV_DMU,MTL_IFWI_CBV_PMC,MTL_IFWI_CBV_PUNIT,MTL-P_5SGC1,MTL-P_4SDC1,MTL-P_4SDC2,MTL-P_3SDC3,MTL-P_3SDC4,MTL-P_2SDC5,MTL-P_2SDC6,RPL-SBGA_5SC,RPL-SBGA_4SC,RPL-SBGA_3SC,MTLSGC1,LNLM5SGC,LNLM4SDC1,LNLM3SDC2,LNLM3SDC3,LNLM3SDC4,LNLM3SDC5,LNLM2SDC6,LNLM2SDC7,RPL-S_2SDC9</t>
  </si>
  <si>
    <t>Industry Specs and Open source initiatives</t>
  </si>
  <si>
    <t>3-medium</t>
  </si>
  <si>
    <t>bios.pch,fw.ifwi.pchc,fw.ifwi.pmc</t>
  </si>
  <si>
    <t>bios.alderlake,bios.arrowlake,bios.jasperlake,bios.lunarlake,bios.meteorlake,bios.raptorlake,bios.raptorlake_refresh,bios.rocketlake,ifwi.arrowlake,ifwi.lunarlake,ifwi.meteorlake,ifwi.raptorlake,ifwi.raptorlake_refresh</t>
  </si>
  <si>
    <t>Verify USB2.0/3.0 device functionality on cold plug over USB2.0 and USB3.0 Type-A port</t>
  </si>
  <si>
    <t>CSS-IVE-63260</t>
  </si>
  <si>
    <t>Internal and External Storage</t>
  </si>
  <si>
    <t>ADL-S_ADP-S_SODIMM_DDR5_1DPC_Alpha,ADL-S_ADP-S_UDIMM_DDR5_1DPC_PreAlpha,AML_7W_Y22_KC_PV,AMLR_Y42_Corp_RS6_PV,AMLR_Y42_PV_RS6,CFL_H62_RS2_PV,CFL_H62_RS3_PV,CFL_H62_RS4_PV,CFL_H62_RS5_PV,CFL_H62_uSFF_KC_RS4_PV,CFL_H82_RS5_PV,CFL_H82_RS6_PV,CFL_KBPH_S62_RS3_PV,CFL_KBPH_S82_RS6_PV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PSS_0.8_19H1_REV2,JSLP_PSS_1.0_19H1_REV2,JSLP_PSS_1.1_19H1_REV2,JSLP_TestChip_19H1_PreAlpha,KBL_U21_PV,KBLR_Y_PV,KBLR_Y22_PV,LKF_Bx_ROW_19H1_Alpha,LKF_Bx_ROW_19H2_Beta,LKF_Bx_ROW_19H2_PV,LKF_Bx_ROW_20H1_PV,LKF_Bx_Win10X_PV,LKF_Bx_Win10X_Beta,LKF_N-1_(BXTM)_RS3_POE,RKL_S61_CMPH_Xcomp_DDR4_POE,RKL_S61_CMPH_Xcomp_DDR4_RS7_Beta,RKL_S61_CMPH_Xcomp_DDR4_RS7_PV,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</si>
  <si>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USB/XHCI ports,USB2.0,USB3.0</t>
  </si>
  <si>
    <t>BC-RQTBC-12571
BC-RQTBC-12568
BC-RQTBC-9832
BC-RQTBC-497
BC-RQTBC-494
BC-RQTBC-14229
IceLake-UCIS-1985
TGL Coverage ID : 2207376791
 LKF PSS UCIS Coverage: IceLake-UCIS-768
TGL Coverage Ref: 1209951144, IceLake-UCIS-4345
TGL: 220195268,BC-RQTBCTL-741,BC-RQTBCTL-744,220194395
JSL PRD Coverage: BC-RQTBC-16214, BC-RQTBC-16217,BC-RQTBC-16216, BC-RQTBC-16531
CML PRD Coverage: BC-RQTBC-12571	,BC-RQTBC-12568
RKL Coverage ID :2203202096,2203202189
JSLP Coverage ID: 2203202096,2203202189
LKF ROW Coverage ID : 4_335-LZ-795
2203202189</t>
  </si>
  <si>
    <t>USB 2.0/3.0 device should function properly on cold-plug with available ports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</si>
  <si>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</si>
  <si>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bios.alderlake,bios.amberlake,bios.apollolake,bios.broxton,bios.cannonlake,bios.coffeelake,bios.cometlake,bios.geminilake,bios.icelake-client,bios.jasperlake,bios.kabylake,bios.kabylake_r,bios.lakefield,bios.lunarlake,bios.raptorlake,bios.rocketlake,bios.tigerlake,bios.whiskeylake,ifwi.amberlake,ifwi.apollolake,ifwi.broxton,ifwi.cannonlake,ifwi.coffeelake,ifwi.cometlake,ifwi.geminilake,ifwi.icelake,ifwi.kabylake,ifwi.kabylake_r,ifwi.lakefield,ifwi.meteorlake,ifwi.raptorlake,ifwi.tigerlake,ifwi.whiskeylake</t>
  </si>
  <si>
    <t>This Test case to Verify USB 2.0/3.0 deive functionality on Cold-plug in in all ports by performing File transfer</t>
  </si>
  <si>
    <t>BIOS_Optimization,MTL_PSS_1.1,ADL-M_21H2,UTR_SYNC,RPL_S_MASTER,RPL_S_BackwardComp,ADL-S_4SDC2,ADL_N_MASTER,COMMON_QRC_BAT,ADL_N_PSS_0.8,ADL_N_5SGC1,ADL_N_4SDC1,ADL_N_3SDC1,ADL_N_2SDC1,ADL_N_2SDC2,ADL_N_2SDC3,IFWI_TEST_SUITE,IFWI_COMMON_UNIFIED,MTL_Test_Suite,TGL_H_MASTER,RPL-S_ 5SGC1,RPL-S_4SDC1,RPL-S_4SDC2,RPL-S_2SDC8,RPL-S_2SDC9,RPL-S_2SDC1,RPL-S_2SDC2,RPL-S_2SDC3MTL_TRP_2,MTL_PSS_0.8_NEW,ADL-P_5SGC1,ADL-P_5SGC2,RKL_S_X1_2*1SDC,ADL-M_5SGC1,MTL_SIMICS_IN_EXECUTION_TEST,RPL-Px_5SGC1,RPL-Px_4SDC1,RPL-P_5SGC1,RPL-P_4SDC1,RPL-P_3SDC2,RPL_P_MASTER,RPL_S_IFWI_PO_Phase3,ADL_N_REV0,ADL-N_REV1,NA_4_FHF,MTL_IFWI_BAT,ADL_SBGA_5GC,ADL_SBGA_3DC1,ADL_SBGA_3DC2,ADL_SBGA_3DC3,ADL_SBGA_3DC4,RPL-SBGA_5SC,RPL-SBGA_3SC,RPL-SBGA_4SC,1,2,ERB,RPL-S_3SDC1,RPL-S_5SGC1,RPL-S_2SDC3,RPL_Px_PO_P3,LNL_M_PSS0.8,MTL-M_5SGC1,MTL-M_4SDC1,MTL-M_4SDC2,MTL-M_3SDC3,MTL-M_2SDC4,MTL-M_2SDC5,MTL-M_2SDC6,MTL_IFWI_IAC_BIOS,LNL_M_PSS1.1,RPL_SBGA_IFWI_PO_Phase3,MTL_IFWI_CBV_TBT,MTL_IFWI_CBV_EC,MTL_IFWI_CBV_PCHC,MTL-P_5SGC1,MTL-P_4SDC1,MTL-P_4SDC2,MTL-P_3SDC3,MTL-P_3SDC4,MTL-P_2SDC5,MTL-P_2SDC6,RPL_P_PO_P3,RPL-Px_4SP2,RPL-Px_2SDC1,RPL-P_2SDC3,RPL-P_2SDC4,MTL_M_P_PV_POR,RPL-SBGA_3SC-2,MTL-P_IFWI_PO,RPL_P_Q0_DC2_PO_P3,LNLM5SGC,LNLM3SDC2,LNLM3SDC4,LNLM3SDC5,LNLM2SDC6,LNLM2SDC7,RPL_Hx-R-GC,RPL_Hx-R-DC1,ARL_PSS_BLOCK,RPL-S_2SDC9</t>
  </si>
  <si>
    <t>Verify Intel HD Audio functionality over 3.5mm Jack Speakers  pre and post S4, S5, warm and cold reboot cycles</t>
  </si>
  <si>
    <t>bios.pch,fw.ifwi.bios,fw.ifwi.pmc</t>
  </si>
  <si>
    <t>CSS-IVE-145394</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</si>
  <si>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Alpha,MTL_M_LP4_Beta,MTL_M_LP4_PV,MTL_M_LP5/x_Alpha,MTL_M_LP5/x_Beta,MTL_M_LP5/x_PV,MTL_P_DDR5_Alpha,MTL_P_DDR5_Beta,MTL_P_DDR5_PV,MTL_P_LP4_Alpha,MTL_P_LP4_Beta,MTL_P_LP4_PV,MTL_P_LP5/x_Alpha,MTL_P_LP5/x_Beta,MTL_P_LP5/x_PV,ADL-P_ADP-LP_LP5_PreAlpha,ADL-P_ADP-LP_L4X_PreAlpha,ADL-M_ADP-M_LP5_20H1_PreAlpha,ADL-M_ADP-M_LP5_21H1_PreAlpha,ADL-P_ADP-LP_DDR4_PreAlpha,ADL-P_ADP-LP_DDR5_PreAlpha</t>
  </si>
  <si>
    <t>3.5mm Jack,audio codecs,G3-State,S-states</t>
  </si>
  <si>
    <t>ADL FR: 1604590079, 1408256996</t>
  </si>
  <si>
    <t>HD audio functionality should be consistent with various pre and post power cycles</t>
  </si>
  <si>
    <t>Test is to check Intel HD Audio functionality pre and post S4/S5/warm and cold reboot cycles</t>
  </si>
  <si>
    <t>BIOS_Optimization,ADL-M_21H2,    UTR_SYNC,LNL_M_PSS0.8,LNLM4SDC1,LNLM3SDC4,MTLSDC2,MTLSDC3,MTLSGC1,MTLSDC1,MTLSDC5,MTLSDC6,MTL_HFPGA_Audio,RPL_S_MASTER,RPL_S_BackwardComp,ADL-S_ 5SGC_1DPC,ADL-S_4SDC2,ADL_N_MASTER,ADL_N_5SGC1,ADL_N_4SDC1,ADL_N_3SDC1,ADL_N_2SDC1,ADL_N_2SDC2,ADL_N_2SDC3,MTL_Test_Suite,MTL_PSS_1.1,ARL_S_PSS1.1,MTL_IFWI_PSS_EXTENDED,IFWI_FOC_BAT,IFWI_TEST_SUITE,IFWI_COMMON_UNIFIED,RPL-S_ 5SGC1,RPL-S_4SDC1,RPL-S_4SDC2,RPL-S_2SDC2,RPL-S_2SDC3,ADL-P_5SGC1,ADL-P_5SGC2,MTL_S_PSS_0.5,ADL-M_5SGC1,RPL-Px_5SGC1,MTL_S_PSS_0.8,ARL_S_PSS0.8,MTL_S_IFWI_PSS_0.8,RPL_S_IFWI_PO_Phase3,ADL_N_REV0,ADL-N_REV1,ADL_SBGA_5GC,ADL_SBGA_3DC3,ADL_SBGA_3DC4,RPL-SBGA_5SC,ADL-M_3SDC2,ADL-M_2SDC1,ADL-M_2SDC2,RPL-P_5SGC1,RPL-P_PNP_GC,LNL_M_PSS1.1,RPL_Px_PO_P3,MTL-M_5SGC1,MTL-M_3SDC3,RPL_SBGA_IFWI_PO_Phase3,MTL_IFWI_CBV_ACE FW,MTL_IFWI_CBV_PMC,MTL-P_5SGC1,MTL-P_3SDC4,RPL_P_PO_P3,RPL-S_2SDC8,RPL-Px_2SDC1,MTL_M_P_PV_POR,ARL_S_PSS0.5,ARL_S_IFWI_0.8PSS,RPL-Px_2SDC1,RPL_Hx-R-GC,RPL_Hx-R-DC1</t>
  </si>
  <si>
    <t>Verify Network functionality using AIC connected over PCIe slot</t>
  </si>
  <si>
    <t>CSS-IVE-71026</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</si>
  <si>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TGL_H81_20H1_RS7_ALPHA,TGL_H81_20H1_RS7_BETA,TGL_H81_20H1_RS7_PV,ADL-P_ADP-LP_LP5_PreAlpha,ADL-P_ADP-LP_L4X_PreAlpha</t>
  </si>
  <si>
    <t>Foxville,PCIe LAN</t>
  </si>
  <si>
    <t>BC-RQTBC-10301
JSL PRD Coverage: BC-RQTBC-16468
LKF:1504645383
ADL: 1607350999</t>
  </si>
  <si>
    <t>Functionality of PCIe slot - Network card should work properly</t>
  </si>
  <si>
    <t>bios.alderlake,bios.amberlake,bios.apollolake,bios.cannonlake,bios.coffeelake,bios.cometlake,bios.geminilake,bios.icelake-client,bios.jasperlake,bios.kabylake,bios.kabylake_r,bios.lunarlake,bios.raptorlake,bios.rocketlake,bios.tigerlake,bios.whiskeylake,ifwi.amberlake,ifwi.apollolake,ifwi.cannonlake,ifwi.coffeelake,ifwi.cometlake,ifwi.geminilake,ifwi.icelake,ifwi.kabylake,ifwi.kabylake_r,ifwi.meteorlake,ifwi.raptorlake,ifwi.tigerlake,ifwi.whiskeylake</t>
  </si>
  <si>
    <t>This TC Should validate Functionality of PCIe slot - Network card</t>
  </si>
  <si>
    <t>ICL-ArchReview-PostSi,GLK-RS3-10_IFWI,UDL2.0_ATMS2.0,OBC-CNL-AIC-PCIE-Connectivity-LAN,OBC-CFL-AIC-PCIE-Connectivity-LAN,OBC-ICL-AIC-PCIE-Connectivity-LAN,OBC-TGL-AIC-PCIE-Connectivity-LAN,COMMON_QRC_BAT,ADL_S_QRCBAT,IFWI_Payload_Platform,RKL-S X2_(CML-S+CMP-H)_S62,RKL-S X2_(CML-S+CMP-H)_S102,ADL-P_QRC,UTR_SYNC,LNL_M_PSS0.8,RPL_S_MASTER,RPL_S_BackwardComp,ADL-S_ 5SGC_1DPC,ADL-S_4SDC1,ADL-S_4SDC2,ADL-S_4SDC3,ADL-S_3SDC4,ADL_N_MASTER,ADL_N_5SGC1,ADL_N_4SDC1,ADL_N_3SDC1,ADL_N_2SDC1,ADL_N_2SDC2,ADL_N_2SDC3,TGL_H_MASTER,IFWI_TEST_SUITE,IFWI_COMMON_UNIFIED,MTL_Test_Suite,TGL_H_5SGC1,TGL_H_4SDC1,TGL_H_4SDC2,TGL_H_4SDC3,RPL-S_ 5SGC1,RPL-S_4SDC2,RPL-S_2SDC1,RPL-S_2SDC2,RPL-S_2SDC3,RPL-S_4SDC1,,RPL-S_4SDC2,ADL-P_5SGC1,ADL-P_5SGC2,ADL-M_3SDC2,ADL-P_4SDC1,ADL-P_2SDC3,ADL-P_2SDC5,,,RPL_S_QRCBAT,ADL_N_REV0,ADL-N_REV1,RPL_P_MASTER,ADL_SBGA_5GC,RPL-SBGA_5SC, RPL-SBGA_3SC1,RPL-Px_4SDC1,ADL-M_2SDC1,ADL-M_5SGC1,RPL-S_3SDC3,RPL-S_4SDC1,  ,RPL-S_3SDC1,,  ,RPL-S_4SDC2, ,RPL-S_3SDC1,, RPL-S_2SDC1, RPL-S_2SDC2, RPL-S_5SGC1, , RPL-P_3SDC2, RPL-P_4SDC1, , RPL-S_2SDC7, ADL_SBGA_3DC1, ADL_SBGA_3DC2, ADL_SBGA_3DC3, RPL-P_3SDC3, RPL-P_2SDC4, ADL_SBGA_3DC4,RPL_Px_QRC,MTL_IFWI_CBV_BIOS, MTL-P_3SDC4, MTL-P_3SDC3,RPL-sbga_QRC_BAT,RPL-Px_2SDC1,RPL-P_2SDC6,RPL-SBGA_2SC2,RPL-SBGA_2SC1 ,RPL_P_QRC,MTLSGC1,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RPL-S_2SDC8,MTL_IFWI_CBV_GBe,TGL_BIOS_IPU_QRC_BAT, RPL_Hx-R-DC1, RPL_Hx-R-GC, LNLM3SDC2, LNLM5SGC, LNLM2SDC7, RPL-S_4SDC2, RPL-S_3SDC1, RPL-S_2SDC7,, RPL-S_ 5SGC1, RPL-S_4SDC1, RPL-S_2SDC1, RPL-S_2SDC2, RPL-S_2SDC3, RPL-S_2SDC8</t>
  </si>
  <si>
    <t>bios.platform,fw.ifwi.bios</t>
  </si>
  <si>
    <t>Verify No device yellow bangs post cold boot cycles with all device connected as per config planned ( Golden, delta, 5, 4, 3 STAR )</t>
  </si>
  <si>
    <t>CSS-IVE-76097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</si>
  <si>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ADL-P_ADP-LP_LP5_PreAlpha,ADL-P_ADP-LP_L4X_PreAlpha,ADL-M_ADP-M_LP5_20H1_PreAlpha,ADL-M_ADP-M_LP5_21H1_PreAlpha,ADL-M_ADP-M_LP4x_Win10x_PreAlpha,ADL-P_ADP-LP_DDR4_PreAlpha,ADL-P_ADP-LP_DDR5_PreAlpha</t>
  </si>
  <si>
    <t>BC-RQTBC-10214
BC-RQTBC-10215
TGL::BC-RQTBCTL-1142
ADL: 2202553229,1508092832</t>
  </si>
  <si>
    <t>No yellow bangs should get introduced post Cold reboot cycles</t>
  </si>
  <si>
    <t>bios.alderlake,bios.amberlake,bios.apollolake,bios.arrowlake,bios.broxton,bios.cannonlake,bios.cometlake,bios.geminilake,bios.icelake-client,bios.kabylake,bios.kabylake_r,bios.lunarlake,bios.meteorlake,bios.raptorlake,bios.raptorlake_refresh,bios.rocketlake,bios.tigerlake,bios.whiskeylake,ifwi.amberlake,ifwi.apollolake,ifwi.arrowlake,ifwi.broxton,ifwi.cannonlake,ifwi.cometlake,ifwi.geminilake,ifwi.icelake,ifwi.kabylake,ifwi.kabylake_r,ifwi.lunarlake,ifwi.meteorlake,ifwi.raptorlake,ifwi.raptorlake_refresh,ifwi.skylake,ifwi.tigerlake,ifwi.whiskeylake</t>
  </si>
  <si>
    <t>bios.alderlake,bios.amberlake,bios.apollolake,bios.arrowlake,bios.broxton,bios.cannonlake,bios.cometlake,bios.geminilake,bios.icelake-client,bios.kabylake,bios.kabylake_r,bios.lunarlake,bios.meteorlake,bios.raptorlake,bios.rocketlake,bios.tigerlake,bios.whiskeylake,ifwi.amberlake,ifwi.apollolake,ifwi.broxton,ifwi.cannonlake,ifwi.cometlake,ifwi.geminilake,ifwi.icelake,ifwi.kabylake,ifwi.kabylake_r,ifwi.meteorlake,ifwi.raptorlake,ifwi.tigerlake,ifwi.whiskeylake</t>
  </si>
  <si>
    <t>Intention of the testcase is to verify device manager post Cold reboot cycles</t>
  </si>
  <si>
    <t>ICL-FW-PSS0.5,GLK-CI,GLK-SxCycle,EC-NA,GLK-CI-2,GLK_Win10S,InProdATMS1.0_03March2018,EC-tgl-pss_bat,PSE 1.0,RKL_PSS0.5,TGL_PSS_IN_PRODUCTION,GLK_ATMS1.0_Automated_TCs,CML_EC_BAT,CML_EC_SANITY,TGL_IFWI_FOC_BLUE,ADL_S_Dryrun_Done,PSS_ADL_Automation_In_Production,EC-FV,ECVAL-DT-FV,TGL_U_GC_DC,IFWI_Payload_Common,ADL-S_Delta1,ADL-S_Delta2,RKL-S X2_(CML-S+CMP-H)_S62,RKL-S X2_(CML-S+CMP-H)_S102,UTR_SYNC,LNL_M_PSS0.8,ADL_S_QRCBAT_DC1,ADL_S_QRCBAT_DC4,RPL_S_BackwardComp,RPL_S_MASTER,RPL-P_5SGC1,RPL-P_4SDC1,RPL-P_3SDC2,RPL-P_2SDC3,RPL-S_5SGC1,RPL-S_4SDC1,RPL-S_4SDC2,RPL-S_2SDC1,RPL-S_2SDC2,RPL-S_2SDC3,RPL-S_ 5SGC1,RPL-S_2SDC8,ADL-S_ 5SGC_1DPC,ADL-S_4SDC1,ADL-S_4SDC2,ADL-S_4SDC3,ADL-S_3SDC4,ADL_N_MASTER,ADL_N_REV0,ADL_N_5SGC1,ADL_N_4SDC1,ADL_N_3SDC1,ADL_N_2SDC1,ADL_N_2SDC2,ADL_N_2SDC3,IFWI_TEST_SUITE,IFWI_COMMON_UNIFIED,TGL_H_MASTER,ADL-P_5SGC1,ADL-P_5SGC2,ADL-M_5SGC1,ADL-M_4SDC1,ADL-M_3SDC1,ADL-M_3SDC2,ADL-M_3SDC3,ADL-M_2SDC1,ADL-M_QRC_BAT,ADL-P_4SDC1,ADL-P_4SDC2,ADL-P_3SDC1,ADL-P_3SDC2,ADL-P_3SDC3,ADL-P_3SDC4,ADL-P_2SDC1,ADL-P_2SDC2,ADL-P_2SDC3,ADL-P_2SDC4,ADL-P_2SDC5,ADL-P_2SDC6_OC,ADL-P_3SDC5,MTL_S_Sanity,ADL-N_REV1,RPL_S_QRCBAT,RPL_S_IFWI_PO_Phase2,MTL_IFWI_BAT,ADL_SBGA_5GC,ADL_SBGA_3DC1,ADL_SBGA_3DC2,ADL_SBGA_3DC3,ADL_SBGA_3DC4,RPL-SBGA_5SC,RPL-S_2SDC7,RPL-Px_5SGC1,RPL_Px_PO_P2,RPL_Px_QRC,MTL-M_5SGC1,MTL-M_4SDC1,MTL-M_4SDC2,MTL-M_3SDC3,MTL-M_2SDC4,MTL-M_2SDC5,MTL-M_2SDC6,ADL-S_Post-Si_In_Production,RPL_SBGA_IFWI_PO_Phase2,MTL_IFWI_CBV_BIOS,MTL-P_5SGC1,MTL-P_4SDC1,MTL-P_4SDC2,MTL-P_3SDC3,MTL-P_3SDC4,MTL-P_2SDC5,MTL-P_2SDC6,RPL_P_PO_P2,RPL-S_Post-Si_In_Production,RPL-P_2SDC4,RPL-P_2SDC5,RPL-P_2SDC6,RPL-sbga_QRC_BAT,ARL_Px_IFWI_CI,RPL_P_QRC,MTLSGC1,RPL_P_Q0_DC2_PO_P2,LNLM5SGC,LNLM4SDC1,LNLM3SDC2,LNLM3SDC3,LNLM3SDC4,LNLM3SDC5,LNLM2SDC6,LNLM2SDC7,MTLSGC1,MTLSDC1,RPL_Hx-R-GC,RPL_Hx-R-DC1,RPL-S_2SDC9</t>
  </si>
  <si>
    <t>bios.amberlake,bios.apollolake,bios.broxton,bios.cannonlake,bios.coffeelake,bios.cometlake,bios.geminilake,bios.icelake-client,bios.kabylake,bios.kabylake_r,bios.lakefield,bios.raptorlake,bios.tigerlake,bios.whiskeylake,ifwi.amberlake,ifwi.apollolake,ifwi.broxton,ifwi.cannonlake,ifwi.coffeelake,ifwi.cometlake,ifwi.geminilake,ifwi.icelake,ifwi.kabylake,ifwi.kabylake_r,ifwi.lakefield,ifwi.meteorlake,ifwi.raptorlake,ifwi.tigerlake,ifwi.whiskeylake</t>
  </si>
  <si>
    <t>Validate hot-plug USB keyboard functionality check in BIOS over USB Type-A port</t>
  </si>
  <si>
    <t>CSS-IVE-76159</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</si>
  <si>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</si>
  <si>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BIOS-Boot-Flows,USB/XHCI ports</t>
  </si>
  <si>
    <t>BC-RQTBC-10561
BC-RQTBC-9903
IceLake-UCIS-1987
BC-RQTBC-2803
BC-RQTBC-12793
IceLake-UCIS-822
 LKF PSS UCIS Coverage: IceLake-UCIS-822
TGL Coverage Ref: 1209951182, IceLake-UCIS-1438
TGL: BC-RQTBCTL-737,BC-RQTBCTL-742
JSL PRD Coverage: BC-RQTBC-16210, BC-RQTBC-16215
RKL Coverage ID :2203202059,2203202085
JSLP Coverage ID: 2203202085
LKF ROW Coverage ID : 4_335-LZ-795 ADL:2203202059</t>
  </si>
  <si>
    <t>USB Keyboard should be functional without hang and any issues under bios setup</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</si>
  <si>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pollolake,ifwi.broxton,ifwi.cannonlake,ifwi.coffeelake,ifwi.cometlake,ifwi.geminilake,ifwi.icelake,ifwi.kabylake,ifwi.kabylake_r,ifwi.lakefield,ifwi.raptorlake,ifwi.raptorlake_refresh,ifwi.tigerlake,ifwi.whiskeylak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</si>
  <si>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raptorlake,ifwi.tigerlake,ifwi.whiskeylake</t>
  </si>
  <si>
    <t>To verify hot-plug USB keyboard functionality check in BIOS over USB Type-A port</t>
  </si>
  <si>
    <t>ICL-FW-PSS0.3,ICL-FW-PSS0.5,C3_NA,C4_NA,Non_EMMC,GLK-RS3-10_IFWI,BIOS_BAT_QRC,ICL_BAT_NEW,BIOS_EXT_BAT,InProdATMS1.0_03March2018,ICL_RVPC_NA,OBC-CNL-PCH-PCIE-Storage-NVME,OBC-CFL-PCH-PCIE-Storage-NVME,OBC-ICL-PCH-PCIE-Storage-NVME,OBC-TGL-PCH-PCIE-Storage-NVME,RKL_PSS0.5,TGL_PSS_IN_PRODUCTION,TGL_BIOS_PO_P1,TGL_IFWI_PO_P1,TGL_H_PSS_BIOS_BAT,RKL_POE,RKL_CML_S_TGPH_PO_P2,TGL_IFWI_FOC_BLUE,ADL_S_Dryrun_Done,CML-H_ADP-S_PO_Phase1,ADL-S_TGP-H_PO_Phase1,ADL-S_ADP-S_DDR4_2DPC_PO_Phase1,ADL_P_Automated_TCs,COMMON_QRC_BAT,MTL_PSS_0.5,ADL_P_ERB_BIOS_PO,ADL_S_QRCBAT,IFWI_Payload_Common,ADL-S_Delta,ADL-S_Delta1,ADL-P_ADP-LP_DDR4_PO Suite_Phase1,RKL-S X2_(CML-S+CMP-H)_S102,RKL-S X2_(CML-S+CMP-H)_S62,PO_Phase_1,ADL-P_ADP-LP_LP5_PO Suite_Phase1,ADL-P_ADP-LP_DDR5_PO Suite_Phase1,ADL-P_ADP-LP_LP4x_PO Suite_Phase1,ADL-P_QRC,RPL_S_PSS_BASE,UTR_SYNC,Automation_Inproduction,MTL_PSS_0.8_Block,MTL_HFPGA_SOC_S,RPL_S_MASTER,RPL_S_BackwardComp,ADL-S_3SDC4,ADL_N_MASTER,ADL_N_REV0,ADL_N_3SDC1,IFWI_TEST_SUITE,IFWI_COMMON_UNIFIED,MTL_Test_Suite,MTL_PSS_0.8,TGL_H_MASTER,RPL-S_ 5SGC1,RPL-S_4SDC1,RPL-S_4SDC2,RPL-S_2SDC8,RPL-S_2SDC9,RPL-S_2SDC1,RPL-S_2SDC2,RPL-S_2SDC3,MTL_P_VS_0.8,MTL_TEMP,MTL_IFWI_Sanity,MTL_S_PSS_0.5,RPL_S_PO_P1,MTL_S_IFWI_PSS_0.5,RPL-P_3SDC2,MTL_S_VS0,RPL_S_IFWI_PO_Phase2,RPL-SBGA_5SC,RPL-SBGA_3SC,RPL-SBGA_4SC,,1,,2,MTL-M/P_Pre-Si_In_Production,MTL-M_5SGC1,MTL-M_4SDC1,MTL-M_4SDC2,MTL-M_3SDC3,MTL-M_2SDC4,MTL-M_2SDC5,MTL-M_2SDC6,RPL_P_PSS_BIOS,RPL-Px_5SGC1,RPL-Px_4SDC1,LNL_M_PSS0.8,RPL_SBGA_PO_P1,NA_4_FHF,RPL_SBGA_IFWI_PO_Phase2,LNL_M_PSS0.5,MTL-P_5SGC1,MTL-P_4SDC1,MTL-P_4SDC2,MTL-P_3SDC3,MTL-P_3SDC4,MTL-P_2SDC5,MTL-P_2SDC6,RPL-S_Post-Si_In_Production,RPL-Px_4SP2,RPL-Px_2SDC1,RPL-P_2SDC3,RPL-P_2SDC4,MTL_M_P_PV_POR,RPL-SBGA_3SC-2,LNLM5SGC,LNLM3SDC2,LNLM3SDC4,LNLM3SDC5,LNLM2SDC6,LNLM2SDC7,RPL_Hx-R-GC,RPL_Hx-R-DC1,ARL_S_PSS1.0,RPL-S_2SDC9</t>
  </si>
  <si>
    <t>Validate USB 2.0 device hot-plug functionality over USB2.0 Type-A port</t>
  </si>
  <si>
    <t>CSS-IVE-76260</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</si>
  <si>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t>
  </si>
  <si>
    <t>USB/XHCI ports,USB2.0</t>
  </si>
  <si>
    <t>BC-RQTBC-9831
IceLake-UCIS-768
BC-RQTBC-14231
IceLake-UCIS-1985
IceLake-UCIS-1984
 LKF PSS UCIS Coverage: IceLake-UCIS-768
TGL Coverage Ref: 1209951144, IceLake-UCIS-4345,2207376791
TGL: 220195268,BC-RQTBCTL-671,BC-RQTBCTL-743,220194395
JSL PRD coverage :  BC-RQTBC-16142, BC-RQTBC-16216
RKL Coverage ID :2203201802,2203202105
JSLP Coverage ID: 2203201802,2203202105
LKF ROW Coverage ID : 4_335-LZ-795
ADL :  2205446166,2203202105</t>
  </si>
  <si>
    <t>USB 2.0 device should get enumerated and functional on hot plugging without any issue</t>
  </si>
  <si>
    <t>bios.amberlake,bios.apollolake,bios.arrowlake,bios.broxton,bios.cannonlake,bios.coffeelake,bios.cometlake,bios.geminilake,bios.icelake-client,bios.kabylake,bios.kabylake_r,bios.lakefield,bios.meteorlake,bios.raptorlake,bios.raptorlake_refresh,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</si>
  <si>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This test is to verify USB2.0 device hot plug functionality over USB2.0 Type-A port
Android OS related steps:
Step 1  The DUT is connected to the PC with USB cable  
Step 2  Open the Phone Flash tool application
Step 3  Select the Android OS file to be flashed and the version you want to flash on eMMC
Step 4  Press the Start to flash button
Step 5  Wait till flash complete
Step 6  Once flash is completed, boot to Android OS.
Step 7 Connect USB 2.0 device to DUT. Device should get detected.
Expected results:
USB 2.0 device should get detected in DUT on hot plugging</t>
  </si>
  <si>
    <t>GraCom,GLK-FW-PO,L5_milestone_only,ICL-ArchReview-PostSi,GLK_Win10S,GLK-RS3-10_IFWI,UDL_2.0,UDL_ATMS2.0,UDL2.0_ATMS2.0,OBC-CNL-PCH-SDIO-Storage-Sdcard,OBC-CFL-PCH-SDIO-Storage-Sdcard,OBC-ICL-PCH-SDIO-Storage-Sdcard,OBC-TGL-PCH-SDIO-Storage-SDCard,TGL_NEW_BAT,CML_DG1,TGL_IFWI_FOC_BLUE,CML-H_ADP-S_PO_Phase3,TGL_U_EX_BAT,ADL-S_ADP-S_DDR4_2DPC_PO_Phase2,TGL_QRC_BAT,RKL_CMLS_CPU_TCS,IFWI_Payload_Platform,MTL_PSS_0.8,ADL-P_ADP-LP_DDR4_PO Suite_Phase2,RKL-S X2_(CML-S+CMP-H)_S102,RKL-S X2_(CML-S+CMP-H)_S62,PO_Phase_2,ADL-P_ADP-LP_LP5_PO Suite_Phase2,ADL-P_ADP-LP_DDR5_PO Suite_Phase2,ADL-P_ADP-LP_LP4x_PO Suite_Phase2,UTR_SYNC,Automation_Inproduction,RPL_S_MASTER, RPL_S_BackwardComp,ADL-S_ 5SGC_1DPC,ADL-S_4SDC2,ADL-S_4SDC2,ADL-P_5SGC1,ADL_M_MASTER,ADL-M_5SGC1,MTL_Test_Suite,RPL_S_PSS_BASE,IFWI_TEST_SUITE,IFWI_COMMON_UNIFIED,MTL_PSS_0.8,TGL_H_MASTER,RPL-S_ 5SGC1,RPL-S_4SDC1,RPL-S_4SDC2,RPL-S_4SDC2,RPL-S_2SDC8,RPL-S_2SDC9,RPL-S_2SDC1,RPL-S_2SDC2,RPL-S_2SDC3,RPL_S_PO_P2,RPL-Px_5SGC1, ,RPL-Px_4SDC1,RPL-P_5SGC1,RPL-P_4SDC1,RPL-P_3SDC2,RPL_P_MASTER,NA_4_FHF,RPL-SBGA_5SC,RPL-SBGA_3SC,RPL-SBGA_4SC,,1,,2,RPL-S_3SDC1,RPL_P_PSS_BIOS,RPL_Px_PO_P2,MTL-M_5SGC1,MTL-M_4SDC1,MTL-M_4SDC2,MTL-M_3SDC3,MTL-M_2SDC4,MTL-M_2SDC5,MTL-M_2SDC6,RPL_SBGA_PO_P2,MTL_IFWI_CBV_PCHC,RPL_P_PO_P2,RPL-Px_4SP2, RPL-Px_2SDC1,RPL-P_2SDC3,RPL-P_2SDC4
,RPL_P_PO_P2,RPL-SBGA_3SC2,MTLSGC1,MTLSDC1,MTLSDC2,MTLSDC3,MTLSDC4,2,RPL_P_Q0_DC2_PO_P2,LNLM5SGC,LNLM3SDC2,LNLM3SDC4,LNLM3SDC5,LNLM2SDC6,LNLM2SDC7,ARL_S_IFWI_0.8PSS,RPL_Hx-R-GC,RPL_Hx-R-DC1,RPL-S_2SDC9</t>
  </si>
  <si>
    <t>Verify system wakes from S3 using Keyboard as Wake Source</t>
  </si>
  <si>
    <t>CSS-IVE-77147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</si>
  <si>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</si>
  <si>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BC-RQTBC-10214
BC-RQTBC-16713
BC-RQTBC-9988
TGL:BC-RQTBCTL-747 ,2202411163,2201565348
JSL PRD Coverage: BC-RQTBC-16220.4_335-UCIS-1795 , 2202553186	
RKL: 2206972879, 2206874083
ADL: 2205168301
MTL : 16011327070, 16011327243</t>
  </si>
  <si>
    <t>System should wake from Sleep via Wake Source keyboard</t>
  </si>
  <si>
    <t>bios.alderlake,bios.amberlake,bios.apollolake,bios.arrowlake,bios.broxton,bios.cannonlake,bios.cometlake,bios.geminilake,bios.icelake-client,bios.jasperlake,bios.kabylake,bios.kabylake_r,bios.lunarlake,bios.meteorlake,bios.raptorlake,bios.raptorlake_refresh,bios.rocketlake,bios.skylake,bios.tigerlake,bios.whiskeylake,ifwi.amberlake,ifwi.apollolake,ifwi.arrowlake,ifwi.broxton,ifwi.cannonlake,ifwi.cometlake,ifwi.geminilake,ifwi.icelake,ifwi.kabylake,ifwi.kabylake_r,ifwi.lunarlake,ifwi.meteorlake,ifwi.raptorlake,ifwi.raptorlake_refresh,ifwi.tigerlake,ifwi.whiskeylake</t>
  </si>
  <si>
    <t>1. Boot to OS. Goto Power Options in Control Panel.
2. Click 'Choose what the power buttons do', change the power button function to sleep when press and click Apply.
3. Press the power button ,check whether system can enter sleep.
Pass Criteria:
3. SUT enters sleep without any errors.
Android OS steps:
Steps:
Step 1 Connect the DUT to USB keyboard
Step 2 Make device move to S0i3 state using Power button
Step 3 Wake system from S0i3 using keyboard connected
Expected Results:
DUT should enter and exit S0i3</t>
  </si>
  <si>
    <t>GraCom,GLK-FW-PO,ICL_BAT_NEW,BIOS_EXT_BAT,InProdATMS1.0_03March2018,PSE 1.0,OBC-CNL-PCH-IO-PM-Sx,OBC-ICL-PCH-IO-PM-Sx,OBC-TGL-PCH-IO-PM-Sx,GLK_ATMS1.0_Automated_TCs,KBLR_ATMS1.0_Automated_TCs,TGL_NEW_BAT,TGL_H_PSS_BIOS_BAT,ADL_S_Dryrun_Done,ADL-S_ADP-S_DDR4_2DPC_PO_Phase3,ADL_P_Automated_TCs,COMMON_QRC_BAT,TGL_H_QRC_NA,ADL_S_QRCBAT,IFWI_Payload_BIOS,IFWI_Payload_PMC,IFWI_Payload_EC,,ADL-P_ADP-LP_DDR4_PO Suite_Phase3,PO_Phase_3,ADL-P_ADP-LP_LP5_PO Suite_Phase3,ADL-P_ADP-LP_DDR5_PO Suite_Phase3,ADL-P_ADP-LP_LP4x_PO Suite_Phase3,RKL-S X2_(CML-S+CMP-H)_S62,RKL-S X2_(CML-S+CMP-H)_S102,ADL-P_QRC,ADL-P_QRC_BAT,UTR_SYNC,MTL_HFPGA_SOC_S,RPL_S_BackwardComp,RPL_S_MASTER,RPL-P_5SGC1,RPL-P_4SDC1,RPL-P_3SDC2,RPL-P_2SDC3,RPL-S_5SGC1,RPL-S_4SDC1,RPL-S_4SDC2,RPL-S_2SDC1,RPL-S_2SDC2,RPL-S_2SDC3,RPL-S_ 5SGC1,ADL-S_ 5SGC_1DPC,ADL-S_4SDC1,ADL-S_4SDC2,ADL-S_4SDC3,ADL-S_3SDC4,ADL_N_MASTER,ADL_N_5SGC1,ADL_N_4SDC1,ADL_N_3SDC1,ADL_N_2SDC1,ADL_N_2SDC3,IFWI_TEST_SUITE,IFWI_COMMON_UNIFIED,TGL_H_MASTER,QRC_BAT_Customized,ADL-P_5SGC2,RPL_S_PO_P2,ADL_N_REV0,MTL_SIMICS_IN_EXECUTION_TEST,ADL_N_PO_Phase3,ADL-N_QRC_BAT,ADL-N_REV1,RPL_S_QRCBAT,RPL_S_IFWI_PO_Phase3,MTL_IFWI_BAT,MTL_HSLE_Sanity_SOC,ADL_SBGA_5GC,ADL_SBGA_3DC1,ADL_SBGA_3DC2,ADL_SBGA_3DC3,ADL_SBGA_3DC4,RPL-SBGA_5SC,RPL-SBGA_3SC1,RPL-S_2SDC7,RPL-S_2SDC8,RPL-Px_5SGC1,RPL_Px_PO_P2,RPL_Px_QRC,MTL-M_5SGC1,MTL-M_4SDC1,MTL-M_4SDC2,MTL-M_3SDC3,MTL-M_2SDC4,MTL-M_2SDC5,MTL-M_2SDC6,ADL-S_Post-Si_In_Production,MTL_IFWI_IAC_BIOS,RPL_SBGA_IFWI_PO_Phase3,MTL_IFWI_CBV_PMCV,MTL-P_5SGC1,MTL-P_4SDC1,MTL-P_4SDC2,MTL-P_3SDC3,MTL-P_3SDC4,MTL-P_2SDC5,MTL-P_2SDC6,MTL_A0_P1,RPL_P_PO_P2,RPL-S_Post-Si_In_Production,RPL-Px_4SP2,RPL-Px_2SDC1,RPL-P_2SDC4,RPL-P_2SDC5,RPL-P_2SDC6,RPL_P_QRC,MTLSGC1,MTLSDC1,MTLSDC4,RPL_P_Q0_DC2_PO_P2,LNLM5SGC,LNLM4SDC1,LNLM3SDC2,LNLM3SDC3,LNLM3SDC4,LNLM3SDC5,LNLM2SDC6,LNLM2SDC7,MTL_PSS_1.1,ARL_FT_BLK,RPL_Hx-R-GC,RPL_Hx-R-DC1,ARL_S_QRC,RPL-S_2SDC9</t>
  </si>
  <si>
    <t>Verify system wakes from sleep via Mouse as wake source</t>
  </si>
  <si>
    <t>CSS-IVE-77148</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</si>
  <si>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</si>
  <si>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BC-RQTBC-10214
BC-RQTBC-9988
BC-RQTBC-16713
TGL : BC-RQTBCTL-747, 2201565348, 2202411163
JSL : 4_335-UCIS-1795 , 2202553186	
RKL : 2206972879, 2206874083
ADL: 2205168301
MTL : 16011187692, 16011327487</t>
  </si>
  <si>
    <t>System should wake from Sleep via mouse</t>
  </si>
  <si>
    <t>bios.alderlake,bios.amberlake,bios.apollolake,bios.arrowlake,bios.broxton,bios.cannonlake,bios.coffeelake,bios.cometlake,bios.geminilake,bios.icelake-client,bios.jasperlake,bios.kabylake,bios.kabylake_r,bios.meteorlake,bios.raptorlake,bios.rocketlake,bios.skylake,bios.tigerlake,bios.whiskeylake,ifwi.amberlake,ifwi.apollolake,ifwi.arrowlake,ifwi.broxton,ifwi.cannonlake,ifwi.coffeelake,ifwi.cometlake,ifwi.geminilake,ifwi.icelake,ifwi.kabylake,ifwi.kabylake_r,ifwi.meteorlake,ifwi.raptorlake,ifwi.skylake,ifwi.tigerlake,ifwi.whiskeylake</t>
  </si>
  <si>
    <t>bios.alderlake,bios.amberlake,bios.apollo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</si>
  <si>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 xml:space="preserve">Intention of the testcase is to verify system wakes from sleep via Mouse as wake source </t>
  </si>
  <si>
    <t>GraCom,GLK-FW-PO,ICL_BAT_NEW,BIOS_EXT_BAT,InProdATMS1.0_03March2018,PSE 1.0,OBC-CNL-PCH-IO-PM-Sx,OBC-ICL-PCH-IO-PM-Sx,OBC-TGL-PCH-IO-PM-Sx,GLK_ATMS1.0_Automated_TCs,KBLR_ATMS1.0_Automated_TCs,TGL_NEW_BAT,TGL_H_PSS_BIOS_BAT,ADL_S_Dryrun_Done,ADL-S_ADP-S_DDR4_2DPC_PO_Phase3,COMMON_QRC_BAT,TGL_H_QRC_NA,ADL_S_QRCBAT,IFWI_Payload_BIOS,IFWI_Payload_PMC,IFWI_Payload_EC,LNL_M_PSS1.0,ADL-P_ADP-LP_DDR4_PO Suite_Phase3,PO_Phase_3,ADL-P_ADP-LP_LP5_PO Suite_Phase3,ADL-P_ADP-LP_DDR5_PO Suite_Phase3,ADL-P_ADP-LP_LP4x_PO Suite_Phase3,RKL-S X2_(CML-S+CMP-H)_S62,RKL-S X2_(CML-S+CMP-H)_S102,ADL-P_QRC,ADL-P_QRC_BAT,UTR_SYNC,_Block,MTL_HFPGA_SOC_S,RPL_S_BackwardComp,RPL-P_5SGC1,RPL-P_4SDC1,RPL-P_3SDC2,RPL-P_2SDC3,RPL-S_5SGC1,RPL-S_4SDC1,RPL-S_4SDC2,RPL-S_2SDC1,RPL-S_2SDC2,RPL-S_2SDC3,RPL-S_ 5SGC1,RPL-S_2SDC8,ADL-S_ 5SGC_1DPC,ADL-S_4SDC1,ADL-S_4SDC2,ADL-S_4SDC3,ADL-S_3SDC4,ADL_N_MASTER,ADL_N_5SGC1,ADL_N_4SDC1,ADL_N_3SDC1,ADL_N_2SDC1,ADL_N_2SDC2,ADL_N_2SDC3,IFWI_TEST_SUITE,IFWI_COMMON_UNIFIED,TGL_H_MASTER,ADL-P_5SGC2,RPL_S_PO_P2,ADL_N_REV0,MTL_SIMICS_IN_EXECUTION_TEST,ADL_N_PO_Phase3,ADL-N_QRC_BAT,ADL-N_REV1,RPL_S_QRCBAT,RPL_S_IFWI_PO_Phase3,MTL_IFWI_BAT,MTL_HSLE_Sanity_SOC,ADL_SBGA_5GC,ADL_SBGA_3DC1,ADL_SBGA_3DC2,ADL_SBGA_3DC3,ADL_SBGA_3DC4,RPL-SBGA_5SC,RPL-S_2SDC7,RPL-Px_5SGC1,RPL_Px_PO_P2,RPL_Px_QRC,MTL-M_5SGC1,MTL-M_4SDC1,MTL-M_4SDC2,MTL-M_3SDC3,MTL-M_2SDC4,MTL-M_2SDC5,MTL-M_2SDC6,ADL-S_Post-Si_In_Production,RPL_SBGA_PO_P2,RPL_SBGA_IFWI_PO_Phase3,MTL_IFWI_CBV_PMC,MTL_IFWI_CBV_BIOS,MTL-P_5SGC1,MTL-P_4SDC1,MTL-P_4SDC2,MTL-P_3SDC3,MTL-P_3SDC4,MTL-P_2SDC5,MTL-P_2SDC6,MTL_A0_P1,RPL_P_PO_P2,RPL-S_Post-Si_In_Production,RPL-Px_4SP2,RPL-Px_2SDC1,RPL-P_2SDC4,RPL-P_2SDC5,RPL-P_2SDC6,RPL-sbga_QRC_BAT,ARL_Px_IFWI_CI,MTL_M_P_PV_POR,RPL_P_QRC,MTLSGC1,MTLSDC1,MTLSDC4,RPL_P_Q0_DC2_PO_P2,MTL_PSS_1.1,ARL_S_QRC,RPL-S_2SDC9</t>
  </si>
  <si>
    <t>Validate USB Keyboard Functionality check over USB Type-A port after DMS cycle</t>
  </si>
  <si>
    <t>CSS-IVE-90556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</si>
  <si>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ADL-P_ADP-LP_LP5_PreAlpha,ADL-P_ADP-LP_L4X_PreAlpha,ADL-P_ADP-LP_DDR4_PreAlpha,ADL-P_ADP-LP_DDR5_PreAlpha</t>
  </si>
  <si>
    <t>MoS (Modern Standby),S0ix-states,USB/XHCI ports</t>
  </si>
  <si>
    <t>BC-RQTBC-2803
IceLake-UCIS-822
LKF ROW Coverage ID : 4_335-LZ-795
JSLP Coverage ID: 2203202752, 2203202099,2203202105,2203202096,2203202189,2203201802
ADL : 2206526702</t>
  </si>
  <si>
    <t>USB device should be functional pre and post cycle</t>
  </si>
  <si>
    <t>bios.alderlake,bios.apollolake,bios.arrowlake,bios.broxton,bios.cannonlake,bios.coffeelake,bios.cometlake,bios.geminilake,bios.icelake-client,bios.jasperlake,bios.kabylake,bios.kabylake_r,bios.meteorlake,bios.raptorlake,bios.rocketlake,bios.whiskeylake,ifwi.apollolake,ifwi.arrowlake,ifwi.broxton,ifwi.cannonlake,ifwi.coffeelake,ifwi.cometlake,ifwi.geminilake,ifwi.icelake,ifwi.kabylake,ifwi.kabylake_r,ifwi.meteorlake,ifwi.raptorlake,ifwi.whiskeylake</t>
  </si>
  <si>
    <t>bios.alderlake,bios.apollolake,bios.arrowlake,bios.cannonlake,bios.coffeelake,bios.cometlake,bios.geminilake,bios.icelake-client,bios.jasperlake,bios.kabylake_r,bios.meteorlake,bios.raptorlake,bios.rocketlake,bios.whiskeylake,ifwi.apollolake,ifwi.cannonlake,ifwi.coffeelake,ifwi.cometlake,ifwi.geminilake,ifwi.icelake,ifwi.kabylake_r,ifwi.meteorlake,ifwi.raptorlake,ifwi.whiskeylake</t>
  </si>
  <si>
    <t>This test is to verify USB Keyboard Functionality pre and post Disconnected MOS cycle
Android OS related steps:
1. Boot to AOS with USB keyboard connected to DUT
2. Navigate through apps or settings using keyboard and observe.
3. Perform S0i3 cycle and repeat step 2
Expected Results:
Should be able to navigate using keyboard pre and post cycle</t>
  </si>
  <si>
    <t>GraCom,ICL-FW-PSS0.5,CFL-PRDtoTC-Mapping,ICL_PSS_BAT_NEW,CNL_Automation_Production,CFL_Automation_Production,InProdATMS1.0_03March2018,PSE 1.0,OBC-CNL-PCH-PXHCI-USB-USB3_Storage,OBC-CFL-PCH-PXHCI-USB-USB3_Storage,OBC-ICL-PCH-XHCI-USB-USB3_Storage,OBC-TGL-PCH-XHCI-USB-USB3_Storage,TGL_PSS_IN_PRODUCTION,ICL_ATMS1.0_Automation,GLK_ATMS1.0_Automated_TCs,KBLR_ATMS1.0_Automated_TCs,IFWI_Payload_PCHC,UTR_SYNC,MTL_Test_Suite,IFWI_TEST_SUITE,IFWI_COMMON_UNIFIED,ADL-S_ 5SGC_1DPC, ADL-S_5SGC_2DPC,ADL-S_4SDC1,ADL-S_4SDC2,ADL-S_4SDC3,ADL-S_3SDC4,RPL-Px_5SGC1, ,RPL-Px_4SDC1,RPL-P_5SGC1,RPL-P_4SDC1,RPL-P_3SDC2,RPL_S_BackwardComp,RPL_S_MASTER,RPL_P_MASTER,ADL_N_REV0,ADL-N_REV1,ADL_SBGA_5GC,ADL_SBGA_3DC1,ADL_SBGA_3DC2,ADL_SBGA_3DC3,ADL_SBGA_3DC4,RPL-S_3SDC1,RPL-S_5SGC1,RPL-S_4SDC1,RPL-S_4SDC2,RPL-S_2SDC8,RPL-S_2SDC1,RPL-S_2SDC2,RPL-S_2SDC3,RPL-S_2SDC7,RPL-P_3SDC3,MTL-M_5SGC1,MTL-M_4SDC1,MTL-M_4SDC2,MTL-M_3SDC3,MTL-M_2SDC4,MTL-M_2SDC5,MTL-M_2SDC6,MTL_IFWI_CBV_PCHC,MTL-P_5SGC1, MTL-P_4SDC1 ,MTL-P_4SDC2 ,MTL-P_3SDC3 ,MTL-P_3SDC4 ,MTL-P_2SDC5 ,MTL-P_2SDC6,RPL-Px_4SP2, RPL-Px_2SDC1,RPL-P_2SDC3,RPL-P_2SDC4,MTLSDC1,MTLSDC2,MTLSDC3,MTLSDC4</t>
  </si>
  <si>
    <t>Verify CPU turbo boost functionality post CMS/S0i3 cycle</t>
  </si>
  <si>
    <t>CSS-IVE-90932</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</si>
  <si>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KBL_H42_PV,KBL_U21_PV,KBL_U22_PV,KBL_U23e_PV,KBL_Y22_PV,KBLR_U42_PV,KBLR_Y_PV,KBLR_Y22_PV,LKF_A0_RS4_Alpha,LKF_A0_RS4_POE,LKF_B0_RS4_Beta,LKF_B0_RS4_PO,LKF_B0_RS4_PV ,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t>
  </si>
  <si>
    <t>MoS (Modern Standby),S0ix-states,Turbo</t>
  </si>
  <si>
    <t>BC-RQTBC-9701 
JSLP : 1607196257</t>
  </si>
  <si>
    <t>CPU turbo boost should be functional post S0i3(Modern Standby) cycle</t>
  </si>
  <si>
    <t>bios.alderlake,bios.apollolake,bios.arrowlake,bios.broxton,bios.cannonlake,bios.coffeelake,bios.cometlake,bios.geminilake,bios.icelake-client,bios.jasperlake,bios.kabylake,bios.kabylake_r,bios.lakefield,bios.lunarlake,bios.meteorlake,bios.raptorlake,bios.rocketlake,bios.tigerlake,bios.whiskeylake,ifwi.apollolake,ifwi.arrowlake,ifwi.broxton,ifwi.cannonlake,ifwi.coffeelake,ifwi.cometlake,ifwi.geminilake,ifwi.icelake,ifwi.jasperlake,ifwi.kabylake,ifwi.kabylake_r,ifwi.lakefield,ifwi.lunarlake,ifwi.meteorlake,ifwi.raptorlake,ifwi.tigerlake,ifwi.whiskeylake</t>
  </si>
  <si>
    <t>bios.alderlake,bios.apollolake,bios.arrowlake,bios.cannonlake,bios.coffeelake,bios.cometlake,bios.geminilake,bios.icelake-client,bios.jasperlake,bios.kabylake,bios.kabylake_r,bios.lakefield,bios.meteorlake,bios.raptorlake,bios.rocketlake,bios.tigerlake,bios.whiskeylake,ifwi.apollolake,ifwi.cannonlake,ifwi.coffeelake,ifwi.cometlake,ifwi.geminilake,ifwi.icelake,ifwi.kabylake,ifwi.kabylake_r,ifwi.lakefield,ifwi.meteorlake,ifwi.raptorlake,ifwi.tigerlake,ifwi.whiskeylake</t>
  </si>
  <si>
    <t>Intention of the testcase is to verify CPU turbo boost functionality post CMS/S0i3 cycle</t>
  </si>
  <si>
    <t>ICL_BAT_NEW,BIOS_EXT_BAT,InProdATMS1.0_03March2018,PSE 1.0,ICL_RVPC_NA,OBC-CNL-PTF-PMC-PM-s0ix,OBC-CFL-PTF-PMC-PM-S0ix,OBC-ICL-PTF-PMC-PM-S0ix,OBC-TGL-PTF-PMC-PM-S0ix,OBC-LKF-PTF-PMC-PM-S0ix,MCU_UTR,RKL_CMLS_CPU_TCS,IFWI_Payload_BIOS,IFWI_Payload_PMC,RKL-S X2_(CML-S+CMP-H)_S62,RKL-S X2_(CML-S+CMP-H)_S102,UTR_SYNC,RPL_S_BackwardComp,RPL_S_MASTER,RPL-P_5SGC1,RPL-P_4SDC1,RPL-P_3SDC2,RPL-P_2SDC3,RPL-S_5SGC1,RPL-S_4SDC1,RPL-S_4SDC2,RPL-S_2SDC1,RPL-S_2SDC2,RPL-S_2SDC3,RPL-S_ 5SGC1,ADL-S_ 5SGC_1DPC,ADL-S_4SDC1,ADL-S_4SDC2,ADL-S_4SDC3,ADL-S_3SDC4,ADL_N_MASTER,ADL_N_5SGC1,ADL_N_4SDC1,ADL_N_3SDC1,ADL_N_2SDC1,ADL_N_2SDC2,ADL_N_2SDC3,IFWI_TEST_SUITE,IFWI_COMMON_UNIFIED,TGL_H_MASTER,RPL-S_2SDC8,ADL-P_5SGC1,ADL-P_5SGC2,ADL-M_5SGC1,ADL_N_REV0,ADL-N_REV1,ADL_SBGA_5GC,ADL_SBGA_3DC1,ADL_SBGA_3DC2,ADL_SBGA_3DC3,ADL_SBGA_3DC4,RPL-SBGA_3SC,RPL-Px_5SGC1,MTL-M_5SGC1,MTL-M_4SDC1,MTL-M_4SDC2,MTL-M_3SDC3,MTL-M_2SDC4,MTL-M_2SDC5,MTL-M_2SDC6,MTL_IFWI_CBV_DMU,MTL_IFWI_CBV_PMC,MTL_IFWI_CBV_PUNIT,MTL-P_5SGC1,MTL-P_4SDC1,MTL-P_4SDC2,MTL-P_3SDC3,MTL-P_3SDC4,MTL-P_2SDC5,MTL-P_2SDC6,RPL_Px_PO_New_P3,ARL_Px_IFWI_CI,MTLSGC1,MTLSDC1,MTLSDC4,LNLM5SGC,LNLM4SDC1,LNLM3SDC2,LNLM3SDC3,LNLM3SDC4,LNLM3SDC5,LNLM2SDC6,LNLM2SDC7,RPL-SBGA_5SGC1,RPL-S_2SDC9</t>
  </si>
  <si>
    <t>Verify system stability on waking from idle state pre and post CMS/S0i3 cycle</t>
  </si>
  <si>
    <t>CSS-IVE-90933</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</si>
  <si>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A0_RS4_POE,LKF_B0_RS4_Beta,LKF_B0_RS4_PO,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t>
  </si>
  <si>
    <t>BC-RQTBC-9775 -&gt; Low Power Engine (LPE) SRAM contents during S0iX should be configured and stored by IMR. Waking system from Idle (Low Power state) pre and post S0ix cycle covers functionality of the requirement. 
JSLP : 1607196068
ADL: 2205168301</t>
  </si>
  <si>
    <t xml:space="preserve">System should be stable on waking from idle state pre and post CMS/S0i3 cycle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</si>
  <si>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pollolake,ifwi.arrowlake,ifwi.broxton,ifwi.cannonlake,ifwi.coffeelake,ifwi.cometlake,ifwi.geminilake,ifwi.icelake,ifwi.jasperlake,ifwi.kabylake,ifwi.kabylake_r,ifwi.lakefield,ifwi.lunarlake,ifwi.meteorlake,ifwi.raptorlake,ifwi.raptorlake_refresh,ifwi.tigerlake,ifwi.whiskeylake</t>
  </si>
  <si>
    <t>bios.alderlake,bios.apollolake,bios.arrowlake,bios.cannonlake,bios.coffeelake,bios.cometlake,bios.geminilake,bios.icelake-client,bios.jasperlake,bios.kabylake,bios.kabylake_r,bios.lakefield,bios.lunarlake,bios.meteorlake,bios.raptorlake,bios.rocketlake,bios.tigerlake,bios.whiskeylake,ifwi.apollolake,ifwi.cannonlake,ifwi.coffeelake,ifwi.cometlake,ifwi.geminilake,ifwi.icelake,ifwi.kabylake,ifwi.kabylake_r,ifwi.lakefield,ifwi.meteorlake,ifwi.raptorlake,ifwi.tigerlake,ifwi.whiskeylake</t>
  </si>
  <si>
    <t xml:space="preserve">Intention of the testcase is to verify system stability on waking from idle state pre and post CMS/S0i3 cycle </t>
  </si>
  <si>
    <t>ICL_BAT_NEW,BIOS_EXT_BAT,InProdATMS1.0_03March2018,PSE 1.0,ICL_RVPC_NA,OBC-CNL-PTF-PMC-PM-s0ix,OBC-CFL-PTF-PMC-PM-S0ix,OBC-ICL-PTF-PMC-PM-S0ix,OBC-TGL-PTF-PMC-PM-S0ix,OBC-LKF-PTF-PMC-PM-S0ix,ADL-S_ADP-S_DDR4_2DPC_PO_Phase3,COMMON_QRC_BAT,TGL_H_QRC_NA,ADL_S_QRCBAT,IFWI_Payload_EC,IFWI_Payload_PMC,ADL-P_ADP-LP_DDR4_PO Suite_Phase3,PO_Phase_3,ADL-P_ADP-LP_LP5_PO Suite_Phase3,ADL-P_ADP-LP_DDR5_PO Suite_Phase3,ADL-P_ADP-LP_LP4x_PO Suite_Phase3,RKL-S X2_(CML-S+CMP-H)_S62,RKL-S X2_(CML-S+CMP-H)_S102,ADL-P_QRC_BAT,,UTR_SYNC,RPL_S_BackwardComp,RPL_S_MASTER,RPL-P_5SGC1,RPL-P_4SDC1,RPL-P_3SDC2,RPL-P_2SDC3,RPL-S_5SGC1,RPL-S_4SDC1,RPL-S_4SDC2,RPL-S_2SDC1,RPL-S_2SDC2,RPL-S_2SDC3,RPL-S_ 5SGC1,RPL-S_2SDC8,ADL-S_ 5SGC_1DPC,ADL-S_4SDC1,ADL-S_4SDC2,ADL-S_4SDC3,ADL-S_3SDC4,ADL_N_MASTER,ADL_N_5SGC1,ADL_N_4SDC1,ADL_N_3SDC1,ADL_N_2SDC1,ADL_N_2SDC2,ADL_N_2SDC3,IFWI_TEST_SUITE,IFWI_COMMON_UNIFIED,TGL_H_MASTER,ADL-P_5SGC1,ADL-P_5SGC2,RPL_S_PO_P2,ADL_M_QRC_BAT,ADL-M_5SGC1,ADL_N_REV0,ADL_N_PO_Phase3,ADL-N_QRC_BAT,ADL-N_REV1,RPL_S_QRCBAT,MTL_HSLE_Sanity_SOC,ADL_SBGA_5GC,ADL_SBGA_3DC1,ADL_SBGA_3DC2,ADL_SBGA_3DC3,ADL_SBGA_3DC4,RPL-SBGA_5SC,MTL_PSS_CMS,RPL-Px_5SGC1,RPL_Px_PO_P2,RPL_Px_QRC,MTL-M_5SGC1,MTL-M_4SDC1,MTL-M_4SDC2,MTL-M_3SDC3,MTL-M_2SDC4,MTL-M_2SDC5,MTL-M_2SDC6,MTL_IFWI_CBV_PMC,MTL-P_5SGC1,MTL-P_4SDC1,MTL-P_4SDC2,MTL-P_3SDC3,MTL-P_3SDC4,MTL-P_2SDC5,MTL-P_2SDC6,RPL_P_PO_P2,RPL-Px_2SDC1,RPL-P_2SDC4,RPL-P_2SDC5,RPL-P_2SDC6,RPL-sbga_QRC_BAT,MTL_PSS_1.1,RPL_P_QRC,MTLSGC1,MTLSDC1,MTLSDC4,RPL_P_Q0_DC2_PO_P2,LNLM5SGC,LNLM4SDC1,LNLM3SDC2,LNLM3SDC3,LNLM3SDC4,LNLM3SDC5,LNLM2SDC6,LNLM2SDC7,ARL_S_IFWI_0.8PSS,RPL_Hx-R-GCMTL_P_QRC_NA,MTL_P_QRC_NA,MTL_PSS_1.1_Block,RPL-S_2SDC9</t>
  </si>
  <si>
    <t>Verify Audio recording and Playback over 3.5mm-Jack-Headset (via HD-A) pre and post S0i3(Modern Standby) cycle</t>
  </si>
  <si>
    <t>CSS-IVE-90942</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</si>
  <si>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FPGA_RS3,TGL_HFPGA_RS4,TGL_Simics_VP_RS2_PSS1.1,TGL_U42_RS4_PV,WHL_U42_Corp_PV,WHL_U42_PV,WHL_U43e_Corp_PV,ADL-S_ADP-S_UDIMM_DDR5_1DPC_PV,ADL-S_ADP-S_UDIMM_DDR5_2DPC_Alpha,ADL-S_ADP-S_UDIMM_DDR5_2DPC_Beta,ADL-S_ADP-S_UDIMM_DDR5_2DPC_PreAlpha,ADL-S_ADP-S_UDIMM_DDR5_2DPC_PV,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</si>
  <si>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3.5mm Jack,audio codecs,MoS (Modern Standby)</t>
  </si>
  <si>
    <t>BC-RQTBC-9768 
TGL HSD ES ID:220194373
TGL HSD ES ID:220195238
4_335-UCIS-2827
ADL: 1604590079</t>
  </si>
  <si>
    <t>Ensure that the audio file plays in headphones without any issue pre and post cycle</t>
  </si>
  <si>
    <t>Validate Audio Play back on 3.5mm Jack headset pre and post cycle Android OS Steps: Steps:Step 1 Open the musicplayerStep 2 Select one audio file and play itStep 3 Stop the musicStep 4 Close the applicationStep 5 Perform a S0i3 cycleStep 6 Repeat steps 1 to 4 post cycle Expected results:Able to hear music in the earpieces of the headset or with speakers connected to DUT pre and post cycle</t>
  </si>
  <si>
    <t>ICL_BAT_NEW,BIOS_EXT_BAT,UDL2.0_ATMS2.0,OBC-CNL-PCH-AVS-Audio-HDA_Headphone,OBC-CFL-PCH-AVS-Audio-HDA_Headphone,OBC-LKF-PCH-AVS-Audio-HDA_Headphone,OBC-ICL-PCH-AVS-Audio-HDA_Headphone,OBC-TGL-PCH-AVS-Audio-HDA_Headphone,IFWI_Payload_Platform,RKL-S X2_(CML-S+CMP-H)_S102,RKL-S X2_(CML-S+CMP-H)_S62,  UTR_SYNC,LNLM4SDC1,LNLM3SDC4,MTLSGC1,MTLSDC1,RPL_S_MASTER,RPL_S_BackwardComp,ADL-S_ 5SGC_1DPC,ADL-S_4SDC1,ADL-S_4SDC2,ADL-S_4SDC3,ADL-S_3SDC4,ADL_N_MASTER,ADL_N_5SGC1,ADL_N_3SDC1,ADL_N_2SDC,ADL_N_2SDC2,ADL_N_2SDC3,ADL-N_DT_Regulatory,ADL-N_Mobile_Regulatory,RPL_S_Backwardcomp,TGL_H_MASTER,IFWI_FOC_BAT,MTL_Test_Suite,IFWI_TEST_SUITE,IFWI_COMMON_UNIFIED,RPL-S_ 5SGC1,RPL-S_4SDC1,RPL-S_2SDC2,RPL-S_2SDC3,ADL-M_3SDC1,RPL-Px_5SGC1,ADL_N_REV0,ADL-N_REV1,ADL_SBGA_5GC,ADL_SBGA_3DC3,ADL_SBGA_3DC4,RPL-SBGA_5SC,ADL-P_5SGC2,ADL-P_4SDC1,ADL-P_3SDC1,ADL-P_3SDC2,ADL-P_2SDC1,ADL-P_2SDC2,ADL-P_2SDC3,ADL-P_2SDC5,ADL-P_3SDC_5SUT,ADL-M_5SGC1,ADL-M_3SDC2,ADL-M_2SDC1,RPL-P_3SDC3,RPL-P_PNP_GC,LNL_M_PSS1.1,MTL-M_5SGC1,MTL-M_3SDC3,MTL_IFWI_IAC_ACE ROM EXT,MTL_IFWI_CBV_ACE FW,MTL_PSS_1.0,ARL_S_PSS1.0,MTL-P_5SGC1,MTL-P_3SDC4,,RPL-S_2SDC8,MTL_S_IFWI_PSS_1.1
,ARL_S_PSS1.0_Block,MTL_PSS_1.1,ARL_S_PSS1.1,ARL_S_IFWI_1.1PSS,ARL_S_PSS1.1,ARL_S_PSS1.1,RPL_Hx-R-GC,RPL_Hx-R-DC1,MTL_PSS_1.1_Block,RPL-S_2SDC9</t>
  </si>
  <si>
    <t>Validate USB 3.0 device enumeration when hot plug device pre and post Disconnected-MOS cycle over USB Type-A port</t>
  </si>
  <si>
    <t>CSS-IVE-90944</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</si>
  <si>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</si>
  <si>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MoS (Modern Standby),S0ix-states,USB/XHCI ports,USB3.0</t>
  </si>
  <si>
    <t>BC-RQTBC-9832
MTL:16011327126
IceLake-UCIS-768
TGL: BC-RQTBCTL-744
JSL PRD Coverage: BC-RQTBC-16217
RKL Coverage ID :2203202189
JSLP Coverage ID: 2203202189
LKF ROW Coverage ID : 4_335-LZ-795
2203202189</t>
  </si>
  <si>
    <t>USB device should get enumerated on hot plugging pre and post cycle</t>
  </si>
  <si>
    <t>bios.alderlake,bios.apollolake,bios.arrowlake,bios.broxton,bios.cannonlake,bios.coffeelake,bios.cometlake,bios.geminilake,bios.icelake-client,bios.jasperlake,bios.kabylake,bios.kabylake_r,bios.lakefield,bios.meteorlake,bios.raptorlake,bios.rocketlake,bios.tigerlake,bios.whiskeylake,ifwi.apollolake,ifwi.arrowlake,ifwi.broxton,ifwi.cannonlake,ifwi.coffeelake,ifwi.cometlake,ifwi.geminilake,ifwi.icelake,ifwi.kabylake,ifwi.kabylake_r,ifwi.lakefield,ifwi.meteorlake,ifwi.raptorlake,ifwi.tigerlake,ifwi.whiskeylake</t>
  </si>
  <si>
    <t>bios.alderlake,bios.apollolake,bios.arrowlake,bios.cannonlake,bios.coffeelake,bios.cometlake,bios.geminilake,bios.icelake-client,bios.jasperlake,bios.kabylake_r,bios.meteorlake,bios.raptorlake,bios.rocketlake,bios.tigerlake,bios.whiskeylake,ifwi.apollolake,ifwi.cannonlake,ifwi.coffeelake,ifwi.cometlake,ifwi.geminilake,ifwi.icelake,ifwi.kabylake_r,ifwi.meteorlake,ifwi.raptorlake,ifwi.tigerlake,ifwi.whiskeylake</t>
  </si>
  <si>
    <t>This test is to verify USB3.0 hot plug functionality pre and post cycle
Android OS related steps:
Step 1  The DUT is connected to the PC with USB cable  
Step 2  Open the Phone Flash tool application
Step 3  Select the Android OS file to be flashed and the version you want to flash on eMMC
Step 4  Press the Start to flash button
Step 5  Wait till flash complete
Step 6  Once flash is completed, boot to Android OS.
Step 7 Connect USB 3.0 device to DUT. Device should get detected.
Step 8 Unplug USB 3.0 device and perform S0i3 cycle and repeat step 7
Expected results:
USB 3.0 device should get detected in DUT on hot plugging pre and post cycle</t>
  </si>
  <si>
    <t>GraCom,InProdATMS1.0_03March2018,PSE 1.0,OBC-CNL-PCH-PXHCI-USB-USB2_HUB,OBC-CFL-PCH-PXHCI-USB-USB2_HUB,OBC-ICL-PCH-XHCI-USB-USB2_HUB,OBC-TGL-PCH-XHCI-USB-USB2_HUB,GLK_ATMS1.0_Automated_TCs,KBLR_ATMS1.0_Automated_TCs,ECLITE-BAT,IFWI_Payload_PCHC,UTR_SYNC,MTL_Test_Suite,IFWI_TEST_SUITE,IFWI_COMMON_UNIFIED,ADL-S_ 5SGC_1DPC,ADL-S_5SGC_2DPC,ADL-S_4SDC1,ADL-S_4SDC2,ADL-S_4SDC3,ADL-S_3SDC4,RPL-Px_5SGC1,RPL-Px_4SDC1,RPL-P_5SGC1,RPL-P_4SDC1,RPL-P_3SDC2,RPL_S_BackwardComp,RPL_S_MASTER,RPL_P_MASTER,ADL_SBGA_5GC,ADL_SBGA_3DC1,ADL_SBGA_3DC2,ADL_SBGA_3DC3,ADL_SBGA_3DC4,RPL-S_3SDC1,RPL-S_5SGC1,RPL-S_4SDC1,RPL-S_4SDC2,RPL-S_2SDC8,RPL-S_2SDC9,RPL-S_2SDC1,RPL-S_2SDC2,RPL-S_2SDC3,MTL-M_5SGC1,MTL-M_4SDC1,MTL-M_4SDC2,MTL-M_3SDC3,MTL-M_2SDC4,MTL-M_2SDC5,MTL-M_2SDC6,MTL_IFWI_CBV_PCHC,RPL-Px_4SP2,RPL-Px_2SDC1,RPL-P_2SDC3,RPL-P_2SDC4,MTLSGC1,MTLSDC1,MTLSDC2,MTLSDC3,MTLSDC4,,RPL-S_2SDC9</t>
  </si>
  <si>
    <t>Validate USB 2.0 devices functionality over USB Type-A port with pre and post Disconnected-MOS cycle</t>
  </si>
  <si>
    <t>CSS-IVE-90949</t>
  </si>
  <si>
    <t>ADL-S_ADP-S_SODIMM_DDR5_1DPC_Alpha,ADL-S_ADP-S_UDIMM_DDR5_1DPC_PreAlpha,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</si>
  <si>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MoS (Modern Standby),S0ix-states,USB/XHCI ports,USB2.0</t>
  </si>
  <si>
    <t>BC-RQTBC-12570
BC-RQTBC-9831
BC-RQTBC-496
BC-RQTBC-13074
IceLake-UCIS-843
BC-RQTBC-14231
 LKF PSS UCIS Coverage: IceLake-UCIS-843
TGL: BC-RQTBCTL-743
JSL PRD Coverage: BC-RQTBC-16216
CML PRD Coverage:BC-RQTBC-12570
RKL Coverage ID :2203202105
JSLP Coverage ID: 2203202105
LKF ROW Coverage ID : 4_335-LZ-795
ADL : 2205446166,2203202105
MTL:16011187822 16011327179</t>
  </si>
  <si>
    <t>USB 2.0 devices should be functional without any issue with pre and post S0i3(Modern Standby) cycle</t>
  </si>
  <si>
    <t>This test is to Validate USB 2.0 devices functionality over USB Type-A port with pre and post S0i3(Modern Standby) cycle
Android OS related steps:
1. Boot to AOS
2. Connect USB 2.0 device to DUT and transfer some data between USB device and DUT
3. Perform S0i3 cycle and repeat data transfer between usb device and DUT
Expected results:
Data transfer between device and DUT should be proper pre and post cycle</t>
  </si>
  <si>
    <t>GraCom,ICL-FW-PSS0.5,L5_milestone_only,ICL_PSS_BAT_NEW,GLK-RS3-10_IFWI,ICL_BAT_NEW,LKF_ERB_PO,BIOS_EXT_BAT,LKF_PO_Phase2,UDL2.0_ATMS2.0,LKF_PO_New_P3,TGL_ERB_PO,OBC-CNL-PCH-AVS-Audio-HDA_Speaker,OBC-CFL-PCH-AVS-Audio-HDA_Speaker,OBC-LKF-PCH-AVS-Audio-HDA_Speaker,OBC-ICL-PCH-AVS-Audio-HDA_Speaker,OBC-TGL-PCH-AVS-Audio-HDA_Speaker,LKF_B0_Power_ON,LKF_WCOS_BIOS_BAT_NEW,IFWI_Payload_Platform,UTR_SYNC,MTL_Test_Suite,IFWI_TEST_SUITE,IFWI_COMMON_UNIFIED,ADL-S_ 5SGC_1DPC,ADL-S_5SGC_2DPC,ADL-S_4SDC1,ADL-S_4SDC2,ADL-S_4SDC3,ADL-S_3SDC4,RPL-Px_5SGC1,RPL-Px_4SDC1,RPL-P_5SGC1,RPL-P_4SDC1,RPL-P_3SDC2,RPL_S_BackwardComp,RPL_S_MASTER,RPL_P_MASTER,ADL_SBGA_5GC,ADL_SBGA_3DC1,ADL_SBGA_3DC2,ADL_SBGA_3DC3,ADL_SBGA_3DC4,RPL-S_3SDC1,RPL-S_5SGC1,RPL-S_4SDC1,RPL-S_4SDC2,RPL-S_2SDC8,RPL-S_2SDC1,RPL-S_2SDC2,RPL-S_2SDC3,MTL_IFWI_FV,MTL-M_5SGC1,MTL-M_4SDC1,MTL-M_4SDC2,MTL-M_3SDC3,MTL-M_2SDC4,MTL-M_2SDC5,MTL-M_2SDC6,MTL_IFWI_CBV_PCHC,MTL-P_5SGC1,MTL-P_4SDC1,MTL-P_4SDC2,MTL-P_3SDC3,MTL-P_3SDC4,MTL-P_2SDC5,MTL-P_2SDC6,RPL-Px_4SP2,RPL-Px_2SDC1,RPL-P_2SDC3,RPL-P_2SDC4,MTLSGC1,MTLSDC1,MTLSDC2,MTLSDC3,MTLSDC4,</t>
  </si>
  <si>
    <t>Validate USB 3.0 devices functionality over USB Type-A port with pre and post Disconnected-MOS cycle</t>
  </si>
  <si>
    <t>CSS-IVE-90950</t>
  </si>
  <si>
    <t>BC-RQTBC-12571
MTL:16011327126
BC-RQTBC-12568
BC-RQTBC-9832
BC-RQTBC-497
BC-RQTBC-494
IceLake-UCIS-843
BC-RQTBC-14232
 LKF PSS UCIS Coverage: IceLake-UCIS-843
TGL: BC-RQTBCTL-744,BC-RQTBCTL-741
JSL PRD Coverage: BC-RQTBC-16214, BC-RQTBC-16217
CML PRD Coverage: BC-RQTBC-12571	,BC-RQTBC-12568
RKL Coverage ID :2203202096,2203202189
JSLP Coverage ID: 2203202096,2203202189
LKF ROW Coverage ID : 4_335-LZ-795
2203202189</t>
  </si>
  <si>
    <t>USB 3.0 devices should be functional without any issue with pre and post S0i3 cycle</t>
  </si>
  <si>
    <t>This test is to Validate USB 3.0 devices functionality over USB Type-A port with pre and post S0i3(Modern Standby) cycle
Android OS related steps:
1. Boot to AOS
2. Connect USB 3.0 device to DUT and transfer some data between USB device and DUT
3. Perform S0i3 cycle and repeat data transfer between usb device and DUT
Expected results:
Data transfer between device and DUT should be proper pre and post cycle</t>
  </si>
  <si>
    <t>GraCom,ICL-FW-PSS0.5,ICL_BAT_NEW,BIOS_EXT_BAT,UDL2.0_ATMS2.0,TGL_VP_NA,TGL_ERB_PO,OBC-CNL-PCH-AVS-Audio-HDA_Speaker,OBC-CFL-PCH-AVS-Audio-HDA_Speaker,OBC-ICL-PCH-AVS-Audio-HDA_Speaker,OBC-TGL-PCH-AVS-Audio-HDA_Speaker,IFWI_Payload_Platform,RKL-S X2_(CML-S+CMP-H)_S102,RKL-S X2_(CML-S+CMP-H)_S62,UTR_SYNC,RPL_S_MASTER,RPL_S_BackwardComp,ADL-S_ 5SGC_1DPC,ADL-S_4SDC2,MTL_Test_Suite,IFWI_TEST_SUITE,IFWI_COMMON_UNIFIED,RPL-S_ 5SGC1,RPL-S_4SDC1,RPL-S_4SDC2,RPL-S_2SDC8,RPL-S_2SDC9,RPL-S_2SDC1,RPL-S_2SDC2,RPL-S_2SDC3,RPL-Px_5SGC1,RPL-Px_4SDC1,RPL-P_5SGC1,RPL-P_4SDC1,RPL-P_3SDC2,RPL_P_MASTER,ADL_SBGA_5GC,ADL_SBGA_3DC1,ADL_SBGA_3DC2,ADL_SBGA_3DC3,ADL_SBGA_3DC4,RPL-S_3SDC1,MTL-M_5SGC1,MTL-M_4SDC1,MTL-M_4SDC2,MTL-M_3SDC3,MTL-M_2SDC4,MTL-M_2SDC5,MTL-M_2SDC6,MTL_IFWI_CBV_PCHC,MTL-P_5SGC1,MTL-P_4SDC1,MTL-P_4SDC2,MTL-P_3SDC3,MTL-P_3SDC4,MTL-P_2SDC5,MTL-P_2SDC6,RPL-Px_4SP2,RPL-Px_2SDC1,RPL-P_2SDC3,RPL-P_2SDC4,MTLSGC1,MTLSDC1,MTLSDC2,MTLSDC3,MTLSDC4,,RPL-S_2SDC9</t>
  </si>
  <si>
    <t>Validate USB2.0/3.0 HUB Functionality check in OS pre and post disconnected-MOS cycle over USB Type-A port</t>
  </si>
  <si>
    <t>CSS-IVE-90953</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</si>
  <si>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TGL_UY42_PO,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</si>
  <si>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BC-RQTBC-12776
TGL PRD Coverage : BC-RQTBCTL-672,BC-RQTBCTL-753
 CML PRD Coverage:BC-RQTBC-12776
RKL Coverage ID :2203201807,2203202535
LKF ROW Coverage ID : 4_335-LZ-795
JSLP Coverage ID: 2203202319,2203202183
MTL:16011187777 16011327182</t>
  </si>
  <si>
    <t>USB pendrive plugged to HUB should be functional in OS pre and post cycle</t>
  </si>
  <si>
    <t>This test is to verify USB HUB Functionality check in OS pre and post S0i3(Modern Standby) cycle
Android OS related steps:
Please follow same procedure that are in steps as this TC is independent of OS
 </t>
  </si>
  <si>
    <t>GraCom,ICL-FW-PSS0.5,ICL_BAT_NEW,BIOS_EXT_BAT,UDL2.0_ATMS2.0,TGL_VP_NA,OBC-CNL-PCH-AVS-Audio-HDA_Speaker,OBC-CFL-PCH-AVS-Audio-HDA_Speaker,OBC-LKF-PCH-AVS-Audio-HDA_Speaker,OBC-ICL-PCH-AVS-Audio-HDA_Speaker,OBC-TGL-PCH-AVS-Audio-HDA_Speaker,LKF_WCOS_BIOS_BAT_NEW,IFWI_Payload_Platform,UTR_SYNC,MTL_Test_Suite,IFWI_TEST_SUITE,IFWI_COMMON_UNIFIED,ADL-S_ 5SGC_1DPC,ADL-S_5SGC_2DPC,ADL-S_4SDC1,ADL-S_4SDC2,ADL-S_4SDC3,ADL-S_3SDC4,RPL-Px_5SGC1,RPL-Px_4SDC1,RPL-P_5SGC1,RPL-P_4SDC1,RPL-P_3SDC2,RPL_S_BackwardComp,RPL_S_MASTER,RPL_P_MASTER,ADL_SBGA_5GC,ADL_SBGA_3DC1,ADL_SBGA_3DC2,ADL_SBGA_3DC3,ADL_SBGA_3DC4,RPL-S_3SDC1,RPL-S_5SGC1,RPL-S_4SDC1,RPL-S_4SDC2,RPL-S_2SDC8,RPL-S_2SDC9,RPL-S_2SDC1,RPL-S_2SDC2,RPL-S_2SDC3,MTL_IFWI_FV,MTL-M_5SGC1,MTL-M_4SDC1,MTL-M_4SDC2,MTL-M_3SDC3,MTL-M_2SDC4,MTL-M_2SDC5,MTL-M_2SDC6,MTL_IFWI_CBV_PCHC,MTL-P_5SGC1,MTL-P_4SDC1,MTL-P_4SDC2,MTL-P_3SDC3,MTL-P_3SDC4,MTL-P_2SDC5,MTL-P_2SDC6,RPL-Px_4SP2,RPL-Px_2SDC1,RPL-P_2SDC3,RPL-P_2SDC4,MTLSGC1,MTLSDC1,MTLSDC2,MTLSDC3,MTLSDC4,,RPL-S_2SDC9</t>
  </si>
  <si>
    <t>Verify Intel HD Audio functionality over 3.5mm Jack Speakers pre and post S0i3(Modern Standby) cycle</t>
  </si>
  <si>
    <t>CSS-IVE-90975</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</si>
  <si>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M_ADP-M_LP5_20H1_PreAlpha,ADL-M_ADP-M_LP5_21H1_PreAlpha,ADL-P_ADP-LP_DDR4_PreAlpha,ADL-P_ADP-LP_DDR5_PreAlpha</t>
  </si>
  <si>
    <t>BC-RQTBC-9781
BC-RQTBCLF-99
TGL HSD ES ID:1604748896</t>
  </si>
  <si>
    <t>HD audio functionality should be consistent pre and post cycle</t>
  </si>
  <si>
    <t>bios.alderlake,bios.amberlake,bios.apollolake,bios.arrowlake,bios.cannonlake,bios.coffeelake,bios.cometlake,bios.geminilake,bios.icelake-client,bios.jasperlake,bios.kabylake,bios.kabylake_r,bios.lakefield,bios.lunarlake,bios.meteorlake,bios.raptorlake,bios.raptorlake_refresh,bios.rocketlake,bios.tigerlake,bios.whiskeylake,ifwi.amberlake,ifwi.apollolake,ifwi.arrowlake,ifwi.cannonlake,ifwi.coffeelake,ifwi.cometlake,ifwi.geminilake,ifwi.icelake,ifwi.kabylake,ifwi.kabylake_r,ifwi.lakefield,ifwi.lunarlake,ifwi.meteorlake,ifwi.raptorlake,ifwi.raptorlake_refresh,ifwi.tigerlake,ifwi.whiskeylake</t>
  </si>
  <si>
    <t>Test is to check Intel HD Audio functionality pre and post S0i3 (Modern Standby) cycle
Android OS Steps:
Android device connected with speakers.
Steps:
Step 1 Open the musicplayer
Step 2 Select one audio file and play it
Step 3 Stop the music
Step 4 Close the application
Step 5 Perform a S0i3 cycle
Step 6 Repeat steps 1 to 4 post cycle
Expected results:
Able to hear music in the earpieces of the headset or with speakers connected to DUT pre and post cycle</t>
  </si>
  <si>
    <t>ICL_BAT_NEW,BIOS_EXT_BAT,UDL2.0_ATMS2.0,OBC-CNL-PCH-AVS-Audio-HDA_Speaker,OBC-CFL-PCH-AVS-Audio-HDA_Speaker,OBC-LKF-PCH-AVS-Audio-HDA_Speaker,OBC-ICL-PCH-AVS-Audio-HDA_Speaker,OBC-TGL-PCH-AVS-Audio-HDA_Speaker,IFWI_Payload_Platform,RKL-S X2_(CML-S+CMP-H)_S102,RKL-S X2_(CML-S+CMP-H)_S62,    UTR_SYNC,LNLM4SDC1,LNLM3SDC4,MTLSDC2,MTLSGC1,MTLSDC1,RPL_S_MASTER,RPL_S_BackwardComp,ADL-S_ 5SGC_1DPC,ADL-S_4SDC1,ADL-S_4SDC2,ADL-S_4SDC3,ADL-S_3SDC4,ADL_N_MASTER,ADL_N_5SGC1,ADL_N_4SDC1,ADL_N_3SDC1,ADL_N_2SDC1,ADL_N_2SDC2,TGL_H_MASTER,MTL_Test_Suite,IFWI_FOC_BAT,IFWI_COMMON_UNIFIED,IFWI_TEST_SUITE,RPL-S_ 5SGC1,RPL-S_4SDC1,RPL-S_4SDC2,RPL-S_2SDC2,RPL-S_2SDC3,ADL-P_5SGC1,ADL-P_5SGC2,ADL-M_5SGC1,RPL-Px_5SGC1,ADL_N_REV0,ADL-N_REV1,ADL_SBGA_5GC,ADL_SBGA_3DC3,ADL_SBGA_3DC4,RPL-SBGA_5SC,ADL-M_3SDC2,ADL-M_2SDC1,ADL-M_2SDC2,RPL-P_5SGC1,RPL-P_PNP_GC,MTL_IFWI_QAC,MTL-M_5SGC1,MTL-M_3SDC3,MTL_IFWI_IAC_ACE ROM EXT,MTL_IFWI_CBV_ACE FW,MTL_PSS_1.0,ARL_S_PSS1.0,MTL-P_5SGC1,MTL-P_3SDC4,,RPL-S_2SDC8,MTL_S_IFWI_PSS_1.1
,ARL_S_PSS1.0_Block,MTL_PSS_1.1,ARL_S_PSS1.1,ARL_S_IFWI_1.1PSS,ARL_S_PSS1.1,MTL_S_PSS_1.1,ARL_S_PSS1.1,RPL-Px_2SDC1,RPL_Hx-R-GC,RPL_Hx-R-DC1,MTL_PSS_1.1_Block</t>
  </si>
  <si>
    <t>Verify Analog Microphone test connected to 3.5 mm Port pre and post CMS/S0i3 cycle</t>
  </si>
  <si>
    <t>bios.pch,fw.ifwi.pmc</t>
  </si>
  <si>
    <t>CSS-IVE-90981</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</si>
  <si>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</si>
  <si>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codecs,MoS (Modern Standby)</t>
  </si>
  <si>
    <t>BC-RQTBC-9786
ADL FR: 1408256914</t>
  </si>
  <si>
    <t>Device functionality should be working fine pre and post cycle</t>
  </si>
  <si>
    <t>Test to check functionality of analog microphone connected to 3.5mm port pre and post cycle
Android OS Steps:
Pre Req: DUT flashed with AOS and connected with Analog MIC
Steps:
Step 1 - Open Recorder and try to record voice/music using Analog mic.
Step 2 - Once recorder play back and observe whether recorded sounds are playing properly.
Step 3 - Perform S0i3 cycle once
Step 4 - Repeat step 1 and 2.
Expected results:
Able to record voice/music with Analog MIC and play them back pre and post cycle
 </t>
  </si>
  <si>
    <t>ICL_BAT_NEW,BIOS_EXT_BAT,LKF_PO_Phase3,UDL2.0_ATMS2.0,LKF_PO_New_P3,ICL_RVPC_NA,OBC-CNL-PCH-AVS-Audio-HDA_MIC,OBC-CFL-PCH-AVS-Audio-HAD_MIC,OBC-LKF-PCH-AVS-Audio-HDA_MIC,OBC-ICL-PCH-AVS-Audio-HDA_MIC,OBC-TGL-PCH-AVS-Audio-HDA_MIC,IFWI_Payload_Platform,RKL-S X2_(CML-S+CMP-H)_S102,RKL-S X2_(CML-S+CMP-H)_S62,  UTR_SYNC,MTLSGC1,MTLSDC1,MTLSDC4,RPL_S_MASTER,RPL_S_BackwardComp,ADL-S_4SDC1,ADL-S_4SDC2,ADL-S_4SDC3,ADL-S_3SDC4,ADL_N_MASTER,ADL_N_5SGC1,ADL_N_4SDC1,ADL_N_3SDC1,ADL_N_2SDC1,ADL_N_2SDC2,RPL_S_Backwardcomp,TGL_H_MASTER,MTL_Test_Suite,IFWI_TEST_SUITE,IFWI_COMMON_UNIFIED,RPL-S_ 5SGC1,RPL-S_4SDC1,RPL-S_4SDC2,RPL-S_2SDC2,RPL-S_2SDC3,ADL-P_5SGC1,ADL-P_5SGC2,ADL-M_5SGC1,RPL-Px_5SGC1,RPL-Px_4SDC1,RPL-P_5SGC1,RPL-P_4SDC1,RPL-P_3SDC2,RPL-P_2SDC4,ADL_N_REV0,ADL-N_REV1,ADL_SBGA_5GC,ADL_SBGA_3DC1,ADL_SBGA_3DC2,ADL_SBGA_3DC3,ADL_SBGA_3DC4,ADL-M_3SDC1,ADL-M_3SDC2,ADL-M_2SDC1,ADL-M_2SDC2,RPL-P_3SDC3,RPL-P_PNP_GC,MTL-M_5SGC1,MTL-M_4SDC1,MTL-M_4SDC2,MTL-M_3SDC3,MTL-M_2SDC4,MTL-M_2SDC5,MTL-M_2SDC6,MTL_IFWI_CBV_PMC,MTL_IFWI_CBV_BIOS,MTL-P_5SGC1,MTL-P_4SDC1,MTL-P_4SDC2,MTL-P_3SDC3,MTL-P_3SDC4,MTL-P_2SDC5,MTL-P_2SDC6,,RPL-S_2SDC8,RPL-P_2SDC5,RPL-P_2SDC6,MTL_S_IFWI_PSS_1.1,LNLM5SGC,LNLM4SDC1,LNLM3SDC2,LNLM3SDC3,LNLM3SDC4,LNLM3SDC5,LNLM2SDC6,ARL_S_IFWI_1.1PSS,MTLSGC1,MTLSDC1,MTLSDC2,MTLSDC4,MTLSDC5,RPL_Hx-R-GC,RPL_Hx-R-DC1,LNLM2SDC7</t>
  </si>
  <si>
    <t>Verify CNVi WLAN Enumeration in OS before/after disconnected MoS cycle</t>
  </si>
  <si>
    <t>CSS-IVE-95492</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</si>
  <si>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Simics_VP_RS4_PSS1.1,TGL_U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t>
  </si>
  <si>
    <t>CNVi,MoS (Modern Standby)</t>
  </si>
  <si>
    <t>BC-RQTBCTL-651
BC-RQTBC-13414
JSL PRD Coverage: BC-RQTBC-16463
ADL: 2202557898</t>
  </si>
  <si>
    <t>CNVi WiFi should be enumerated successfully in OS Pre and Post MoS Cycle</t>
  </si>
  <si>
    <t>bios.alderlake,bios.arrowlake,bios.cannonlake,bios.coffeelake,bios.cometlake,bios.geminilake,bios.icelake-client,bios.jasperlake,bios.meteorlake,bios.raptorlake,bios.rocketlake,bios.tigerlake,bios.whiskeylake,ifwi.arrowlake,ifwi.cannonlake,ifwi.coffeelake,ifwi.cometlake,ifwi.geminilake,ifwi.icelake,ifwi.meteorlake,ifwi.raptorlake,ifwi.tigerlake,ifwi.whiskeylake</t>
  </si>
  <si>
    <t>bios.alderlake,bios.cannonlake,bios.coffeelake,bios.cometlake,bios.geminilake,bios.icelake-client,bios.jasperlake,bios.raptorlake,bios.rocketlake,bios.tigerlake,bios.whiskeylake,ifwi.cannonlake,ifwi.coffeelake,ifwi.cometlake,ifwi.geminilake,ifwi.icelake,ifwi.meteorlake,ifwi.raptorlake,ifwi.tigerlake,ifwi.whiskeylake</t>
  </si>
  <si>
    <t>This TC should Validate CNVi Wi-Fi Enumeration in OS Pre and Post MoS Cycle</t>
  </si>
  <si>
    <t>ICL-ArchReview-PostSi,GLK-RS3-10_IFWI,UDL2.0_ATMS2.0,ICL_RVPC_NA,OBC-CNL-PCH-CNVi-Connectivity-WiFi,OBC-CFL-PCH-CNVi-Connectivity-WiFi,OBC-ICL-PCH-CNVi-Connectivity-WiFi,OBC-TGL-PCH-CNVi-Connectivity-WiFi,IFWI_Payload_Platform,RKL-S X2_(CML-S+CMP-H)_S62,RKL-S X2_(CML-S+CMP-H)_S102,UTR_SYNC,RPL_S_MASTER,RPL_S_BackwardComp,ADL-S_ 5SGC_1DPC,4SDC3,ADL-S_4SDC4,ADL-S_3SDC5,IFWI_TEST_SUITE,IFWI_COMMON_UNIFIED,MTL_Test_Suite,RPL-S_ 5SGC1,RPL-S_4SDC1,RPL-S_4SDC2,RPL-S_2SDC2,RPL-S_2SDC3,ADL-P_3SDC1RPL-Px_5SGC1,RPL_P_MASTER,ADL_SBGA_5GC,RPL-SBGA_5SC,ADL-M_5SGC1,ADL-M_3SDC2,ADL-M_2SDC2,RPL-S_3SDC1,RPL-S_5SGC1,RPL-P_5SGC1,RPL-P_3SDC2,RPL-S_2SDC7,ADL_SBGA_3DC3,RPL-P_4SDC1,RPL-P_PNP_GC,ADL_SBGA_3DC4,MTL-M_5SGC1,MTL-M_4SDC1,MTL-M_4SDC2,MTL-M_2SDC4,MTL-M_2SDC5,MTL-M_2SDC6,MTL IFWI_Payload_Platform-Val,MTL-P_5SGC1,MTL-P_4SDC1,MTL-P_4SDC2,MTL-P_3SDC3,MTL-P_2SDC5,MTL-P_2SDC6,RPL-S_2SDC8,RPL-P_2SDC6,RPL-P_2SDC3,MTLSGC1,MTLSDC1,MTLSDC2,MTLSDC3,MTLSDC4,MTLSDC5, RPL-S_ 5SGC1, RPL-S_4SDC1, RPL-S_4SDC2, RPL-S_3SDC1, RPL-S_2SDC2, RPL-S_2SDC3, RPL-S_2SDC8, RPL-S_2SDC9</t>
  </si>
  <si>
    <t>Verify CNVi Bluetooth Enumeration in OS before/after disconnected MoS cycle</t>
  </si>
  <si>
    <t>CSS-IVE-95497</t>
  </si>
  <si>
    <t>BC-RQTBCTL-651
BC-RQTBC-13414
JSL PRD Coverage: BC-RQTBC-16463
ADL: 2202557926</t>
  </si>
  <si>
    <t>CNVi Bluetooth should be enumerated successfully in OS Pre and Post MoS</t>
  </si>
  <si>
    <t>This TC should Validate CNVi Bluetooth Enumeration in OS Pre and Post MoS Cycle</t>
  </si>
  <si>
    <t>ICL-ArchReview-PostSi,UDL2.0_ATMS2.0,ICL_RVPC_NA,OBC-CNL-PCH-CNVi-Connectivity-BT,OBC-CFL-PCH-CNVi-Connectivity-BT,OBC-ICL-PCH-CNVi-Connectivity-BT,OBC-TGL-PCH-CNVi-Connectivity-BT,TGL_NEW_BAT,ADL_S_Dryrun_Done,IFWI_Payload_Platform,RKL-S X2_(CML-S+CMP-H)_S62,RKL-S X2_(CML-S+CMP-H)_S102,UTR_SYNC,RPL_S_MASTER,RPL_S_BackwardComp,ADL-S_ 5SGC_1DPC,4SDC3,ADL-S_4SDC4,ADL-S_3SDC5,IFWI_TEST_SUITE,IFWI_COMMON_UNIFIED,MTL_Test_Suite,IFWI_FOC_BAT,RPL-S_ 5SGC1,RPL-S_4SDC1,RPL-S_4SDC2,RPL-S_2SDC2,RPL-S_2SDC3,ADL-P_3SDC1RPL-Px_5SGC1,RPL_P_MASTER,ADL_SBGA_5GC,ADL-M_5SGC1,ADL-M_3SDC2,ADL-M_2SDC2,RPL-S_3SDC1,RPL-S_5SGC1,RPL-P_5SGC1,RPL-P_3SDC2,RPL-S_2SDC7,ADL_SBGA_3DC3,RPL-P_4SDC1,RPL-P_PNP_GC,ADL_SBGA_3DC4,MTL-M_5SGC1,MTL-M_4SDC1,MTL-M_4SDC2,MTL-M_2SDC4,MTL-M_2SDC5,MTL-M_2SDC6,MTL IFWI_Payload_Platform-Val,MTL-P_5SGC1,MTL-P_4SDC1,MTL-P_4SDC2,MTL-P_3SDC3,MTL-P_2SDC5,MTL-P_2SDC6,RPL-S_2SDC8,RPL-Px_2SDC1,RPL-P_2SDC6,RPL-P_2SDC3,MTLSGC1,MTLSDC1,MTLSDC2,MTLSDC3,MTLSDC4,MTLSDC5, RPL-S_ 5SGC1, RPL-S_4SDC1, RPL-S_4SDC2, RPL-S_3SDC1, RPL-S_2SDC2, RPL-S_2SDC3, RPL-S_2SDC8, RPL-S_2SDC9</t>
  </si>
  <si>
    <t>Validate USB2.0 HUB Functionality check in OS over USB Type-A port</t>
  </si>
  <si>
    <t>CSS-IVE-101591</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</si>
  <si>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HFPGA_RS1_PSS_1.0C,ICL_HFPGA_RS1_PSS_1.0P,ICL_HFPGA_RS2_PSS_1.1,ICL_U42_RS6_PV,ICL_UN42_KC_PV_RS6,ICL_Y42_RS6_PV,JSLP_POR_20H1_Alpha,JSLP_POR_20H1_PreAlpha,JSLP_POR_20H2_Beta,JSLP_POR_20H2_PV,JSLP_TestChip_19H1_PreAlpha,KBL_U21_PV,KBLR_Y_PV,KBLR_Y22_PV,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</si>
  <si>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test case added from IFWI mandotory check list
IceLake-UCIS-2030
IceLake-UCIS-2031
 LKF PSS UCIS Coverage: IceLake-UCIS-1107
MTL:16011187777 16011327182
LKF ROW Coverage ID : 4_335-LZ-795
JSLP Coverage ID: 2203202319,2203202183</t>
  </si>
  <si>
    <t>Cold and Hot plug of USB2.0/3.0 device connected to USB2.0 HUB should be functional in OS without any issue</t>
  </si>
  <si>
    <t>bios.alderlake,bios.apollolake,bios.arrowlake,bios.broxton,bios.cannonlake,bios.coffeelake,bios.cometlake,bios.icelake-client,bios.jasperlake,bios.kabylake,bios.kabylake_r,bios.lakefield,bios.lunarlake,bios.meteorlake,bios.raptorlake,bios.raptorlake_refresh,bios.rocketlake,bios.tigerlake,bios.tigerlake_refresh,bios.whiskeylake,ifwi.apollolake,ifwi.arrowlake,ifwi.broxton,ifwi.cannonlake,ifwi.coffeelake,ifwi.cometlake,ifwi.icelake,ifwi.kabylake,ifwi.kabylake_r,ifwi.lakefield,ifwi.lunarlake,ifwi.meteorlake,ifwi.raptorlake,ifwi.raptorlake_refresh,ifwi.tigerlake,ifwi.whiskeylake</t>
  </si>
  <si>
    <t>bios.alderlake,bios.arrowlake,bios.cannonlake,bios.coffeelake,bios.cometlake,bios.icelake-client,bios.jasperlake,bios.kabylake_r,bios.lakefield,bios.lunarlake,bios.meteorlake,bios.raptorlake,bios.rocketlake,bios.tigerlake,bios.whiskeylake,ifwi.cannonlake,ifwi.coffeelake,ifwi.cometlake,ifwi.icelake,ifwi.kabylake_r,ifwi.lakefield,ifwi.meteorlake,ifwi.raptorlake,ifwi.tigerlake,ifwi.whiskeylake</t>
  </si>
  <si>
    <t>This test is to verify USB2.0 HUB Functionality check in OS
Android OS related steps:
Please follow same procedure that are in steps as this TC is independent of OS
 </t>
  </si>
  <si>
    <t>UDL2.0_ATMS2.0,OBC-CNL-PCH-PCIe-IO-storage_Sdcard,OBC-CFL-PCH-PCIe-IO-storage_Sdcard,OBC-ICL-PCH-PCIe-IO-storage_Sdcard,CML_DG1,UTR_SYNC,Automation_Inproduction,RPL_S_MASTER,RPL_S_BackwardComp,ADL-S_ 5SGC_1DPC,ADL-S_4SDC2,ADL_N_MASTER,COMMON_QRC_BAT,ADL_N_REV0,ADL_N_5SGC1,ADL_N_4SDC1,ADL_N_3SDC1,ADL_N_2SDC1,ADL_N_2SDC2,ADL_N_2SDC3,MTL_Test_Suite,IFWI_TEST_SUITE,IFWI_COMMON_UNIFIED,TGL_H_MASTER,RPL-S_ 5SGC1,RPL-S_4SDC1,RPL-S_4SDC2,RPL-S_2SDC8,RPL-S_2SDC9,RPL-S_2SDC1,RPL-S_2SDC2,RPL-S_2SDC3,MTL_TEMP,ADL-P_5SGC1,ADL-P_5SGC2,ADL-M_5SGC1,RPL-Px_5SGC1,RPL-Px_4SDC1,RPL-P_5SGC1,RPL-P_4SDC1,RPL-P_3SDC2,RPL_P_MASTERC,ADL_SBGA_5GC,ADL_SBGA_3DC1,ADL_SBGA_3DC2,ADL_SBGA_3DC3,ADL_SBGA_3DC4,RPL-SBGA_5SC,RPL-SBGA_3SC,RPL-SBGA_4SC,1,2,NA_4_FHF,RPL-S_3SDC1,ADL-S_Post-Si_In_Production,MTL-M_5SGC1,MTL-M_4SDC1,MTL-M_4SDC2,MTL-M_3SDC3,MTL-M_2SDC4,MTL-M_2SDC5,MTL-M_2SDC6,LNL_M_PSS0.8,MTL_IFWI_CBV_PCHC,MTL_PSS_1.0,RPL-Px_4SP2,RPL-Px_2SDC1,RPL-P_2SDC3,RPL-P_2SDC4,RPL-SBGA_3SC-2,MTL_PSS_1.0_Block,MTLSGC1,MTLSDC1,MTLSDC2,MTLSDC3,MTLSDC4,LNLM5SGC,LNLM3SDC2,LNLM3SDC4,LNLM3SDC5,LNLM2SDC6,LNLM2SDC7,ARL_S_IFWI_0.8PSS,RPL_Hx-R-GC,RPL_Hx-R-DC1,TGL_BIOS_IPU_QRC_BAT,ARL_PSS_BLOCK,RPL-S_2SDC9</t>
  </si>
  <si>
    <t>Validate USB2.0/3.0 HUB Functionality check in OS  pre and post S4 , S5 , warm and cold reboot cycles over USB Type-A port</t>
  </si>
  <si>
    <t>CSS-IVE-145029</t>
  </si>
  <si>
    <t>ADL-S_ADP-S_SODIMM_DDR5_1DPC_Alpha,ADL-S_ADP-S_UDIMM_DDR5_1DPC_PreAlpha,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</si>
  <si>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G3-State,S-states,USB/XHCI ports,USB3.0</t>
  </si>
  <si>
    <t>test case added from IFWI mandotory check list
MTL:16011187777 16011327182
JSLP Coverage ID: 2203202319,2203202183</t>
  </si>
  <si>
    <t>USB pendrive plugged to HUB should be functional in OS pre and post Power cycles</t>
  </si>
  <si>
    <t>bios.alderlake,bios.arrowlake,bios.jasperlake,bios.lunarlake,bios.meteorlake,bios.raptorlake,bios.raptorlake_refresh,bios.rocketlake,ifwi.alderlake,ifwi.arrowlake,ifwi.lunarlake,ifwi.meteorlake,ifwi.raptorlake,ifwi.raptorlake_refresh</t>
  </si>
  <si>
    <t>bios.alderlake,bios.arrowlake,bios.jasperlake,bios.lunarlake,bios.meteorlake,bios.raptorlake,bios.rocketlake,ifwi.alderlake,ifwi.meteorlake,ifwi.raptorlake</t>
  </si>
  <si>
    <t>This test is to verify USB HUB Functionality check in OS pre and post power cycles
 </t>
  </si>
  <si>
    <t>ICL-FW-PSS0.5,CFL-PRDtoTC-Mapping,ICL-ArchReview-PostSi,ICL_BAT_NEW,BIOS_EXT_BAT,InProdATMS1.0_03March2018,PSE 1.0,ICL_RVPC_NA,KBLR_ATMS1.0_Automated_TCs,ADL_S_Dryrun_Done,IFWI_Payload_PCHC,MTL_PSS_0.8,RKL-S X2_(CML-S+CMP-H)_S102,RKL-S X2_(CML-S+CMP-H)_S62,UTR_SYNC,RPL_S_MASTER,RPL_S_BackwardComp,ADL-S_ 5SGC_1DPC,ADL-S_4SDC2,ADL_N_MASTER,ADL_N_5SGC1,ADL_N_4SDC1,ADL_N_3SDC1,ADL_N_2SDC1,ADL_N_2SDC2,ADL_N_2SDC3,IFWI_TEST_SUITE,IFWI_COMMON_UNIFIED,MTL_Test_Suite,RPL-S_ 5SGC1,RPL-S_4SDC1,RPL-S_4SDC2,RPL-S_2SDC8,RPL-S_2SDC9,RPL-S_2SDC1,RPL-S_2SDC2,RPL-S_2SDC3,MTL_TRY_RUN,ADL-P_5SGC1,ADL-P_5SGC2,ADL-M_5SGC1,MTL_SIMICS_IN_EXECUTION_TEST,RPL-Px_5SGC1,RPL-Px_4SDC1,RPL-P_5SGC1,RPL-P_4SDC1,RPL-P_3SDC2,MTL_S_PSS_0.8,MTL_S_IFWI_PSS_0.8,RPL_P_MASTER,RPL_S_IFWI_PO_Phase3,ADL_SBGA_5GC,ADL_SBGA_3DC1,ADL_SBGA_3DC2,ADL_SBGA_3DC3,ADL_SBGA_3DC4,RPL-SBGA_5SC,RPL-SBGA_3SC,RPL-SBGA_4SC,,1,,2,NA_4_FHF,RPL-S_3SDC1,RPL_Px_PO_P3,MTL-M/P_Pre-Si_In_Production,MTL-M_5SGC1,MTL-M_4SDC1,MTL-M_4SDC2,MTL-M_3SDC3,MTL-M_2SDC4,MTL-M_2SDC5,MTL-M_2SDC6,LNL_M_PSS0.8,RPL_SBGA_IFWI_PO_Phase3,MTL_IFWI_CBV_PMC,MTL_IFWI_CBV_PCHC,RPL_P_PO_P3,RPL-Px_4SP2,RPL-Px_2SDC1,RPL-P_2SDC3,RPL-P_2SDC4,MTL_M_P_PV_POR,RPL-SBGA_3SC2,MTLSGC1,MTLSDC1,MTLSDC2,MTLSDC3,MTLSDC4,RPL_P_Q0_DC2_PO_P3,ARL_S_PSS0.8,LNLM5SGC,LNLM3SDC2,LNLM3SDC4,LNLM3SDC5,LNLM2SDC6,LNLM2SDC7,ARL_S_IFWI_0.8PSS,MTL_S_IFWI_PSS_PCH-phy_Payload,RPL_Hx-R-GC,RPL_Hx-R-DC1,RPL-S_2SDC9</t>
  </si>
  <si>
    <t>Validate USB 2.0 device hot-plug functionality over USB3.0 Type-A port pre and post S4 , S5 , warm and cold reboot cycles</t>
  </si>
  <si>
    <t>CSS-IVE-145034</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</si>
  <si>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</si>
  <si>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JSL PRD coverage :  BC-RQTBC-16142, BC-RQTBC-16214, BC-RQTBC-16216
RKL Coverage ID :2203201802,2203202096,2203202105
JSLP Coverage ID: 2203201802,2203202096,2203202105
2203202105
ADL : 2205446166
MTL:16011187822 16011327179</t>
  </si>
  <si>
    <t>USB 2.0 devices should be functional without any issue through out all the Power cycles </t>
  </si>
  <si>
    <t>This test is to Verify USB 2.0 device functionality over USB3.0 Type-A port pre and post Power cycles</t>
  </si>
  <si>
    <t>ADL_N_PSS_0.8,ADL_N_5SGC1,ADL_N_4SDC1,ADL_N_3SDC1,ADL_N_2SDC1,ADL_N_2SDC2,ADL_N_2SDC3,RPL_S_PSS_BASE,RPL_S_MASTER,RPL_S_Backwardcomp,IFWI_TEST_SUITE,IFWI_COMMON_UNIFIED,MTL_Test_Suite,MTL_PSS_0.8,RPL-S_ 5SGC1,RPL-S_4SDC1,RPL-S_4SDC2,RPL-S_2SDC8,RPL-S_2SDC9,RPL-S_2SDC1,RPL-S_2SDC2,RPL-S_2SDC3,ADL-S_ 5SGC_1DPC,ADL-S_5SGC_2DPC,ADL-S_4SDC1,ADL-S_4SDC2,ADL-S_4SDC3,ADL-S_3SDC4,QRC_BAT_Customized,COMMON_QRC_BAT,ADL-P_5SGC1,ADL-P_5SGC2,ADL-M_5SGC1,MTL_SIMICS_IN_EXECUTION_TEST,RPL-Px_5SGC1,RPL-Px_4SDC1,RPL-P_5SGC1,RPL-P_4SDC1,RPL-P_3SDC2,RPL_P_MASTER,NA_4_FHF,ADL_SBGA_5GC,ADL_SBGA_3DC1,ADL_SBGA_3DC2,ADL_SBGA_3DC3,ADL_SBGA_3DC4,RPL-SBGA_5SC,RPL-SBGA_3SC,RPL-SBGA_4SC,1,2,RPL-S_3SDC1,RPL-S_5SGC1,RPL_P_PSS_BIOS,ADL-S_Post-Si_In_Production,MTL-M_5SGC1,MTL-M_4SDC1,MTL-M_4SDC2,MTL-M_3SDC3,MTL-M_2SDC4,MTL-M_2SDC5,MTL-M_2SDC6,MTL_IFWI_IAC_BIOS,MTL_IFWI_CBV_PMC,MTL_IFWI_CBV_TBT,MTL_IFWI_CBV_EC,MTL_IFWI_CBV_PCHC,MTL-M/P_Pre-Si_In_Production,MTL-P_5SGC1,MTL-P_4SDC1,MTL-P_4SDC2,MTL-P_3SDC3,MTL-P_3SDC4,MTL-P_2SDC5,MTL-P_2SDC6,RPL-Px_4SP2,RPL-Px_2SDC1,RPL-P_2SDC3,RPL-P_2SDC4,MTL_M_P_PV_POR,RPL-SBGA_3SC2,MTLSGC1,MTLSDC1,MTLSDC2,MTLSDC3,MTLSDC4,LNLM5SGC,LNLM3SDC2,LNLM3SDC4,LNLM3SDC5,LNLM2SDC6,LNLM2SDC7,RPL_Hx-R-GC,RPL_Hx-R-DC1,ARL_PSS_BLOCK,RPL-S_2SDC9</t>
  </si>
  <si>
    <t>Validate USB 3.0 device hot-plug functionality over USB2.0-Type-A port pre and post S4 , S5 , warm and cold reboot cycles</t>
  </si>
  <si>
    <t>CSS-IVE-145037</t>
  </si>
  <si>
    <t>ADL-S_ADP-S_SODIMM_DDR5_1DPC_Alpha,ADL-S_ADP-S_UDIMM_DDR5_1DPC_PreAlpha,JSLP_POR_20H1_Alpha,JSLP_POR_20H1_PreAlpha,JSLP_POR_20H2_Beta,JSLP_POR_20H2_PV,JSLP_TestChip_19H1_PowerOn,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</si>
  <si>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G3-State,S-states,USB/XHCI ports,USB2.0</t>
  </si>
  <si>
    <t>JSL PRD coverage :  BC-RQTBC-16142, BC-RQTBC-16214, BC-RQTBC-16217
RKL Coverage ID :2203201802,2203202096,2203202189
JSLP Coverage ID: 2203201802,2203202096,2203202189,2203202189
MTL: 16011187631  16011327438</t>
  </si>
  <si>
    <t>USB 3.0 device should get enumerated and functional on hot plugging without any issue pre and post Power cycles</t>
  </si>
  <si>
    <t>This test is to verify the USB 3.0 device hot plug functionality over USB2.0-Type-A port pre and post Sx cycles</t>
  </si>
  <si>
    <t>UDL2.0_ATMS2.0,ICL_RVPC_NA,AMLY22_delta_from_Y42,RKL-S X2_(CML-S+CMP-H)_S102,RKL-S X2_(CML-S+CMP-H)_S62,UTR_SYNC,ADL_N_MASTER,MTL_S_MASTER,RPL_S_MASTER,RPL_S_BACKWARDCOMP,ADL_P_master,ADL-S_4SDC2,ADL-S_4SDC2,ADL_N_5SGC1,ADL_N_4SDC1,ADL_N_3SDC1,ADL_N_2SDC1,ADL_N_2SDC2,ADL_N_2SDC3,IFWI_TEST_SUITE,IFWI_COMMON_UNIFIED,RPL_S_PSS_BASE,MTL_Test_Suite,RPL-S_ 5SGC1,RPL-S_4SDC1,RPL-S_4SDC2,RPL-S_4SDC2,RPL-S_2SDC8,RPL-S_2SDC9,RPL-S_2SDC1,RPL-S_2SDC2,RPL-S_2SDC3,ADL-P_5SGC1,ADL-P_5SGC2,ADL-M_5SGC1,RPL-Px_5SGC1, ,RPL-Px_4SDC1,RPL-P_5SGC1,RPL-P_4SDC1,RPL-P_3SDC2,RPL_P_MASTER,NA_4_FHF,RPL-SBGA_5SC,RPL-SBGA_3SC,RPL-SBGA_4SC,,1,,2,RPL-S_3SDC1,RPL_P_PSS_BIOS,MTL-M_5SGC1,MTL-M_4SDC1,MTL-M_4SDC2,MTL-M_3SDC3,MTL-M_2SDC4,MTL-M_2SDC5,MTL-M_2SDC6,MTL_IFWI_CBV_PMC,MTL_IFWI_CBV_PCHC,MTL-P_5SGC1, MTL-P_4SDC1 ,MTL-P_4SDC2 ,MTL-P_3SDC3 ,MTL-P_3SDC4 ,MTL-P_2SDC5 ,MTL-P_2SDC6,MTL_A0_P1,RPL-Px_4SP2, RPL-Px_2SDC1,RPL-P_2SDC3,RPL-P_2SDC4,RPL-SBGA_3SC-2,MTLSGC1,MTLSDC1,MTLSDC2,MTLSDC3,MTLSDC4,LNLM5SGC,LNLM3SDC2,LNLM3SDC4,LNLM3SDC5,LNLM2SDC6,LNLM2SDC7,RPL_Hx-R-GC,RPL_Hx-R-DC1,RPL-S_2SDC9</t>
  </si>
  <si>
    <t>Client-IFWI</t>
  </si>
  <si>
    <t>ifwi.alderlake,ifwi.arrowlake,ifwi.jasperlake,ifwi.lunarlake,ifwi.meteorlake,ifwi.raptorlake,ifwi.raptorlake_refresh,ifwi.rocketlake</t>
  </si>
  <si>
    <t>ifwi.alderlake,ifwi.jasperlake,ifwi.meteorlake,ifwi.raptorlake,ifwi.rocketlake</t>
  </si>
  <si>
    <t>Verify 3.5mm jack Wired headphones/headset detection on pre and post Sx cycle</t>
  </si>
  <si>
    <t>fw.ifwi.bios,fw.ifwi.pchc,fw.ifwi.pmc</t>
  </si>
  <si>
    <t>CSS-IVE-131473</t>
  </si>
  <si>
    <t>ADL-S_ADP-S_SODIMM_DDR5_1DPC_Alpha,ADL-S_ADP-S_UDIMM_DDR5_1DPC_PreAlpha,GLK_B0_RS3_PV,ICL_U42_RS6_PV,ICL_Y42_RS6_PV,JSLP_POR_20H1_Alpha,JSLP_POR_20H1_PowerOn,JSLP_POR_20H1_PreAlpha,JSLP_POR_20H2_Beta,JSLP_POR_20H2_PV,JSLP_PSS_0.5_19H1_REV1,JSLP_PSS_0.8_19H1_REV2,JSLP_PSS_1.0_19H1_REV2,JSLP_PSS_1.1_19H1_REV2,JSLP_TestChip_19H1_PowerOn,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0.8,TGL_Simics_VP_RS2_PSS1.0,TGL_Simics_VP_RS2_PSS1.1,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</si>
  <si>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3.5mm Jack,audio codecs,S-states</t>
  </si>
  <si>
    <t>BC-RQTBC-10138
IceLake-UCIS-720
IceLake-UCIS-4251
IceLake-UCIS-4250
IceLake-UCIS-1738(Rev 2.3)
IceLake-UCIS-1911
IceLake-UCIS-1909
IceLake-UCIS-2779
4_335-UCIS-1794
TGL HSD-ES ID 1209951422 
TGL HSD-ES ID 1209950179
TGL HSD-ES ID 220195286
TGL HSD-ES ID 220194417
BC-RQTBC-16198
JSL+:1604590079</t>
  </si>
  <si>
    <t>ICL_BAT_NEW,ICL-ArchReview-PostSi,ICL_RFR,TGL_PSS0.8C,BIOS_EXT_BAT,UDL2.0_ATMS2.0,TGL_VP_NA,OBC-ICL-PCH-AVS-Audio-HDA_Headphone,OBC-TGL-PCH-AVS-Audio-HDA_Headphone,rkl_cml_s62,IFWI_TEST_SUITE,ADL/RKL/JSL,MTL_Test_Suite,IFWI_SYNC,IFWI_COVERAGE_DELTA,ADLMLP4x,ADL-P_5SGC1,ADL-P_5SGC2,ADL-M_5SGC1,MTL_S_IFWI_PSS_0.8,RPL-P_5SGC1,RPL-P_4SDC1,RPL-P_3SDC2,RPL-P_2SDC4,RPL-S_ 5SGC1,RPL-S_4SDC1,RPL-S_4SDC2,RPL-S_2SDC2,RPL-S_2SDC3,ADL_SBGA_5GC,ADL_SBGA_3DC1,ADL_SBGA_3DC2,ADL_SBGA_3DC3,ADL_SBGA_3DC4,ADL-M_3SDC1,ADL-M_3SDC2,ADL-M_2SDC1,ADL-M_2SDC2,RPL-P_3SDC3,RPL-P_PNP_GC,ADL_M_LP5x_NA,ADL_SBGA_3SDC1,MTL-M_5SGC1,MTL-M_4SDC1,MTL-M_4SDC2,MTL-M_3SDC3,MTL-M_2SDC4,MTL-M_2SDC5,MTL-M_2SDC6,ADL-S_Post-Si_In_Production,MTL_IFWI_CBV_PMC,ADL_N_IFWI_5SGC1,ADL_N_IFWI_4SDC1,ADL_N_IFWI_3SDC1,ADL_N_IFWI_2SDC2,ADL_N_IFWI_2SDC3,ADL_N_IFWI_IEC_PMC,RPL-SBGA_5SC,RPL-SBGA_4SC,RPL-SBGA_3SC,RPL-SBGA_2SC1,RPL-SBGA_2SC2,RPL-S_2SDC8,RPL-P_2SDC4,RPL-P_2SDC5,RPL-P_2SDC6,ARL_S_IFWI_0.8PSS,RPL_Hx-R-GC,RPL_Hx-R-DC1,RPL-S_2SDC9</t>
  </si>
  <si>
    <t>Verify WLAN connectivity over IPV6 network</t>
  </si>
  <si>
    <t>fw.ifwi.pchc</t>
  </si>
  <si>
    <t>CSS-IVE-131546</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</si>
  <si>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R_Y_PV,KBLR_Y22_PV,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</si>
  <si>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CNVi,discrete WiFi/BT</t>
  </si>
  <si>
    <t>LKF: 4_335-UCIS-2381,4_335-LZ-798
JSLP: 1607196254
ADL:2202557896</t>
  </si>
  <si>
    <t>SUT should able to connect to IPV6 WIFI network and able to Data Transfer/Browsing  secure sites over Internet without any issues</t>
  </si>
  <si>
    <t>This TC is to Validate WLAN connectivity over IPV6 network</t>
  </si>
  <si>
    <t>ICL-ArchReview-PostSi,ICL_RFR,LKF_PO_Phase2,UDL2.0_ATMS2.0,LKF_PO_New_P3,OBC-CNL-PCH-CNVi-Connectivity-WiFi,OBC-CNL-PTF-CNVd-Connectivity-WiFi,OBC-CFL-PCH-CNVi-Connectivity-WiFi,OBC-CFL-PTF-CNVd-Connectivity-WiFi,OBC-LKF-PTF-CNVd-Connectivity-WiFi,OBC-ICL-PCH-CNVi-Connectivity-WiFi,OBC-ICL-PTF-CNVd-Connectivity-WiFi,OBC-TGL-PCH-CNVi-Connectivity-WiFi,OBC-TGL-PTF-CNVd-Connectivity-WiFi,CML_Delta_From_WHL,IFWI_TEST_SUITE,ADL/RKL/JSL,MTL_Test_Suite,IFWI_SYNC,ADL_N_IFWIIFWI_COVERAGE_DELTA,RPLSGC2,RPLSGC1,ADLMLP4x,ADL-P_5SGC1,ADL-P_5SGC2,ADL-M_5SGC1,ADL-M_4SDC1,ADL-M_3SDC1,ADL-M_3SDC3,ADL-M_2SDC1,RPL-S_3SDC1,RPL-S_ 5SGC1, RPL-S_4SDC1, RPL-S_4SDC2, RPL-S_2SDC1,  RPL-S_2SDC2, RPL-S_2SDC3, RPL-S_2SDC4,MTL_IFWI_BAT,ADL_SBGA_5GC,RPL-SBGA_3SC1,RPL-SBGA_5SC,RPL-Px_5SGC1,RPL-Px_4SDC1,ADL-M_3SDC2,,ADL-M_2SDC2,ADL-M_5SGC1,ADL-M_3SDC2,ADL-M_2SDC2,RPL-S_3SDC2,RPL-S_3SDC3,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ADL_SBGA_3SDC1,MTL IFWI_Payload_Platform-Val,ADL_N_IFWI_5SGC1, ADL_N_IFWI_4SDC1, ADL_N_IFWI_3SDC1,  ADL_N_IFWI_2SDC1, ADL_N_IFWI_2SDC2, ADL_N_IFWI_2SDC3,ADL_N_IFWI_5SGC1, ADL_N_IFWI_4SDC1,   ADL_N_IFWI_2SDC1, ADL_N_IFWI_2SDC2,RPL-S_2SDC8,RPL-Px_4SP2,RPL-Px_2SDC1, MTLSGC1, MTLSDC1, MTLSDC2, MTLSDC3, MTLSDC4, MTLSDC5, RPL-SBGA_5SC, RPL-SBGA_4SC, RPL-SBGA_3SC, RPL-Px_4SP2, RPL-Px_2SDC1, RPL-S_ 5SGC1, RPL-S_4SDC1, RPL-S_4SDC2, RPL-S_3SDC1, RPL-S_2SDC1, RPL-S_2SDC2, RPL-S_2SDC3, RPL-S_2SDC7, RPL-S_2SDC8,, RPL_Hx-R-GC, RPL_Hx-R-DC1, LNLM5SGC, LNLM4SDC1, LNLM3SDC3, LNLM3SDC4, LNLM3SDC5, LNLM2SDC6, LNLM2SDC7, LNLM3SDC2, RPL-S_ 5SGC1, RPL-S_4SDC1, RPL-S_4SDC2, RPL-S_3SDC1, RPL-S_2SDC1, RPL-S_2SDC2, RPL-S_2SDC3, RPL-S_2SDC7, RPL-S_2SDC8, RPL-S_2SDC9</t>
  </si>
  <si>
    <t>S0/M0 transition during CS state</t>
  </si>
  <si>
    <t>bios.cpu_pm,bios.me,fw.ifwi.ish</t>
  </si>
  <si>
    <t>CSS-IVE-131893</t>
  </si>
  <si>
    <t>ADL-S_ADP-S_SODIMM_DDR5_1DPC_Alpha,AML_5W_Y22_ROW_PV,ADL-S_ADP-S_UDIMM_DDR5_1DPC_PreAlpha,AMLR_Y42_PV_RS6,CFL_H62_RS2_PV,CFL_H62_RS3_PV,CFL_H62_RS4_PV,CFL_H62_RS5_PV,CFL_H82_RS5_PV,CFL_H82_RS6_PV,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</si>
  <si>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InstantGo (CS),MoS (Modern Standby),Virtual Lid</t>
  </si>
  <si>
    <t>BC-RQTBC-8351, BC-RQTBC-12585,BC-RQTBC-12595,BC-RQTBC-14511
TGL: BC-RQTBCTL-883 
RKL:2203202963
RKL:2203203028</t>
  </si>
  <si>
    <t>Transition should be without any issues.</t>
  </si>
  <si>
    <t>bios.arrowlake,bios.lunarlake,bios.meteorlake,bios.raptorlake,bios.tigerlake,ifwi.alderlake,ifwi.arrowlake,ifwi.jasperlake,ifwi.lunarlake,ifwi.meteorlake,ifwi.raptorlake,ifwi.rocketlake</t>
  </si>
  <si>
    <t>bios.arrowlake,bios.meteorlake,bios.raptorlake,ifwi.alderlake,ifwi.jasperlake,ifwi.meteorlake,ifwi.raptorlake,ifwi.rocketlake</t>
  </si>
  <si>
    <t>MEInfo.exe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</si>
  <si>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</si>
  <si>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CFL-PRDtoTC-Mapping,InProdATMS1.0_03March2018,PSE 1.0,IFWI_TEST_SUITE,ADL/RKL/JSL,Delta_IFWI_BIOS,RKL-S X2_(CML-S+CMP-H)_S102,RKL-S X2_(CML-S+CMP-H)_S62,MTL_Test_Suite,IFWI_SYNC,MTL_S_MASTER,RPL_S_MASTER,RPL_P_MASTER,MTL_P_MASTER,MTL_M_MASTER,IFWI_FOC_BAT,ADL-S_ 5SGC_1DPCIFWI_COVERAGE_DELTA,ADL-S_4SDC1,RPLSGC1,RPLSGC2,RPL-S_5SGC1,RPL-S_4SDC1,RPL-S_2SDC9,RPL-S_4SDC2,RPL-S_3SDC1,RPL-S_2SDC1,RPL-S_2SDC2,RPL-S_2SDC3,ADLMLP4x,ADL-P_5SGC1,ADL-P_5SGC2,ADL-M_5SGC1,RPL-Px_5SGC1,RPL-Px_4SDC1,,RPL-P_5SGC1,RPL-P_2SDC3,,RPL-P_5SGC2,RPL-P_4SDC1,RPL-P_3SDC2,RPL-P_2SDC3,ADL-S_ 5SGC1,ADL-S_ 5SGC2,ADL-S_2SDC4,ADL-S_4SDC2,ADL-S_4SDC3,ADL-S_3SDC1,ADL-S_3SDC2,ADL-S_3SDC3,NA_4_FHF,MTL_IFWI_BAT,ADL_SBGA_5GC,ADL_SBGA_3DC4,ARL_PX_MASTER,ARL_S_MASTER,TGL_NEW,UDL2.0_ATMS2.0,IFWI_COVERAGE_DELTA,ADL_M_TS,ADL-P_4SDC2,ADL-P_3SDC3,RPL-S_2SDC7,MTL-M_5SGC1,MTL-M_4SDC1,MTL-M_4SDC2,MTL-M_3SDC3,MTL-M_2SDC4,MTL-M_2SDC5,MTL-M_2SDC6,MTL_IFWI_IAC_CSE,MTL_IFWI_IAC_PUNIT,MTL_IFWI_IAC_DMU,MTL_IFWI_CBV_DMU,MTL_IFWI_CBV_PUNIT,MTL_IFWI_CBV_CSME,RPL-SBGA_5SC,MTL-P_5SGC1,MTL-P_4SDC1,MTL-P_4SDC2,MTL-P_3SDC3,MTL-P_3SDC4,MTL-P_2SDC5,MTL-P_2SDC6,RPL-S_2SDC8,RPL-Px_4SP2,RPL-Px_2SDC1,RPL-P_5SGC,RPL-P_2SDC4,RPL-P_2SDC5,RPL-P_2SDC6,ARL_Px_IFWI_CI,RPL-SBGA_2SC1,RPL-SBGA_2SC2,MTLSDC1,MTLSDC2,RPL_Hx-R-GC,MTLSGC1,MTLSDC1,MTLSDC2,RPL_Hx-R-GC,MTLSDC3,MTLSDC4,RPL_Hx-R-GC,RPL_Hx-R-DC1,LNLM5SGC, LNLM4SDC1, LNLM3SDC2, LNLM3SDC3, LNLM3SDC4, LNLM3SDC5, LNLM2SDC6, LNLM2SDC7</t>
  </si>
  <si>
    <t>S0/M0 transition during Hbernate(S4) state</t>
  </si>
  <si>
    <t>CSS-IVE-131959</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</si>
  <si>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OE,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</si>
  <si>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CSE/TXE,Power Btn/HID,S-states</t>
  </si>
  <si>
    <t>BC-RQTBC-8351, BC-RQTBC-12585,  BC-RQTBC-12595
TGL: BC-RQTBCTL-873,BC-RQTBCTL-883 
RKL:2203202963
RKL:2203203028</t>
  </si>
  <si>
    <t>bios.meteorlake,bios.raptorlake,ifwi.alderlake,ifwi.jasperlake,ifwi.meteorlake,ifwi.raptorlake,ifwi.rocketlake</t>
  </si>
  <si>
    <t>MEInfowin64.exe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</si>
  <si>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</si>
  <si>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CSE,CFL-PRDtoTC-Mapping,ICL_PSS_BAT_NEW,InProdATMS1.0_03March2018,PSE 1.0,KBLR_ATMS1.0_Automated_TCs,IFWI_TEST_SUITE,ADL/RKL/JSL,Delta_IFWI_BIOS,RKL-S X2_(CML-S+CMP-H)_S102,RKL-S X2_(CML-S+CMP-H)_S62,MTL_Test_Suite,IFWI_SYNC,MTL_S_MASTER,RPL_S_MASTER,MTL_P_MASTER,MTL_M_MASTER,RPL_P_MASTER,IFWI_FOC_BAT,MTL_IFWI_PSS_EXTENDED,ADL-S_ 5SGC_1DPCIFWI_COVERAGE_DELTA,ADL-S_4SDC1,RPL-S_ 5SGC1,RPL-S_4SDC1,RPL-S_2SDC9,RPL-S_4SDC2,RPL-S_2SDC1,RPL-S_2SDC2,RPL-S_2SDC3,ADL_M_TS,ADLMLP4x,ADL-P_5SGC1,ADL-P_5SGC2,ADL-M_5SGC1,RPL-Px_5SGC1,RPL-Px_4SDC1,,RPL-P_5SGC1,RPL-P_2SDC3,,RPL-P_5SGC2,RPL-P_4SDC1,RPL-P_3SDC2,RPL-P_2SDC3,NA_4_FHF,MTL_IFWI_BAT,ADL_SBGA_5GC,ADL_SBGA_3DC4,ARL_PX_MASTER,ARL_S_MASTER,TGL_NEW,UDL2.0_ATMS2.0,IFWI_COVERAGE_DELTA,ADL-P_4SDC2,ADL-P_3SDC3,RPL-S_5SGC1,RPL-S_3SDC1,RPL-S_2SDC7,LNL_M_IFWI_PSS,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Post-Si_In_Production,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LNLM5SGC, LNLM4SDC1, LNLM3SDC2, LNLM3SDC3, LNLM3SDC4, LNLM3SDC5, LNLM2SDC6, LNLM2SDC7</t>
  </si>
  <si>
    <t>S0/M0 transition during sleep(S3) state</t>
  </si>
  <si>
    <t>CSS-IVE-131961</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</si>
  <si>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</si>
  <si>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BC-RQTBCTL-873,BC-RQTBCTL-883 
RKL:2203202963
RKL:2203203028</t>
  </si>
  <si>
    <t>CSE,CFL-PRDtoTC-Mapping,ICL_PSS_BAT_NEW,InProdATMS1.0_03March2018,PSE 1.0,KBLR_ATMS1.0_Automated_TCs,IFWI_TEST_SUITE,ADL/RKL/JSL,Delta_IFWI_BIOS,RKL-S X2_(CML-S+CMP-H)_S102,RKL-S X2_(CML-S+CMP-H)_S62,MTL_Test_Suite,IFWI_SYNC,MTL_S_MASTER,RPL_S_MASTER,MTL_M_MASTER,MTL_P_MASTER,RPL_P_MASTER,IFWI_FOC_BAT,MTL_IFWI_PSS_EXTENDED,ADL-S_ 5SGC_1DPCIFWI_COVERAGE_DELTA,ADL-S_4SDC1,RPL-S_4SDC1,RPL-S_2SDC9,RPL-S_3SDC1,RPL-S_2SDC3,ADL_M_TS,ADLMLP4x,ADL-P_5SGC2,RPL-Px_5SGC1,RPL-Px_4SDC1,,RPL-P_5SGC1,RPL-P_2SDC3,,RPL-P_5SGC2,RPL-P_4SDC1,RPL-P_3SDC2,RPL-P_2SDC3,NA_4_FHF,MTL_IFWI_BAT,ADL_SBGA_5GC,ADL_SBGA_3DC4,ARL_PX_MASTER,ARL_S_MASTER,TGL_NEW,UDL2.0_ATMS2.0,IFWI_COVERAGE_DELTA,ADL-P_4SDC2,ADL-P_3SDC3,RPL-S_5SGC1,RPL-S_4SDC2,RPL-S_2SDC1,RPL-S_2SDC2,RPL-S_2SDC7,LNL_M_IFWI_PSS,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LNLM5SGC, LNLM4SDC1, LNLM3SDC2, LNLM3SDC3, LNLM3SDC4, LNLM3SDC5, LNLM2SDC6, LNLM2SDC7</t>
  </si>
  <si>
    <t>Verify ME(M0) status pre and post cold and warm reset cycle</t>
  </si>
  <si>
    <t>CSS-IVE-131962</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</si>
  <si>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</si>
  <si>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CSE/TXE,G3-State,S-states</t>
  </si>
  <si>
    <t>BC-RQTBC-8351
BC-RQTBC-12588
BC-RQTBC-12589
TGL: BC-RQTBCTL-877</t>
  </si>
  <si>
    <t>Ensure :M0 state observed  after warm reset transition.</t>
  </si>
  <si>
    <t>bios.lunarlake,bios.meteorlake,bios.raptorlake,ifwi.alderlake,ifwi.jasperlake,ifwi.meteorlake,ifwi.raptorlake,ifwi.rocketlake</t>
  </si>
  <si>
    <t>ME(M0) status pre and post cold and warm reset cycle should be proper</t>
  </si>
  <si>
    <t>CSE,CFL-PRDtoTC-Mapping,ICL_PSS_BAT_NEW,BIOS_EXT_BAT,InProdATMS1.0_03March2018,PSE 1.0,KBLR_ATMS1.0_Automated_TCs,IFWI_TEST_SUITE,ADL/RKL/JSL,Delta_IFWI_BIOS,RKL-S X2_(CML-S+CMP-H)_S102,RKL-S X2_(CML-S+CMP-H)_S62,MTL_Test_Suite,IFWI_SYNC,MTL_S_MASTER,RPL_S_MASTER,IFWI_FOC_BAT,RPL_P_MASTER,MTL_P_MASTER,MTL_M_MASTER,MTL_IFWI_PSS_EXTENDED,ADL-S_ 5SGC_1DPCIFWI_COVERAGE_DELTA,ADL-S_4SDC1,RPLSGC1,RPL-S_4SDC1,RPL-S_2SDC9,RPL-S_4SDC2,RPL-S_2SDC1,RPL-S_2SDC2,RPL-S_2SDC3,ADL_M_TS,ADLMLP4x,ADL-P_5SGC1,ADL-P_5SGC2,ADL-M_5SGC1,RPL-Px_4SDC1,RPL-Px_5SGC1,,RPL-P_5SGC1,RPL-P_2SDC3,,RPL-P_5SGC2,RPL-P_4SDC1,RPL-P_3SDC2,RPL-P_2SDC3,RPL-S_3SDC1,MTL_IFWI_BAT,ADL_SBGA_5GC,ADL_SBGA_3DC4,ARL_PX_MASTER,ARL_S_MASTER,NA_4_FHF,RPL-S_5SGC1,RPL-S_2SDC7,LNL_M_IFWI_PSS,ADL-S_Post-Si_In_Production,MTL-M_5SGC1,MTL-M_4SDC1,MTL-M_4SDC2,MTL-M_3SDC3,MTL-M_2SDC4,MTL-M_2SDC5,MTL-M_2SDC6,MTL_IFWI_IAC_CSE,MTL_IFWI_IAC_PUNIT,MTL_IFWI_IAC_DMU,MTL-M/P_Pre-Si_In_Production,MTL_IFWI_CBV_DMU,MTL_IFWI_CBV_PUNIT,MTL_IFWI_CBV_CSME,RPL-SBGA_5SC,MTL-P_5SGC1,MTL-P_4SDC1,MTL-P_4SDC2,MTL-P_3SDC3,MTL-P_3SDC4,MTL-P_2SDC5,MTL-P_2SDC6,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LNLM5SGC, LNLM4SDC1, LNLM3SDC2, LNLM3SDC3, LNLM3SDC4, LNLM3SDC5, LNLM2SDC6, LNLM2SDC7,LNL_M_PSS0.8</t>
  </si>
  <si>
    <t>S0/M0 transition during Hybrid sleep state</t>
  </si>
  <si>
    <t>CSS-IVE-131964</t>
  </si>
  <si>
    <t>ADL-S_ADP-S_SODIMM_DDR5_1DPC_Alpha,ADL-S_ADP-S_UDIMM_DDR5_1DPC_PreAlpha,AMLR_Y42_PV_RS6,CFL_H62_RS2_PV,CFL_H62_RS3_PV,CFL_H62_RS4_PV,CFL_H62_RS5_PV,CFL_H82_RS5_PV,CFL_H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</si>
  <si>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BC-RQTBCTL-883 
RKL:2203202963
RKL:2203203028</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</si>
  <si>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</si>
  <si>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CSE,CFL-PRDtoTC-Mapping,InProdATMS1.0_03March2018,PSE 1.0,KBLR_ATMS1.0_Automated_TCs,IFWI_TEST_SUITE,ADL/RKL/JSL,Delta_IFWI_BIOS,RKL-S X2_(CML-S+CMP-H)_S102,RKL-S X2_(CML-S+CMP-H)_S62,MTL_Test_Suite,IFWI_SYNC,MTL_S_MASTER,RPL_S_MASTER,MTL_M_MASTER,MTL_P_MASTER,RPL_P_MASTER,IFWI_FOC_BAT,IFWI_FOC_BAT_EXT,ADL-S_ 5SGC_1DPCIFWI_COVERAGE_DELTA,ADL-S_4SDC1,RPLSGC1,RPLSGC2,ADL_M_TS,RPL-S_ 5SGC1,RPL-S_4SDC1,RPL-S_2SDC9,RPL-S_4SDC2,RPL-S_2SDC1,RPL-S_2SDC2,RPL-S_2SDC3,ADLMLP4x,ADL-P_5SGC2,RPL-Px_5SGC1,RPL-Px_4SDC1,,RPL-P_5SGC1,RPL-P_2SDC3,,RPL-P_5SGC2,RPL-P_4SDC1,RPL-P_3SDC2,RPL-P_2SDC3,NA_4_FHF,ADL_SBGA_5GC,ADL_SBGA_3DC4,ARL_PX_MASTER,ARL_S_MASTER,TGL_NEW,UDL2.0_ATMS2.0,IFWI_COVERAGE_DELTA,ADL-P_4SDC2,ADL-P_3SDC3,RPL-S_5SGC1,RPL-S_3SDC1,RPL-S_2SDC7,ADL-S_Post-Si_In_Production,MTL-M_5SGC1,MTL-M_4SDC1,MTL-M_4SDC2,MTL-M_3SDC3,MTL-M_2SDC4,MTL-M_2SDC5,MTL-M_2SDC6,MTL_IFWI_IAC_PUNIT,MTL_IFWI_IAC_DMU,MTL_IFWI_CBV_DMU,MTL_IFWI_CBV_PMC,MTL_IFWI_CBV_PUNIT,MTL_IFWI_CBV_CSME,RPL-SBGA_5SC,MTL-P_5SGC1,MTL-P_4SDC1,MTL-P_4SDC2,MTL-P_3SDC3,MTL-P_3SDC4,MTL-P_2SDC5,MTL-P_2SDC6,RPL-S_Post-Si_In_Production,RPL-S_2SDC8,RPL-Px_4SP2,RPL-Px_2SDC1,RPL-P_5SGC,RPL-P_2SDC4,RPL-P_2SDC5,RPL-P_2SDC6,ARL_Px_IFWI_CI,RPL-SBGA_2SC1,RPL-SBGA_2SC2,MTLSDC1,MTLSDC2,RPL_Hx-R-GC,LNLM5SGC,LNLM3SDC2,LNLM4SDC1,LNLM3SDC3,LNLM3SDC4,LNLM3SDC5,LNLM2SDC6,RPL-SBGA_3SC,MTLSGC1,MTLSDC1,MTLSDC2,RPL_Hx-R-GC,MTLSDC3,MTLSDC4,MTL_IFWI_MEBx,RPL_Hx-R-GC,RPL_Hx-R-DC1,LNLM5SGC, LNLM4SDC1, LNLM3SDC2, LNLM3SDC3, LNLM3SDC4, LNLM3SDC5, LNLM2SDC6, LNLM2SDC7</t>
  </si>
  <si>
    <t>Verify CPU turbo boost functionality pre and post Sx cycle</t>
  </si>
  <si>
    <t>CSS-IVE-132146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</si>
  <si>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</si>
  <si>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S-states,Turbo</t>
  </si>
  <si>
    <t>Written based on IFWI mandatory test case check list
TGL : BC-RQTBCTL-2684
JSLP : 1607196257</t>
  </si>
  <si>
    <t>CPU turbo boost should be functional post S3 cycle</t>
  </si>
  <si>
    <t>ifwi.alderlake,ifwi.arrowlake,ifwi.jasperlake,ifwi.lunarlake,ifwi.meteorlake,ifwi.raptorlake,ifwi.rocketlake</t>
  </si>
  <si>
    <t>Intention of the testcase is to verify CPU turbo boost functionality pre and post Sx cycle</t>
  </si>
  <si>
    <t>ICL_BAT_NEW,BIOS_EXT_BAT,InProdATMS1.0_03March2018,PSE 1.0,OBC-CNL-CPU-PMC-PM-Turbo,OBC-TGL-CPU-PMC-PM-Turbo,OBC-ICL-CPU-PMC-PM-Turbo,OBC-CFL-CPU-PMC-PM-Turbo,GLK_ATMS1.0_Automated_TCs,TGL_IFWI_PO_P3,MCU_UTR,rkl_cml_s62,IFWI_TEST_SUITE,ADL/RKL/JSL,ADL_Arch_Phase_!,MTL_Test_Suite,IFWI_SYNC,MTL_PSS_1.0,ADL_N_IFWIIFWI_COVERAGE_DELTA,RPLSGC1,RPLSGC2,ADLMLP4x,ADL-P_5SGC1,ADL-P_5SGC2,RPL-S_ 5SGC1,ADL_SBGA_5GC,ADL_SBGA_3SDC1,MTL_PSS_1.0_BLOCK,RPL-S_5SGC1,RPL-S_4SDC1,RPL-S_4SDC2,RPL-S_3SDC1,RPL-S_2SDC1,RPL-S_2SDC2,RPL-S_2SDC3,RPL-S_2SDC8,MTL_IFWI_PSS_BLOCK,RPL-P_5SGC1,RPL-P_4SDC1,RPL-P_3SDC2,RPL-P_2SDC3,RPL-S_2SDC7,ADL-S_Post-Si_In_Production,MTL_IFWI_CBV_DMU,MTL_IFWI_CBV_PMC,MTL_IFWI_CBV_PUNIT,MTL IFWI_Payload_Platform-Val,ADL_N_IFWI_2SDC3,ADL_N_IFWI_2SDC1,ADL_N_IFWI_3SDC1,ADL_N_IFWI_4SDC1,ADL_N_IFWI_5SGC1,MTL-P_5SGC1,MTL-P_4SDC1,MTL-P_4SDC2,MTL-P_3SDC4,RPL-SBGA_5SC,RPL-SBGA_4SC,RPL-SBGA_3SC,RPL-SBGA_2SC1,RPL-SBGA_2SC2,RPL-S_Post-Si_In_Production</t>
  </si>
  <si>
    <t>Verify Analog Microphone test connected to 3.5 mm Port pre and post Sx cycle</t>
  </si>
  <si>
    <t>CSS-IVE-132386</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</si>
  <si>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CMPH_Simics_VP_PSS1.0,RKL_S_CMPH_Simics_VP_PSS1.1,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</si>
  <si>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codecs,S-states</t>
  </si>
  <si>
    <t>BC-RQTBC-9769
ADL: 1408256914</t>
  </si>
  <si>
    <t>ifwi.alderlake,ifwi.arrowlake,ifwi.lunarlake,ifwi.meteorlake,ifwi.raptorlake,ifwi.raptorlake_refresh,ifwi.rocketlake</t>
  </si>
  <si>
    <t>ifwi.alderlake,ifwi.meteorlake,ifwi.raptorlake,ifwi.rocketlake</t>
  </si>
  <si>
    <t>Intention of the testcase is to verify Analog microphone functionality pre and post Sx cycle</t>
  </si>
  <si>
    <t>GraCom,ICL_BAT_NEW,BIOS_EXT_BAT,UDL2.0_ATMS2.0,TGL_VP_NA,TGL_ERB_PO,OBC-CNL-PCH-AVS-Audio-HDA_MIC,OBC-CFL-PCH-AVS-Audio-HAD_MIC,OBC-ICL-PCH-AVS-Audio-HDA_MIC,OBC-TGL-PCH-AVS-Audio-HDA_MIC,rkl_cml_s62,IFWI_TEST_SUITE,ADL_pss_0.8_NA,ADL/RKL/JSL,MTL_Test_Suite,IFWI_SYNC,ADL_N_IFWIIFWI_COVERAGE_DELTA,ADLMLP4x,ADL-P_5SGC1,ADL-P_5SGC2,ADL-M_5SGC1,RPL-Px_5SGC1,RPL-Px_4SDC1,MTL_S_IFWI_PSS_0.8,RPL-P_5SGC1,RPL-P_4SDC1,RPL-P_3SDC2,RPL-P_2SDC4,RPL-S_ 5SGC1,RPL-S_4SDC1,RPL-S_4SDC2,RPL-S_2SDC2,RPL-S_2SDC3,ADL_SBGA_5GC,ADL_SBGA_3DC1,ADL_SBGA_3DC2,ADL_SBGA_3DC3,ADL_SBGA_3DC4,ADL-M_3SDC1,ADL-M_3SDC2,ADL-M_2SDC1,ADL-M_2SDC2,RPL-P_3SDC3,RPL-P_PNP_GC,ADL_M_LP5x_NA,ADL_SBGA_3SDC1,MTL-M_5SGC1,MTL-M_4SDC1,MTL-M_4SDC2,MTL-M_3SDC3,MTL-M_2SDC4,MTL-M_2SDC5,MTL-M_2SDC6,MTL_IFWI_CBV_PMC,ADL_N_IFWI_5SGC1,ADL_N_IFWI_4SDC1,ADL_N_IFWI_3SDC1,ADL_N_IFWI_2SDC2,ADL_N_IFWI_2SDC3,ADL_N_IFWI_IEC_PMC,RPL-SBGA_5SC,RPL-SBGA_4SC,RPL-SBGA_3SC,RPL-SBGA_2SC1,RPL-SBGA_2SC2,RPL-S_2SDC8,RPL-P_2SDC3,RPL-P_2SDC5,RPL-P_2SDC6,ARL_S_IFWI_0.8PSS,RPL_Hx-R-GC,RPL_Hx-R-DC1</t>
  </si>
  <si>
    <t>Verify CNVi Bluetooth Functionality in OS pre and post Sx cycle</t>
  </si>
  <si>
    <t>CSS-IVE-132549</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</si>
  <si>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1.1,ADL-S_TGP-H_UDIMM_DDR5_2DPC_POE,ADL-S_ADP-S_SODIMM_DDR5_1DPC_Beta,ADL-S_ADP-S_SODIMM_DDR5_1DPC_POE,ADL-S_ADP-S_SODIMM_DDR5_1DPC_PreAlpha,ADL-S_ADP-S_SODIMM_DDR5_1DPC_PV,ADL-S_ADP-S_UDIMM_DDR4_2DPC_Alpha,ADL-S_ADP-S_UDIMM_DDR4_2DPC_Beta,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</si>
  <si>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CNVi,S-states</t>
  </si>
  <si>
    <t>BC-RQTBCTL-651
BC-RQTBC-13414
TGL: 2201297589
JSL PRD Coverage: BC-RQTBC-16463
RKL:2203201716</t>
  </si>
  <si>
    <t>Bluetooth should be detected and functional using CNVi Pre and Post Sx Cycle</t>
  </si>
  <si>
    <t>This Test case is to Validate Bluetooth Functionality using CNVi pre and post Sx cycle</t>
  </si>
  <si>
    <t>ICL_BAT_NEW,TGL_PSS1.0C,BIOS_EXT_BAT,UDL2.0_ATMS2.0,OBC-CNL-PCH-CNVi-Connectivity-BT,OBC-CFL-PCH-CNVi-Connectivity-BT,OBC-ICL-PCH-CNVi-Connectivity-BT,OBC-TGL-PCH-CNVi-Connectivity-BT,ADL_PSS_1.05,IFWI_TEST_SUITE,ADL/RKL/JSL,MTL_Test_Suite,MTL_PSS_0.8IFWI_SYNC,IFWI_FOC_BAT,ADL_N_IFWIIFWI_COVERAGE_DELTA,RPLSGC1,RPLSGC2,ADLMLP4x,ADL-P_5SGC1,ADL-P_5SGC2,ADL-M_5SGC1,ADL-M_3SDC1,ADL-M_3SDC3,ADL-M_2SDC1,ADL-P_3SDC1,MTL_S_IFWI_PSS_0.8, ,RPL_S_IFWI_PO_Phase3,ADL_SBGA_5GC,ADL-M_5SGC1,ADL-M_3SDC2,ADL-M_2SDC2, , ,LNL_M_IFWI_PSS,RPL_Px_PO_P3,MTL_IFWI_QAC,RPL_SBGA_IFWI_PO_Phase3, LNLM5SGC, LNLM4SDC1, LNLM3SDC3, LNLM3SDC4, LNLM3SDC5, LNLM2SDC6, LNLM2SDC7,RPL-S_ 5SGC1, RPL-S_4SDC1, RPL-S_4SDC2, RPL-S_3SDC1, RPL-S_2SDC2, RPL-S_2SDC7, RPL-S_2SDC8, RPL-S_2SDC9</t>
  </si>
  <si>
    <t>Verify CNVi WLAN Functionality in OS</t>
  </si>
  <si>
    <t>CSS-IVE-132553</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</si>
  <si>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owerOn,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</si>
  <si>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CNVi,WiFi</t>
  </si>
  <si>
    <t>TGL: 1209949499
BC-RQTBCTL-651
BC-RQTBC-13414
BC-RQTBC-13854
BC-RQTBC-12331
BC-RQTBCTL-476
BC-RQTBC-13856
BC-RQTBC-12333
BC-RQTBCTL-478
TGL Requirement coverage: BC-RQTBCTL-651, 2201160277, 2201160358
JSL : BC-RQTBC-16460, BC-RQTBC-16464
RKL: 2203201716,2203202994,220948396,220948390,1209950654
JSLP: 2202557901,2202557905,2202557922,2202557909,2203202994,2203203063</t>
  </si>
  <si>
    <t>WLAN/WiFi should be detected and functional using CNVi</t>
  </si>
  <si>
    <t>bios.lunarlake,ifwi.alderlake,ifwi.arrowlake,ifwi.jasperlake,ifwi.lunarlake,ifwi.meteorlake,ifwi.raptorlake,ifwi.raptorlake_refresh,ifwi.rocketlake</t>
  </si>
  <si>
    <t>This Test case is to Validate WLAN/Wi-Fi Functionality using CNVi</t>
  </si>
  <si>
    <t>GLK-FW-PO,ICL-ArchReview-PostSi,TGL_PSS0.8P,BIOS_EXT_BAT,InProdATMS1.0_03March2018,PSE 1.0,OBC-CNL-PCH-CNVi-Connectivity-WiFi,OBC-CFL-PCH-CNVi-Connectivity-WiFi,OBC-ICL-PCH-CNVi-Connectivity-WiFi,OBC-TGL-PCH-CNVi-Connectivity-WiFi,GLK_ATMS1.0_Automated_TCs,RKL_S_PO_Phase3_IFWI,RKL_POE,RKL_U_PO_Phase3_IFWI,IFWI_TEST_SUITE,RKL_Native_PO,RKL_Xcomp_PO,ADL/RKL/JSL,CML_H_ADP_S_PO,COMMON_QRC_BAT,Delta_IFWI_BIOS,Phase_3,MTL_Test_Suite,MTL_PSS_0.8IFWI_SYNC,ADL_N_IFWIIFWI_COVERAGE_DELTA,RPLSGC1,RPLSGC2,ADLMLP4x,ADL-P_5SGC1,ADL-P_5SGC2,ADL-M_5SGC1,ADL-M_3SDC1,ADL-M_3SDC3,ADL-M_2SDC1,ADL-P_3SDC1,RPL-S_ 5SGC1, RPL-S_4SDC1, RPL-S_4SDC2, ,,  RPL-S_2SDC2, RPL-S_2SDC3, RPL-S_2SDC4,RPL_S_IFWI_PO_Phase3,NA_4_FHF,MTL_IFWI_BAT,ADL_SBGA_5GC,RPL-SBGA_5SC,ERB,RPL-Px_5SGC1,RPL-Px_4SDC1,ADL-M_5SGC1,ADL-M_3SDC2,ADL-M_2SDC2,RPL-S_3SDC2, ,, RPL-S_2SDC2, RPL-S_2SDC3,  RPL-S_3SDC1, RPL-S_4SDC2, RPL-S_4SDC1, RPL-S_5SGC1, RPL-P_5SGC1, RPL-P_5SGC2,  RPL-P_2SDC3, RPL-S_2SDC7, RPL-S_ 5SGC1, RPL-S_4SDC1, RPL-S_3SDC1, ,, RPL-S_2SDC2, RPL-S_2SDC3, RPL-S_2SDC7,LNL_M_IFWI_PSS,RPL_Px_PO_P3,RPL_SBGA_IFWI_PO_Phase3,MTL IFWI_Payload_Platform-Val, ADL_N_IFWI_5SGC1, ADL_N_IFWI_4SDC1, ADL_N_IFWI_2SDC1, ADL_N_IFWI_2SDC2,ADL_N_IFWI_IEC_BIOS,RPL_P_PO_P3,RPL-S_2SDC8,RPL-Px_4SP2,RPL-Px_2SDC1,RPL-P_4SDC1,RPL-P_3SDC2,RPL-P_2SDC5,RPL-P_2SDC6,MTL-P_IFWI_PO,ARL_S_IFWI_0.8PSS, MTLSGC1, MTLSDC1, MTLSDC3, MTLSDC4, MTLSDC5, RPL-SBGA_5SC, RPL-SBGA_4SC, RPL-P_5SGC1, RPL-P_4SDC1, RPL-P_3SDC2, RPL-P_2SDC4, RPL-P_2SDC5, RPL-P_2SDC6, RPL-S_3SDC1, RPL-S_4SDC2, RPL-S_4SDC1, RPL-S_ 5SGC1, RPL-S_2SDC2, RPL-S_2SDC3, RPL-S_2SDC7, RPL-S_2SDC8, ,, LNLM5SGC, LNLM4SDC1, LNLM3SDC3, LNLM3SDC4, LNLM3SDC5, LNLM2SDC6, LNLM2SDC7,RPL-S_ 5SGC1, RPL-S_4SDC1, RPL-S_4SDC2, RPL-S_3SDC1, RPL-S_2SDC2, RPL-S_2SDC3, RPL-S_2SDC7, RPL-S_2SDC8, RPL-S_2SDC9</t>
  </si>
  <si>
    <t>Verify CNVi WLAN Functionality in OS before/after Sx cycle</t>
  </si>
  <si>
    <t>CSS-IVE-132554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</si>
  <si>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</si>
  <si>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BC-RQTBCTL-651
BC-RQTBC-13414
TGL: 2201160277, 2201160358
JSL PRD Coverage: BC-RQTBC-16463
RKL:2203201716</t>
  </si>
  <si>
    <t>WLAN/WiFi should be detected and functional using CNVi Pre and Post Sx Cycle</t>
  </si>
  <si>
    <t>This test case is to validate WLAN/Wi-Fi Functionality using CNVi Pre and Post Sx Cycle</t>
  </si>
  <si>
    <t>GLK-CI,GLK-CI-2,ICL-ArchReview-PostSi,GLK_Win10S,ICL_BAT_NEW,TGL_PSS1.0C,BIOS_EXT_BAT,InProdATMS1.0_03March2018,PSE 1.0,TGL_ERB_PO,OBC-CNL-PCH-CNVi-Connectivity-WiFi,OBC-CFL-PCH-CNVi-Connectivity-WiFi,OBC-ICL-PCH-CNVi-Connectivity-WiFi,OBC-TGL-PCH-CNVi-Connectivity-WiFi,GLK_ATMS1.0_Automated_TCs,IFWI_TEST_SUITE,ADL/RKL/JSL,MTL_Test_Suite,MTL_PSS_0.8IFWI_SYNC,ADL_N_IFWIIFWI_COVERAGE_DELTA,RPLSGC1,RPLSGC2,ADLMLP4x,ADL-P_5SGC1,ADL-P_5SGC2,ADL-M_5SGC1,ADL-M_3SDC1,ADL-M_3SDC3,ADL-M_2SDC1,ADL-P_3SDC1,RPL-S_ 5SGC1, RPL-S_4SDC1, RPL-S_4SDC2, ,,  RPL-S_2SDC2, RPL-S_2SDC3, RPL-S_2SDC4,ADL_SBGA_5GC,RPL-SBGA_5SC,RPL-Px_5SGC1,RPL-Px_4SDC1,ADL-M_5SGC1,ADL-M_3SDC2,ADL-M_2SDC2,RPL-S_3SDC2, ,, RPL-S_2SDC2, RPL-S_2SDC3,  RPL-S_3SDC1, RPL-S_4SDC2, RPL-S_4SDC1, RPL-S_5SGC1, RPL-P_5SGC1, RPL-P_5SGC2,  RPL-P_2SDC3, RPL-S_2SDC7, RPL-S_ 5SGC1, RPL-S_4SDC1, RPL-S_3SDC1, ,, RPL-S_2SDC2, RPL-S_2SDC3, RPL-S_2SDC7,LNL_M_IFWI_PSS,MTL_IFWI_CBV_PMC,MTL IFWI_Payload_Platform-Val, ADL_N_IFWI_5SGC1, ADL_N_IFWI_4SDC1, ADL_N_IFWI_2SDC1, ADL_N_IFWI_2SDC2,ADL_N_IFWI_IEC_PMC,RPL-S_2SDC8,RPL-Px_4SP2,RPL-Px_2SDC1,ARL_S_IFWI_0.8PSS, MTLSGC1, MTLSDC1, MTLSDC3, MTLSDC4, MTLSDC5, RPL-SBGA_5SC, RPL-SBGA_4SC, RPL-S_3SDC1, RPL-S_4SDC2, RPL-S_4SDC1, RPL-S_ 5SGC1, RPL-S_2SDC2, RPL-S_2SDC3, RPL-S_2SDC7, RPL-S_2SDC8, ,, LNLM5SGC, LNLM4SDC1, LNLM3SDC3, LNLM3SDC4, LNLM3SDC5, LNLM2SDC6, LNLM2SDC7,RPL-S_ 5SGC1, RPL-S_4SDC1, RPL-S_4SDC2, RPL-S_3SDC1, RPL-S_2SDC2, RPL-S_2SDC7, RPL-S_2SDC8, RPL-S_2SDC9</t>
  </si>
  <si>
    <t>Verify CNVi WLAN Enumeration in OS before/after Sx cycle</t>
  </si>
  <si>
    <t>CSS-IVE-132565</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</si>
  <si>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</si>
  <si>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 WiFi should be enumerated successfully in OS Pre and Post Sx Cycle</t>
  </si>
  <si>
    <t>This TC should Validate CNVi Wi-Fi Enumeration in OS Pre and Post Sx Cycle</t>
  </si>
  <si>
    <t>ICL-ArchReview-PostSi,InProdATMS1.0_03March2018,PSE 1.0,OBC-CNL-PCH-CNVi-Connectivity-WiFi,OBC-CFL-PCH-CNVi-Connectivity-WiFi,OBC-ICL-PCH-CNVi-Connectivity-WiFi,OBC-TGL-PCH-CNVi-Connectivity-WiFi,GLK_ATMS1.0_Automated_TCs,TGL_NEW_BAT,IFWI_TEST_SUITE,ADL_pss_0.8_NA,ADL/RKL/JSL,MTL_Test_Suite,IFWI_SYNC,ADL_N_IFWIIFWI_COVERAGE_DELTA,RPLSGC1,RPLSGC2,ADLMLP4x,ADL-P_5SGC1,ADL-P_5SGC2,ADL-M_5SGC1,ADL-M_3SDC1,ADL-M_3SDC3,ADL-M_2SDC1,ADL-P_3SDC1,RPL-S_ 5SGC1, RPL-S_4SDC1, RPL-S_4SDC2, ,,  RPL-S_2SDC2, RPL-S_2SDC3, RPL-S_2SDC4,ADL_SBGA_5GC,RPL-SBGA_5SC,RPL-Px_5SGC1,RPL-Px_4SDC1,ADL-M_5SGC1,ADL-M_3SDC2,ADL-M_2SDC2,RPL-S_3SDC2, ,, RPL-S_2SDC2, RPL-S_2SDC3,  RPL-S_3SDC1, RPL-S_4SDC2, RPL-S_4SDC1, RPL-S_5SGC1, RPL-P_5SGC1, RPL-P_5SGC2,  RPL-P_2SDC3, RPL-S_2SDC7, RPL-S_ 5SGC1, RPL-S_4SDC1, RPL-S_3SDC1, ,, RPL-S_2SDC2, RPL-S_2SDC3, RPL-S_2SDC7,ADL-S_Post-Si_In_Production,MTL_IFWI_CBV_PMC,MTL IFWI_Payload_Platform-Val, ADL_N_IFWI_5SGC1, ADL_N_IFWI_4SDC1, ADL_N_IFWI_2SDC1, ADL_N_IFWI_2SDC2,ADL_N_IFWI_IEC_PMC,ADL-N_Post-Si_In_Production,RPL-S_Post-Si_In_Production,RPL-S_2SDC8,RPL-Px_4SP2,RPL-Px_2SDC1, MTLSGC1, MTLSDC1, MTLSDC3, MTLSDC4, MTLSDC5, RPL-SBGA_5SC, RPL-SBGA_4SC, RPL-S_3SDC1, RPL-S_4SDC2, RPL-S_4SDC1, RPL-S_ 5SGC1, RPL-S_2SDC2, RPL-S_2SDC3, RPL-S_2SDC7, RPL-S_2SDC8, ,, LNLM5SGC, LNLM4SDC1, LNLM3SDC3, LNLM3SDC4, LNLM3SDC5, LNLM2SDC6, LNLM2SDC7,RPL-S_ 5SGC1, RPL-S_4SDC1, RPL-S_4SDC2, RPL-S_3SDC1, RPL-S_2SDC2, RPL-S_2SDC7, RPL-S_2SDC8, RPL-S_2SDC9</t>
  </si>
  <si>
    <t>Verify CNVi Bluetooth Enumeration in OS before/after Sx cycle</t>
  </si>
  <si>
    <t>CSS-IVE-132570</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</si>
  <si>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</si>
  <si>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 Bluetooth should be enumerated successfully in OS Pre and Post Sx</t>
  </si>
  <si>
    <t>ICL-ArchReview-PostSi,TGL_PSS0.8P,InProdATMS1.0_03March2018,PSE 1.0,OBC-CNL-PCH-CNVi-Connectivity-BT,OBC-CFL-PCH-CNVi-Connectivity-BT,OBC-ICL-PCH-CNVi-Connectivity-BT,OBC-TGL-PCH-CNVi-Connectivity-BT,GLK_ATMS1.0_Automated_TCs,TGL_NEW_BAT,IFWI_TEST_SUITE,ADL/RKL/JSL,MTL_Test_Suite,MTL_PSS_0.8IFWI_SYNC,IFWI_FOC_BAT,ADL_N_IFWIIFWI_COVERAGE_DELTA,RPLSGC1,RPLSGC2,ADLMLP4x,ADL-P_5SGC1,ADL-P_5SGC2,ADL-M_5SGC1,ADL-M_3SDC1,ADL-M_3SDC3,ADL-M_2SDC1,ADL-P_3SDC1,RPL-S_ 5SGC1,RPL-S_4SDC1,RPL-S_4SDC2,RPL-S_2SDC2,RPL-S_2SDC3,RPL-S_2SDC4,RPL_S_IFWI_PO_Phase3,ADL_SBGA_5GC,RPL-SBGA_5SC,RPL-Px_5SGC1,RPL-Px_4SDC1,ADL-M_3SDC2,ADL-M_2SDC2,RPL-S_3SDC2,RPL-S_3SDC1,RPL-S_5SGC1,RPL-P_5SGC1,RPL-P_5SGC2,RPL-P_2SDC3,RPL-S_2SDC7,LNL_M_IFWI_PSS,RPL_Px_PO_P3,ADL-S_Post-Si_In_Production,RPL_SBGA_IFWI_PO_Phase3,MTL_IFWI_CBV_PMC,MTL IFWI_Payload_Platform-Val,ADL_N_IFWI_5SGC1,ADL_N_IFWI_4SDC1,ADL_N_IFWI_2SDC1,ADL_N_IFWI_2SDC2,MTL-M/P_Pre-Si_In_Production,ADL_N_IFWI_IEC_PMC,RPL_P_PO_P3,ADL-N_Post-Si_In_Production,RPL-S_Post-Si_In_Production,RPL-S_2SDC8,RPL-Px_4SP2,RPL-Px_2SDC1,RPL-P_4SDC1,RPL-P_3SDC2,RPL-P_2SDC5,RPL-P_2SDC6,ARL_S_IFWI_0.8PSS, MTLSGC1, MTLSDC1, MTLSDC3, MTLSDC4, MTLSDC5, RPL-SBGA_5SC, RPL-SBGA_4SC, RPL-P_5SGC1, RPL-P_4SDC1, RPL-P_3SDC2, RPL-P_2SDC4, RPL-P_2SDC5, RPL-P_2SDC6, RPL-S_3SDC1, RPL-S_4SDC2, RPL-S_4SDC1, RPL-S_ 5SGC1, RPL-S_2SDC2, RPL-S_2SDC3, RPL-S_2SDC7, RPL-S_2SDC8, ,, LNLM5SGC, LNLM4SDC1, LNLM3SDC3, LNLM3SDC4, LNLM3SDC5, LNLM2SDC6, LNLM2SDC7,RPL-S_ 5SGC1, RPL-S_4SDC1, RPL-S_4SDC2, RPL-S_3SDC1, RPL-S_2SDC2, RPL-S_2SDC7, RPL-S_2SDC8, RPL-S_2SDC9</t>
  </si>
  <si>
    <t>Verify CSE/TXE/SEC/CSME enumeration pre and post Sx cycle</t>
  </si>
  <si>
    <t>CSS-IVE-132592</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</si>
  <si>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</si>
  <si>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CSE/TXE,S-states</t>
  </si>
  <si>
    <t>BC-RQTBC-9860
Mandatory IFWI scenarios related to CSME</t>
  </si>
  <si>
    <t>CSE/TXE/CSME should get enumerated and its version should be consistent pre and post cycling.
CSE/TXE/CSME should not display any yellow bangs pre and post cycling.
CSE/TXE/CSME FWSTS registers should be enumerated consistently pre and post cycling.</t>
  </si>
  <si>
    <t>bios.arrowlake,bios.raptorlake,ifwi.alderlake,ifwi.arrowlake,ifwi.jasperlake,ifwi.lunarlake,ifwi.meteorlake,ifwi.raptorlake,ifwi.rocketlake</t>
  </si>
  <si>
    <t>bios.arrowlake,bios.raptorlake,ifwi.alderlake,ifwi.jasperlake,ifwi.meteorlake,ifwi.raptorlake,ifwi.rocketlake</t>
  </si>
  <si>
    <t>This test case is verify CSE/TXE/SEC/CSME enumeration pre and post Sx cycle</t>
  </si>
  <si>
    <t>ICL_PSS_BAT_NEW,CFL_Automation_Production,BIOS_EXT_BAT,InProdATMS1.0_03March2018,PSE 1.0,OBC-TGL-PCH-CSME-Manageability-MEBx,TGL_H_PSS_BIOS_BAT,IFWI_TEST_SUITE,ADL/RKL/JSL,RKL-S X2_(CML-S+CMP-H)_S102,RKL-S X2_(CML-S+CMP-H)_S62,MTL_Test_Suite,IFWI_SYNC,IFWI_FOC_BAT,ADL_N_IFWI,MTL_IFWI_PSS_EXTENDEDIFWI_COVERAGE_DELTA,RPLSGC1,RPLSGC2,ADLMLP4x,ADL-P_5SGC1,ADL-P_5SGC2,ADL-M_5SGC1,RPL-Px_5SGC1,RPL-Px_4SDC1,RPL-S_5SGC1,RPL-S_4SDC1,RPL-S_2SDC9,RPL-S_4SDC2,RPL-S_3SDC1,RPL-S_2SDC1,RPL-S_2SDC2,RPL-S_2SDC3,MTL_IFWI_BAT,ADL_SBGA_5GC,ADL_SBGA_3DC4,RPL-S_2SDC7,LNL_M_IFWI_PSS,MTL_S_MASTER,MTL_P_MASTER,MTL_M_MASTER,ADL-S_Post-Si_In_Production,MTL-M_5SGC1,MTL-M_4SDC1,MTL-M_4SDC2,MTL-M_3SDC3,MTL-M_2SDC4,MTL-M_2SDC5,MTL-M_2SDC6,MTL_IFWI_IAC_CSE,MTL_IFWI_CBV_PMC,MTL_IFWI_CBV_CSME,RPL-SBGA_5SC,ADL_N_IFWI_5SGC1,ADL_N_IFWI_4SDC1,ADL_N_IFWI_3SDC1,ADL_N_IFWI_2SDC1,ADL_N_IFWI_2SDC2,ADL_N_IFWI_2SDC3,ADL_N_IFWI_IEC_BIOS,ADL_N_IFWI_IEC_CSME,ADL_N_IFWI_IEC_PMC,RPL-SBGA_4SC,RPL-SBGA_3SC,RPL-SBGA_2SC1,RPL-SBGA_2SC2,RPL-S_2SDC8,RPL-Px_4SP2,RPL-Px_2SDC1,,RPL-P_5SGC1,RPL-P_2SDC3,,RPL-P_3SDC2,RPL-P_2SDC4,RPL-P_2SDC5,MTLSDC1,MTLSDC2,RPL_Hx-R-GC,MTLSDC4,ARL_S_IFWI_0.8PSS,MTL_S_IFWI_SOC-IOE-PMC_Payload,RPL-SBGA_3SC,MTLSGC1,MTLSDC1,MTLSDC2,RPL_Hx-R-GC,MTLSDC3,MTLSDC4,MTL_IFWI_MEBx,RPL_Hx-R-GC,RPL_Hx-R-DC1,LNLM5SGC, LNLM4SDC1, LNLM3SDC2, LNLM3SDC3, LNLM3SDC4, LNLM3SDC5, LNLM2SDC6, LNLM2SDC7</t>
  </si>
  <si>
    <t>Verify SLP_S0 assertion before and after S5 cycle with fast startup enabled</t>
  </si>
  <si>
    <t>CSS-IVE-144382</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</si>
  <si>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</si>
  <si>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SLP_S0,S-states</t>
  </si>
  <si>
    <t>SLP-S0 should be reach 90% before and after S4</t>
  </si>
  <si>
    <t>Intention of the testcase is to verify SLP_S0 assertion before and after S5 cycle with fast startup enabled</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</si>
  <si>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5SGC1,MTL_IFWI_BAT,ADL_SBGA_5GC,ADL_SBGA_3SDC1,RPL-S_5SGC1,RPL-S_4SDC1,RPL-S_4SDC2,RPL-S_3SDC1,RPL-S_2SDC1,RPL-S_2SDC2,RPL-S_2SDC3,RPL-P_5SGC1,RPL-P_4SDC1,RPL-P_3SDC2,RPL-P_2SDC3,RPL-S_ 5SGC1,RPL-S_4SDC1,RPL-S_4SDC2,RPL-S_3SDC1,RPL-S_2SDC2,RPL-S_2SDC3,RPL-S_2SDC7,RPL-S_2SDC8,ADL_N_IFWI_2SDC3,ADL_N_IFWI_2SDC1,ADL_N_IFWI_3SDC1,ADL_N_IFWI_4SDC1,ADL_N_IFWI_5SGC1,MTLSGC1
,MTL-M_5SGC1,MTL-M_4SDC1,MTL-M_4SDC2,MTL-M_3SDC3,MTL-M_2SDC4,MTL-M_2SDC5,MTL-M_2SDC6,MTL_IFWI_IAC_PMC_SOC_IOE,MTL_IFWI_CBV_DMU,MTL_IFWI_CBV_PMC,MTL_IFWI_CBV_PUNIT,ADL_N_IFWI_IEC_PMC,ADL_N_IFWI_IEC_Chipset_init,MTL-P_5SGC1,MTL-P_4SDC1,MTL-P_4SDC2,MTL-P_3SDC4,RPL-SBGA_5SC,RPL-SBGA_4SC,RPL-SBGA_3SC,RPL-SBGA_2SC1,RPL-SBGA_2SC2,RPL-P_5SGC1,RPL-P_4SDC1,RPL-P_3SDC2,RPL-P_2SDC3,RPL-P_2SDC4,RPL-P_2SDC5,RPL-P_2SDC6,LNLM5SGC,LNLM4SDC1,LNLM3SDC2,LNLM3SDC3,LNLM3SDC4,LNLM3SDC5,LNLM2SDC6,LNLM2SDC7</t>
  </si>
  <si>
    <t>Verify SLPS_S0 assertion before and after S4 cycle</t>
  </si>
  <si>
    <t>CSS-IVE-141427</t>
  </si>
  <si>
    <t> 
SLP_S0 should be asserted before and after Hibernate cycle</t>
  </si>
  <si>
    <t>Intention of the testcase is to Verify SLPS_S0 assertion before and after S4 cycle</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</si>
  <si>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5SGC1,MTL_IFWI_BAT,ADL_SBGA_5GC,ADL_SBGA_3SDC1,RPL-S_5SGC1,RPL-S_4SDC1,RPL-S_4SDC2,RPL-S_3SDC1,RPL-S_2SDC1,RPL-S_2SDC2,RPL-S_2SDC3,RPL-P_5SGC1,RPL-P_4SDC1,RPL-P_3SDC2,RPL-P_2SDC3,RPL-S_ 5SGC1,RPL-S_4SDC1,RPL-S_4SDC2,RPL-S_3SDC1,RPL-S_2SDC2,RPL-S_2SDC3,RPL-S_2SDC7,RPL-S_2SDC8,MTL-M_5SGC1,MTL-M_4SDC1,MTL-M_4SDC2,MTL-M_3SDC3,MTL-M_2SDC4,MTL-M_2SDC5,MTL-M_2SDC6,MTL_IFWI_IAC_PMC_SOC_IOE,MTL_IFWI_CBV_DMU,MTL_IFWI_CBV_PMC,MTL_IFWI_CBV_PUNIT,ADL_N_IFWI_2SDC3,ADL_N_IFWI_2SDC1,ADL_N_IFWI_3SDC1,ADL_N_IFWI_4SDC1,ADL_N_IFWI_5SGC1,ADL_N_IFWI_IEC_General,ADL_N_IFWI_IEC_PMC,ADL_N_IFWI_IEC_Chipset_init,MTL-P_5SGC1,MTL-P_4SDC1,MTL-P_4SDC2,MTL-P_3SDC4,RPL-SBGA_4SC,RPL-SBGA_2SC1,RPL-SBGA_2SC2,RPL-P_5SGC1,RPL-P_4SDC1,RPL-P_3SDC2,RPL-P_2SDC3,RPL-P_2SDC4,RPL-P_2SDC5,RPL-P_2SDC6,LNLM5SGC,LNLM4SDC1,LNLM3SDC2,LNLM3SDC3,LNLM3SDC4,LNLM3SDC5,LNLM2SDC6,LNLM2SDC7,MTLSGC1</t>
  </si>
  <si>
    <t>Passed</t>
  </si>
  <si>
    <t>Verify system wakes from idle state successfully via Keyboard</t>
  </si>
  <si>
    <t>CSS-IVE-60171</t>
  </si>
  <si>
    <t>ADL-S_ADP-S_SODIMM_DDR5_1DPC_Alpha,AML_5W_Y22_ROW_PV,ADL-S_ADP-S_UDIMM_DDR5_1DPC_PreAlpha,AML_7W_Y22_KC_PV,AMLR_Y42_Corp_RS6_PV,AMLR_Y42_PV_RS6,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1.0C,ICL_HFPGA_RS1_PSS_1.0P,ICL_HFPGA_RS2_PSS_1.1,ICL_HSLE_RS1_PSS_1.0C,ICL_HSLE_RS1_PSS_1.0P,ICL_HSLE_RS2_PSS_1.1,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t>
  </si>
  <si>
    <t>BC-RQTBC-9775 -&gt; Low Power Engine(Idle state) interrupt functionality is covered as part of this TC. 
ICL:IceLake-UCIS-1876
TGL FR: 1405574806
RKL: 2206776649 , 2207425737
ADL : 2205168064
JSLP : 1607196250
MTL : 16011187678 , 16011326889</t>
  </si>
  <si>
    <t>System is stable and able to wake from idle state</t>
  </si>
  <si>
    <t>bios.alderlake,bios.amberlake,bios.apollolake,bios.arrowlake,bios.cannonlake,bios.coffeelake,bios.cometlake,bios.geminilake,bios.icelake-client,bios.jasperlake,bios.kabylake,bios.kabylake_r,bios.lunarlake,bios.meteorlake,bios.raptorlake,bios.raptorlake_refresh,bios.rocketlake,bios.tigerlake,bios.whiskeylake,ifwi.amberlake,ifwi.apollolake,ifwi.arrowlake,ifwi.cannonlake,ifwi.coffeelake,ifwi.cometlake,ifwi.geminilake,ifwi.icelake,ifwi.kabylake,ifwi.kabylake_r,ifwi.lunarlake,ifwi.meteorlake,ifwi.raptorlake,ifwi.raptorlake_refresh,ifwi.skylake,ifwi.tigerlake,ifwi.whiskeylake</t>
  </si>
  <si>
    <t>bios.alderlake,bios.amberlake,bios.apollolake,bios.arrowlake,bios.broxton,bios.cannonlake,bios.coffeelake,bios.cometlake,bios.geminilake,bios.icelake-client,bios.jasperlake,bios.kabylake,bios.kabylake_r,bios.lunarlake,bios.meteorlake,bios.raptorlake,bios.rocketlake,bios.tigerlake,bios.whiskeylake,ifwi.amberlake,ifwi.apollolake,ifwi.broxton,ifwi.cannonlake,ifwi.coffeelake,ifwi.cometlake,ifwi.geminilake,ifwi.icelake,ifwi.kabylake,ifwi.kabylake_r,ifwi.meteorlake,ifwi.raptorlake,ifwi.tigerlake,ifwi.whiskeylake</t>
  </si>
  <si>
    <t>L0 Check-in-CI</t>
  </si>
  <si>
    <t>Intention of the testcase is to verify system wakes from idle state successfully via Keyboard</t>
  </si>
  <si>
    <t>BIOS+IFWI,GraCom,GLK-FW-PO,BIOS_BAT_QRC,ICL_BAT_NEW,BIOS_EXT_BAT,UDL2.0_ATMS2.0,OBC-CNL-PTF-PMC-PM-Sx,OBC-ICL-PTF-PMC-PM-Sx,OBC-TGL-PTF-PMC-PM-Sx,TGL_BIOS_PO_P2,TGL_H_PSS_BIOS_BAT,TGL_IFWI_FOC_BLUE,CML-H_ADP-S_PO_Phase1,CML-H_ADP-S_PO_Phase2,ADL_S_Dryrun_Done,ADL-S_ADP-S_DDR4_2DPC_PO_Phase3,ADL_P_Automated_TCs,MTL_PSS_0.5,LNL_M_PSS0.5,LNL_M_PSS0.8,ADL_P_ERB_BIOS_PO,ADL_S_QRCBAT,IFWI_Payload_PMC,IFWI_Payload_EC,ADL-P_ADP-LP_DDR4_PO Suite_Phase3,PO_Phase_3,ADL-P_ADP-LP_LP5_PO Suite_Phase3,ADL-P_ADP-LP_DDR5_PO Suite_Phase3,ADL-P_ADP-LP_LP4x_PO Suite_Phase3,RKL-S X2_(CML-S+CMP-H)_S62,RKL-S X2_(CML-S+CMP-H)_S102,RPL_S_PSS_BASE,UTR_SYNC,Automation_Inproduction,MTL_HFPGA_SOC_S,RPL_S_BackwardComp,RPL-P_5SGC1,RPL-P_4SDC1,RPL-P_3SDC2,RPL-P_2SDC3,RPL-S_5SGC1,RPL-S_4SDC1,RPL-S_4SDC2,RPL-S_2SDC1,RPL-S_2SDC2,RPL-S_2SDC3,RPL-S_ 5SGC1,RPL-S_2SDC8,ADL-S_ 5SGC_1DPC,ADL-S_4SDC1,ADL-S_4SDC2,ADL-S_4SDC4,ADL_N_REV0,ADL_N_5SGC1,ADL_N_4SDC1,ADL_N_3SDC1,ADL_N_2SDC1,ADL_N_2SDC2,ADL_N_2SDC3,IFWI_TEST_SUITE,IFWI_COMMON_UNIFIED,ADL-P_5SGC1,ADL-P_5SGC2,RPL_S_PO_P3,ADL_M_QRC_BAT,ADL-M_5SGC1,ADL-M_3SDC1,ADL-M_3SDC2,ADL-M_3SDC3,ADL-M_2SDC1,ADL-M_QRC_BAT,ADL-P_4SDC1,ADL-P_4SDC2,ADL-P_3SDC1,ADL-P_3SDC2,ADL-P_3SDC3,ADL-P_3SDC4,ADL-P_2SDC1,ADL-P_2SDC2,ADL-P_2SDC3,ADL-P_2SDC4,ADL-P_2SDC5,ADL-P_2SDC6_OC,ADL-P_3SDC5,MTL_SIMICS_IN_EXECUTION_TEST,ADL_N_PO_Phase3,ADL-N_REV1,RPL_S_QRCBAT,MTL_HSLE_Sanity_SOC,ADL_SBGA_5GC,ADL_SBGA_3DC1,ADL_SBGA_3DC2,ADL_SBGA_3DC3,ADL_SBGA_3DC4,RPL-SBGA_5SC,RPL_P_PSS_BIOS,RPL-S_2SDC7,RPL-Px_5SGC1,RPL_Px_PO_P3,RPL_Px_QRC,MTL-M_5SGC1,MTL-M_4SDC1,MTL-M_4SDC2,MTL-M_3SDC3,MTL-M_2SDC4,MTL-M_2SDC5,MTL-M_2SDC6,RPL_SBGA_PO_P3,MTL_IFWI_CBV_BIOS,MTL-P_5SGC1,MTL-P_4SDC1,MTL-P_4SDC2,MTL-P_3SDC3,MTL-P_3SDC4,MTL-P_2SDC5,MTL-P_2SDC6,RPL_P_PO_P3,RPL-Px_4SP2,RPL-Px_2SDC1,RPL-sbga_QRC_BAT,ARL_Px_IFWI_CI,RPL_P_QRC,MTLSGC1,MTLSDC1,MTLSDC2,MTLSDC3,MTLSDC4,RPL_P_Q0_DC2_PO_P3,LNLM5SGC,LNLM4SDC1,LNLM3SDC2,LNLM3SDC3,LNLM3SDC4,LNLM3SDC5,LNLM2SDC6,LNLM2SDC7,ARL_S_IFWI_0.5PSS,RPL_Hx-R-GC,RPL_Hx-R-DC1</t>
  </si>
  <si>
    <t>Verify system stability post Reboot(S5) cycling</t>
  </si>
  <si>
    <t>CSS-IVE-60413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</si>
  <si>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B0_RS4_Beta,LKF_Bx_ROW_19H1_Alpha,LKF_Bx_ROW_19H2_Beta,LKF_Bx_ROW_19H2_PV,LKF_Bx_ROW_20H1_PV,LKF_Bx_Win10X_PV,LKF_Bx_Win10X_Bet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</si>
  <si>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BC-RQTBC-10216
BC-RQTBC-10217
BC-RQTBC-10218
TGL:BC-RQTBCTL-1146
RKL: 2206874065
JSL: 2202553195
ADL: 2205193100</t>
  </si>
  <si>
    <t>System should be stable post Reboot cycling</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</si>
  <si>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whiskeylake,ifwi.amberlake,ifwi.apollolake,ifwi.arrowlake,ifwi.broxton,ifwi.cannonlake,ifwi.coffeelake,ifwi.cometlake,ifwi.geminilake,ifwi.icelake,ifwi.kabylake,ifwi.kabylake_r,ifwi.lakefield,ifwi.lunarlake,ifwi.meteorlake,ifwi.raptorlake,ifwi.raptorlake_refresh,ifwi.skylake,ifwi.whiskeylake</t>
  </si>
  <si>
    <t>bios.alderlake,bios.amberlake,bios.apollolake,bios.arrowlake,bios.broxton,bios.cannonlake,bios.cometlake,bios.geminilake,bios.icelake-client,bios.jasperlake,bios.kabylake,bios.kabylake_r,bios.lunarlake,bios.meteorlake,bios.raptorlake,bios.rocketlake,bios.whiskeylake,ifwi.amberlake,ifwi.apollolake,ifwi.broxton,ifwi.cannonlake,ifwi.cometlake,ifwi.geminilake,ifwi.icelake,ifwi.kabylake,ifwi.kabylake_r,ifwi.meteorlake,ifwi.raptorlake,ifwi.whiskeylake</t>
  </si>
  <si>
    <t>L1 DailyCI-Basic-Sanity</t>
  </si>
  <si>
    <t>Intention of the testcase is to verify system stability check post Reboot cycling</t>
  </si>
  <si>
    <t>IFWI,ICL-FW-PSS0.5,GLK-CI,EC-NA,GLK-CI-2,ICL_PSS_BAT_NEW,GLK_Win10S,GLK-RS3-10_IFWI,ICL_BAT_NEW,TGL_PSS0.8C,BIOS_EXT_BAT,InProdATMS1.0_03March2018,EC-tgl-pss_bat,PSE 1.0,EC-BAT-automation,RKL_PSS0.5,TGL_PSS_IN_PRODUCTION,GLK_ATMS1.0_Automated_TCs,CML_EC_BAT,CML_EC_SANITY,TGL_Focus_Blue_Auto,PSS_ADL_Automation_In_Production,EC-FV,ADL_P_Automated_TCs,COMMON_QRC_BAT,ECVAL-DT-FV,ADL_S_QRCBAT,EC-WCOS-NEW,ADL-S_Delta,MTL_PSS_1.0,LNL_M_PSS1.0,RKL-S X2_(CML-S+CMP-H)_S62,RKL-S X2_(CML-S+CMP-H)_S102,ADL-P_QRC,ADL-P_QRC_BAT,RPL_S_PSS_BASE,UTR_SYNC,Automation_Inproduction,RPL_S_BackwardComp,RPL-P_5SGC1,RPL-P_4SDC1,RPL-P_3SDC2,RPL-P_2SDC3,RPL-S_5SGC1,RPL-S_4SDC1,RPL-S_4SDC2,RPL-S_2SDC1,RPL-S_2SDC2,RPL-S_2SDC3,RPL-S_2SDC8,ADL-S_ 5SGC_1DPC,ADL-S_4SDC1,ADL-S_4SDC2,ADL-S_4SDC4,ADL_N_PSS_0.5,ADL_N_5SGC1,ADL_N_4SDC1,ADL_N_3SDC1,ADL_N_2SDC1,ADL_N_2SDC2,ADL_N_2SDC3,IFWI_TEST_SUITE,IFWI_COMMON_UNIFIED,IFWI_FOC_BAT,ADL_N_QRCBAT,ADL-P_5SGC1,ADL-P_5SGC2,ADL_M_QRC_BAT,ADL-M_5SGC1,ADL-N_QRC_BAT,RPL_S_QRCBAT,RPL_S_IFWI_PO_Phase3,ADL_N_REV0,ADL-N_REV1,RPL_S_PO_P3,RPL_S_Delta_TCD,MTL_HSLE_Sanity_SOC,ADL_SBGA_5GC,ADL_SBGA_3DC1,ADL_SBGA_3DC2,ADL_SBGA_3DC3,ADL_SBGA_3DC4,RPL-SBGA_5SC,RPL_P_PSS_BIOS,MTL_M_P_PV_PORLNL_M_PSS0.5,LNL_M_PSS0.8,RPL-S_2SDC7,RPL-Px_5SGC1,RPL_Px_PO_P3,RPL_Px_QRC,MTL-M_5SGC1,MTL-M_4SDC1,MTL-M_4SDC2,MTL-M_3SDC3,MTL-M_2SDC4,MTL-M_2SDC5,MTL-M_2SDC6,ADL-S_Post-Si_In_Production,MTL-M/P_Pre-Si_In_Production,MTL_IFWI_IAC_PUNIT,MTL_IFWI_IAC_DMU,RPL_SBGA_PO_P3,RPL_SBGA_IFWI_PO_Phase3,MTL_IFWI_CBV_DMU,MTL_IFWI_CBV_PMC,MTL_IFWI_CBV_PUNIT,MTL_IFWI_CBV_BIOS,LNL-M_Pre-Si_In_Production,MTL-P_5SGC1,MTL-P_4SDC1,MTL-P_4SDC2,MTL-P_3SDC3,MTL-P_3SDC4,MTL-P_2SDC5,MTL-P_2SDC6,RPL_P_PO_P3,ADL-N_Post-Si_In_Production,RPL-S_Post-Si_In_Production,RPL-Px_4SP2,RPL-Px_2SDC1,RPL-P_2SDC4,RPL-P_2SDC5,RPL-P_2SDC6,RPL-sbga_QRC_BAT,RPL_readiness_kit,RPL_P_QRC,MTLSGC1,RPL_P_Q0_DC2_PO_P3,LNLM5SGC,LNLM4SDC1,LNLM3SDC2,LNLM3SDC3,LNLM3SDC4,LNLM3SDC5,LNLM2SDC6,LNLM2SDC7,ARL_S_IFWI_0.5PSS,RPL_Hx-R-GC,RPL_Hx-R-DC1,ARL_S_PSS1.0,ARL_S_QRC,ARL-S_eBAT</t>
  </si>
  <si>
    <t>Verify system stability post Sleep(S3) cycling</t>
  </si>
  <si>
    <t>CSS-IVE-60509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</si>
  <si>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M_ADP-M_LP4x_Win10x_PreAlpha,ADL-P_ADP-LP_DDR4_PreAlpha,ADL-P_ADP-LP_DDR5_PreAlpha</t>
  </si>
  <si>
    <t>TGL : BC-RQTBCTL-1144
JSLP : BC-RQTBC-16720
ADL: 2205168301,2202553186
MTL : 16011327243</t>
  </si>
  <si>
    <t>System should be stable post Sleep cycling</t>
  </si>
  <si>
    <t>bios.alderlake,bios.amberlake,bios.apollolake,bios.arrowlake,bios.cannonlake,bios.coffeelake,bios.cometlake,bios.geminilake,bios.icelake-client,bios.jasperlake,bios.kabylake,bios.kabylake_r,bios.meteorlake,bios.raptorlake,bios.raptorlake_refresh,bios.rocketlake,bios.skylake,bios.tigerlake,bios.whiskeylake,ifwi.amberlake,ifwi.apollolake,ifwi.arrowlake,ifwi.cannonlake,ifwi.coffeelake,ifwi.cometlake,ifwi.geminilake,ifwi.icelake,ifwi.jasperlake,ifwi.kabylake,ifwi.kabylake_r,ifwi.lunarlake,ifwi.meteorlake,ifwi.raptorlake,ifwi.skylake,ifwi.tigerlake,ifwi.whiskeylake</t>
  </si>
  <si>
    <t>bios.alderlake,bios.amberlake,bios.apollolake,bios.arrowlake,bios.cannonlake,bios.coffeelake,bios.cometlake,bios.geminilake,bios.icelake-client,bios.jasperlake,bios.kabylake,bios.kabylake_r,bios.meteorlake,bios.raptorlake,bios.rocketlake,bios.tigerlake,bios.whiskeylake,ifwi.amberlake,ifwi.apollolake,ifwi.cannonlake,ifwi.coffeelake,ifwi.cometlake,ifwi.geminilake,ifwi.icelake,ifwi.kabylake,ifwi.kabylake_r,ifwi.meteorlake,ifwi.raptorlake,ifwi.tigerlake,ifwi.whiskeylake</t>
  </si>
  <si>
    <t>Intention of the testcase is to verify system stability check post sleep cycling</t>
  </si>
  <si>
    <t>ICL-FW-PSS0.5,GLK-CI,GLK-SxCycle,EC-BAT,EC-SX,EC-GPIO,GLK-CI-2,GLK_eSPI_Sanity_inprod,ICL_PSS_BAT_NEW,GLK_Win10S,GLK-RS3-10_IFWI,ICL_BAT_NEW,BIOS_EXT_BAT,InProdATMS1.0_03March2018,ECVAL-BAT-2018,EC-tgl-pss_bat,PSE 1.0,EC-BAT-automation,OBC-CNL-PTF-PMC-PM-Sx,OBC-ICL-PTF-PMC-PM-Sx,OBC-TGL-PTF-PMC-PM-Sx,RKL_PSS0.5,TGL_PSS_IN_PRODUCTION,GLK_ATMS1.0_Automated_TCs,CML_EC_BAT,CML_EC_SANITY,TGL_Focus_Blue_Auto,ADL_S_Dryrun_Done,PSS_ADL_Automation_In_Production,ADL_P_Automated_TCs,COMMON_QRC_BAT,TGL_H_QRC_NA,ECVAL-DT-FV,ADL_S_QRCBAT,TGL_U_GC_DC,IFWI_Payload_PMC,IFWI_Payload_BIOS,IFWI_Payload_EC,MTL_PSS_1.0,LNL_M_PSS1.0,RKL-S X2_(CML-S+CMP-H)_S62,RKL-S X2_(CML-S+CMP-H)_S102,ADL-P_QRC,ADL-P_QRC_BAT,RPL_S_PSS_BASE,UTR_SYNC,Automation_Inproduction,RPL_S_BackwardComp,RPL-P_5SGC1,RPL-P_4SDC1,RPL-P_3SDC2,RPL-P_2SDC3,RPL-S_5SGC1,RPL-S_4SDC1,RPL-S_4SDC2,RPL-S_2SDC1,RPL-S_2SDC2,RPL-S_2SDC3,RPL-S_ 5SGC1,RPL-S_2SDC8,ADL-S_ 5SGC_1DPC,ADL-S_4SDC1,ADL-S_4SDC2,ADL-S_4SDC4,ADL_N_5SGC1,ADL_N_4SDC1,ADL_N_3SDC1,ADL_N_2SDC1,ADL_N_2SDC3,IFWI_TEST_SUITE,IFWI_COMMON_UNIFIED,IFWI_FOC_BAT,ADL-P_5SGC2,ADL_N_REV0,ADL-N_QRC_BAT,ADL-N_REV1,RPL_S_QRCBAT,RPL_S_IFWI_PO_Phase3,RPL_S_PO_P3,RPL_S_Delta_TCD,MTL_HSLE_Sanity_SOC,ADL_SBGA_5GC,ADL_SBGA_3DC1,ADL_SBGA_3DC2,ADL_SBGA_3DC3,ADL_SBGA_3DC4,RPL-SBGA_5SC,RPL-SBGA_3SC1,MTL_M_P_P,RPL-Px_5SGC1,MTL-M_5SGC1,MTL-M_4SDC1,MTL-M_4SDC2,MTL-M_3SDC3,MTL-M_2SDC4,MTL-M_2SDC5,MTL-M_2SDC65SGC1,RPL-S_2SDC7,RPL_Px_PO_P3,RPL_Px_QRC,ADL-S_Post-Si_In_Production,MTL-M/P_Pre-Si_In_Production,MTL_IFWI_IAC_PUNIT,MTL_IFWI_IAC_DMU,RPL_SBGA_PO_P3,RPL_SBGA_IFWI_PO_Phase3,MTL_IFWI_CBV_DMU,MTL_IFWI_CBV_PMC,MTL_IFWI_CBV_PUNIT,MTL_IFWI_CBV_BIOS,MTL-P_5SGC1,MTL-P_4SDC1,MTL-P_4SDC2,MTL-P_3SDC3,MTL-P_3SDC4,MTL-P_2SDC5,MTL-P_2SDC6,RPL_P_PO_P3,ADL-N_Post-Si_In_Production,RPL-S_Post-Si_In_Production,RPL-Px_4SP2,RPL-Px_2SDC1,RPL-P_2SDC4,RPL-P_2SDC5,RPL-P_2SDC6,RPL-sbga_QRC_BAT,RPL_readiness_kit,RPL_P_QRC,MTLSGC1,RPL_P_Q0_DC2_PO_P3,ARL_S_IFWI_0.5PSS,ARL_FT_BLK,RPL_Hx-R-GC,RPL_Hx-R-DC1,ARL_S_PSS1.0,ARL_S_QRC,ARL-S_eBAT</t>
  </si>
  <si>
    <t>Verify CPU switches between all P-states when Number of P states set to 0</t>
  </si>
  <si>
    <t>bios.cpu_pm,fw.ifwi.others,fw.ifwi.pmc</t>
  </si>
  <si>
    <t>CSS-IVE-50711</t>
  </si>
  <si>
    <t>ADL-S_ADP-S_SODIMM_DDR5_1DPC_Alpha,AML_5W_Y22_ROW_PV,ADL-S_ADP-S_UDIMM_DDR5_1DPC_PreAlpha,AML_7W_Y22_KC_PV,AMLR_Y42_Corp_RS6_PV,AMLR_Y42_PV_RS6,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PSS_1.0_19H1_REV2,JSLP_PSS_1.1_19H1_REV2,JSLP_TestChip_19H1_PowerOn,JSLP_TestChip_19H1_PreAlpha,KBL_H42_PV,KBL_S42_PV,KBL_U22_PV,KBL_U23e_PV,KBL_Y22_PV,KBLR_Y_PV,KBLR_Y22_PV,LKF_A0_RS4_Alpha,LKF_A0_RS4_POE,LKF_B0_RS4_Beta,LKF_B0_RS4_PO,LKF_Bx_ROW_19H1_Alpha,LKF_Bx_ROW_19H1_POE,LKF_Bx_ROW_19H2_Beta,LKF_Bx_ROW_19H2_PV,LKF_Bx_ROW_20H1_PV,LKF_Bx_Win10X_PV,LKF_Bx_Win10X_Beta,LKF_HFPGA_RS3_PSS1.0,LKF_HFPGA_RS3_PSS1.1,LKF_HFPGA_RS4_PSS1.0,LKF_HFPGA_RS4_PSS1.1,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t>
  </si>
  <si>
    <t>HWP-Speedshift,P-States</t>
  </si>
  <si>
    <t>BC-RQTBC-2669
LKF: IceLake-UCIS-1826,4_335-TSTRN-5228 , BC-RQTBCLF-395
ICL: BC-RQTBC-13484,BC-RQTBC-15324
TGL: BC-RQTBCTL-639  BC-RQTBCTL-514
JSL: BC-RQTBC-16724,4_335-UCIS-2480 , 1607196252 , 2202553253 , 2202553178
RKL: 2206776645 , 2203201652
BC-RQTBC-13128
MTL : 16011187739, 16011327004</t>
  </si>
  <si>
    <t>CPU should run with all supported P-states frequency's 
 </t>
  </si>
  <si>
    <t>bios.alderlake,bios.amberlake,bios.arrowlake,bios.cannonlake,bios.coffeelake,bios.cometlake,bios.icelake-client,bios.jasperlake,bios.kabylake,bios.kabylake_r,bios.lakefield,bios.lunarlake,bios.meteorlake,bios.raptorlake,bios.rocketlake,bios.tigerlake,bios.whiskeylake,ifwi.arrowlake,ifwi.lunarlake,ifwi.meteorlake,ifwi.raptorlake</t>
  </si>
  <si>
    <t>bios.alderlake,bios.amberlake,bios.arrowlake,bios.cannonlake,bios.coffeelake,bios.cometlake,bios.icelake-client,bios.jasperlake,bios.kabylake,bios.kabylake_r,bios.lakefield,bios.lunarlake,bios.meteorlake,bios.raptorlake,bios.rocketlake,bios.tigerlake,bios.whiskeylake,ifwi.meteorlake,ifwi.raptorlake</t>
  </si>
  <si>
    <t>TAT</t>
  </si>
  <si>
    <t>Intention of the testcase is to verify CPU switches between all P-states</t>
  </si>
  <si>
    <t>ICL-ArchReview-PostSi,InProdATMS1.0_03March2018,LKF_PO_Phase3,LKF_PO_New_P3,PSE 1.0,KBLR_ATMS1.0_Automated_TCs,TGL_BIOS_PO_P2,LKF_B0_Power_ON,RKL_CML_S_TGPH_PO_P3,ADL-S_TGP-H_PO_Phase2,ADL_S_Dryrun_Done,RKL_S_TGPH_POE,RKL_CMLS_CPU_TCS,ADL_P_ERB_BIOS_PO,RKL-S X2_(CML-S+CMP-H)_S62,RKL-S X2_(CML-S+CMP-H)_S102,MTL_PSS_0.8,LNL_M_PSS0.8,RPL_S_PSS_BASE,UTR_SYNC,Automation_Inproduction,RPL_S_MASTER,RPL-P_5SGC1,RPL-P_4SDC1,RPL-P_3SDC2,RPL-P_2SDC3,RPL-S_5SGC1,RPL-S_4SDC1,RPL-S_4SDC2,RPL-S_4SDC2,RPL-S_2SDC1,RPL-S_2SDC2,RPL-S_2SDC3,RPL-S_ 5SGC1,RPL-P_5SGC1,RPL-P_2SDC3,MTL_S_MASTER,MTL_HFPGA_SOC_S,RPL_S_BackwardComp,MTL_VS_0.8,ADL-S_ 5SGC_1DPC,ADL-S_4SDC1,ADL_N_MASTER,ADL_N_PSS_1.1,ADL_N_5SGC1,ADL_N_4SDC1,ADL_N_3SDC1,ADL_N_2SDC1,ADL_N_2SDC2,ADL_N_2SDC3,IFWI_TEST_SUITE  ,IFWI_COMMON_UNIFIED,IFWI_FOC_BAT,TGL_H_MASTER,RPL-S_4SDC1,ADL-P_5SGC1,ADL-P_5SGC2,ADL-M_5SGC1,ADL_N_REV0,ADL-N_REV1,MTL_IFWI_BAT,MTL_HSLE_Sanity_SOC,ADL_SBGA_5GC,ADL_SBGA_3DC1,ADL_SBGA_3DC2,ADL_SBGA_3DC3,ADL_SBGA_3DC4,RPL-SBGA_5SC,MTL_HFPGA_BLOCK,RPL_P_PSS_BIOS,RPL-S_ 5SGC1,RPL-S_4SDC1,RPL-S_4SDC2,RPL-S_4SDC2,RPL-S_2SDC2,RPL-S_2SDC3,RPL-S_2SDC7,RPL-S_2SDC8,RPL-Px_5SGC1,MTL-M_5SGC1,MTL-M_4SDC1,MTL-M_4SDC2,MTL-M_3SDC3,MTL-M_2SDC4,MTL-M_2SDC5,MTL-M_2SDC6,MTL_IFWI_CBV_BIOS,MTL-P_5SGC1,MTL_A0_P1,MTL-P_4SDC1,MTL-P_4SDC2,MTL-P_3SDC3,MTL-P_3SDC4,MTL-P_2SDC5,MTL-P_2SDC6,RPL_Px_PO_New_P2,MTL_PSS_0.8_BLOCK,MTL_S_PSS_BLOCK,ARL_Px_IFWI_CI,MTLSGC1,MTLSDC1,MTLSDC2,MTLSDC3,MTLSDC4,LNLM5SGC,LNLM4SDC1,LNLM3SDC2,LNLM3SDC3,LNLM3SDC4,LNLM3SDC5,LNLM2SDC6,LNLM2SDC7,ARL_S_IFWI_0.5PSS</t>
  </si>
  <si>
    <t>Verify system can be shutdown from EDK shell</t>
  </si>
  <si>
    <t>CSS-IVE-100024</t>
  </si>
  <si>
    <t>ADL-S_ADP-S_SODIMM_DDR5_1DPC_Alpha,AML_5W_Y22_ROW_PV,ADL-S_ADP-S_UDIMM_DDR5_1DPC_PreAlpha,AML_7W_Y22_KC_PV,AMLR_Y42_Corp_RS6_PV,AMLR_Y42_PV_RS6,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KBLR_Y22_PV,LKF_A0_RS4_Alpha,LKF_A0_RS4_POE,LKF_B0_RS4_Beta,LKF_B0_RS4_PO,LKF_Bx_ROW_19H1_Alpha,LKF_Bx_ROW_19H1_POE,LKF_Bx_ROW_19H2_Beta,LKF_Bx_ROW_19H2_PV,LKF_Bx_ROW_20H1_PV,LKF_Bx_Win10X_PV,LKF_Bx_Win10X_Beta,LKF_HFPGA_RS3_PSS1.0,LKF_HFPGA_RS3_PSS1.1,LKF_HFPGA_RS4_PSS1.0,LKF_HFPGA_RS4_PSS1.1,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5_20H1_PreAlpha,ADL-M_ADP-M_LP5_21H1_PreAlpha,ADL-M_ADP-M_LP4x_Win10x_PreAlpha,ADL-P_ADP-LP_DDR4_PreAlpha,ADL-P_ADP-LP_DDR5_PreAlpha</t>
  </si>
  <si>
    <t>BIOS-Boot-Flows</t>
  </si>
  <si>
    <t>TGL UCIS : 220194445
RKL: 2206973269, 2206874070 , 2206973276, 2206874072 , 2206776651
JSL: 2202553195
ADL: 2205168114</t>
  </si>
  <si>
    <t>System should be able to ShutDown from edk shell and should be able to boot to OS post moving to shutdown state. No hang , BSOD, display corruption should be seen</t>
  </si>
  <si>
    <t>bios.alderlake,bios.amberlake,bios.apollolake,bios.arrowlake,bios.cannonlake,bios.coffeelake,bios.cometlake,bios.geminilake,bios.icelake-client,bios.jasperlake,bios.kabylake,bios.kabylake_r,bios.lakefield,bios.lunarlake,bios.meteorlake,bios.raptorlake,bios.rocketlake,bios.skylake,bios.tigerlake,bios.tigerlake_refresh,bios.whiskeylake,ifwi.amberlake,ifwi.apollolake,ifwi.arrowlake,ifwi.cannonlake,ifwi.coffeelake,ifwi.cometlake,ifwi.geminilake,ifwi.icelake,ifwi.kabylake,ifwi.kabylake_r,ifwi.lakefield,ifwi.lunarlake,ifwi.meteorlake,ifwi.raptorlake,ifwi.skylake,ifwi.tigerlake,ifwi.whiskeylake</t>
  </si>
  <si>
    <t>Intention of the testcase is to verify system can be shutdown from EDK shell via following shell command &gt; Reset -S Scenario also verifies system powers up properly post shutting down from EDK shell</t>
  </si>
  <si>
    <t>ICL_PSS_BAT_NEW,InProdATMS1.0_03March2018,RKL_PSS0.5,TGL_BIOS_IPU_QRC_BAT,ADL_S_Dryrun_Done,ADL-S_ADP-S_DDR4_2DPC_PO_Phase3,ADL_P_Automated_TCs,MTL_PSS_0.5,LNL_M_PSS0.5,MTL_PSS_1.0,LNL_M_PSS1.0,ADL-P_ADP-LP_DDR4_PO Suite_Phase3,PO_Phase_3,ADL-P_ADP-LP_LP5_PO Suite_Phase3,ADL-P_ADP-LP_DDR5_PO Suite_Phase3,ADL-P_ADP-LP_LP4x_PO Suite_Phase3,RKL-S X2_(CML-S+CMP-H)_S62,RKL-S X2_(CML-S+CMP-H)_S102,MTL_PSS_0.8,LNL_M_PSS0.8,RPL_S_PSS_BASE,UTR_SYNC,MTL_HFPGA_SOC_S,RPL_S_BackwardComp,RPL_S_MASTER,RPL-P_5SGC1,RPL-P_2SDC3,ADL-S_ 5SGC_1DPC,ADL-S_4SDC1,ADL-S_4SDC2,ADL-S_4SDC4,ADL_N_MASTER,ADL_N_5SGC1,ADL_N_4SDC1,ADL_N_3SDC1,ADL_N_2SDC1,ADL_N_2SDC3,TGL_H_MASTER,RPL-S_4SDC2,RPL-S_2SDC8,ADL-P_5SGC2,RPL_S_PO_P2,ADL_N_REV0,MTL_SIMICS_IN_EXECUTION_TEST,ADL_N_PO_Phase3,MTL_S_Sanity,ADL-N_REV1,MTL_HSLE_Sanity_SOC,ADL_SBGA_5GC,ADL_SBGA_3DC1,ADL_SBGA_3DC2,ADL_SBGA_3DC3,ADL_SBGA_3DC4,MTL-M_5SGC1,MTL-M_4SDC1,MTL-M_4SDC2,MTL-M_3SDC3,MTL-M_2SDC4,MTL-M_2SDC5,MTL-M_2SDC6,MTL-M/P_Pre-Si_In_Production,RPL_P_PSS_BIOS,IFWI_COMMON_UNIFIED,MTL_IFWI_IAC_EC,MTL_IFWI_IAC_IUNIT,MTL_IFWI_IAC_BIOS,MTL_IFWI_IAC_ACE ROM EXT,MTL_IFWI_IAC_ISH,MTL_IFWI_IAC_CSE,MTL_IFWI_IAC_ESE,MTL_IFWI_IAC_PMC_SOC_IOE,MTL_IFWI_IAC_IOM,MTL_IFWI_IAC_TBT,MTL_IFWI_IAC_PCHC,MTL_IFWI_IAC_PUNIT,MTL_IFWI_IAC_DMU,MTL_IFWI_IAC_SPHY,MTL_IFWI_IAC_GBe,MTL_IFWI_IAC_NPHY,RPL_SBGA_PO_P2,RPL-S_ 5SGC1,RPL_S_QRCBAT,MTL_IFWI_CBV_PMC,MTL_IFWI_CBV_BIOS,LNL-M_Pre-Si_In_Production,MTL-S_Pre-Si_In_Production,COMMON_QRC_BAT,MTL-P_5SGC1,MTL-P_4SDC1,MTL-P_4SDC2,MTL-P_3SDC3,MTL-P_3SDC4,MTL-P_2SDC5,MTL-P_2SDC6,RPL_P_PO_P2,ADL-N_Post-Si_In_Production,RPL-S_Post-Si_In_Production,RPL-SBGA_5SC,RPL-SBGA_4SC,RPL-SBGA_3SC,RPL_Px_PO_P2,RPL-Px_4SP2,RPL-Px_2SDC1,RPL-P_4SDC1,RPL-P_3SDC2,RPL-P_2SDC4,RPL-P_2SDC5,RPL-P_2SDC6,RPL-S_5SGC,RPL-S_4SDC1,RPL-S_2SDC4,RPL-S_2SDC5,RPL-S_2SDC6,RPL-S_2SDC8,RPL-sbga_QRC_BAT,ARL_Px_IFWI_CI,RPL_P_Q0_DC2_PO_P2,LNLM5SGC,LNLM4SDC1,LNLM3SDC2,LNLM3SDC3,LNLM3SDC4,LNLM3SDC5,LNLM2SDC6,LNLM2SDC7,MTLSGC1,MTLSDC1,MTLSDC2,MTLSDC3,MTLSDC4,MTLSDC5,ARL_S_PSS1.0,ARL_S_QRC</t>
  </si>
  <si>
    <t>ME FW response and version check in EFI Shell</t>
  </si>
  <si>
    <t>emulation.ip,silicon,simics</t>
  </si>
  <si>
    <t>CSS-IVE-101576</t>
  </si>
  <si>
    <t>ADL-S_ADP-S_SODIMM_DDR5_1DPC_Alpha,AML_5W_Y22_ROW_PV,ADL-S_ADP-S_UDIMM_DDR5_1DPC_PreAlpha,AML_7W_Y22_KC_PV,AMLR_Y42_PV_RS6,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Simics_VP_RS1_PSS_0.8C,ICL_Simics_VP_RS1_PSS_0.8P,ICL_Simics_VP_RS1_PSS_1.0C,ICL_Simics_VP_RS1_PSS_1.0P,ICL_Simics_VP_RS2_PSS_1.1,ICL_U42_RS6_PV,ICL_UN42_KC_PV_RS6,ICL_Y42_RS6_PV,KBL_H42_PV,KBL_S22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TGL_Z0_(TGPLP-A0)_RS4_PPOExit,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S_Simics_PSS0.8,MTL_S_Simics_PSS1.0,MTL_N_Simics_PSS0.8,MTL_N_Simics_PSS1.0,MTL_M_Simics_PSS1.1,MTL_P_Simics_PSS1.1,MTL_S_Simics_PSS1.1,MTL_N_Simics_PSS1.1,ADL-P_ADP-LP_LP5_PreAlpha,ADL-P_ADP-LP_L4X_PreAlpha,ADL-P_ADP-LP_DDR4_PreAlpha,ADL-P_ADP-LP_DDR5_PreAlpha</t>
  </si>
  <si>
    <t>BIOS_PSIRT_QSR_Coverage,CSE/TXE,UEFI</t>
  </si>
  <si>
    <t>https://hsdes.intel.com/appstore/article/#/1304602987/main</t>
  </si>
  <si>
    <t>Pass Criteria:ME FW should responsive &amp; ME FW version should be read successfully in EFI without any error.</t>
  </si>
  <si>
    <t>bios.alderlake,bios.amberlake,bios.arrowlake,bios.cannonlake,bios.coffeelake,bios.cometlake,bios.icelake-client,bios.kabylake,bios.kabylake_r,bios.lunarlake,bios.meteorlake,bios.raptorlake,bios.rocketlake,bios.skylake,bios.tigerlake,ifwi.amberlake,ifwi.arrowlake,ifwi.cannonlake,ifwi.cometlake,ifwi.icelake,ifwi.kabylake,ifwi.kabylake_r,ifwi.lunarlake,ifwi.meteorlake,ifwi.raptorlake,ifwi.skylake,ifwi.tigerlake</t>
  </si>
  <si>
    <t>bios.alderlake,bios.amberlake,bios.cannonlake,bios.cometlake,bios.icelake-client,bios.kabylake,bios.kabylake_r,bios.lunarlake,bios.meteorlake,bios.raptorlake,bios.rocketlake,bios.tigerlake,ifwi.amberlake,ifwi.cannonlake,ifwi.cometlake,ifwi.icelake,ifwi.kabylake,ifwi.kabylake_r,ifwi.meteorlake,ifwi.raptorlake,ifwi.tigerlake</t>
  </si>
  <si>
    <t>MEInfo.exe,iTestSuite</t>
  </si>
  <si>
    <t>Verify that ME is responsive and ME FW can be read</t>
  </si>
  <si>
    <t>InProdATMS1.0_03March2018,PSE 1.0,OBC-CNL-PCH-CSME-Manageability,OBC-ICL-PCH-CSME-Manageability,OBC-TGL-PCH-CSME-Manageability,CML_BIOS_Sanity_CSME12.xx,TGL_BIOS_PO_P3,TGL_IFWI_PO_P2,TGL_H_PSS_IFWI_BAT,TGL_Focus_Blue_Auto,TGL_PSS_IN_PRODUCTION,TGL_IFWI_FOC_BLUE,PSS_ADL_Automation_In_Production,CML-H_ADP-S_PO_Phase1,ADL_P_Automated_TCs,MTL_Sanity,ADL_P_ERB_BIOS_PO,IFWI_Payload_CSME,ADL-S_Delta1,RKL-S X2_(CML-S+CMP-H)_S102,RKL-S X2_(CML-S+CMP-H)_S62,RPL_S_PSS_BASE,UTR_SYNC,LNL_M_PSS0.8,RPL_S_MASTER,RPL-S_ 5SGC1,RPL-S_2SDC3,RPL_S_BACKWARDCOMP,Automation_Inproduction,ADL-M_PO_Phase1,ADL-S_ 5SGC_1DPC,ADL-S_4SDC1,ADL_N_MASTER,ADL_N_REV0,ADL_N_5SGC1,ADL_N_4SDC1,ADL_N_3SDC1,ADL_N_2SDC1,ADL_N_2SDC2,ADL_N_2SDC3,MTL_Test_Suite,RPL_S_PSS_BASEAutomation_Inproduction,MTL_S_MASTER,IFWI_TEST_SUITE,IFWI_COMMON_UNIFIED,TGL_H_MASTER,ADL-P_5SGC1,ADL-P_5SGC2,ADL-M_5SGC1,LNL_S_MASTER,LNL_M_MASTER,LNL_P_MASTER,LNL_N_MASTER,ADL_N_PO_Phase1,RPL-Px_5SGC1,RPL-Px_4SDC1,,RPL-P_5SGC1,RPL-P_2SDC3,,RPL-P_5SGC2,RPL-P_4SDC1,RPL-P_3SDC2,RPL-P_2SDC3,ADL-N_REV1,RPL-S_4SDC1,RPL-S_4SDC2,RPL-S_3SDC1,RPL-S_2SDC1,RPL-S_2SDC2,MTL_IFWI_BAT,ADL_SBGA_5GC,ADL_SBGA_3DC4,RPL-SBGA_5SC,RPL-S_2SDC7,ADL-S_Post-Si_In_Production,MTL-M_5SGC1,MTL-M_4SDC1,MTL-M_4SDC2,MTL-M_3SDC3,MTL-M_2SDC4,MTL-M_2SDC5,MTL-M_2SDC6,MTL_IFWI_CBV_CSME,MTL_IFWI_CBV_BIOS,MTL-P_5SGC1,MTL-P_3SDC4,MTL-P_2SDC6,ADL-N_Post-Si_In_Production,RPL-S_Post-Si_In_Production,RPL-S_2SDC8,RPL-Px_4SP2,RPL-Px_2SDC1,RPL-P_5SGC,RPL-P_2SDC4,RPL-P_2SDC5,RPL-P_2SDC6,ARL_Px_IFWI_CI,RPL-SBGA_2SC1,RPL-SBGA_2SC2,MTLSDC1,MTLSDC2,RPL_Hx-R-GC,LNLM5SGC,LNLM3SDC2,LNLM4SDC1,LNLM3SDC3,LNLM3SDC4,LNLM3SDC5,LNLM2SDC6,RPL-SBGA_3SC,RPL_Hx-R-GC,RPL_Hx-R-DC1,LNLM5SGC, LNLM3SDC2, LNLM2SDC7</t>
  </si>
  <si>
    <t>Verify SUT wake from S3, S4 using PCIE LAN devices (WOL)</t>
  </si>
  <si>
    <t>CSS-IVE-63272</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</si>
  <si>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t>
  </si>
  <si>
    <t>Foxville,PCIe LAN,S-states</t>
  </si>
  <si>
    <t>BC-RQTBC-9819
BC-RQTBC-10660
BC-RQTBC-12984
BC-RQTBC-13865
TGL Requirement coverage: BC-RQTBCTL-486,14011127601
JSL PRD Coverage: BC-RQTBC-16468
RKL:2203203078
JSLP: 2203203078
ADL:2203203078</t>
  </si>
  <si>
    <t>System should resume from S3 &amp; S4 through WOL without any errors/system hang/blank display</t>
  </si>
  <si>
    <t>bios.alderlake,bios.amberlake,bios.apollolake,bios.arrowlake,bios.cannonlake,bios.coffeelake,bios.cometlake,bios.geminilake,bios.icelake-client,bios.jasperlake,bios.kabylake,bios.kabylake_r,bios.lunarlake,bios.meteorlake,bios.raptorlake,bios.raptorlake_refresh,bios.rocketlake,bios.tigerlake,bios.whiskeylake,ifwi.amberlake,ifwi.apollolake,ifwi.arrowlake,ifwi.cannonlake,ifwi.coffeelake,ifwi.cometlake,ifwi.geminilake,ifwi.icelake,ifwi.kabylake,ifwi.kabylake_r,ifwi.lunarlake,ifwi.meteorlake,ifwi.raptorlake,ifwi.raptorlake_refresh,ifwi.tigerlake,ifwi.whiskeylake</t>
  </si>
  <si>
    <t>This test will verify whether SUT can wake from S3, S4 using PCIE LAN devices (WOL)</t>
  </si>
  <si>
    <t>TAG-APL-ARCH-TO-PROD-WW21.2,CFL-PRDtoTC-Mapping,UDL2.0_ATMS2.0,OBC-CNL-AIC-PCIE-Connectivity-LAN,OBC-CFL-AIC-PCIE-Connectivity-LAN,OBC-ICL-AIC-PCIE-Connectivity-LAN,OBC-TGL-AIC-PCIE-Connectivity-LAN,CML-H_ADP-S_PO_Phase3,COMMON_QRC_BAT,IFWI_Payload_Platform,RKL-S X2_(CML-S+CMP-H)_S62,RKL-S X2_(CML-S+CMP-H)_S102,MTL_PSS_1.1,UTR_SYNC,MTL_P_MASTER,MTL_M_MASTER,RPL_S_MASTER,RPL_S_BackwardComp,ADL-S_ 5SGC_1DPC,ADL-S_4SDC1,ADL-S_4SDC2,ADL-S_4SDC4,IFWI_TEST_SUITE,IFWI_COMMON_UNIFIED,MTL_Test_Suite,IFWI_FOC_BAT,TGL_H_MASTER,TGL_H_5SGC1,TGL_H_4SDC1,TGL_H_4SDC2,TGL_H_4SDC3,RPL-S_ 5SGC1,RPL-S_4SDC2,RPL-S_2SDC1,RPL-S_2SDC2,RPL-S_2SDC3,RPL-S_4SDC1,,RPL-S_4SDC2,ADL-P_5SGC1,ADL-P_5SGC2,ADL-P_4SDC1,ADL-P_2SDC3,ADL-P_2SDC5,,TGL_H_NA_GC,RPL_P_MASTER,ADL_SBGA_5GC,RPL-SBGA_5SC, RPL-SBGA_3SC1,RPL-Px_4SDC1,ADL-M_2SDC1,ADL-M_5SGC1,RPL-S_3SDC3,RPL-S_4SDC1,  ,RPL-S_3SDC1,,  ,RPL-S_4SDC2, ,RPL-S_3SDC1,, RPL-S_2SDC1, RPL-S_2SDC2, RPL-S_5SGC1, , RPL-P_3SDC2, RPL-P_4SDC1, , RPL-S_2SDC7, ADL_SBGA_3DC1, ADL_SBGA_3DC2, ADL_SBGA_3DC3, RPL-P_3SDC3, RPL-P_2SDC4, ADL_SBGA_3DC4,MTL_IFWI_QAC,MTL_IFWI_IAC_GBe,MTL_IFWI_CBV_PMC,MTL_IFWI_CBV_GBe,MTL IFWI_Payload_Platform-Val, MTL-P_3SDC4, MTL-P_3SDC3,RPL-Px_2SDC1,RPL-P_2SDC6,RPL-SBGA_2SC2,RPL-SBGA_2SC1,MTLSGC1,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 RPL_Hx-R-DC1, RPL_Hx-R-GC,ARL_S_QRC, LNLM3SDC2, LNLM5SGC, LNLM2SDC7</t>
  </si>
  <si>
    <t>Verify Connected MoS entry/exit using power button/Timer option</t>
  </si>
  <si>
    <t>CSS-IVE-115018</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</si>
  <si>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KBL_S22_PV,KBL_S42_PV,KBL_U21_PV,KBL_U22_PV,KBL_U23e_PV,KBL_Y22_PV,KBLR_Y_PV,LKF_A0_RS4_Alpha,LKF_A0_RS4_POE,LKF_B0_RS4_Beta,LKF_B0_RS4_PO,LKF_Bx_ROW_19H1_Alpha,LKF_Bx_ROW_19H1_POE,LKF_Bx_ROW_19H2_Beta,LKF_Bx_ROW_19H2_PV,LKF_Bx_ROW_20H1_PV,LKF_Bx_Win10X_PV,LKF_Bx_Win10X_Beta,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</si>
  <si>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Standby),Power Btn/HID</t>
  </si>
  <si>
    <t>TGL : 220194440
JSLP : 1607196266
ADL: 2205168404,2205167301,2205438958,2203202747,2205168064</t>
  </si>
  <si>
    <t>SUT should enter to S0i3 and should wake from S0I3 using power button</t>
  </si>
  <si>
    <t>bios.alderlake,bios.amberlake,bios.arrowlake,bios.cannonlake,bios.coffeelake,bios.cometlake,bios.icelake-client,bios.jasperlake,bios.kabylake,bios.kabylake_r,bios.lakefield,bios.lunarlake,bios.meteorlake,bios.raptorlake,bios.raptorlake_refresh,bios.rocketlake,bios.tigerlake,bios.whiskeylake,ifwi.amberlake,ifwi.arrowlake,ifwi.cannonlake,ifwi.coffeelake,ifwi.cometlake,ifwi.icelake,ifwi.jasperlake,ifwi.kabylake,ifwi.kabylake_r,ifwi.lakefield,ifwi.lunarlake,ifwi.meteorlake,ifwi.raptorlake,ifwi.raptorlake_refresh,ifwi.skylake,ifwi.tigerlake,ifwi.whiskeylake</t>
  </si>
  <si>
    <t>This test case is to verify connected MOS/S0I3 entry/exit using power button/Timer option</t>
  </si>
  <si>
    <t>BIOS_BAT_QRC,EC-GPIO,EC-MS,ICL-ArchReview-PostSi,ICL_RFR,TGL_PSS1.0_QRC,UDL2.0_ATMS2.0,TGL_BIOS_PO_P2,TGL_IFWI_PO_P2,CML_EC_BAT,CML_EC_SANITY,TGL_IFWI_FOC_BLUE,EC-FV,ECVAL-DT-FV,ADL_P_ERB_BIOS_PO,IFWI_Payload_BIOS,IFWI_Payload_PMC,IFWI_Payload_EC,RKL-S X2_(CML-S+CMP-H)_S62,RKL-S X2_(CML-S+CMP-H)_S102,PRT_FIX,UTR_SYNC,ADL_N_MASTER,RPL_S_BackwardComp,RPL_S_MASTER,RPL-P_5SGC1,RPL-P_4SDC1,RPL-P_3SDC2,RPL-P_2SDC3,RPL-S_5SGC1,RPL-S_4SDC1,RPL-S_4SDC2,RPL-S_2SDC1,RPL-S_2SDC2,RPL-S_2SDC3,RPL-S_ 5SGC1,MTL_S_MASTERAutomation_Inproduction,ADL-S_ 5SGC_1DPC,ADL-S_4SDC1,ADL-S_4SDC2,ADL-S_4SDC4,ADL_N_5SGC1,ADL_N_4SDC1,ADL_N_3SDC1,ADL_N_2SDC1,ADL_N_2SDC2,ADL_N_2SDC3,IFWI_TEST_SUITE,IFWI_COMMON_UNIFIED,TGL_H_MASTER,ADL-P_5SGC1,ADL-P_5SGC2,MTL_IFWI_Sanity,ADL-M_5SGC1,ADL_N_REV0,MTL_S_Sanity,ADL-N_REV1,RPL_S_IFWI_PO_Phase3,ADL_SBGA_5GC,ADL_SBGA_3DC1,ADL_SBGA_3DC2,ADL_SBGA_3DC3,ADL_SBGA_3DC4,RPL-SBGA_5SC,RPL-S_2SDC8,RPL-Px_5SGC1,RPL_Px_PO_P3,MTL-M_5SGC1,MTL-M_4SDC1,MTL-M_4SDC2,MTL-M_3SDC3,MTL-M_2SDC4,MTL-M_2SDC5,MTL-M_2SDC6,MTL_IFWI_IAC_DMU,RPL_SBGA_IFWI_PO_Phase3,MTL_IFWI_CBV_EC,MTL-P_5SGC1,MTL-P_4SDC1,MTL-P_4SDC2,MTL-P_3SDC3,MTL-P_3SDC4,MTL-P_2SDC5,MTL-P_2SDC6,RPL_P_PO_P3,RPL-SBGA_3SC,RPL-P_2SDC4,RPL-P_2SDC5,RPL-P_2SDC6,MTLSDC3,MTLSDC2,RPL_P_Q0_DC2_PO_P3,LNLM5SGC,LNLM4SDC1,LNLM3SDC2,LNLM3SDC3,LNLM3SDC4,LNLM3SDC5,LNLM2SDC6,LNLM2SDC7,RPL_Hx-R-GC</t>
  </si>
  <si>
    <t>Verify system stability on performing 5 cycles of Hybrid Sleep</t>
  </si>
  <si>
    <t>CSS-IVE-133121</t>
  </si>
  <si>
    <t>ADL-S_ADP-S_SODIMM_DDR5_1DPC_Alpha,ADL-S_ADP-S_UDIMM_DDR5_1DPC_PreAlpha,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S_HFPGA_PSS1.0,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4X_PreAlpha</t>
  </si>
  <si>
    <t>ADL:2205634478
MTL : 16011187946, 16011327056</t>
  </si>
  <si>
    <t>System should be stable  by performing Hybrid sleep cycles</t>
  </si>
  <si>
    <t>bios.alderlake,bios.arrowlake,bios.lunarlake,bios.meteorlake,bios.raptorlake,ifwi.arrowlake,ifwi.lunarlake,ifwi.meteorlake,ifwi.raptorlake</t>
  </si>
  <si>
    <t>bios.alderlake,bios.arrowlake,bios.meteorlake,bios.raptorlake,ifwi.meteorlake,ifwi.raptorlake</t>
  </si>
  <si>
    <t>Intention of the testcase is to verify System stability  on performing Hybrid Sleep cycles </t>
  </si>
  <si>
    <t>COMMON_QRC_BAT,MTL_PSS_0.8,UTR_SYNC,_Block,MTL_HFPGA_SOC_S,RPL_S_BackwardComp,RPL_S_MASTER,RPL-P_5SGC1,RPL-P_3SDC2,RPL-P_2SDC3,RPL-S_5SGC1,RPL-S_4SDC1,RPL-S_4SDC2,RPL-S_2SDC1,RPL-S_2SDC2,RPL-S_2SDC3,RPL-S_ 5SGC1,ADL-S_ 5SGC_1DPC,ADL-S_4SDC1,ADL_N_MASTER,ADL_N_5SGC1,ADL_N_4SDC1,ADL_N_3SDC1,ADL_N_2SDC1,ADL_N_2SDC2,ADL_N_2SDC3,IFWI_TEST_SUITE,IFWI_COMMON_UNIFIED,ADL-P_5SGC1,ADL-P_5SGC2,MTL_SIMICS_IN_EXECUTION_TEST,MTL_S_PSS_0.8,MTL_S_IFWI_PSS_0.8,MTL_P_NA,ADL_N_REV0,ADL-N_REV1,MTL_HSLE_Sanity_SOC,ADL_SBGA_5GC,ADL_SBGA_3DC1,ADL_SBGA_3DC2,ADL_SBGA_3DC3,ADL_SBGA_3DC4,RPL-SBGA_5SC,RPL-SBGA_3SC,RPL-S_2SDC8,RPL-Px_5SGC1,MTL-M_5SGC1,MTL-M_4SDC1,MTL-M_4SDC2,MTL-M_3SDC3,MTL-M_2SDC4,MTL-M_2SDC5,MTL-M_2SDC6,MTL_IFWI_IAC_PMC_SOC_IOE,MTL_IFWI_CBV_PMC,MTL-P_5SGC1,MTL-P_4SDC1,MTL-P_4SDC2,MTL-P_3SDC3,MTL-P_3SDC4,MTL-P_2SDC5,MTL-P_2SDC6,RPL-P_2SDC4,RPL-P_2SDC5,RPL-P_2SDC6,ARL_S_IFWI_0.8PSS,ARL_S_QRC</t>
  </si>
  <si>
    <t>Verify SLPS_S0 assertion before and after warm reboot cycle</t>
  </si>
  <si>
    <t>CSS-IVE-139109</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</si>
  <si>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</si>
  <si>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MoS (Modern Standby),Real Battery Management,SLP_S0</t>
  </si>
  <si>
    <t>This TC is to verify SLP_S0 is asserting before and after warm reboot cycle(SLP_S0 -&gt; WR -&gt; SLP_S0)</t>
  </si>
  <si>
    <t>bios.alderlake,bios.arrowlake,bios.jasperlake,bios.lunarlake,bios.meteorlake,bios.raptorlake,bios.rocketlake,ifwi.arrowlake,ifwi.lunarlake,ifwi.meteorlake,ifwi.raptorlake</t>
  </si>
  <si>
    <t>COMMON_QRC_BAT,RKL_BIOSAcceptance_criteria_TCs,UTR_SYNC,Automation_Inproduction,RPL_S_BackwardComp,RPL_S_MASTER,RPL-P_5SGC1,RPL-P_4SDC1,RPL-P_3SDC2,RPL-P_2SDC3,RPL-S_5SGC1,RPL-S_4SDC1,RPL-S_4SDC2,RPL-S_4SDC2,RPL-S_2SDC1,RPL-S_2SDC2,RPL-S_2SDC3,RPL-S_ 5SGC1,RPL-P_5SGC1,RPL-P_2SDC3,ADL-S_ 5SGC_1DPC,ADL-S_4SDC1,ADL_N_MASTER,ADL_N_REV0,ADL_N_5SGC1,ADL_N_4SDC1,ADL_N_3SDC1,ADL_N_2SDC1,ADL_N_2SDC2,ADL_N_2SDC3,IFWI_FOC_BAT ,IFWI_TEST_SUITE  ,IFWI_COMMON_UNIFIED,RPL-S_ 5SGC1,RPL-S_ 5SGC1,ADL_N_VS_0.8,MTL_IFWI_Sanity,ADL-M_5SGC1,ADL-M_3SDC1,ADL-M_3SDC2,ADL-M_2SDC1,ADL-N_REV1,ADL_SBGA_5GC,ADL_SBGA_3DC1,ADL_SBGA_3DC2,ADL_SBGA_3DC3,ADL_SBGA_3DC4,RPL-SBGA_5SC,RPL_S_QRCBAT,RPL-S_ 5SGC1,RPL-S_4SDC1,RPL-S_4SDC2,RPL-S_4SDC2,RPL-S_2SDC2,RPL-S_2SDC3,RPL-S_2SDC7
,RPL-S_2SDC8,MTL-M_5SGC1,MTL-M_4SDC1,MTL-M_4SDC2,MTL-M_3SDC3,MTL-M_2SDC4,MTL-M_2SDC5,MTL-M_2SDC6,MTL_IFWI_IAC_PMC_SOC_IOE,MTL_IFWI_CBV_DMU,MTL_IFWI_CBV_PMC,MTL_IFWI_CBV_PUNIT,MTL-P_5SGC1,MTL-P_4SDC1,MTL-P_4SDC2,MTL-P_3SDC3,MTL-P_3SDC4,MTL-P_2SDC5,MTL-P_2SDC6,RPL-SBGA_5SC,RPL-SBGA_4SC,RPL-SBGA_3SC,RPL-P_5SGC1,RPL-P_4SDC1,RPL-P_3SDC2,RPL-P_2SDC3,RPL-P_2SDC4,RPL-P_2SDC5,RPL-P_2SDC6,RPL-sbga_QRC_BAT,MTLSGC1,MTLSDC1,MTLSDC2,MTLSDC3,MTLSDC4,LNLM5SGC,LNLM4SDC1,LNLM3SDC2,LNLM3SDC3,LNLM3SDC4,LNLM3SDC5,LNLM2SDC6,LNLM2SDC7</t>
  </si>
  <si>
    <t>[FSP] Verify FSP BIOS Boot Flow</t>
  </si>
  <si>
    <t>sbabyshx</t>
  </si>
  <si>
    <t>bios.cpu_pm,bios.platform,fw.ifwi.bios</t>
  </si>
  <si>
    <t>CSS-IVE-78905</t>
  </si>
  <si>
    <t>ADL-S_ADP-S_SODIMM_DDR5_1DPC_Alpha,ADL-S_ADP-S_UDIMM_DDR5_1DPC_PreAlpha,CFL_H62_RS2_PV,CFL_S62_RS4_PV,CFL_S62_RS5_PV,CFL_S82_RS5_PV,CFL_S82_RS6_PV,CML_S102_CMPV_DDR4_RS6_SR20_Beta,CML_S102_CMPV_DDR4_RS7_SR20_PV,CML_S62_CMPV_DDR4_RS6_SR20_Beta,CML_S62_CMPV_DDR4_RS7_SR20_PV,ICL_HFPGA_RS1_PSS_0.8C,ICL_HFPGA_RS1_PSS_0.8P,ICL_HFPGA_RS1_PSS_1.0C,ICL_HFPGA_RS1_PSS_1.0P,ICL_HFPGA_RS2_PSS_1.1,ICL_Simics_VP_RS1_PSS_0.8C,ICL_Simics_VP_RS1_PSS_0.8P,ICL_Simics_VP_RS1_PSS_1.0C,ICL_Simics_VP_RS1_PSS_1.0P,ICL_Simics_VP_RS2_PSS_1.1,ICL_U42_RS6_PV,ICL_UN42_KC_PV_RS6,ICL_Y42_RS6_PV,JSLP_POR_20H1_Alpha,JSLP_POR_20H1_PreAlpha,JSLP_POR_20H2_Beta,JSLP_POR_20H2_PV,JSLP_PSS_0.8_19H1_REV2,JSLP_PSS_1.0_19H1_REV2,JSLP_PSS_1.1_19H1_REV2,JSLP_TestChip_19H1_PowerOn,JSLP_TestChip_19H1_PreAlpha,KBL_U21_PV,KBLR_Y_PV,LKF_A0_RS4_Alpha,LKF_A0_RS4_POE,LKF_B0_RS4_Beta,LKF_B0_RS4_PO,LKF_B0_RS4_PV ,LKF_Bx_ROW_19H1_Alpha,LKF_Bx_ROW_19H1_POE,LKF_Bx_ROW_19H2_Beta,LKF_Bx_ROW_19H2_PV,LKF_Bx_ROW_20H1_PV,LKF_Bx_Win10X_PV,LKF_Bx_Win10X_Beta,TGL_ H81_RS4_Alpha,TGL_ H81_RS4_Beta,TGL_ H81_RS4_PV,TGL_H81_19H2_RS6_PreAlpha,TGL_U42_RS4_PV,TGL_Y42_RS4_PV,ADL-S_ADP-S_UDIMM_DDR5_1DPC_PV,ADL-S_ADP-S_UDIMM_DDR5_2DPC_Alpha,ADL-S_ADP-S_UDIMM_DDR5_2DPC_Beta,ADL-S_ADP-S_UDIMM_DDR5_2DPC_POE,ADL-S_ADP-S_UDIMM_DDR5_2DPC_PreAlpha,ADL-S_ADP-S_UDIMM_DDR5_2DPC_PV,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P_Simics_VP_PSS1.05,ADL-P_Simics_VP_PSS1.1,ADL-P_ADP-LP_DDR4_BETA,ADL-P_ADP-LP_DDR4_PV,ADL-P_ADP-LP_DDR5_BETA,ADL-P_ADP-LP_DDR5_PV,ADL-P_ADP-LP_LP4x_BETA,ADL-P_ADP-LP_LP4x_PV,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M_ADP-M_LP5_20H1_PreAlpha,ADL-M_ADP-M_LP5_21H1_PreAlpha</t>
  </si>
  <si>
    <t>FSP</t>
  </si>
  <si>
    <t>BC-RQTBC-9531
JSLP: 2203201776</t>
  </si>
  <si>
    <t> 
Boot flow should follow  FSPMemoryInit, TemRamExit, FSPSiliconInit, FSPNotify.</t>
  </si>
  <si>
    <t>bios.alderlake,bios.arrowlake,bios.cannonlake,bios.coffeelake,bios.geminilake,bios.icelake-client,bios.jasperlake,bios.kabylake,bios.kabylake_r,bios.lakefield,bios.lunarlake,bios.meteorlake,bios.raptorlake,bios.raptorlake_refresh,bios.tigerlake,ifwi.arrowlake,ifwi.cannonlake,ifwi.coffeelake,ifwi.geminilake,ifwi.icelake,ifwi.kabylake,ifwi.kabylake_r,ifwi.lakefield,ifwi.raptorlake,ifwi.raptorlake_refresh</t>
  </si>
  <si>
    <t>bios.alderlake,bios.arrowlake,bios.cannonlake,bios.coffeelake,bios.icelake-client,bios.jasperlake,bios.kabylake,bios.kabylake_r,bios.lakefield,bios.lunarlake,bios.meteorlake,bios.raptorlake,bios.tigerlake,ifwi.cannonlake,ifwi.coffeelake,ifwi.icelake,ifwi.kabylake,ifwi.kabylake_r,ifwi.lakefield,ifwi.raptorlake</t>
  </si>
  <si>
    <t> 
Bios boot flow should be as per the FSP boot flow spec V 2.0
FSP shall contain the listed APIs in respected firmware volumes (FV)
1..      MemoryInit API
2.      TempRamExit API
3.      SiliconInit API
4.      NotifyPhase (both Phase 1 and Phase2)
 </t>
  </si>
  <si>
    <t>LKF_PO_Phase1,LKF_PO_Phase2,UDL2.0_ATMS2.0,LKF_PO_New_P1,TGL_NEW_BAT,RKL_POE,RKL_CML_S_TGPH_PO_P1,CML-H_ADP-S_PO_Phase1,ADL-S_TGP-H_PO_Phase1,WCOS_BIOS_EFI_ONLY_TCS,ADL-S_ADP-S_DDR4_2DPC_PO_Phase1,RKL_S_CMPH_POE,RKL_S_TGPH_POE,COMMON_QRC_BAT,TGL_H_QRC_NA,MTL_Sanity,MTL_PSS_0.5,ADL_P_ERB_BIOS_PO,IFWI_Payload_BIOS,ADL-S_Delta1,ADL-S_Delta2,ADL-P_ADP-LP_DDR4_PO Suite_Phase1,PO_Phase_1,ADL-P_ADP-LP_LP5_PO Suite_Phase1,ADL-P_ADP-LP_DDR5_PO Suite_Phase1,ADL-P_ADP-LP_LP4x_PO Suite_Phase1,ADL-P_QRC_BAT,UTR_SYNC,Automation_Inproduction,RPL_S_MASTER,RPL_S_BackwardComp,ADL-S_ 5SGC_1DPC,ADL-S_4SDC1,ADL_N_MASTER,ADL_N_PSS_0.5,ADL_N_5SGC1,ADL_N_4SDC1,ADL_N_3SDC1,ADL_N_2SDC1,ADL_N_2SDC2,ADL_N_2SDC3,MTL_IFWI_PSS_EXTENDED,ADL_N_IFWI,IFWI_FOC_BAT,MTL_Test_Suite,IFWI_TEST_SUITE,RKL_S_PO_Phase1_IFWI,IFWI_COMMON_UNIFIED,TGL_H_MASTER,RPL-S_ 5SGC1,RPL-S_4SDC1,RPL-S_4SDC2,RPL-S_2SDC1,RPL-S_2SDC2,RPL-S_2SDC3,QRC_BAT_Customized,ADL_N_QRCBAT,ADL-P_5SGC1,ADL-P_5SGC2,RPL_S_PO_P1,ADL_M_QRC_BAT,ADL-M_5SGC1,MTL_SIMICS_IN_EXECUTION_TEST,ADL-N_QRC_BAT,RPL-Px_5SGC1,ADL_N_REV0,ADL-N_REV1,ADL_SBGA_5GC,RPL-P_5SGC1,RPL-P_4SDC1,RPL-P_3SDC2,RPL-S-3SDC2,RPL-S_2SDC7LNL_M_PSS0.5,LNL_M_PSS0.8,ADL_SBGA_3DC1,ADL_SBGA_3DC2,ADL_SBGA_3DC3,RPL_Px_PO_P1,ADL_SBGA_3DC4,MTL-M/P_Pre-Si_In_Production,RPL_SBGA_PO_P1,MTL_P_Sanity,MTL-P_5SGC1,MTL-P_4SDC1,MTL-P_4SDC2,MTL-P_3SDC3,MTL-P_3SDC4,MTL-P_2SDC5,MTL-P_2SDC6,RPL_P_PO_P1,LNL-M_Pre-Si_In_Production,RPL-SBGA_5SC,RPL-S_2SDC8,RPL-Px_4SP2,RPL-Px_2SDC1,MTL_M_P_PV_POR, MTLSGC1, MTLSDC3, MTLSDC5,RPL_P_Q0_DC2_PO_P1, LNLM4SDC1, LNLM3SDC3, LNLM3SDC4, LNLM3SDC5, LNLM2SDC6, LNLM5SGC, LNLM3SDC2,ARL_S_IFWI_0.8PSS, MTLSGC1, MTLSDC1, MTLSDC2, MTLSDC3, MTLSDC4, MTLSDC5, RPL-SBGA_4SC, RPL-SBGA_3SC, RPL-Px_4SP2, RPL-Px_2SDC1, RPL-P_4SDC1, RPL-P_2SDC4, RPL-P_2SDC6, RPL-P_5SGC1, RPL-P_3SDC2, RPL-P_2SDC3, RPL-P_2SDC5, RPL_Hx-R-GC, RPL_Hx-R-DC1,ARL_S_QRC,LNLM5SGC,LNLM4SDC1,LNLM3SDC2,LNLM3SDC3,LNLM3SDC4,LNLM3SDC5,LNLM2SDC6,LNLM2SDC7</t>
  </si>
  <si>
    <t>Verify Audio DRM playback over 3.5mm-Jack-Headsets (via HD-A)</t>
  </si>
  <si>
    <t>bios.pch,fw.ifwi.bios</t>
  </si>
  <si>
    <t>CSS-IVE-132948</t>
  </si>
  <si>
    <t>ADL-S_ADP-S_SODIMM_DDR5_1DPC_Alpha,ADL-S_ADP-S_UDIMM_DDR5_1DPC_PreAlpha,ADL-S_ADP-S_UDIMM_DDR5_1DPC_PV,ADL-S_ADP-S_UDIMM_DDR5_2DPC_Alpha,ADL-S_ADP-S_UDIMM_DDR5_2DPC_Beta,ADL-S_ADP-S_UDIMM_DDR5_2DPC_PreAlpha,ADL-S_ADP-S_UDIMM_DDR5_2DPC_PV,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P_ADP-LP_DDR4_PreAlpha,ADL-P_ADP-LP_DDR5_PreAlpha</t>
  </si>
  <si>
    <t>3.5mm Jack,audio codecs</t>
  </si>
  <si>
    <t>ADL FR: 1604590047
MTL FR: 16011326992, 16011326958</t>
  </si>
  <si>
    <t>Ensure that the audio file plays over headphones without any issueAudio should be played without any issues like glitches, hang, or any other audio related issues</t>
  </si>
  <si>
    <t>bios.alderlake,bios.arrowlake,bios.lunarlake,bios.meteorlake,bios.raptorlake,bios.raptorlake_refresh,ifwi.arrowlake,ifwi.lunarlake,ifwi.meteorlake,ifwi.raptorlake,ifwi.raptorlake_refresh</t>
  </si>
  <si>
    <t>bios.alderlake,bios.arrowlake,bios.lunarlake,bios.meteorlake,bios.raptorlake,ifwi.meteorlake,ifwi.raptorlake</t>
  </si>
  <si>
    <t>Validate Audio DRM (Digital Rights Management) Play back with 3mm Jack headset. Apple i-tunes have the DRM support. </t>
  </si>
  <si>
    <t>COMMON_QRC_BAT,MTL_PSS_1.0,MTL_PSS_1.1,UTR_SYNC,LNLM4SDC1,LNLM3SDC4,MTLSGC1,MTLSDC1,Automation_Inproduction,MTL_HFPGA_Audio,RPL_S_MASTER,RPL_S_BackwardComp,ADL-S_ 5SGC_1DPC,ADL-S_4SDC2,MTL_Test_Suite,IFWI_COMMON_UNIFIED,IFWI_TEST_SUITE,RPL-S_ 5SGC1,RPL-S_4SDC1,RPL-S_2SDC2,RPL-S_2SDC3,ADL-P_5SGC2,MTL_IFWI_Sanity,ADL-M_5SGC1,ADL-M_2SDC1,RPL-Px_5SGC1,MTL_S_PSS_0.8,MTL_S_IFWI_PSS_0.8,RPL_S_PO_P3,ADL_N_REV0,ADL-N_REV1,ADL_SBGA_5GC,ADL_SBGA_3DC3,ADL_SBGA_3DC4,RPL-SBGA_5SC,ADL-P_4SDC1,ADL-P_3SDC1,ADL-P_3SDC2,ADL-P_2SDC1,ADL-P_2SDC2,ADL-P_2SDC3,ADL-P_2SDC5,ADL-P_3SDC_5SUT,ADL-M_3SDC2,ADL_N_5SGC1,ADL_N_3SDC1,ADL_N_2SDC,ADL_N_2SDC2,ADL_N_2SDC3,ADL-N_DT_Regulatory,ADL-N_Mobile_Regulatory,RPL-P_5SGC1,RPL-P_PNP_GC,LNL_M_PSS1.1,RPL_Px_PO_P3,MTL-M_5SGC1,MTL-M_3SDC3,RPL_SBGA_PO_P3,MTL_IFWI_CBV_ACE FW,MTL IFWI_Payload_Platform-Val,MTL-P_5SGC1,MTL-P_3SDC4,LNL_M_PSS1.0,RPL_P_PO_P3,RPL-S_2SDC8,RPL-Px_2SDC1,MTL-P_IFWI_PO,MTL_P_Sanity,ARL_S_IFWI_0.8PSS,ARL_FT_BLK,RPL_Hx-R-GC,RPL_Hx-R-DC1,ARL_S_PSS1.0,ARL_S_QRC,LNL_M_PSS0.8</t>
  </si>
  <si>
    <t>Verify CNVi WLAN Enumeration in OS pre and post S4 , S5 , warm and cold reboot cycles</t>
  </si>
  <si>
    <t>CSS-IVE-145036</t>
  </si>
  <si>
    <t>ADL-S_ADP-S_SODIMM_DDR5_1DPC_Alpha,ADL-S_ADP-S_UDIMM_DDR5_1DPC_PreAlpha,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t>
  </si>
  <si>
    <t>CNVi,G3-State,S-states,WiFi</t>
  </si>
  <si>
    <t>JSL PRD Coverage: BC-RQTBC-16460 BC-RQTBC-16464
RKL: 2203202994
JSLP: 2203202994,2203203063
ADL: 2202557898
MTL:16011187507,16011327085</t>
  </si>
  <si>
    <t>CNVi WiFi should be enumerated successfully in OS OS pre and post S4 , S5 , warm and cold reboot cycles</t>
  </si>
  <si>
    <t>This Test case is to validate CNVi WLAN Enumeration in OS pre and post S4 , S5 , warm and cold reboot cycles </t>
  </si>
  <si>
    <t>BIOS_Optimization,MTL_PSS_0.8,ADL-S_ADP-S_DDR4_2DPC_PO_Phase2,ADL-P_ADP-LP_DDR4_PO Suite_Phase2,PO_Phase_2,RKL-S X2_(CML-S+CMP-H)_S102,RKL-S X2_(CML-S+CMP-H)_S62,ADL-P_ADP-LP_LP5_PO Suite_Phase2,ADL-P_ADP-LP_DDR5_PO Suite_Phase2,ADL-P_ADP-LP_LP4x_PO Suite_Phase2,UTR_SYNC,LNL_M_PSS0.8,Automation_Inproduction,RPL_S_BackwardComp,ADL-S_ 5SGC_1DPC,4SDC3,ADL-S_4SDC4,ADL-S_3SDC5,ADL_N_5SGC1,ADL_N_4SDC1,ADL_N_2SDC1,ADL_N_2SDC2,ADL_N_2SDC3,IFWI_TEST_SUITE,IFWI_COMMON_UNIFIED,MTL_Test_Suite,RPL-S_ 5SGC1,RPL-S_4SDC1,RPL-S_4SDC2,,,RPL-S_2SDC2,RPL-S_2SDC3,ADL-P_5SGC1,ADL-P_5SGC2,RPL_S_PO_P3,ADL-M_5SGC1,ADL-M_3SDC1,ADL-M_3SDC3,ADL-M_2SDC1,ADL-P_3SDC1,MTL_SIMICS_IN_EXECUTION_TESTRPL-Px_5SGC1,,MTL_S_Sanity,ADL_N_REV0,ADL-N_REV1,NA_4_FHF,ADL_SBGA_5GC,RPL-SBGA_5SC,ADL-M_5SGC1,ADL-M_3SDC2,ADL-M_2SDC2,MTL_S_PSS_0.5,,RPL-S_3SDC1,, ,, RPL-S_2SDC2, RPL-S_2SDC3,  ,RPL-S_4SDC2,, RPL-S_4SDC2, RPL-S_4SDC1, RPL-S_5SGC1, RPL-P_5SGC1,  RPL-P_3SDC2, RPL-P_5SGC1,  , RPL-S_2SDC7, ADL_SBGA_3DC3,RPL_Px_PO_P3, RPL-P_2SDC4, RPL-P_4SDC1, RPL-P_PNP_GC, ADL_SBGA_3DC4,ADL-S_Post-Si_In_Production, MTL-M_5SGC1, MTL-M_4SDC1, MTL-M_4SDC2, MTL-M_2SDC4, MTL-M_2SDC5, MTL-M_2SDC6,RPL_SBGA_PO_P3,MTL_IFWI_CBV_PMC, RPL-SBGA_5SC,RPL-SBGA_3SC, RPL-SBGA_2SC1, RPL-SBGA_2SC2,MTL IFWI_Payload_Platform-Val, MTL-P_5SGC1, MTL-P_4SDC1, MTL-P_4SDC2, MTL-P_3SDC3, MTL-P_2SDC5, MTL-P_2SDC6,RPL_P_PO_P3,ADL-N_Post-Si_In_Production,RPL-S_Post-Si_In_Production, RPL-S_2SDC8,RPL-S_2SDC8,RPL-Px_4SP2,RPL-Px_2SDC1,RPL-Px_2SDC1,RPL-P_2SDC5,RPL-P_2SDC6,RPL-P_2SDC3,RPL-SBGA_3SC-2,MTLSGC1, MTLSDC1, MTLSDC2, MTLSDC3, MTLSDC4, MTLSDC5,RPL_P_Q0_DC2_PO_P3,  MTLSGC1, MTLSDC1, MTLSDC3, MTLSDC4, MTLSDC5, MTLSGC1, MTLSDC2, MTLSDC3, MTLSDC4, MTLSDC5, RPL-SBGA_5SC, RPL-SBGA_4SC, RPL-P_5SGC1, RPL-P_4SDC1, RPL-P_3SDC2, RPL-P_2SDC4, RPL-P_2SDC5, RPL-P_2SDC6, RPL-S_3SDC1, RPL-S_4SDC2, RPL-S_4SDC1, RPL-S_ 5SGC1, RPL-S_2SDC2, RPL-S_2SDC3, RPL-S_2SDC7, RPL-S_2SDC8, ,, LNLM5SGC, LNLM4SDC1, LNLM3SDC3, LNLM3SDC4, LNLM3SDC5, LNLM2SDC6, LNLM2SDC7</t>
  </si>
  <si>
    <t>Verify BIOS shall display ME,BIOS,KSC version in Bios setup page</t>
  </si>
  <si>
    <t>CSS-IVE-73249</t>
  </si>
  <si>
    <t>ADL-S_ADP-S_SODIMM_DDR5_1DPC_Alpha,AML_5W_Y22_ROW_PV,ADL-S_ADP-S_UDIMM_DDR5_1DPC_PreAlpha,AMLR_Y42_PV_RS6,CFL_H62_RS2_PV,CFL_H62_RS3_PV,CFL_H62_RS4_PV,CFL_H62_RS5_PV,CFL_H62_uSFF_KC_RS4_PV,CFL_H82_RS5_PV,CFL_H82_RS6_PV,CFL_KBPH_S62_RS3_PV,CFL_KBPH_S82_RS6_PV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S62_CMPV_DDR4_RS6_SR20_POE,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HFPGA_RS1_PSS_0.8C,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BETA,ADL-P_ADP-LP_DDR4_PV,ADL-P_ADP-LP_DDR5_BETA,ADL-P_ADP-LP_DDR5_PV,ADL-P_ADP-LP_LP4x_BETA,ADL-P_ADP-LP_LP4x_PV,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t>
  </si>
  <si>
    <t>BIOS Build,BIOS Information,CSE-BIOS HECI,EC-BIOS interface</t>
  </si>
  <si>
    <t>BC-RQTBC-8351, BC-RQTBC-8534 &amp; BC-RQTBC-8535</t>
  </si>
  <si>
    <t>Pass Criteria: BIOS,ME FW and SKU versions should match -  the flashed version against that which is displayed in BIOS menus.</t>
  </si>
  <si>
    <t>bios.alderlake,bios.amberlake,bios.arrowlake,bios.cannonlake,bios.coffeelake,bios.cometlake,bios.icelake-client,bios.jasperlake,bios.kabylake,bios.kabylake_r,bios.lakefield,bios.lunarlake,bios.meteorlake,bios.raptorlake,bios.raptorlake_refresh,bios.rocketlake,bios.skylake,bios.tigerlake,bios.whiskeylake,ifwi.amberlake,ifwi.arrowlake,ifwi.cannonlake,ifwi.coffeelake,ifwi.cometlake,ifwi.icelake,ifwi.kabylake,ifwi.kabylake_r,ifwi.lakefield,ifwi.lunarlake,ifwi.meteorlake,ifwi.raptorlake,ifwi.raptorlake_refresh,ifwi.skylake,ifwi.tigerlake,ifwi.whiskeylake</t>
  </si>
  <si>
    <t>CSE,CFL-PRDtoTC-Mapping,EC-NA,ICL_PSS_BAT_NEW,InProdATMS1.0_03March2018,EC-tgl-pss_bat,PSE 1.0,OBC-CNL-PCH-CSME-Manageability-MEBx,OBC-CFL-PCH-CSME-Manageability-MEBx,OBC-ICL-PCH-CSME-Manageability-MEBx,OBC-TGL-PCH-CSME-Manageability-MEBx,OBC-LKF-PCH-CSME-Manageability-MEBx,CML_BIOS_Sanity_CSME12.xx,RKL_PSS0.5,TGL_PSS_IN_PRODUCTION,KBLR_ATMS1.0_Automated_TCs,TGL_BIOS_PO_P1,TGL_IFWI_PO_P1,TGL_H_PSS_IFWI_BAT,TGL_Focus_Blue_Auto,TGL_IFWI_FOC_BLUE,ADL_S_Dryrun_Done,PSS_ADL_Automation_In_Production,ADL-S_TGP-H_PO_Phase1,WCOS_BIOS_EFI_ONLY_TCS,ADL_P_Automated_TCs,MTL_Sanity,MTL_PSS_0.5,ADL_P_ERB_BIOS_PO,IFWI_Payload_BIOS,ADL-S_Delta2,RKL-S X2_(CML-S+CMP-H)_S102,RKL-S X2_(CML-S+CMP-H)_S62,UTR_SYNC,Automation_Inproduction,MTL_HFPGA_SANITY,RPL_S_MASTER,RPL_S_BackwardComp,ADL-S_ 5SGC_1DPC,ADL-S_4SDC1,ADL_N_MASTER,ADL_N_5SGC1,ADL_N_4SDC1,ADL_N_3SDC1,ADL_N_2SDC1,ADL_N_2SDC2,ADL_N_2SDC3,MTL_IFWI_PSS_EXTENDED,ADL_N_IFWI,IFWI_FOC_BAT,MTL_Test_Suite,IFWI_TEST_SUITE,IFWI_COMMON_UNIFIED,TGL_H_MASTER,RPL-S_ 5SGC1,RPL-S_4SDC1,RPL-S_4SDC2,, RPL-S_4SDC2,RPL-S_2SDC1,RPL-S_2SDC2,RPL-S_2SDC3,ADL-P_5SGC1,ADL-P_5SGC2,ADL-M_5SGC1,MTL_SIMICS_IN_EXECUTION_TEST,MTL_HSLE_Sanity,RPL-Px_5SGC1,MTL_S_Sanity,COMMON_QRC_BAT,ADL_N_REV0,ADL-N_REV1,ADL_SBGA_5GC,RPL-P_5SGC1,RPL-P_4SDC1,RPL-P_3SDC2,RPL-S-3SDC2,RPL-S_2SDC7,ADL_SBGA_3DC2,ADL-S_Post-Si_In_Production,MTL-M/P_Pre-Si_In_Production,RPL-SBGA_5SC,RPL-SBGA_4SC,RPL-SBGA_3SC,RPL-SBGA_2SC1,RPL-SBGA_2SC2,MTL_IFWI_CBV_BIOS,LNL_M_PSS0.5,LNL_M_PSS0.8,MTL-S_Pre-Si_In_Production, MTL-P_5SGC1, MTL-P_4SDC1, MTL-P_4SDC2, MTL-P_3SDC3, MTL-P_3SDC4, MTL-P_2SDC5, MTL-P_2SDC6,ADL-N_Post-Si_In_Production,RPL-S_Post-Si_In_Production,RPL-S_2SDC8,RPL-Px_4SP2,RPL-Px_2SDC1, LNLM5SGC, LNLM4SDC1, LNLM3SDC2, LNLM3SDC3, LNLM3SDC4, LNLM3SDC5, LNLM2SDC6,ARL_S_IFWI_0.5PSSMTLSDC3,  MTLSGC1, MTLSDC1, MTLSDC4,MTL_IFWI_MEBx, RPL_Hx-R-GC, RPL_Hx-R-DC1,ARL_S_QRC</t>
  </si>
  <si>
    <t>Verify SUT boot from USB2.0 device</t>
  </si>
  <si>
    <t>CSS-IVE-75930</t>
  </si>
  <si>
    <t>ADL-S_ADP-S_SODIMM_DDR5_1DPC_Alpha,AML_5W_Y22_ROW_PV,ADL-S_ADP-S_UDIMM_DDR5_1DPC_PreAlpha,AML_7W_Y22_KC_PV,AMLR_Y42_Corp_RS6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</si>
  <si>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BIOS-Boot-Flows,USB/XHCI ports,USB2.0</t>
  </si>
  <si>
    <t>BC-RQTBC-9831
BC-RQTBC-9833
BC-RQTBC-9875
TGL: BC-RQTBCTL-745,1209574578
JSL PRD Coverage : BC-RQTBC-16218
2203202191
RKL Coverage ID :2203202191
JSLP Coverage ID: 2203202191
ADL Coverage ID :  2203202191
MTL:16011188026 16011327432
MTL:16011187822 16011327179</t>
  </si>
  <si>
    <t>SUT should be able to boot from USB2.0 HDD</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</si>
  <si>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lderlake,ifwi.amberlake,ifwi.apollolake,ifwi.arrowlake,ifwi.broxton,ifwi.cannonlake,ifwi.coffeelake,ifwi.cometlake,ifwi.geminilake,ifwi.icelake,ifwi.kabylake,ifwi.kabylake_r,ifwi.lakefield,ifwi.lunarlake,ifwi.meteorlake,ifwi.raptorlake,ifwi.raptorlake_refresh,ifwi.tigerlake,ifwi.whiskeylake</t>
  </si>
  <si>
    <t>bios.alderlake,bios.amberlake,bios.apollolake,bios.broxton,bios.cannonlake,bios.coffeelake,bios.cometlake,bios.geminilake,bios.icelake-client,bios.jasperlake,bios.kabylake,bios.kabylake_r,bios.lakefield,bios.lunarlake,bios.meteorlake,bios.raptorlake,bios.rocketlake,bios.tigerlake,bios.whiskeylake,ifwi.alderlake,ifwi.amberlake,ifwi.apollolake,ifwi.broxton,ifwi.cannonlake,ifwi.coffeelake,ifwi.cometlake,ifwi.geminilake,ifwi.icelake,ifwi.kabylake,ifwi.kabylake_r,ifwi.lakefield,ifwi.meteorlake,ifwi.raptorlake,ifwi.tigerlake,ifwi.whiskeylake</t>
  </si>
  <si>
    <t>Verify that SUT should be able to boot from USB2.0 device without any issue</t>
  </si>
  <si>
    <t>BIOS_Optimization,MTL_PSS_1.0,ADL-P_QRC_BAT,UTR_SYNC,MTL_HFPGA_Audio,RPL_S_MASTER,RPL_S_BackwardComp,ADL-S_ 5SGC_1DPC,ADL-S_4SDC2,ADL_N_MASTER,ADL_N_5SGC1,ADL_N_4SDC1,ADL_N_3SDC1,ADL_N_2SDC1,ADL_N_2SDC2,ADL_N_2SDC3,MTL_VS_0.8,MTL_Test_Suite,MTL_PSS_0.8,MTL_PSS_1.1,IFWI_TEST_SUITE,IFWI_COMMON_UNIFIED,TGL_H_MASTER,MTL_VS_0.8_TEST_SUITE,RPL-S_ 5SGC1,RPL-S_4SDC1,RPL-S_4SDC2,RPL-S_2SDC8,RPL-S_2SDC1,RPL-S_2SDC2,RPL-S_2SDC3,MTL_TRY_RUN,MTL_P_VS_0.8,MTL_M_VS_0.8,ADL-P_5SGC1,ADL-P_5SGC2,ADL_M_QRC_BAT,ADL-M_5SGC1,MTL_SIMICS_IN_EXECUTION_TEST,ADL-N_QRC_BAT,RPL-Px_5SGC1,RPL-Px_4SDC1,RPL-P_5SGC1,RPL-P_4SDC1,RPL-P_3SDC2,RPL_P_MASTER,ADL_N_REV0,ADL-N_REV1,NA_4_FHF,ADL_SBGA_5GC,ADL_SBGA_3DC1,ADL_SBGA_3DC2,ADL_SBGA_3DC3,ADL_SBGA_3DC4,RPL-SBGA_5SC,RPL-SBGA_3SC,RPL-SBGA_4SC,,1,,2,RPL-S_3SDC1,MTL-M/P_Pre-Si_In_Production,MTL-M_5SGC1,MTL-M_4SDC1,MTL-M_4SDC2,MTL-M_3SDC3,MTL-M_2SDC4,MTL-M_2SDC5,MTL-M_2SDC6,LNL_M_PSS1.0,LNL_M_PSS1.1,MTL_IFWI_CBV_BIOS,MTL-P_5SGC1,MTL-P_4SDC1,MTL-P_4SDC2,MTL-P_3SDC3,MTL-P_3SDC4,MTL-P_2SDC5,MTL-P_2SDC6,RPL-Px_4SP2,RPL-Px_2SDC1,RPL-P_2SDC3,RPL-P_2SDC4,ARL_Px_IFWI_CI,MTL_M_P_PV_POR,RPL-SBGA_3SC-2,LNLM5SGC,LNLM3SDC2,LNLM3SDC4,LNLM3SDC5,LNLM2SDC6,LNLM2SDC7,ARL_S_IFWI_0.8PSS,RPL_Hx-R-GC,RPL_Hx-R-DC1,ARL_S_PSS1.0,LNL_M_PSS0.8</t>
  </si>
  <si>
    <t>Verify system stability on performing cold boot cycles</t>
  </si>
  <si>
    <t>common,emulation.hybrid,emulation.ip,fpga.hybrid,silicon,simulation.ip</t>
  </si>
  <si>
    <t>CSS-IVE-75953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</si>
  <si>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1.0,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5_20H1_PreAlpha,ADL-M_ADP-M_LP5_21H1_PreAlpha,ADL-M_ADP-M_LP4x_Win10x_PreAlpha,ADL-P_ADP-LP_DDR4_PreAlpha,ADL-P_ADP-LP_DDR5_PreAlpha</t>
  </si>
  <si>
    <t>BC-RQTBC-10216
TGL: BC-RQTBCTL-1142
JSLP : BC-RQTBC-16718 , BC-RQTBC-16717 , 1607196200 , 1607196136
ADL: 2205168114</t>
  </si>
  <si>
    <t>System should be stable on performing cold boot cycles</t>
  </si>
  <si>
    <t>bios.alderlake,bios.amberlake,bios.apollolake,bios.arrowlake,bios.broxton,bios.cannonlake,bios.coffeelake,bios.cometlake,bios.geminilake,bios.icelake-client,bios.jasperlake,bios.kabylake,bios.kabylake_r,bios.lunarlake,bios.meteorlake,bios.raptorlake,bios.raptorlake_refresh,bios.rocketlake,bios.skylake,bios.tigerlake,bios.tigerlake_refresh,bios.whiskeylake,ifwi.amberlake,ifwi.apollolake,ifwi.arrowlake,ifwi.broxton,ifwi.cannonlake,ifwi.coffeelake,ifwi.cometlake,ifwi.geminilake,ifwi.icelake,ifwi.jasperlake,ifwi.kabylake,ifwi.kabylake_r,ifwi.lunarlake,ifwi.meteorlake,ifwi.raptorlake,ifwi.raptorlake_refresh,ifwi.skylake,ifwi.tigerlake,ifwi.whiskeylake</t>
  </si>
  <si>
    <t xml:space="preserve">Intention of the testcase is to verify system stability on performing cold boot cycles System should be stable on performing cold boot cycles for 5 iterations System should successfully navigate from S0 -&gt; G3 -&gt; S0 states seamlessly </t>
  </si>
  <si>
    <t>EC-NA,GLK_eSPI_Sanity_inprod,GLK-RS3-10_IFWI,BIOS_BAT_QRC,ICL_BAT_NEW,BIOS_EXT_BAT,PSE 1.0,CML_BIOS_Sanity_CSME12.xx,ICL_ATMS1.0_Automation,GLK_ATMS1.0_Automated_TCs,KBLR_ATMS1.0_Automated_TCs,TGL_BIOS_PO_P1,TGL_Focus_Blue_Auto,TGL_BIOS_IPU_QRC_BAT,TGL_IFWI_FOC_BLUE,ADL_S_Dryrun_Done,PSS_ADL_Automation_In_Production,CML-H_ADP-S_PO_Phase1,CML-H_ADP-S_PO_Phase2,ADL-S_TGP-H_PO_Phase1,ADL_P_Automated_TCs,COMMON_QRC_BAT,EC-FV,ECVAL-DT-EXBAT,MTL_PSS_0.5,LNL_M_PSS0.5,ADL_P_ERB_BIOS_PO,ADL_S_QRCBAT,IFWI_Payload_PMC,IFWI_Payload_EC,RKL-S X2_(CML-S+CMP-H)_S62,RKL-S X2_(CML-S+CMP-H)_S102,ADL-P_QRC,ADL-P_QRC_BAT,UTR_SYNC,Automation_Inproduction,MTL_HFPGA_SANITY,RPL_S_BackwardComp,RPL-P_5SGC1,RPL-P_4SDC1,RPL-P_3SDC2,RPL-P_2SDC3,RPL-S_5SGC1,RPL-S_4SDC1,RPL-S_4SDC2,RPL-S_2SDC1,RPL-S_2SDC2,RPL-S_2SDC3,RPL-S_ 5SGC1,RPL-S_2SDC8,ADL-S_ 5SGC_1DPC,ADL-S_4SDC1,ADL-S_4SDC2,ADL-S_4SDC3,ADL-S_3SDC4,ADL_N_MASTER,ADL_N_PSS_0.5,ADL_N_5SGC1,ADL_N_4SDC1,ADL_N_3SDC1,ADL_N_2SDC1,ADL_N_2SDC2,ADL_N_2SDC3,IFWI_TEST_SUITE,IFWI_COMMON_UNIFIED,IFWI_FOC_BAT,QRC_BAT_Customized,ADL_N_QRCBAT,ADL-P_5SGC1,ADL-P_5SGC2,MTL_IFWI_Sanity,RKL_S_X1_2*1SDC,ADL_M_QRC_BAT,ADL-M_5SGC1,MTL_SIMICS_IN_EXECUTION_TEST,ADL-N_QRC_BAT,MTL_S_Sanity,RPL_S_QRCBAT,RPL_S_IFWI_PO_Phase2,ADL_N_REV0,ADL-N_REV1,MTL_HSLE_Sanity_SOC,ADL_SBGA_5GC,ADL_SBGA_3DC1,ADL_SBGA_3DC2,ADL_SBGA_3DC3,ADL_SBGA_3DC4,RPL-SBGA_5SCLNL_M_PSS0.5,RPL-S_2SDC7,RPL-Px_5SGC1,RPL_Px_PO_P2,RPL_Px_QRC,MTL-M_5SGC1,MTL-M_4SDC1,MTL-M_4SDC2,MTL-M_3SDC3,MTL-M_2SDC4,MTL-M_2SDC5,MTL-M_2SDC6,ADL-S_Post-Si_In_Production,MTL-M/P_Pre-Si_In_Production,MTL_IFWI_IAC_PUNIT,MTL_IFWI_IAC_DMU,RPL_SBGA_IFWI_PO_Phase2,LNL-M_Pre-Si_In_Production,MTL-S_Pre-Si_In_Production,MTL-P_5SGC1,MTL-P_4SDC1,MTL-P_4SDC2,MTL-P_3SDC3,MTL-P_3SDC4,MTL-P_2SDC5,MTL-P_2SDC6,RPL_P_PO_P2,ADL-N_Post-Si_In_Production,RPL-S_Post-Si_In_Production,RPL-Px_4SP2,RPL-Px_2SDC1,RPL-sbga_QRC_BAT,MTL_M_P_PV_POR,RPL_readiness_kit,RPL_P_QRC,MTLSGC1,MTLSDC1,RPL_P_Q0_DC2_PO_P2,LNLM5SGC,LNLM4SDC1,ARL_S_IFWI_0.5PSS,RPL_Hx-R-GC,LNL_M_PSS,QRC_BAT,LNL_M_PSS0.8</t>
  </si>
  <si>
    <t>Validate hot-plug USB keyboard functionality check in OS over USB Type-A port</t>
  </si>
  <si>
    <t>CSS-IVE-76138</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</si>
  <si>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4X_PreAlpha</t>
  </si>
  <si>
    <t>USB/XHCI ports</t>
  </si>
  <si>
    <t>BC-RQTBC-10553
BC-RQTBC-13253 
BC-RQTBC-2803
BC-RQTBC-12793
BC-RQTBC-14230
IceLake-UCIS-1987
 LKF PSS UCIS Coverage: IceLake-UCIS-822
TGL Coverage Ref: 1209951182, IceLake-UCIS-1438
TGL: BC-RQTBCTL-742
JSL PRD Coverage : BC-RQTBC-16215
RKL Coverage ID :2203202085
JSLP Coverage ID: 2203202085
LKF ROW Coverage ID : 4_335-LZ-795
ADL :  1606733617
ADL:2203202085</t>
  </si>
  <si>
    <t>Connected USB device should be functional.</t>
  </si>
  <si>
    <t>bios.amberlake,bios.apollolake,bios.arrowlake,bios.broxton,bios.cannonlake,bios.coffeelake,bios.cometlake,bios.geminilake,bios.icelake-client,bios.kabylake,bios.kabylake_r,bios.lakefield,bios.raptorlake,bios.raptorlake_refresh,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</si>
  <si>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bios.amberlake,bios.apollolake,bios.arrowlake,bios.broxton,bios.cannonlake,bios.coffeelake,bios.cometlake,bios.geminilake,bios.icelake-client,bios.kabylake,bios.kabylake_r,bios.lakefield,bios.raptorlake,bios.tigerlake,bios.whiskeylake,ifwi.amberlake,ifwi.apollolake,ifwi.broxton,ifwi.cannonlake,ifwi.coffeelake,ifwi.cometlake,ifwi.geminilake,ifwi.icelake,ifwi.kabylake,ifwi.kabylake_r,ifwi.lakefield,ifwi.meteorlake,ifwi.raptorlake,ifwi.tigerlake,ifwi.whiskeylake</t>
  </si>
  <si>
    <t xml:space="preserve">This test is to check USB Keyboard Functionality.
</t>
  </si>
  <si>
    <t>BIOS_Optimization,ADL-S_ADP-S_DDR4_2DPC_PO_Phase2,ADL-S_ADP-S_DDR4_2DPC_PO_Phase3,ADL-P_ADP-LP_DDR4_PO Suite_Phase2,ADL-P_ADP-LP_DDR4_PO Suite_Phase3,PO_Phase_3,PO_Phase_2,ADL-P_ADP-LP_LP5_PO Suite_Phase2,ADL-P_ADP-LP_LP5_PO Suite_Phase3,ADL-P_ADP-LP_DDR5_PO Suite_Phase3,ADL-P_ADP-LP_DDR5_PO Suite_Phase2,ADL-P_ADP-LP_LP4x_PO Suite_Phase2,ADL-P_ADP-LP_LP4x_PO Suite_Phase3,UTR_SYNC,MTL_HFPGA_Audio,RPL_S_MASTER,RPL_S_BackwardComp,ADL-S_4SDC2,ADL-S_4SDC2,ADL-P_5SGC1,ADL-M_5SGC1,ADL_M_MASTER,IFWI_TEST_SUITE,IFWI_COMMON_UNIFIED,MTL_Test_Suite,MTL_PSS_0.8,RPL_S_PSS_BASEAutomation_Inproduction,TGL_H_MASTER,RPL-S_ 5SGC1,RPL-S_4SDC1,RPL-S_4SDC2,RPL-S_4SDC2,RPL-S_2SDC8,RPL-S_2SDC1,RPL-S_2SDC2,RPL-S_2SDC3,MTL_IFWI_Sanity,RPL_S_PO_P2,RPL-Px_5SGC1, ,RPL-Px_4SDC1,RPL-P_5SGC1,RPL-P_4SDC1,RPL-P_3SDC2,RPL-S_ 5SGC1, RPL-S_4SDC1, RPL-S_4SDC2, RPL-S_4SDC2,RPL-S_2SDC8, RPL-S_2SDC1, RPL-S_2SDC2, RPL-S_2SDC3, ,NA_4_FHF,RPL-SBGA_5SC,RPL-SBGA_3SC,RPL-SBGA_4SC,,1,,2,ERB,RPL-S_3SDC1,RPL_P_PSS_BIOS,RPL-S_2SDC7,RPL-P_3SDC3,RPL_Px_PO_P2,MTL-M_5SGC1,MTL-M_4SDC1,MTL-M_4SDC2,MTL-M_3SDC3,MTL-M_2SDC4,MTL-M_2SDC5,MTL-M_2SDC6,RPL_SBGA_PO_P2,MTL_IFWI_CBV_PCHC,RPL_P_PO_P2,RPL-S_Post-Si_In_Production,RPL-Px_4SP2, RPL-Px_2SDC1,RPL-P_2SDC3,RPL-P_2SDC4
,RPL_P_PO_P2,RPL-SBGA_3SC-2,MTLSDC1,MTLSDC2,MTLSDC3,MTLSDC4,RPL_P_Q0_DC2_PO_P2,ARL_S_PSS0.8,LNLM5SGC,LNLM3SDC2,LNLM3SDC4,LNLM3SDC5,LNLM2SDC6,LNLM2SDC7,ARL_S_IFWI_0.8PSS,RPL_Hx-R-GC,RPL_Hx-R-DC1</t>
  </si>
  <si>
    <t>Verify USB mouse enumeration and functionality on hot-plug over USB Type-A port</t>
  </si>
  <si>
    <t>CSS-IVE-76139</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</si>
  <si>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4X_PreAlpha</t>
  </si>
  <si>
    <t>Test case added from IFWI mandotory check list
IceLake-UCIS-892
BC-RQTBC-14230
IceLake-UCIS-1986
 LKF PSS UCIS Coverage: IceLake-UCIS-892
TGL: BC-RQTBCTL-742
JSL PRD Coverage : BC-RQTBC-16215
RKL Coverage ID :2203202085
ADL:2203202085
JSLP Coverage ID: 2203202085
LKF ROW Coverage ID : 4_335-LZ-795</t>
  </si>
  <si>
    <t>USB device connected should be functional</t>
  </si>
  <si>
    <t>bios.amberlake,bios.apollolake,bios.broxton,bios.cannonlake,bios.coffeelake,bios.cometlake,bios.geminilake,bios.icelake-client,bios.kabylake,bios.kabylake_r,bios.lakefield,bios.raptorlake,bios.tigerlake,bios.whiskeylake,ifwi.amberlake,ifwi.apollolake,ifwi.arrowlake,ifwi.broxton,ifwi.cannonlake,ifwi.coffeelake,ifwi.cometlake,ifwi.geminilake,ifwi.icelake,ifwi.kabylake,ifwi.kabylake_r,ifwi.lakefield,ifwi.lunarlake,ifwi.meteorlake,ifwi.raptorlake,ifwi.tigerlake,ifwi.whiskeylake</t>
  </si>
  <si>
    <t>This test is to check USB Mouse functionality</t>
  </si>
  <si>
    <t>BIOS_Optimization,COMMON_QRC_BAT,ADL-P_QRC_BAT,UTR_SYNC,RPL_S_MASTER,RPL_S_BackwardComp,ADL-S_4SDC2,ADL-S_4SDC2,ADL-P_5SGC1,ADL-M_5SGC1,ADL_M_MASTER,IFWI_TEST_SUITE,IFWI_COMMON_UNIFIED,MTL_Test_Suite,RPL_PSS_BASEAutomation_Inproduction,TGL_H_MASTER,RPL-S_ 5SGC1,RPL-S_4SDC1,RPL-S_4SDC2,RPL-S_4SDC2,RPL-S_2SDC8,RPL-S_2SDC1,RPL-S_2SDC2,RPL-S_2SDC3,MTL_IFWI_Sanity,RPL-Px_5SGC1, ,RPL-Px_4SDC1,RPL-P_5SGC1,RPL-P_4SDC1,RPL-P_3SDC2,RPL_P_MASTER,NA_4_FHF,RPL-SBGA_5SC,RPL-SBGA_3SC,RPL-SBGA_4SC,,1,,2,ERB,RPL-S_3SDC1,RPL-S_2SDC7,RPL-P_2SDC4,MTL-M_5SGC1,MTL-M_4SDC1,MTL-M_4SDC2,MTL-M_3SDC3,MTL-M_2SDC4,MTL-M_2SDC5,MTL-M_2SDC6,MTL_IFWI_CBV_PCHC,RPL-Px_4SP2, RPL-Px_2SDC1,RPL-P_2SDC3,RPL-P_2SDC4,RPL-SBGA_3SC-2,MTLSGC1,MTLSDC2,MTLSDC3,MTLSDC4,LNLM4SDC1,LNLM3SDC2,LNLM3SDC4,LNLM3SDC5,LNLM2SDC6,LNLM2SDC7,RPL_Hx-R-GC,RPL_Hx-R-DC1</t>
  </si>
  <si>
    <t>Validate cold-plug USB keyboard functionality check in EFI over USB Type-A port</t>
  </si>
  <si>
    <t>CSS-IVE-76160</t>
  </si>
  <si>
    <t>ADL-S_ADP-S_SODIMM_DDR5_1DPC_Alpha,AML_5W_Y22_ROW_PV,ADL-S_ADP-S_UDIMM_DDR5_1DPC_PreAlpha,AML_7W_Y22_KC_PV,AMLR_Y42_Corp_RS6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R_Y_PV,KBLR_Y22_PV,LKF_Bx_ROW_19H1_Alpha,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</si>
  <si>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UEFI,USB/XHCI ports</t>
  </si>
  <si>
    <t>BC-RQTBC-10561
BC-RQTBC-9903
BC-RQTBC-2803
BC-RQTBC-12793
IceLake-UCIS-822
IceLake-UCIS-1987
 LKF PSS UCIS Coverage: IceLake-UCIS-822
TGL Coverage Ref: 1209951182, IceLake-UCIS-1438
TGL: BC-RQTBCTL-737,BC-RQTBCTL-742
JSL PRD Coverage: BC-RQTBC-16210, BC-RQTBC-16215
RKL Coverage ID :2203202059,2203202085
JSLP Coverage ID: 2203202085
LKF ROW Coverage ID : 4_335-LZ-795
ADL : 1606733617 ADL:2203202059</t>
  </si>
  <si>
    <t>Keyboard should be functional without hang and any other issues under EDK shell</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</si>
  <si>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broxton,ifwi.cannonlake,ifwi.coffeelake,ifwi.cometlake,ifwi.geminilake,ifwi.icelake,ifwi.kabylake,ifwi.kabylake_r,ifwi.lakefield,ifwi.raptorlake,ifwi.raptorlake_refresh,ifwi.tigerlake,ifwi.whiskeylake</t>
  </si>
  <si>
    <t>This test is to verify USB Keyboard Functionality check in EFI
 </t>
  </si>
  <si>
    <t>ICL-FW-PSS0.3,ICL-FW-PSS0.5,C3_NA,C4_NA,Non_EMMC,GLK-RS3-10_IFWI,BIOS_BAT_QRC,ICL_BAT_NEW,BIOS_EXT_BAT,InProdATMS1.0_03March2018,ICL_RVPC_NA,OBC-CNL-PCH-PCIE-Storage-NVME,OBC-CFL-PCH-PCIE-Storage-NVME,OBC-ICL-PCH-PCIE-Storage-NVME,OBC-TGL-PCH-PCIE-Storage-NVME,RKL_PSS0.5,TGL_PSS_IN_PRODUCTION,TGL_BIOS_PO_P1,TGL_IFWI_PO_P1,TGL_H_PSS_BIOS_BAT,RKL_POE,RKL_CML_S_TGPH_PO_P2,TGL_IFWI_FOC_BLUE,ADL_S_Dryrun_Done,CML-H_ADP-S_PO_Phase1,ADL-S_TGP-H_PO_Phase1,ADL-S_ADP-S_DDR4_2DPC_PO_Phase1,ADL_P_Automated_TCs,COMMON_QRC_BAT,MTL_PSS_0.5,ADL_P_ERB_BIOS_PO,ADL_S_QRCBAT,IFWI_Payload_Common,ADL-S_Delta,ADL-S_Delta1,ADL-P_ADP-LP_DDR4_PO Suite_Phase1,RKL-S X2_(CML-S+CMP-H)_S102,RKL-S X2_(CML-S+CMP-H)_S62,PO_Phase_1,ADL-P_ADP-LP_LP5_PO Suite_Phase1,ADL-P_ADP-LP_DDR5_PO Suite_Phase1,ADL-P_ADP-LP_LP4x_PO Suite_Phase1,ADL-P_QRC,RPL_S_PSS_BASE,UTR_SYNC,Automation_Inproduction,MTL_PSS_0.8_Block,MTL_HFPGA_SOC_S,RPL_S_MASTER,RPL_S_BackwardComp,ADL-S_3SDC4,ADL_N_MASTER,ADL_N_REV0,ADL_N_3SDC1,IFWI_TEST_SUITE,IFWI_COMMON_UNIFIED,MTL_Test_Suite,MTL_PSS_0.8,TGL_H_MASTER,RPL-S_ 5SGC1,RPL-S_4SDC1,RPL-S_4SDC2,RPL-S_2SDC8,RPL-S_2SDC1,RPL-S_2SDC2,RPL-S_2SDC3,MTL_P_VS_0.8,MTL_TEMP,MTL_IFWI_Sanity,MTL_S_PSS_0.5,RPL_S_PO_P1,MTL_S_IFWI_PSS_0.5,RPL-P_3SDC2,MTL_S_VS0,RPL_S_IFWI_PO_Phase2,RPL-SBGA_5SC,RPL-SBGA_3SC,RPL-SBGA_4SC,,1,,2,MTL-M/P_Pre-Si_In_Production,MTL-M_5SGC1,MTL-M_4SDC1,MTL-M_4SDC2,MTL-M_3SDC3,MTL-M_2SDC4,MTL-M_2SDC5,MTL-M_2SDC6,RPL_P_PSS_BIOS,RPL-Px_5SGC1,RPL-Px_4SDC1,LNL_M_PSS0.8,RPL_SBGA_PO_P1,NA_4_FHF,RPL_SBGA_IFWI_PO_Phase2,LNL_M_PSS0.5,MTL-P_5SGC1,MTL-P_4SDC1,MTL-P_4SDC2,MTL-P_3SDC3,MTL-P_3SDC4,MTL-P_2SDC5,MTL-P_2SDC6,RPL-S_Post-Si_In_Production,RPL-Px_4SP2,RPL-Px_2SDC1,RPL-P_2SDC3,RPL-P_2SDC4,MTL_M_P_PV_POR,RPL-SBGA_3SC-2,LNLM5SGC,LNLM3SDC2,LNLM3SDC4,LNLM3SDC5,LNLM2SDC6,LNLM2SDC7,RPL_Hx-R-GC,RPL_Hx-R-DC1,ARL_S_PSS1.0</t>
  </si>
  <si>
    <t>Verify Onboard LAN Enumeration in OS</t>
  </si>
  <si>
    <t>CSS-IVE-95315</t>
  </si>
  <si>
    <t>ADL-S_ADP-S_SODIMM_DDR5_1DPC_Alpha,AML_5W_Y22_ROW_PV,ADL-S_ADP-S_UDIMM_DDR5_1DPC_PreAlpha,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Simics_VP_RS1_PSS_0.5C,ICL_Simics_VP_RS1_PSS_0.8C,ICL_Simics_VP_RS1_PSS_0.8P,ICL_Simics_VP_RS1_PSS_1.0C,ICL_Simics_VP_RS1_PSS_1.0P,ICL_Simics_VP_RS2_PSS_1.1,ICL_U42_RS6_PV,ICL_Y42_RS6_PV,JSLP_POR_20H1_Alpha,JSLP_POR_20H1_PreAlpha,JSLP_POR_20H2_Beta,JSLP_POR_20H2_PV,KBL_U21_PV,KBLR_Y_PV,KBLR_Y22_PV,LKF_Bx_Win10X_PV,LKF_Bx_Win10X_Bet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LP4x_POE,ADL-P_ADP-LP_LP5_POE,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ADL-P_ADP-LP_DDR4_PreAlpha</t>
  </si>
  <si>
    <t>GbE,LAN</t>
  </si>
  <si>
    <t>Created TC based on ICL PSS 0.5
TGL Requirement coverage: 220195222, 220194364, 
MTL:16011786601</t>
  </si>
  <si>
    <t>Onboard LAN connectivity/functionality should be enumerated in OS Device Manager</t>
  </si>
  <si>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arrowlake,ifwi.cannonlake,ifwi.coffeelake,ifwi.cometlake,ifwi.geminilake,ifwi.icelake,ifwi.kabylake,ifwi.kabylake_r,ifwi.lunarlake,ifwi.meteorlake,ifwi.raptorlake,ifwi.tigerlake,ifwi.whiskeylake</t>
  </si>
  <si>
    <t>This TC is to Validate Onboard LAN Enumeration in OS</t>
  </si>
  <si>
    <t>ICL-FW-PSS0.5,GLK_eSPI_Sanity_inprod,ICL_PSS_BAT_NEW,BIOS_EXT_BAT,InProdATMS1.0_03March2018,PSE 1.0,ICL_RVPC_NA,CML_BIOS_Sanity_CSME12.xx,GLK_ATMS1.0_Automated_TCs,KBLR_ATMS1.0_Automated_TCs,TGL_BIOS_PO_P2,TGL_IFWI_PO_P1,TGL_H_PSS_BIOS_BAT,RKL_POE,RKL_CML_S_TGPH_PO_P3,TGL_IFWI_FOC_BLUE,CML-H_ADP-S_PO_Phase2,ADL-S_TGP-H_PO_Phase2,ADL-S_ADP-S_DDR4_2DPC_PO_Phase2,RKL_S_CMPH_POE_Sanity,RKL_S_TGPH_POE_Sanity,PSS_ADL_Automation_In_Production,MTL_PSS_0.5,ADL_P_ERB_BIOS_PO,ADL_S_QRCBAT,IFWI_Payload_GBE,TGL_U_GC_DC,ADL-P_ADP-LP_DDR4_PO Suite_Phase2,PO_Phase_2,RKL-S X2_(CML-S+CMP-H)_S62,RKL-S X2_(CML-S+CMP-H)_S102,ADL-P_ADP-LP_LP5_PO Suite_Phase2,ADL-P_ADP-LP_DDR5_PO Suite_Phase2,ADL-P_ADP-LP_LP4x_PO Suite_Phase2,ADL-P_QRC,RPL_S_PSS_BASE,UTR_SYNC,Automation_Inproduction,RPL_S_BackwardComp,ADL-S_ 5SGC_1DPC,ADL-S_4SDC1,ADL-S_4SDC2,ADL-S_4SDC3,ADL-S_3SDC4,IFWI_TEST_SUITE,IFWI_COMMON_UNIFIED,MTL_Test_Suite,TGL_H_5SGC1,TGL_H_4SDC1,TGL_H_4SDC2,TGL_H_4SDC3,RPL-S_ 5SGC1,RPL-S_4SDC2,RPL-S_2SDC1,RPL-S_2SDC3,ADL-P_5SGC2,MTL_IFWI_Sanity,RPL_S_PO_P3,ADL_N_IFWI,ADL-P_2SDC4,ADL-P_3SDC5,MTL_SIMICS_IN_EXECUTION_TEST,RPL-Px_5SGC1,MTL_S_Sanity,RPL_S_QRCBAT,RPL_S_IFWI_PO_Phase3,ADL_SBGA_5GC,QRC_BAT_Customized,ADL-M_3SDC2,RPL-S_5SGC1,RPL-P_3SDC2,RPL_P_PSS_BIOS,RPL_Px_PO_P3,RPL-P_5SGC1,RPL-P_4SDC1,RPL-P_PNP_GC,RPL_Px_QRC,ADL-S_Post-Si_In_Production,MTL-M_3SDC3,MTL-M_5SGC1,MTL-M_4SDC1,MTL-M_4SDC2,MTL-M_2SDC4,MTL-M_2SDC5,MTL-M_2SDC6,MTL-M/P_Pre-Si_In_Production,RPL_SBGA_PO_P3,RPL_SBGA_IFWI_PO_Phase3,MTL_IFWI_CBV_GBe,MTL_IFWI_CBV_BIOS,LNL_M_PSS0.5,LNL_M_PSS0.8,MTL-S_Pre-Si_In_Production,MTL-P_2SDC5,MTL-P_5SGC1,MTL-P_4SDC1,MTL-P_4SDC2,RPL_P_PO_P3,RPL-S_Post-Si_In_Production,RPL-S_2SDC8,RPL-SBGA_4SC,RPL-SBGA_5SC,RPL-sbga_QRC_BAT,RPL-Px_4SP2,RPL-P_2SDC3,ARL_Px_IFWI_CI,MTL_M_P_PV_POR,RPL-SBGA_3SC-2,MTL_P_Sanity,MTL-P_IFWI_PO,RPL_readiness_kit,RPL_P_QRC,RPL_P_Q0_DC2_PO_P3,LNLM5SGC,LNLM3SDC2,MTLSGC1,MTLSDC1,MTLSDC4,RPL-S_4SDC1,RPL-S_2SDC2,LNLM2SDC7</t>
  </si>
  <si>
    <t>Verify Coexistence Support of CNVi Wi-Fi and Bluetooth functionality in OS</t>
  </si>
  <si>
    <t>CSS-IVE-95318</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</si>
  <si>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Simics_VP_RS1_PSS_0.5C,ICL_Simics_VP_RS1_PSS_0.8C,ICL_Simics_VP_RS1_PSS_0.8P,ICL_Simics_VP_RS1_PSS_1.0C,ICL_Simics_VP_RS1_PSS_1.0P,ICL_Simics_VP_RS2_PSS_1.1,ICL_U42_RS6_PV,ICL_Y42_RS6_PV,JSLP_POR_20H1_Alpha,JSLP_POR_20H1_PreAlpha,JSLP_POR_20H2_Beta,JSLP_POR_20H2_PV,JSLP_PSS_0.8_19H1_REV2,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</si>
  <si>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BC-RQTBC-13854
BC-RQTBCTL-651
BC-RQTBC-13414
TGL Requirement coverage: BC-RQTBCTL-476</t>
  </si>
  <si>
    <t>Bluetooth and WIFI should function together without any issue</t>
  </si>
  <si>
    <t>bios.alderlake,bios.cannonlake,bios.coffeelake,bios.cometlake,bios.geminilake,bios.icelake-client,bios.jasperlake,bios.lunarlake,bios.raptorlake,bios.rocketlake,bios.tigerlake,bios.whiskeylake,ifwi.cannonlake,ifwi.coffeelake,ifwi.cometlake,ifwi.geminilake,ifwi.icelake,ifwi.meteorlake,ifwi.raptorlake,ifwi.tigerlake,ifwi.whiskeylake</t>
  </si>
  <si>
    <t>This Test case is verify Coexistence Support of CNVi Wi-Fi and Bluetooth functionality in OS</t>
  </si>
  <si>
    <t>ICL-FW-PSS0.5,ICL-ArchReview-PostSi,TGL_PSS1.0C,BIOS_EXT_BAT,UDL2.0_ATMS2.0,CML_BIOS_Sanity_CSME12.xx,TGL_BIOS_PO_P3,TGL_IFWI_PO_P3,CML-H_ADP-S_PO_Phase3,ADL-S_TGP-H_PO_Phase3,COMMON_QRC_BAT,ADL_P_ERB_BIOS_PO,ADL_S_QRCBAT,IFWI_Payload_Platform,ADL-S_Delta1,RKL-S X2_(CML-S+CMP-H)_S62,RKL-S X2_(CML-S+CMP-H)_S102,ADL-P_QRC,ADL-P_QRC_BAT,UTR_SYNC,Automation_Inproduction,RPL_S_MASTER,RPL_S_BackwardComp,ADL-S_ 5SGC_1DPC,4SDC3,ADL-S_4SDC4,ADL-S_3SDC5,ADL_N_MASTER,ADL_N_5SGC1,ADL_N_4SDC1,ADL_N_2SDC1,ADL_N_2SDC2,ADL_N_2SDC3,IFWI_TEST_SUITE,IFWI_COMMON_UNIFIED,MTL_Test_Suite,TGL_H_5SGC1,TGL_H_4SDC1,RPL-S_ 5SGC1,RPL-S_4SDC1,RPL-S_4SDC2,,,RPL-S_2SDC2,RPL-S_2SDC3,ADL-P_5SGC1,ADL-P_5SGC2,ADL_M_QRC_BAT,ADL-M_5SGC1,ADL-M_3SDC1,ADL-M_3SDC3,ADL-M_2SDC1,ADL-M_QRC_BAT,ADL-P_3SDC1,ADL-P_3SDC4,ADL-P_2SDC1,ADL-P_2SDC4,ADL-P_2SDC5,ADL-P_3SDC5,ADL-N_QRC_BATRPL-Px_5SGC1,,RPL_S_QRCBAT,ADL_SBGA_5GC,RPL-SBGA_5SC,ADL-M_5SGC1,ADL-M_3SDC2,ADL-M_2SDC2,,RPL-S_3SDC1,, ,, RPL-S_2SDC2, RPL-S_2SDC3,  ,RPL-S_4SDC2,, RPL-S_4SDC2, RPL-S_4SDC1, RPL-S_5SGC1, RPL-P_5SGC1, , , RPL-P_3SDC2, RPL-P_5SGC1, ,  , RPL-S_2SDC7, ADL_SBGA_3DC3, RPL-P_2SDC4, RPL-P_4SDC1, RPL-P_PNP_GC, ADL_SBGA_3DC4,RPL_Px_QRC, MTL-M_5SGC1, MTL-M_4SDC1, MTL-M_4SDC2, MTL-M_2SDC4, MTL-M_2SDC5, MTL-M_2SDC6, RPL-SBGA_5SC,RPL-SBGA_3SC, RPL-SBGA_2SC1, RPL-SBGA_2SC2,MTL_IFWI_CBV_BIOS, MTL-P_5SGC1, MTL-P_4SDC1, MTL-P_4SDC2, MTL-P_3SDC3, MTL-P_2SDC5, MTL-P_2SDC6, RPL-S_2SDC8,RPL-S_2SDC8,RPL-sbga_QRC_BAT,RPL-Px_4SP2,RPL-Px_2SDC1,RPL-Px_2SDC1,RPL-P_2SDC5,RPL-P_2SDC6,RPL-P_2SDC3,RPL-SBGA_3SC-2,RPL_P_QRC,MTLSGC1, MTLSDC1, MTLSDC2, MTLSDC3, MTLSDC4, MTLSDC5, LNLM5SGC, LNLM4SDC1, LNLM3SDC3, LNLM3SDC4, LNLM3SDC5, LNLM2SDC6, MTLSGC1, MTLSDC1, MTLSDC3, MTLSDC4, MTLSDC5, MTLSGC1, MTLSDC2, MTLSDC3, MTLSDC4, MTLSDC5, RPL-SBGA_5SC, RPL-SBGA_4SC, RPL-P_5SGC1, RPL-P_4SDC1, RPL-P_3SDC2, RPL-P_2SDC4, RPL-P_2SDC5, RPL-P_2SDC6, RPL-S_3SDC1, RPL-S_4SDC2, RPL-S_4SDC1, RPL-S_ 5SGC1, RPL-S_2SDC2, RPL-S_2SDC3, RPL-S_2SDC7, RPL-S_2SDC8, ,, LNLM5SGC, LNLM4SDC1, LNLM3SDC3, LNLM3SDC4, LNLM3SDC5, LNLM2SDC6, LNLM2SDC7</t>
  </si>
  <si>
    <t>Verify Coexistence Support of CNVi Wi-Fi and Bluetooth functionality in OS after S3, S4, S5, Warm and cold reboot cycles</t>
  </si>
  <si>
    <t>CSS-IVE-95319</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</si>
  <si>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Y42_RS6_PV,JSLP_POR_20H1_Alpha,JSLP_POR_20H1_PreAlpha,JSLP_POR_20H2_Beta,JSLP_POR_20H2_PV,JSLP_PSS_0.8_19H1_REV2,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</si>
  <si>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BC-RQTBC-13854
BC-RQTBCTL-651
BC-RQTBC-13414
TGL Requirement coverage: BC-RQTBCTL-476, 220195212, 220194359, 
JSL PRD Coverage: BC-RQTBC-16463</t>
  </si>
  <si>
    <t>CNVi WiFi and Bluetooth should functional in OS without any issue after S3, S4, S5, Warm and cold reboot cycles</t>
  </si>
  <si>
    <t>This Test case is to Verify Coexistence Support of CNVi Wi-Fi and Bluetooth functionality in OS after S3, S4, S5, Warm and cold reboot cycles</t>
  </si>
  <si>
    <t>ICL-FW-PSS0.5,GLK-RS3-10_IFWI,TGL_PSS1.0C,BIOS_EXT_BAT,UDL2.0_ATMS2.0,OBC-CNL-PCH-CNVi-Connectivity-WiFi_BT,OBC-CFL-PCH-CNVi-Connectivity-WiFi_BT,OBC-ICL-PCH-CNVi-Connectivity-WiFi_BT,OBC-TGL-PCH-CNVi-Connectivity-WiFi_BT,TGL_IFWI_PO_P3,TGL_IFWI_FOC_BLUE,CML-H_ADP-S_PO_Phase3,IFWI_Payload_Platform,RKL-S X2_(CML-S+CMP-H)_S62,RKL-S X2_(CML-S+CMP-H)_S102,UTR_SYNC,Automation_Inproduction,RPL_S_MASTER,RPL_S_BackwardComp,ADL-S_ 5SGC_1DPC,4SDC3,ADL-S_4SDC4,ADL-S_3SDC5,ADL_N_MASTER,ADL_N_5SGC1,ADL_N_4SDC1,ADL_N_2SDC1,ADL_N_2SDC3,TGL_H_MASTER,IFWI_TEST_SUITE,IFWI_COMMON_UNIFIED,MTL_Test_Suite,TGL_H_5SGC1,TGL_H_4SDC1,RPL-S_ 5SGC1,RPL-S_4SDC1,RPL-S_4SDC2,,,RPL-S_2SDC2,RPL-S_2SDC3,ADL-P_5SGC1,ADL-P_5SGC2,ADL-P_3SDC4,ADL-P_2SDC4,ADL-P_2SDC5,ADL-P_3SDC5RPL-Px_5SGC1,,RPL_P_MASTER,ADL_SBGA_5GC,RPL-SBGA_5SC,ADL-M_5SGC1,ADL-M_3SDC2,ADL-M_2SDC2,ADL-M_5SGC1,ADL-M_3SDC2,ADL-M_2SDC2,,RPL-S_3SDC1,, ,, RPL-S_2SDC2, RPL-S_2SDC3,  ,RPL-S_4SDC2,, RPL-S_4SDC2, RPL-S_4SDC1, RPL-S_5SGC1, RPL-P_5SGC1, , , RPL-P_3SDC2, RPL-P_5SGC1, ,  , RPL-S_2SDC7, ADL_SBGA_3DC3, RPL-P_2SDC4, RPL-P_4SDC1, RPL-P_PNP_GC, ADL_SBGA_3DC4, MTL-M_5SGC1, MTL-M_4SDC1, MTL-M_4SDC2, MTL-M_2SDC4, MTL-M_2SDC5, MTL-M_2SDC6,MTL_IFWI_CBV_PMC, RPL-SBGA_5SC,RPL-SBGA_3SC, RPL-SBGA_2SC1, RPL-SBGA_2SC2,MTL IFWI_Payload_Platform-Val, MTL-P_5SGC1, MTL-P_4SDC1, MTL-P_4SDC2, MTL-P_3SDC3, MTL-P_2SDC5, MTL-P_2SDC6, RPL-S_2SDC8,RPL-S_2SDC8,RPL-Px_4SP2,RPL-Px_2SDC1,RPL-Px_2SDC1,RPL-P_2SDC5,RPL-P_2SDC6,RPL-P_2SDC3,RPL-SBGA_3SC-2,MTLSGC1, MTLSDC1, MTLSDC2, MTLSDC3, MTLSDC4, MTLSDC5, LNLM5SGC, LNLM4SDC1, LNLM3SDC3, LNLM3SDC4, LNLM3SDC5, LNLM2SDC6, MTLSGC1, MTLSDC1, MTLSDC3, MTLSDC4, MTLSDC5, MTLSGC1, MTLSDC2, MTLSDC3, MTLSDC4, MTLSDC5, RPL-SBGA_5SC, RPL-SBGA_4SC, RPL-P_5SGC1, RPL-P_4SDC1, RPL-P_3SDC2, RPL-P_2SDC4, RPL-P_2SDC5, RPL-P_2SDC6, RPL-S_3SDC1, RPL-S_4SDC2, RPL-S_4SDC1, RPL-S_ 5SGC1, RPL-S_2SDC2, RPL-S_2SDC3, RPL-S_2SDC7, RPL-S_2SDC8, ,, LNLM5SGC, LNLM4SDC1, LNLM3SDC3, LNLM3SDC4, LNLM3SDC5, LNLM2SDC6, LNLM2SDC7</t>
  </si>
  <si>
    <t>Validate USB 3.0 devices hot-plug functionality over USB3.0 Type-A port  pre and post S4 , S5 , warm and cold reboot cycles</t>
  </si>
  <si>
    <t>CSS-IVE-145031</t>
  </si>
  <si>
    <t>ADL-S_ADP-S_SODIMM_DDR5_1DPC_Alpha,ADL-S_ADP-S_UDIMM_DDR5_1DPC_PreAlpha,JSLP_POR_20H1_Alpha,JSLP_POR_20H1_PreAlpha,JSLP_POR_20H2_Beta,JSLP_POR_20H2_PV,JSLP_TestChip_19H1_PowerOn,JSLP_TestChip_19H1_Pre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ADL-S_ADP-S_UDIMM_DDR5_1DPC_PV,ADL-S_ADP-S_UDIMM_DDR5_2DPC_Alpha,ADL-S_ADP-S_UDIMM_DDR5_2DPC_Beta,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</si>
  <si>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JSL PRD coverage :  BC-RQTBC-16142, BC-RQTBC-16214, BC-RQTBC-16217
RKL Coverage ID :2203201802,2203202096,2203202189
2203201802
JSLP Coverage ID: 2203201802, 2203202096,2203202189 , 1607884120
ADL: 14011314096</t>
  </si>
  <si>
    <t>USB 3.0 devices should be functional without any issue pre and post Power cycles</t>
  </si>
  <si>
    <t>This test is to Validate USB 3.0 devices functionality over USB3.0 Type-A port pre and post Power cycles
 </t>
  </si>
  <si>
    <t>ADL_N_PSS_0.8,ADL_N_5SGC1,ADL_N_4SDC1,ADL_N_3SDC1,ADL_N_2SDC1,ADL_N_2SDC2,ADL_N_2SDC3,RPL_S_PSS_BASE,RPL_S_MASTER,RPL_S_Backwardcomp,MTL_Test_Suite,MTL_PSS_1.0IFWI_SYNC,IFWI_TEST_SUITE,IFWI_COMMON_UNIFIED,RPL-S_ 5SGC1,RPL-S_4SDC1,RPL-S_4SDC2,RPL-S_2SDC8,RPL-S_2SDC1,RPL-S_2SDC2,RPL-S_2SDC3,ADL-S_ 5SGC_1DPC,ADL-S_5SGC_2DPC,ADL-S_4SDC1,ADL-S_4SDC2,ADL-S_4SDC3,ADL-S_3SDC4,COMMON_QRC_BAT,ADL-P_5SGC1,ADL-P_5SGC2,RKL_S_X1_2*1SDC,ADL-M_5SGC1,ADL_N_REV0,RPL-Px_5SGC1,RPL-Px_4SDC1,RPL-P_5SGC1,RPL-P_4SDC1,RPL-P_3SDC2,MTL_S_PSS_0.8,MTL_S_IFWI_PSS_0.8,RPL_P_MASTER,NA_4_FHF,ADL_SBGA_5GC,ADL_SBGA_3DC1,ADL_SBGA_3DC2,ADL_SBGA_3DC3,ADL_SBGA_3DC4,RPL-SBGA_5SC,RPL-SBGA_3SC,RPL-SBGA_4SC,,1,,2,RPL-S_3SDC1,RPL_P_PSS_BIOS,ADL-S_Post-Si_In_Production,MTL-M_5SGC1,MTL-M_4SDC1,MTL-M_4SDC2,MTL-M_3SDC3,MTL-M_2SDC4,MTL-M_2SDC5,MTL-M_2SDC6,LNL_M_PSS1.0,MTL_IFWI_CBV_PMC,MTL_IFWI_CBV_TBT,MTL_IFWI_CBV_EC,MTL_IFWI_CBV_PCHC,MTL-M/P_Pre-Si_In_Production,MTL-S_Pre-Si_In_Production,MTL-P_5SGC1,MTL-P_4SDC1,MTL-P_4SDC2,MTL-P_3SDC3,MTL-P_3SDC4,MTL-P_2SDC5,MTL-P_2SDC6,RPL-Px_4SP2,RPL-Px_2SDC1,RPL-P_2SDC3,RPL-P_2SDC4,RPL-SBGA_3SC-2,MTLSGC1,MTLSDC1,MTLSDC2,MTLSDC3,MTLSDC4,LNLM5SGC,LNLM3SDC2,LNLM3SDC4,LNLM3SDC5,LNLM2SDC6,LNLM2SDC7,LNL_M_PSS0.8,ARL_S_IFWI_0.8PSS,MTL_S_IFWI_PSS_PCH-phy_Payload,RPL_Hx-R-GC,RPL_Hx-R-DC1,ARL_S_PSS1.0,ARL_S_QRC</t>
  </si>
  <si>
    <t>Verify 3.5mm Jack Wired headphones/headset functionality</t>
  </si>
  <si>
    <t>fw.ifwi.bios,fw.ifwi.pchc</t>
  </si>
  <si>
    <t>CSS-IVE-131272</t>
  </si>
  <si>
    <t>ADL-S_ADP-S_SODIMM_DDR5_1DPC_Alpha,AML_5W_Y22_ROW_PV,ADL-S_ADP-S_UDIMM_DDR5_1DPC_PreAlpha,AML_7W_Y22_KC_PV,AMLR_Y42_PV_RS6,CNL_H82_PV,CNL_U20_GT0_PV,CNL_U22_PV,CNL_Y22_PV,GLK_B0_RS3_PV,ICL_HFPGA_RS1_PSS_0.8P,ICL_HFPGA_RS1_PSS_1.0C,ICL_HFPGA_RS1_PSS_1.0P,ICL_HFPGA_RS2_PSS_1.1,ICL_Simics_VP_RS1_PSS_0.5C,ICL_Simics_VP_RS1_PSS_0.8C,ICL_Simics_VP_RS1_PSS_0.8P,ICL_Simics_VP_RS1_PSS_1.0C,ICL_Simics_VP_RS1_PSS_1.0P,ICL_Simics_VP_RS2_PSS_1.1,ICL_U42_RS6_PV,ICL_Y42_RS6_PV,JSLP_POR_20H1_Alpha,JSLP_POR_20H1_PowerOn,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</si>
  <si>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BC-RQTBC-10138
IceLake-UCIS-720
IceLake-UCIS-4251
IceLake-UCIS-4250
IceLake-UCIS-1738
IceLake-UCIS-1911
IceLake-UCIS-1909
IceLake-UCIS-2779
4_335-UCIS-1794
TGL HSD-ES ID 1209951422 
TGL HSD-ES ID 1209950179
TGL HSD-ES ID 220195230
TGL HSD-ES ID 220194369
TGL HSD ES ID:220194373
TGL HSD ES ID:220195238
IceLake-UCIS-2148
4_335-UCIS-2827
BC-RQTBCLF-255
ADL FR: 1604590079, 1408256996
RKL FR: 1209950179</t>
  </si>
  <si>
    <t>Ensure that the headphone/headset is detecting and working as expected </t>
  </si>
  <si>
    <t>Intention of the testcase is to verify 3.5mm Jack Wired headphones/headset functionality               </t>
  </si>
  <si>
    <t>ICL_PSS_BAT_NEW,LKF_TI_GATING,BIOS_BAT_QRC,ICL_BAT_NEW,BIOS_EXT_BAT,LKF_PO_Phase2,UDL2.0_ATMS2.0,LKF_PO_New_P3,TGL_ERB_PO,OBC-CNL-PCH-AVS-Audio-HDA_Headphone,OBC-LKF-PCH-AVS-Audio-HDA_Headphone,OBC-ICL-PCH-AVS-Audio-HDA_Headphone,OBC-TGL-PCH-AVS-Audio-HDA_Headphone,TGL_H_PSS_BIOS_BAT,RKL_S_PO_Phase3_IFWI,RKL_POE,RKL_U_PO_Phase3_IFWI,ADL_PSS_1.0,ADL_PSS_1.05,IFWI_TEST_SUITE,IFWI_PO,IFWI_Review_Done,RKL_Native_PO,RKL_Xcomp_PO,ADL_pss_0.8_NA,ADL/RKL/JSL,CML_H_ADP_S_PO,COMMON_QRC_BAT,Phase_3,MTL_PSS_0.5,MTL_Test_Suite,IFWI_SYNC,Automation_Inproduction,IFWI_FOC_BAT,ADL_N_IFWIIFWI_COVERAGE_DELTA,ADLMLP4x,ADL-P_5SGC1,ADL-P_5SGC2,ADL-M_5SGC1,MTL_S_IFWI_PSS_0.8,RPL-P_5SGC1,RPL-P_4SDC1,RPL-P_3SDC2,RPL-P_2SDC4,RPL-S_ 5SGC1,RPL-S_4SDC1,RPL-S_4SDC2,RPL-S_2SDC2,RPL-S_2SDC3,MTL_IFWI_BAT,ADL_M_RVP2a,ADL_SBGA_5GC,ADL_SBGA_3DC1,ADL_SBGA_3DC2,ADL_SBGA_3DC3,ADL_SBGA_3DC4,ADL-M_3SDC1,ADL-M_3SDC2,ADL-M_2SDC1,ADL-M_2SDC2,RPL-P_3SDC3,RPL-P_PNP_GC,ADL_M_LP5x_NA,ADL_M_LP4x_NA,LNL_M_IFWI_PSS,ADL_SBGA_3SDC1,MTL-M_5SGC1,MTL-M_4SDC1,MTL-M_4SDC2,MTL-M_3SDC3,MTL-M_2SDC4,MTL-M_2SDC5,MTL-M_2SDC6,ADL-S_Post-Si_In_Production,MTL_IFWI_QAC,MTL_IFWI_IAC_ACE ROM EXT,ADL_N_IFWI_5SGC1,ADL_N_IFWI_4SDC1,ADL_N_IFWI_3SDC1,ADL_N_IFWI_2SDC2,ADL_N_IFWI_2SDC3,RPL-SBGA_5SC,RPL-SBGA_4SC,RPL-SBGA_3SC,RPL-SBGA_2SC1,RPL-SBGA_2SC2,RPL-S_2SDC8,RPL-P_2SDC4,RPL-P_2SDC5,RPL-P_2SDC6,ARL_S_IFWI_0.5PSS,RPL_Hx-R-GC,RPL_Hx-R-DC1</t>
  </si>
  <si>
    <t>Verify display in HDMI panel in OS</t>
  </si>
  <si>
    <t>fw.ifwi.bios</t>
  </si>
  <si>
    <t>CSS-IVE-132126</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</si>
  <si>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</si>
  <si>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Display Panels,HDMI</t>
  </si>
  <si>
    <t>BC-RQTBC-1454
BC-RQTBC-15632
TGL HSD ID :220194370
RKL:2203201846</t>
  </si>
  <si>
    <t>HDMI panel should display OS properly</t>
  </si>
  <si>
    <t>open.test_review_phase</t>
  </si>
  <si>
    <t>Intention of the testcase is to verify HDMI panel display</t>
  </si>
  <si>
    <t>GraCom,CNL-Z0-NoHDMI,ICL_PSS_BAT_NEW,GLK-RS3-10_IFWI,BIOS_BAT_QRC,ICL_BAT_NEW,BIOS_EXT_BAT,InProdATMS1.0_03March2018,PSE 1.0,ICL_RVPC_NA,AML_5W_NA,OBC-CNL-GPU-DDI-Display-HDMI,OBC-CFL-GPU-DDI-Display-HDMI,OBC-ICL-GPU-DDI-Display-HDMI,OBC-TGL-GPU-DDI-Display-HDMI,CML_BIOS_Sanity_CSME12.xx,GLK_ATMS1.0_Automated_TCs,KBLR_ATMS1.0_Automated_TCs,TGL_Focus_Blue_Auto,CML_DG1_Delta,RKL_S_PO_Phase3_IFWI,RKL_POE,RKL_U_PO_Phase3_IFWI,IFWI_TEST_SUITE,RKL_Native_PO,RKL_Xcomp_PO,Phase_2,ADL/RKL/JSL,CML_H_ADP_S_PO,COMMON_QRC_BAT,ADL_Arch_Phase3,Phase_3,MTL_PSS_0.8IFWI_SYNC,Automation_Inproduction,ADL_N_IFWIIFWI_COVERAGE_DELTA,MTL_IFWI_Sanity,ADL-M_5SGC1,ADL-M_3SDC1,RPL-Px_5SGC1,RPL-Px_4SDC1,RPL-P_3SDC2,RPL-P_2SDC4,RPL-P_3SDC3,RPL-P_PNP_GC,RPL-S_4SDC2,RPL-S_2SDC1,RPL-S_2SDC2,RPL-S_2SDC3,RPL-S_2SDC7,RPL_S_IFWI_PO_Phase2,ADL_M_RVP2a,ADL_SBGA_5GC,ADL_SBGA_3DC1,ADL_SBGA_3DC2,ADL_SBGA_3DC3,ADL_SBGA_3DC4,ERB,ADL-M_5SGC1,ADL-M_3SDC1,ADL-M_3SDC2,ADL-M_2SDC1,ADL-M_2SDC2,ADL_P_GC_NA,LNL_M_IFWI_PSS,ADL_SBGA_3SDC1,RPL_Px_PO_P2,RPL_SBGA_IFWI_PO_Phase2,MTL_IFWI_CBV_BIOS,RPL_P_PO_P2,RPL-S_2SDC8,RPL-P_3SDC2,RPL-P_2SDC4,RPL-Px_2SDC1,ARL_Px_IFWI_CI,MTL-P_IFWI_PO,MTLSDC3, MTLSDC4,MTLSDC5,RPL-Px_4SP2,RPL_Hx-R-GC,RPL_Hx-R-DC1</t>
  </si>
  <si>
    <t>Verify Audio recording and Playback over 3.5mm-Jack-Headset (via HD-A)</t>
  </si>
  <si>
    <t>CSS-IVE-132185</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</si>
  <si>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0.5C,ICL_Simics_VP_RS1_PSS_0.8C,ICL_Simics_VP_RS1_PSS_0.8P,ICL_Simics_VP_RS1_PSS_1.0C,ICL_Simics_VP_RS1_PSS_1.0P,ICL_Simics_VP_RS2_PSS_1.1,ICL_U42_RS6_PV,ICL_Y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S_CMPH_Simics_VP_PSS1.0,RKL_S_CMPH_Simics_VP_PSS1.1,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</si>
  <si>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BC-RQTBC-10138, 
IceLake-UCIS-720,
IceLake-UCIS-4251
IceLake-UCIS-2148(Rev2.3)
TGL HSD-ES ID 220195230
TGL HSD-ES ID 220194369
TGL HSD ES ID:220194373
TGL HSD ES ID:220195238
JSL+:1604590079
ADL FR: 1408256996, 1604590079, 1604590045, 1604590060
RKL FR: 1209950229
MTL FR: 16011326950 , 16011326958</t>
  </si>
  <si>
    <t>Ensure that the audio recording and voice/'audio file' plays in headphones without any issue</t>
  </si>
  <si>
    <t>Intention of the testcase is to verify 3.5 mm Jack headset functionality over HDA codec</t>
  </si>
  <si>
    <t>GraCom,GLK-FW-PO,ICL-FW-PSS0.5,L5_milestone_only,GLK-RS3-10_IFWI,BIOS_BAT_QRC,ICL_BAT_NEW,BIOS_EXT_BAT,UDL2.0_ATMS2.0,TGL_ERB_PO,OBC-CNL-PCH-AVS-Audio-HDA_Headphone,OBC-CFL-PCH-AVS-Audio-HDA_Headphone,OBC-ICL-PCH-AVS-Audio-HDA_Headphone,OBC-TGL-PCH-AVS-Audio-HDA_Headphone,CML_BIOS_Sanity_CSME12.xx,TGL_H_PSS_BIOS_BAT,rkl_cml_s62,ADL_PSS_1.0,ADL_PSS_1.05,IFWI_TEST_SUITE,RKL_Native_PO,RKL_Xcomp_PO,ADL_pss_0.8_NA,ADL/RKL/JSL,CML_H_ADP_S_PO,COMMON_QRC_BAT,Phase_3,MTL_Test_Suite,MTL_PSS_0.8,MTL_PSS_1.1IFWI_SYNC,Automation_Inproduction,IFWI_FOC_BAT,ADL_N_IFWI,IFWI_COVERAGE_DELTA,RPLSGC1,RPLSGC2,ADLMLP4x,ADL-M_5SGC1,ADL-M_3SDC2,ADL-M_2SDC1,RPL-Px_5SGC1,MTL_S_IFWI_PSS_0.8,RPL-S_ 5SGC1,RPL-S_4SDC1,RPL-S_2SDC2,RPL-S_2SDC3,RPL_S_IFWI_PO_Phase3,MTL_IFWI_BAT,ADL_M_RVP2a,ADL_SBGA_5GC,ADL_SBGA_3DC3,ADL_SBGA_3DC4,ADL-P_5SGC2,ADL-P_4SDC1,ADL-P_3SDC1,ADL-P_3SDC2,ADL-P_2SDC1,ADL-P_2SDC2,ADL-P_2SDC3,ADL-P_2SDC5,ADL-P_3SDC_5SUT,ADL_N_5SGC1,ADL_N_3SDC1,ADL_N_2SDC,ADL_N_2SDC2,ADL_N_2SDC3,ADL-N_DT_Regulatory,ADL-N_Mobile_Regulatory,RPL-P_5SGC1,RPL-P_PNP_GC,LNL_M_IFWI_PSS,RPL_Px_PO_P3,MTL_IFWI_QAC,MTL-M_5SGC1,MTL-M_3SDC3,MTL_IFWI_IAC_ACE ROM EXT,RPL_SBGA_IFWI_PO_Phase3,MTL_IFWI_CBV_ACE FW,ADL_N_IFWI_5SGC1,ADL_N_IFWI_4SDC1,ADL_N_IFWI_3SDC1,ADL_N_IFWI_2SDC2,ADL_N_IFWI_2SDC3,RPL_P_PO_P3,RPL-SBGA_5SC,RPL-S_2SDC8,RPL-Px_2SDC1,ARL_S_IFWI_0.8PSS,,RPL-Px_2SDC1,RPL_Hx-R-GC,RPL_Hx-R-DC1</t>
  </si>
  <si>
    <t>TCD_ID</t>
  </si>
  <si>
    <t>TCD_Title</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</si>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</sst>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94"/>
  <sheetViews>
    <sheetView tabSelected="1" zoomScaleNormal="100" workbookViewId="0">
      <selection activeCell="C1" sqref="C1"/>
    </sheetView>
  </sheetViews>
  <sheetFormatPr defaultColWidth="8.77734375" defaultRowHeight="14.4" x14ac:dyDescent="0.3"/>
  <cols>
    <col min="1" max="1" width="11.77734375" style="1" bestFit="1" customWidth="1"/>
    <col min="2" max="2" width="108.77734375" style="1" bestFit="1" customWidth="1"/>
    <col min="3" max="3" width="7.88671875" style="1" customWidth="1"/>
    <col min="4" max="16384" width="8.77734375" style="1"/>
  </cols>
  <sheetData>
    <row r="1" spans="1:38" x14ac:dyDescent="0.3">
      <c r="A1" s="1" t="s">
        <v>914</v>
      </c>
      <c r="B1" s="1" t="s">
        <v>915</v>
      </c>
      <c r="C1" s="1" t="s">
        <v>916</v>
      </c>
      <c r="D1" s="1" t="s">
        <v>0</v>
      </c>
      <c r="E1" s="1" t="s">
        <v>1</v>
      </c>
      <c r="F1" s="1" t="s">
        <v>2</v>
      </c>
      <c r="G1" s="1" t="s">
        <v>3</v>
      </c>
      <c r="H1" s="1" t="s">
        <v>4</v>
      </c>
      <c r="I1" s="1" t="s">
        <v>5</v>
      </c>
      <c r="J1" s="1" t="s">
        <v>6</v>
      </c>
      <c r="K1" s="1" t="s">
        <v>7</v>
      </c>
      <c r="L1" s="1" t="s">
        <v>8</v>
      </c>
      <c r="M1" s="1" t="s">
        <v>9</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1" t="s">
        <v>34</v>
      </c>
    </row>
    <row r="2" spans="1:38" x14ac:dyDescent="0.3">
      <c r="A2" s="1" t="str">
        <f>HYPERLINK("https://hsdes.intel.com/resource/14013118756","14013118756")</f>
        <v>14013118756</v>
      </c>
      <c r="B2" s="1" t="s">
        <v>35</v>
      </c>
      <c r="C2" s="1" t="s">
        <v>676</v>
      </c>
      <c r="E2" s="1" t="s">
        <v>36</v>
      </c>
      <c r="F2" s="1" t="s">
        <v>37</v>
      </c>
      <c r="G2" s="1" t="s">
        <v>38</v>
      </c>
      <c r="H2" s="1" t="s">
        <v>39</v>
      </c>
      <c r="I2" s="1" t="s">
        <v>40</v>
      </c>
      <c r="J2" s="1" t="s">
        <v>41</v>
      </c>
      <c r="K2" s="1">
        <v>12</v>
      </c>
      <c r="L2" s="1">
        <v>10</v>
      </c>
      <c r="M2" s="1" t="s">
        <v>42</v>
      </c>
      <c r="N2" s="1" t="s">
        <v>43</v>
      </c>
      <c r="O2" s="1" t="s">
        <v>44</v>
      </c>
      <c r="P2" s="1" t="s">
        <v>45</v>
      </c>
      <c r="Q2" s="1" t="s">
        <v>46</v>
      </c>
      <c r="R2" s="1" t="s">
        <v>42</v>
      </c>
      <c r="S2" s="1" t="s">
        <v>47</v>
      </c>
      <c r="U2" s="1" t="s">
        <v>48</v>
      </c>
      <c r="V2" s="1" t="s">
        <v>49</v>
      </c>
      <c r="W2" s="1" t="s">
        <v>50</v>
      </c>
      <c r="X2" s="1" t="s">
        <v>51</v>
      </c>
      <c r="Y2" s="1" t="s">
        <v>52</v>
      </c>
      <c r="Z2" s="1" t="s">
        <v>53</v>
      </c>
      <c r="AB2" s="1" t="s">
        <v>54</v>
      </c>
      <c r="AC2" s="1" t="s">
        <v>55</v>
      </c>
      <c r="AE2" s="1" t="s">
        <v>56</v>
      </c>
      <c r="AF2" s="1" t="s">
        <v>57</v>
      </c>
      <c r="AI2" s="1" t="s">
        <v>58</v>
      </c>
      <c r="AJ2" s="1" t="s">
        <v>59</v>
      </c>
      <c r="AK2" s="1" t="s">
        <v>60</v>
      </c>
      <c r="AL2" s="1" t="s">
        <v>61</v>
      </c>
    </row>
    <row r="3" spans="1:38" x14ac:dyDescent="0.3">
      <c r="A3" s="1" t="str">
        <f>HYPERLINK("https://hsdes.intel.com/resource/14013120952","14013120952")</f>
        <v>14013120952</v>
      </c>
      <c r="B3" s="1" t="s">
        <v>62</v>
      </c>
      <c r="C3" s="1" t="s">
        <v>676</v>
      </c>
      <c r="E3" s="1" t="s">
        <v>63</v>
      </c>
      <c r="F3" s="1" t="s">
        <v>64</v>
      </c>
      <c r="G3" s="1" t="s">
        <v>38</v>
      </c>
      <c r="H3" s="1" t="s">
        <v>39</v>
      </c>
      <c r="I3" s="1" t="s">
        <v>40</v>
      </c>
      <c r="J3" s="1" t="s">
        <v>65</v>
      </c>
      <c r="K3" s="1">
        <v>10</v>
      </c>
      <c r="L3" s="1">
        <v>5</v>
      </c>
      <c r="M3" s="1" t="s">
        <v>66</v>
      </c>
      <c r="N3" s="1" t="s">
        <v>67</v>
      </c>
      <c r="O3" s="1" t="s">
        <v>68</v>
      </c>
      <c r="P3" s="1" t="s">
        <v>69</v>
      </c>
      <c r="Q3" s="1" t="s">
        <v>70</v>
      </c>
      <c r="R3" s="1" t="s">
        <v>66</v>
      </c>
      <c r="S3" s="1" t="s">
        <v>71</v>
      </c>
      <c r="T3" s="1" t="s">
        <v>72</v>
      </c>
      <c r="U3" s="1" t="s">
        <v>73</v>
      </c>
      <c r="V3" s="1" t="s">
        <v>74</v>
      </c>
      <c r="W3" s="1" t="s">
        <v>50</v>
      </c>
      <c r="X3" s="1" t="s">
        <v>51</v>
      </c>
      <c r="Y3" s="1" t="s">
        <v>75</v>
      </c>
      <c r="Z3" s="1" t="s">
        <v>76</v>
      </c>
      <c r="AB3" s="1" t="s">
        <v>54</v>
      </c>
      <c r="AC3" s="1" t="s">
        <v>55</v>
      </c>
      <c r="AE3" s="1" t="s">
        <v>56</v>
      </c>
      <c r="AF3" s="1" t="s">
        <v>57</v>
      </c>
      <c r="AI3" s="1" t="s">
        <v>58</v>
      </c>
      <c r="AJ3" s="1" t="s">
        <v>59</v>
      </c>
      <c r="AK3" s="1" t="s">
        <v>77</v>
      </c>
      <c r="AL3" s="1" t="s">
        <v>78</v>
      </c>
    </row>
    <row r="4" spans="1:38" x14ac:dyDescent="0.3">
      <c r="A4" s="1" t="str">
        <f>HYPERLINK("https://hsdes.intel.com/resource/14013120979","14013120979")</f>
        <v>14013120979</v>
      </c>
      <c r="B4" s="1" t="s">
        <v>79</v>
      </c>
      <c r="C4" s="1" t="s">
        <v>676</v>
      </c>
      <c r="E4" s="1" t="s">
        <v>63</v>
      </c>
      <c r="F4" s="1" t="s">
        <v>64</v>
      </c>
      <c r="G4" s="1" t="s">
        <v>38</v>
      </c>
      <c r="H4" s="1" t="s">
        <v>39</v>
      </c>
      <c r="I4" s="1" t="s">
        <v>40</v>
      </c>
      <c r="J4" s="1" t="s">
        <v>65</v>
      </c>
      <c r="K4" s="1">
        <v>30</v>
      </c>
      <c r="L4" s="1">
        <v>10</v>
      </c>
      <c r="M4" s="1" t="s">
        <v>80</v>
      </c>
      <c r="N4" s="1" t="s">
        <v>67</v>
      </c>
      <c r="O4" s="1" t="s">
        <v>81</v>
      </c>
      <c r="P4" s="1" t="s">
        <v>69</v>
      </c>
      <c r="Q4" s="1" t="s">
        <v>82</v>
      </c>
      <c r="R4" s="1" t="s">
        <v>80</v>
      </c>
      <c r="S4" s="1" t="s">
        <v>71</v>
      </c>
      <c r="T4" s="1" t="s">
        <v>72</v>
      </c>
      <c r="U4" s="1" t="s">
        <v>73</v>
      </c>
      <c r="V4" s="1" t="s">
        <v>83</v>
      </c>
      <c r="W4" s="1" t="s">
        <v>50</v>
      </c>
      <c r="X4" s="1" t="s">
        <v>51</v>
      </c>
      <c r="Y4" s="1" t="s">
        <v>84</v>
      </c>
      <c r="Z4" s="1" t="s">
        <v>85</v>
      </c>
      <c r="AB4" s="1" t="s">
        <v>54</v>
      </c>
      <c r="AC4" s="1" t="s">
        <v>55</v>
      </c>
      <c r="AE4" s="1" t="s">
        <v>56</v>
      </c>
      <c r="AF4" s="1" t="s">
        <v>57</v>
      </c>
      <c r="AI4" s="1" t="s">
        <v>58</v>
      </c>
      <c r="AJ4" s="1" t="s">
        <v>59</v>
      </c>
      <c r="AK4" s="1" t="s">
        <v>86</v>
      </c>
      <c r="AL4" s="1" t="s">
        <v>87</v>
      </c>
    </row>
    <row r="5" spans="1:38" x14ac:dyDescent="0.3">
      <c r="A5" s="1" t="str">
        <f>HYPERLINK("https://hsdes.intel.com/resource/14013157552","14013157552")</f>
        <v>14013157552</v>
      </c>
      <c r="B5" s="1" t="s">
        <v>90</v>
      </c>
      <c r="C5" s="1" t="s">
        <v>676</v>
      </c>
      <c r="E5" s="1" t="s">
        <v>63</v>
      </c>
      <c r="F5" s="1" t="s">
        <v>37</v>
      </c>
      <c r="G5" s="1" t="s">
        <v>38</v>
      </c>
      <c r="H5" s="1" t="s">
        <v>39</v>
      </c>
      <c r="I5" s="1" t="s">
        <v>40</v>
      </c>
      <c r="J5" s="1" t="s">
        <v>91</v>
      </c>
      <c r="K5" s="1">
        <v>10</v>
      </c>
      <c r="L5" s="1">
        <v>5</v>
      </c>
      <c r="M5" s="1" t="s">
        <v>92</v>
      </c>
      <c r="N5" s="1" t="s">
        <v>67</v>
      </c>
      <c r="O5" s="1" t="s">
        <v>93</v>
      </c>
      <c r="P5" s="1" t="s">
        <v>94</v>
      </c>
      <c r="Q5" s="1" t="s">
        <v>95</v>
      </c>
      <c r="R5" s="1" t="s">
        <v>92</v>
      </c>
      <c r="S5" s="1" t="s">
        <v>47</v>
      </c>
      <c r="T5" s="1" t="s">
        <v>72</v>
      </c>
      <c r="U5" s="1" t="s">
        <v>73</v>
      </c>
      <c r="V5" s="1" t="s">
        <v>96</v>
      </c>
      <c r="W5" s="1" t="s">
        <v>50</v>
      </c>
      <c r="X5" s="1" t="s">
        <v>97</v>
      </c>
      <c r="Y5" s="1" t="s">
        <v>98</v>
      </c>
      <c r="Z5" s="1" t="s">
        <v>99</v>
      </c>
      <c r="AB5" s="1" t="s">
        <v>54</v>
      </c>
      <c r="AC5" s="1" t="s">
        <v>55</v>
      </c>
      <c r="AE5" s="1" t="s">
        <v>56</v>
      </c>
      <c r="AF5" s="1" t="s">
        <v>57</v>
      </c>
      <c r="AI5" s="1" t="s">
        <v>58</v>
      </c>
      <c r="AJ5" s="1" t="s">
        <v>59</v>
      </c>
      <c r="AK5" s="1" t="s">
        <v>100</v>
      </c>
      <c r="AL5" s="1" t="s">
        <v>101</v>
      </c>
    </row>
    <row r="6" spans="1:38" x14ac:dyDescent="0.3">
      <c r="A6" s="1" t="str">
        <f>HYPERLINK("https://hsdes.intel.com/resource/14013158989","14013158989")</f>
        <v>14013158989</v>
      </c>
      <c r="B6" s="1" t="s">
        <v>102</v>
      </c>
      <c r="C6" s="1" t="s">
        <v>676</v>
      </c>
      <c r="E6" s="1" t="s">
        <v>63</v>
      </c>
      <c r="F6" s="1" t="s">
        <v>37</v>
      </c>
      <c r="G6" s="1" t="s">
        <v>38</v>
      </c>
      <c r="H6" s="1" t="s">
        <v>39</v>
      </c>
      <c r="I6" s="1" t="s">
        <v>40</v>
      </c>
      <c r="J6" s="1" t="s">
        <v>91</v>
      </c>
      <c r="K6" s="1">
        <v>25</v>
      </c>
      <c r="L6" s="1">
        <v>40</v>
      </c>
      <c r="M6" s="1" t="s">
        <v>103</v>
      </c>
      <c r="N6" s="1" t="s">
        <v>67</v>
      </c>
      <c r="O6" s="1" t="s">
        <v>104</v>
      </c>
      <c r="P6" s="1" t="s">
        <v>105</v>
      </c>
      <c r="Q6" s="1" t="s">
        <v>106</v>
      </c>
      <c r="R6" s="1" t="s">
        <v>103</v>
      </c>
      <c r="S6" s="1" t="s">
        <v>47</v>
      </c>
      <c r="T6" s="1" t="s">
        <v>72</v>
      </c>
      <c r="U6" s="1" t="s">
        <v>73</v>
      </c>
      <c r="V6" s="1" t="s">
        <v>107</v>
      </c>
      <c r="W6" s="1" t="s">
        <v>50</v>
      </c>
      <c r="X6" s="1" t="s">
        <v>51</v>
      </c>
      <c r="Y6" s="1" t="s">
        <v>108</v>
      </c>
      <c r="Z6" s="1" t="s">
        <v>109</v>
      </c>
      <c r="AB6" s="1" t="s">
        <v>54</v>
      </c>
      <c r="AC6" s="1" t="s">
        <v>55</v>
      </c>
      <c r="AE6" s="1" t="s">
        <v>110</v>
      </c>
      <c r="AF6" s="1" t="s">
        <v>57</v>
      </c>
      <c r="AI6" s="1" t="s">
        <v>58</v>
      </c>
      <c r="AJ6" s="1" t="s">
        <v>59</v>
      </c>
      <c r="AK6" s="1" t="s">
        <v>111</v>
      </c>
      <c r="AL6" s="1" t="s">
        <v>112</v>
      </c>
    </row>
    <row r="7" spans="1:38" x14ac:dyDescent="0.3">
      <c r="A7" s="1" t="str">
        <f>HYPERLINK("https://hsdes.intel.com/resource/14013159042","14013159042")</f>
        <v>14013159042</v>
      </c>
      <c r="B7" s="1" t="s">
        <v>113</v>
      </c>
      <c r="C7" s="1" t="s">
        <v>676</v>
      </c>
      <c r="E7" s="1" t="s">
        <v>36</v>
      </c>
      <c r="F7" s="1" t="s">
        <v>37</v>
      </c>
      <c r="G7" s="1" t="s">
        <v>38</v>
      </c>
      <c r="H7" s="1" t="s">
        <v>39</v>
      </c>
      <c r="I7" s="1" t="s">
        <v>40</v>
      </c>
      <c r="J7" s="1" t="s">
        <v>41</v>
      </c>
      <c r="K7" s="1">
        <v>10</v>
      </c>
      <c r="L7" s="1">
        <v>8</v>
      </c>
      <c r="M7" s="1" t="s">
        <v>114</v>
      </c>
      <c r="N7" s="1" t="s">
        <v>43</v>
      </c>
      <c r="O7" s="1" t="s">
        <v>115</v>
      </c>
      <c r="P7" s="1" t="s">
        <v>116</v>
      </c>
      <c r="Q7" s="1" t="s">
        <v>117</v>
      </c>
      <c r="R7" s="1" t="s">
        <v>114</v>
      </c>
      <c r="S7" s="1" t="s">
        <v>71</v>
      </c>
      <c r="U7" s="1" t="s">
        <v>48</v>
      </c>
      <c r="V7" s="1" t="s">
        <v>118</v>
      </c>
      <c r="W7" s="1" t="s">
        <v>50</v>
      </c>
      <c r="X7" s="1" t="s">
        <v>51</v>
      </c>
      <c r="Y7" s="1" t="s">
        <v>119</v>
      </c>
      <c r="Z7" s="1" t="s">
        <v>120</v>
      </c>
      <c r="AB7" s="1" t="s">
        <v>54</v>
      </c>
      <c r="AC7" s="1" t="s">
        <v>121</v>
      </c>
      <c r="AE7" s="1" t="s">
        <v>56</v>
      </c>
      <c r="AF7" s="1" t="s">
        <v>57</v>
      </c>
      <c r="AI7" s="1" t="s">
        <v>122</v>
      </c>
      <c r="AJ7" s="1" t="s">
        <v>59</v>
      </c>
      <c r="AK7" s="1" t="s">
        <v>123</v>
      </c>
      <c r="AL7" s="1" t="s">
        <v>124</v>
      </c>
    </row>
    <row r="8" spans="1:38" x14ac:dyDescent="0.3">
      <c r="A8" s="1" t="str">
        <f>HYPERLINK("https://hsdes.intel.com/resource/14013159046","14013159046")</f>
        <v>14013159046</v>
      </c>
      <c r="B8" s="1" t="s">
        <v>125</v>
      </c>
      <c r="C8" s="1" t="s">
        <v>676</v>
      </c>
      <c r="E8" s="1" t="s">
        <v>36</v>
      </c>
      <c r="F8" s="1" t="s">
        <v>37</v>
      </c>
      <c r="G8" s="1" t="s">
        <v>38</v>
      </c>
      <c r="H8" s="1" t="s">
        <v>39</v>
      </c>
      <c r="I8" s="1" t="s">
        <v>40</v>
      </c>
      <c r="J8" s="1" t="s">
        <v>41</v>
      </c>
      <c r="K8" s="1">
        <v>10</v>
      </c>
      <c r="L8" s="1">
        <v>8</v>
      </c>
      <c r="M8" s="1" t="s">
        <v>126</v>
      </c>
      <c r="N8" s="1" t="s">
        <v>43</v>
      </c>
      <c r="O8" s="1" t="s">
        <v>127</v>
      </c>
      <c r="P8" s="1" t="s">
        <v>116</v>
      </c>
      <c r="Q8" s="1" t="s">
        <v>128</v>
      </c>
      <c r="R8" s="1" t="s">
        <v>126</v>
      </c>
      <c r="S8" s="1" t="s">
        <v>71</v>
      </c>
      <c r="U8" s="1" t="s">
        <v>48</v>
      </c>
      <c r="V8" s="1" t="s">
        <v>129</v>
      </c>
      <c r="W8" s="1" t="s">
        <v>50</v>
      </c>
      <c r="X8" s="1" t="s">
        <v>51</v>
      </c>
      <c r="Y8" s="1" t="s">
        <v>119</v>
      </c>
      <c r="Z8" s="1" t="s">
        <v>120</v>
      </c>
      <c r="AB8" s="1" t="s">
        <v>54</v>
      </c>
      <c r="AC8" s="1" t="s">
        <v>121</v>
      </c>
      <c r="AE8" s="1" t="s">
        <v>56</v>
      </c>
      <c r="AF8" s="1" t="s">
        <v>57</v>
      </c>
      <c r="AI8" s="1" t="s">
        <v>122</v>
      </c>
      <c r="AJ8" s="1" t="s">
        <v>59</v>
      </c>
      <c r="AK8" s="1" t="s">
        <v>130</v>
      </c>
      <c r="AL8" s="1" t="s">
        <v>131</v>
      </c>
    </row>
    <row r="9" spans="1:38" x14ac:dyDescent="0.3">
      <c r="A9" s="1" t="str">
        <f>HYPERLINK("https://hsdes.intel.com/resource/14013159061","14013159061")</f>
        <v>14013159061</v>
      </c>
      <c r="B9" s="1" t="s">
        <v>132</v>
      </c>
      <c r="C9" s="1" t="s">
        <v>676</v>
      </c>
      <c r="E9" s="1" t="s">
        <v>63</v>
      </c>
      <c r="F9" s="1" t="s">
        <v>88</v>
      </c>
      <c r="G9" s="1" t="s">
        <v>38</v>
      </c>
      <c r="H9" s="1" t="s">
        <v>39</v>
      </c>
      <c r="I9" s="1" t="s">
        <v>40</v>
      </c>
      <c r="J9" s="1" t="s">
        <v>133</v>
      </c>
      <c r="K9" s="1">
        <v>5</v>
      </c>
      <c r="L9" s="1">
        <v>3</v>
      </c>
      <c r="M9" s="1" t="s">
        <v>134</v>
      </c>
      <c r="N9" s="1" t="s">
        <v>67</v>
      </c>
      <c r="O9" s="1" t="s">
        <v>135</v>
      </c>
      <c r="P9" s="1" t="s">
        <v>69</v>
      </c>
      <c r="Q9" s="1" t="s">
        <v>136</v>
      </c>
      <c r="R9" s="1" t="s">
        <v>134</v>
      </c>
      <c r="S9" s="1" t="s">
        <v>71</v>
      </c>
      <c r="T9" s="1" t="s">
        <v>72</v>
      </c>
      <c r="U9" s="1" t="s">
        <v>73</v>
      </c>
      <c r="V9" s="1" t="s">
        <v>137</v>
      </c>
      <c r="W9" s="1" t="s">
        <v>50</v>
      </c>
      <c r="X9" s="1" t="s">
        <v>51</v>
      </c>
      <c r="Y9" s="1" t="s">
        <v>138</v>
      </c>
      <c r="Z9" s="1" t="s">
        <v>139</v>
      </c>
      <c r="AB9" s="1" t="s">
        <v>54</v>
      </c>
      <c r="AC9" s="1" t="s">
        <v>55</v>
      </c>
      <c r="AE9" s="1" t="s">
        <v>56</v>
      </c>
      <c r="AF9" s="1" t="s">
        <v>57</v>
      </c>
      <c r="AI9" s="1" t="s">
        <v>58</v>
      </c>
      <c r="AJ9" s="1" t="s">
        <v>59</v>
      </c>
      <c r="AK9" s="1" t="s">
        <v>140</v>
      </c>
      <c r="AL9" s="1" t="s">
        <v>141</v>
      </c>
    </row>
    <row r="10" spans="1:38" x14ac:dyDescent="0.3">
      <c r="A10" s="1" t="str">
        <f>HYPERLINK("https://hsdes.intel.com/resource/14013159684","14013159684")</f>
        <v>14013159684</v>
      </c>
      <c r="B10" s="1" t="s">
        <v>143</v>
      </c>
      <c r="C10" s="1" t="s">
        <v>676</v>
      </c>
      <c r="E10" s="1" t="s">
        <v>63</v>
      </c>
      <c r="F10" s="1" t="s">
        <v>88</v>
      </c>
      <c r="G10" s="1" t="s">
        <v>38</v>
      </c>
      <c r="H10" s="1" t="s">
        <v>39</v>
      </c>
      <c r="I10" s="1" t="s">
        <v>40</v>
      </c>
      <c r="J10" s="1" t="s">
        <v>133</v>
      </c>
      <c r="K10" s="1">
        <v>40</v>
      </c>
      <c r="L10" s="1">
        <v>18</v>
      </c>
      <c r="M10" s="1" t="s">
        <v>144</v>
      </c>
      <c r="N10" s="1" t="s">
        <v>67</v>
      </c>
      <c r="O10" s="1" t="s">
        <v>145</v>
      </c>
      <c r="P10" s="1" t="s">
        <v>146</v>
      </c>
      <c r="Q10" s="1" t="s">
        <v>147</v>
      </c>
      <c r="R10" s="1" t="s">
        <v>144</v>
      </c>
      <c r="S10" s="1" t="s">
        <v>71</v>
      </c>
      <c r="T10" s="1" t="s">
        <v>72</v>
      </c>
      <c r="U10" s="1" t="s">
        <v>73</v>
      </c>
      <c r="V10" s="1" t="s">
        <v>148</v>
      </c>
      <c r="W10" s="1" t="s">
        <v>50</v>
      </c>
      <c r="X10" s="1" t="s">
        <v>97</v>
      </c>
      <c r="Y10" s="1" t="s">
        <v>149</v>
      </c>
      <c r="Z10" s="1" t="s">
        <v>150</v>
      </c>
      <c r="AB10" s="1" t="s">
        <v>54</v>
      </c>
      <c r="AC10" s="1" t="s">
        <v>121</v>
      </c>
      <c r="AE10" s="1" t="s">
        <v>110</v>
      </c>
      <c r="AF10" s="1" t="s">
        <v>57</v>
      </c>
      <c r="AI10" s="1" t="s">
        <v>58</v>
      </c>
      <c r="AJ10" s="1" t="s">
        <v>59</v>
      </c>
      <c r="AK10" s="1" t="s">
        <v>151</v>
      </c>
      <c r="AL10" s="1" t="s">
        <v>152</v>
      </c>
    </row>
    <row r="11" spans="1:38" x14ac:dyDescent="0.3">
      <c r="A11" s="1" t="str">
        <f>HYPERLINK("https://hsdes.intel.com/resource/14013160449","14013160449")</f>
        <v>14013160449</v>
      </c>
      <c r="B11" s="1" t="s">
        <v>156</v>
      </c>
      <c r="C11" s="1" t="s">
        <v>676</v>
      </c>
      <c r="E11" s="1" t="s">
        <v>63</v>
      </c>
      <c r="F11" s="1" t="s">
        <v>37</v>
      </c>
      <c r="G11" s="1" t="s">
        <v>38</v>
      </c>
      <c r="H11" s="1" t="s">
        <v>39</v>
      </c>
      <c r="I11" s="1" t="s">
        <v>40</v>
      </c>
      <c r="J11" s="1" t="s">
        <v>133</v>
      </c>
      <c r="K11" s="1">
        <v>10</v>
      </c>
      <c r="L11" s="1">
        <v>5</v>
      </c>
      <c r="M11" s="1" t="s">
        <v>157</v>
      </c>
      <c r="N11" s="1" t="s">
        <v>67</v>
      </c>
      <c r="O11" s="1" t="s">
        <v>158</v>
      </c>
      <c r="P11" s="1" t="s">
        <v>159</v>
      </c>
      <c r="Q11" s="1" t="s">
        <v>160</v>
      </c>
      <c r="R11" s="1" t="s">
        <v>157</v>
      </c>
      <c r="S11" s="1" t="s">
        <v>71</v>
      </c>
      <c r="T11" s="1" t="s">
        <v>72</v>
      </c>
      <c r="U11" s="1" t="s">
        <v>73</v>
      </c>
      <c r="V11" s="1" t="s">
        <v>161</v>
      </c>
      <c r="W11" s="1" t="s">
        <v>50</v>
      </c>
      <c r="X11" s="1" t="s">
        <v>51</v>
      </c>
      <c r="Y11" s="1" t="s">
        <v>162</v>
      </c>
      <c r="Z11" s="1" t="s">
        <v>163</v>
      </c>
      <c r="AB11" s="1" t="s">
        <v>54</v>
      </c>
      <c r="AC11" s="1" t="s">
        <v>55</v>
      </c>
      <c r="AE11" s="1" t="s">
        <v>56</v>
      </c>
      <c r="AF11" s="1" t="s">
        <v>57</v>
      </c>
      <c r="AI11" s="1" t="s">
        <v>58</v>
      </c>
      <c r="AJ11" s="1" t="s">
        <v>59</v>
      </c>
      <c r="AK11" s="1" t="s">
        <v>164</v>
      </c>
      <c r="AL11" s="1" t="s">
        <v>165</v>
      </c>
    </row>
    <row r="12" spans="1:38" x14ac:dyDescent="0.3">
      <c r="A12" s="1" t="str">
        <f>HYPERLINK("https://hsdes.intel.com/resource/14013160451","14013160451")</f>
        <v>14013160451</v>
      </c>
      <c r="B12" s="1" t="s">
        <v>166</v>
      </c>
      <c r="C12" s="1" t="s">
        <v>676</v>
      </c>
      <c r="E12" s="1" t="s">
        <v>63</v>
      </c>
      <c r="F12" s="1" t="s">
        <v>88</v>
      </c>
      <c r="G12" s="1" t="s">
        <v>38</v>
      </c>
      <c r="H12" s="1" t="s">
        <v>39</v>
      </c>
      <c r="I12" s="1" t="s">
        <v>40</v>
      </c>
      <c r="J12" s="1" t="s">
        <v>133</v>
      </c>
      <c r="K12" s="1">
        <v>10</v>
      </c>
      <c r="L12" s="1">
        <v>5</v>
      </c>
      <c r="M12" s="1" t="s">
        <v>167</v>
      </c>
      <c r="N12" s="1" t="s">
        <v>67</v>
      </c>
      <c r="O12" s="1" t="s">
        <v>168</v>
      </c>
      <c r="P12" s="1" t="s">
        <v>69</v>
      </c>
      <c r="Q12" s="1" t="s">
        <v>169</v>
      </c>
      <c r="R12" s="1" t="s">
        <v>167</v>
      </c>
      <c r="S12" s="1" t="s">
        <v>71</v>
      </c>
      <c r="T12" s="1" t="s">
        <v>72</v>
      </c>
      <c r="U12" s="1" t="s">
        <v>73</v>
      </c>
      <c r="V12" s="1" t="s">
        <v>170</v>
      </c>
      <c r="W12" s="1" t="s">
        <v>50</v>
      </c>
      <c r="X12" s="1" t="s">
        <v>51</v>
      </c>
      <c r="Y12" s="1" t="s">
        <v>171</v>
      </c>
      <c r="Z12" s="1" t="s">
        <v>53</v>
      </c>
      <c r="AB12" s="1" t="s">
        <v>54</v>
      </c>
      <c r="AC12" s="1" t="s">
        <v>55</v>
      </c>
      <c r="AE12" s="1" t="s">
        <v>56</v>
      </c>
      <c r="AF12" s="1" t="s">
        <v>57</v>
      </c>
      <c r="AI12" s="1" t="s">
        <v>58</v>
      </c>
      <c r="AJ12" s="1" t="s">
        <v>59</v>
      </c>
      <c r="AK12" s="1" t="s">
        <v>172</v>
      </c>
      <c r="AL12" s="1" t="s">
        <v>173</v>
      </c>
    </row>
    <row r="13" spans="1:38" x14ac:dyDescent="0.3">
      <c r="A13" s="1" t="str">
        <f>HYPERLINK("https://hsdes.intel.com/resource/14013160473","14013160473")</f>
        <v>14013160473</v>
      </c>
      <c r="B13" s="1" t="s">
        <v>174</v>
      </c>
      <c r="C13" s="1" t="s">
        <v>676</v>
      </c>
      <c r="E13" s="1" t="s">
        <v>63</v>
      </c>
      <c r="F13" s="1" t="s">
        <v>88</v>
      </c>
      <c r="G13" s="1" t="s">
        <v>38</v>
      </c>
      <c r="H13" s="1" t="s">
        <v>39</v>
      </c>
      <c r="I13" s="1" t="s">
        <v>40</v>
      </c>
      <c r="J13" s="1" t="s">
        <v>133</v>
      </c>
      <c r="K13" s="1">
        <v>30</v>
      </c>
      <c r="L13" s="1">
        <v>10</v>
      </c>
      <c r="M13" s="1" t="s">
        <v>175</v>
      </c>
      <c r="N13" s="1" t="s">
        <v>67</v>
      </c>
      <c r="O13" s="1" t="s">
        <v>176</v>
      </c>
      <c r="P13" s="1" t="s">
        <v>69</v>
      </c>
      <c r="Q13" s="1" t="s">
        <v>177</v>
      </c>
      <c r="R13" s="1" t="s">
        <v>175</v>
      </c>
      <c r="S13" s="1" t="s">
        <v>71</v>
      </c>
      <c r="T13" s="1" t="s">
        <v>72</v>
      </c>
      <c r="U13" s="1" t="s">
        <v>73</v>
      </c>
      <c r="V13" s="1" t="s">
        <v>178</v>
      </c>
      <c r="W13" s="1" t="s">
        <v>50</v>
      </c>
      <c r="X13" s="1" t="s">
        <v>97</v>
      </c>
      <c r="Y13" s="1" t="s">
        <v>179</v>
      </c>
      <c r="Z13" s="1" t="s">
        <v>180</v>
      </c>
      <c r="AB13" s="1" t="s">
        <v>54</v>
      </c>
      <c r="AC13" s="1" t="s">
        <v>55</v>
      </c>
      <c r="AE13" s="1" t="s">
        <v>56</v>
      </c>
      <c r="AF13" s="1" t="s">
        <v>57</v>
      </c>
      <c r="AI13" s="1" t="s">
        <v>58</v>
      </c>
      <c r="AJ13" s="1" t="s">
        <v>59</v>
      </c>
      <c r="AK13" s="1" t="s">
        <v>181</v>
      </c>
      <c r="AL13" s="1" t="s">
        <v>182</v>
      </c>
    </row>
    <row r="14" spans="1:38" x14ac:dyDescent="0.3">
      <c r="A14" s="1" t="str">
        <f>HYPERLINK("https://hsdes.intel.com/resource/14013161102","14013161102")</f>
        <v>14013161102</v>
      </c>
      <c r="B14" s="1" t="s">
        <v>184</v>
      </c>
      <c r="C14" s="1" t="s">
        <v>676</v>
      </c>
      <c r="E14" s="1" t="s">
        <v>185</v>
      </c>
      <c r="F14" s="1" t="s">
        <v>37</v>
      </c>
      <c r="G14" s="1" t="s">
        <v>38</v>
      </c>
      <c r="H14" s="1" t="s">
        <v>39</v>
      </c>
      <c r="I14" s="1" t="s">
        <v>40</v>
      </c>
      <c r="J14" s="1" t="s">
        <v>41</v>
      </c>
      <c r="K14" s="1">
        <v>5</v>
      </c>
      <c r="L14" s="1">
        <v>4</v>
      </c>
      <c r="M14" s="1" t="s">
        <v>186</v>
      </c>
      <c r="N14" s="1" t="s">
        <v>187</v>
      </c>
      <c r="O14" s="1" t="s">
        <v>188</v>
      </c>
      <c r="P14" s="1" t="s">
        <v>189</v>
      </c>
      <c r="Q14" s="1" t="s">
        <v>190</v>
      </c>
      <c r="R14" s="1" t="s">
        <v>186</v>
      </c>
      <c r="S14" s="1" t="s">
        <v>47</v>
      </c>
      <c r="T14" s="1" t="s">
        <v>191</v>
      </c>
      <c r="U14" s="1" t="s">
        <v>192</v>
      </c>
      <c r="V14" s="1" t="s">
        <v>193</v>
      </c>
      <c r="W14" s="1" t="s">
        <v>50</v>
      </c>
      <c r="X14" s="1" t="s">
        <v>51</v>
      </c>
      <c r="Y14" s="1" t="s">
        <v>194</v>
      </c>
      <c r="Z14" s="1" t="s">
        <v>195</v>
      </c>
      <c r="AB14" s="1" t="s">
        <v>54</v>
      </c>
      <c r="AC14" s="1" t="s">
        <v>55</v>
      </c>
      <c r="AE14" s="1" t="s">
        <v>56</v>
      </c>
      <c r="AF14" s="1" t="s">
        <v>57</v>
      </c>
      <c r="AI14" s="1" t="s">
        <v>58</v>
      </c>
      <c r="AJ14" s="1" t="s">
        <v>196</v>
      </c>
      <c r="AK14" s="1" t="s">
        <v>197</v>
      </c>
      <c r="AL14" s="1" t="s">
        <v>198</v>
      </c>
    </row>
    <row r="15" spans="1:38" x14ac:dyDescent="0.3">
      <c r="A15" s="1" t="str">
        <f>HYPERLINK("https://hsdes.intel.com/resource/14013161197","14013161197")</f>
        <v>14013161197</v>
      </c>
      <c r="B15" s="1" t="s">
        <v>199</v>
      </c>
      <c r="C15" s="1" t="s">
        <v>676</v>
      </c>
      <c r="E15" s="1" t="s">
        <v>36</v>
      </c>
      <c r="F15" s="1" t="s">
        <v>37</v>
      </c>
      <c r="G15" s="1" t="s">
        <v>38</v>
      </c>
      <c r="H15" s="1" t="s">
        <v>39</v>
      </c>
      <c r="I15" s="1" t="s">
        <v>40</v>
      </c>
      <c r="J15" s="1" t="s">
        <v>200</v>
      </c>
      <c r="K15" s="1">
        <v>20</v>
      </c>
      <c r="L15" s="1">
        <v>15</v>
      </c>
      <c r="M15" s="1" t="s">
        <v>201</v>
      </c>
      <c r="N15" s="1" t="s">
        <v>43</v>
      </c>
      <c r="O15" s="1" t="s">
        <v>202</v>
      </c>
      <c r="P15" s="1" t="s">
        <v>45</v>
      </c>
      <c r="Q15" s="1" t="s">
        <v>203</v>
      </c>
      <c r="R15" s="1" t="s">
        <v>201</v>
      </c>
      <c r="S15" s="1" t="s">
        <v>47</v>
      </c>
      <c r="U15" s="1" t="s">
        <v>48</v>
      </c>
      <c r="V15" s="1" t="s">
        <v>204</v>
      </c>
      <c r="W15" s="1" t="s">
        <v>50</v>
      </c>
      <c r="X15" s="1" t="s">
        <v>97</v>
      </c>
      <c r="Y15" s="1" t="s">
        <v>205</v>
      </c>
      <c r="Z15" s="1" t="s">
        <v>206</v>
      </c>
      <c r="AB15" s="1" t="s">
        <v>54</v>
      </c>
      <c r="AC15" s="1" t="s">
        <v>121</v>
      </c>
      <c r="AE15" s="1" t="s">
        <v>110</v>
      </c>
      <c r="AF15" s="1" t="s">
        <v>57</v>
      </c>
      <c r="AI15" s="1" t="s">
        <v>58</v>
      </c>
      <c r="AJ15" s="1" t="s">
        <v>59</v>
      </c>
      <c r="AK15" s="1" t="s">
        <v>207</v>
      </c>
      <c r="AL15" s="1" t="s">
        <v>208</v>
      </c>
    </row>
    <row r="16" spans="1:38" x14ac:dyDescent="0.3">
      <c r="A16" s="1" t="str">
        <f>HYPERLINK("https://hsdes.intel.com/resource/14013161203","14013161203")</f>
        <v>14013161203</v>
      </c>
      <c r="B16" s="1" t="s">
        <v>209</v>
      </c>
      <c r="C16" s="1" t="s">
        <v>676</v>
      </c>
      <c r="E16" s="1" t="s">
        <v>36</v>
      </c>
      <c r="F16" s="1" t="s">
        <v>37</v>
      </c>
      <c r="G16" s="1" t="s">
        <v>38</v>
      </c>
      <c r="H16" s="1" t="s">
        <v>39</v>
      </c>
      <c r="I16" s="1" t="s">
        <v>40</v>
      </c>
      <c r="J16" s="1" t="s">
        <v>200</v>
      </c>
      <c r="K16" s="1">
        <v>20</v>
      </c>
      <c r="L16" s="1">
        <v>15</v>
      </c>
      <c r="M16" s="1" t="s">
        <v>210</v>
      </c>
      <c r="N16" s="1" t="s">
        <v>43</v>
      </c>
      <c r="O16" s="1" t="s">
        <v>211</v>
      </c>
      <c r="P16" s="1" t="s">
        <v>45</v>
      </c>
      <c r="Q16" s="1" t="s">
        <v>212</v>
      </c>
      <c r="R16" s="1" t="s">
        <v>210</v>
      </c>
      <c r="S16" s="1" t="s">
        <v>47</v>
      </c>
      <c r="U16" s="1" t="s">
        <v>48</v>
      </c>
      <c r="V16" s="1" t="s">
        <v>213</v>
      </c>
      <c r="W16" s="1" t="s">
        <v>50</v>
      </c>
      <c r="X16" s="1" t="s">
        <v>97</v>
      </c>
      <c r="Y16" s="1" t="s">
        <v>205</v>
      </c>
      <c r="Z16" s="1" t="s">
        <v>214</v>
      </c>
      <c r="AB16" s="1" t="s">
        <v>54</v>
      </c>
      <c r="AC16" s="1" t="s">
        <v>55</v>
      </c>
      <c r="AE16" s="1" t="s">
        <v>110</v>
      </c>
      <c r="AF16" s="1" t="s">
        <v>57</v>
      </c>
      <c r="AI16" s="1" t="s">
        <v>58</v>
      </c>
      <c r="AJ16" s="1" t="s">
        <v>59</v>
      </c>
      <c r="AK16" s="1" t="s">
        <v>215</v>
      </c>
      <c r="AL16" s="1" t="s">
        <v>216</v>
      </c>
    </row>
    <row r="17" spans="1:38" x14ac:dyDescent="0.3">
      <c r="A17" s="1" t="str">
        <f>HYPERLINK("https://hsdes.intel.com/resource/14013161557","14013161557")</f>
        <v>14013161557</v>
      </c>
      <c r="B17" s="1" t="s">
        <v>217</v>
      </c>
      <c r="C17" s="1" t="s">
        <v>676</v>
      </c>
      <c r="E17" s="1" t="s">
        <v>63</v>
      </c>
      <c r="F17" s="1" t="s">
        <v>37</v>
      </c>
      <c r="G17" s="1" t="s">
        <v>38</v>
      </c>
      <c r="H17" s="1" t="s">
        <v>39</v>
      </c>
      <c r="I17" s="1" t="s">
        <v>40</v>
      </c>
      <c r="J17" s="1" t="s">
        <v>133</v>
      </c>
      <c r="K17" s="1">
        <v>25</v>
      </c>
      <c r="L17" s="1">
        <v>10</v>
      </c>
      <c r="M17" s="1" t="s">
        <v>218</v>
      </c>
      <c r="N17" s="1" t="s">
        <v>67</v>
      </c>
      <c r="O17" s="1" t="s">
        <v>219</v>
      </c>
      <c r="P17" s="1" t="s">
        <v>220</v>
      </c>
      <c r="Q17" s="1" t="s">
        <v>221</v>
      </c>
      <c r="R17" s="1" t="s">
        <v>218</v>
      </c>
      <c r="S17" s="1" t="s">
        <v>71</v>
      </c>
      <c r="T17" s="1" t="s">
        <v>72</v>
      </c>
      <c r="U17" s="1" t="s">
        <v>73</v>
      </c>
      <c r="V17" s="1" t="s">
        <v>222</v>
      </c>
      <c r="W17" s="1" t="s">
        <v>50</v>
      </c>
      <c r="X17" s="1" t="s">
        <v>97</v>
      </c>
      <c r="Y17" s="1" t="s">
        <v>223</v>
      </c>
      <c r="Z17" s="1" t="s">
        <v>224</v>
      </c>
      <c r="AB17" s="1" t="s">
        <v>54</v>
      </c>
      <c r="AC17" s="1" t="s">
        <v>121</v>
      </c>
      <c r="AE17" s="1" t="s">
        <v>56</v>
      </c>
      <c r="AF17" s="1" t="s">
        <v>57</v>
      </c>
      <c r="AI17" s="1" t="s">
        <v>58</v>
      </c>
      <c r="AJ17" s="1" t="s">
        <v>59</v>
      </c>
      <c r="AK17" s="1" t="s">
        <v>225</v>
      </c>
      <c r="AL17" s="1" t="s">
        <v>226</v>
      </c>
    </row>
    <row r="18" spans="1:38" x14ac:dyDescent="0.3">
      <c r="A18" s="1" t="str">
        <f>HYPERLINK("https://hsdes.intel.com/resource/14013161567","14013161567")</f>
        <v>14013161567</v>
      </c>
      <c r="B18" s="1" t="s">
        <v>227</v>
      </c>
      <c r="C18" s="1" t="s">
        <v>676</v>
      </c>
      <c r="E18" s="1" t="s">
        <v>63</v>
      </c>
      <c r="F18" s="1" t="s">
        <v>89</v>
      </c>
      <c r="G18" s="1" t="s">
        <v>38</v>
      </c>
      <c r="H18" s="1" t="s">
        <v>39</v>
      </c>
      <c r="I18" s="1" t="s">
        <v>40</v>
      </c>
      <c r="J18" s="1" t="s">
        <v>65</v>
      </c>
      <c r="K18" s="1">
        <v>5</v>
      </c>
      <c r="L18" s="1">
        <v>3</v>
      </c>
      <c r="M18" s="1" t="s">
        <v>228</v>
      </c>
      <c r="N18" s="1" t="s">
        <v>67</v>
      </c>
      <c r="O18" s="1" t="s">
        <v>229</v>
      </c>
      <c r="P18" s="1" t="s">
        <v>230</v>
      </c>
      <c r="Q18" s="1" t="s">
        <v>231</v>
      </c>
      <c r="R18" s="1" t="s">
        <v>228</v>
      </c>
      <c r="S18" s="1" t="s">
        <v>71</v>
      </c>
      <c r="T18" s="1" t="s">
        <v>72</v>
      </c>
      <c r="U18" s="1" t="s">
        <v>73</v>
      </c>
      <c r="V18" s="1" t="s">
        <v>232</v>
      </c>
      <c r="W18" s="1" t="s">
        <v>50</v>
      </c>
      <c r="X18" s="1" t="s">
        <v>51</v>
      </c>
      <c r="Y18" s="1" t="s">
        <v>233</v>
      </c>
      <c r="Z18" s="1" t="s">
        <v>234</v>
      </c>
      <c r="AB18" s="1" t="s">
        <v>54</v>
      </c>
      <c r="AC18" s="1" t="s">
        <v>121</v>
      </c>
      <c r="AE18" s="1" t="s">
        <v>56</v>
      </c>
      <c r="AF18" s="1" t="s">
        <v>57</v>
      </c>
      <c r="AI18" s="1" t="s">
        <v>58</v>
      </c>
      <c r="AJ18" s="1" t="s">
        <v>59</v>
      </c>
      <c r="AK18" s="1" t="s">
        <v>235</v>
      </c>
      <c r="AL18" s="1" t="s">
        <v>236</v>
      </c>
    </row>
    <row r="19" spans="1:38" x14ac:dyDescent="0.3">
      <c r="A19" s="1" t="str">
        <f>HYPERLINK("https://hsdes.intel.com/resource/14013168579","14013168579")</f>
        <v>14013168579</v>
      </c>
      <c r="B19" s="1" t="s">
        <v>239</v>
      </c>
      <c r="C19" s="1" t="s">
        <v>676</v>
      </c>
      <c r="E19" s="1" t="s">
        <v>240</v>
      </c>
      <c r="F19" s="1" t="s">
        <v>37</v>
      </c>
      <c r="G19" s="1" t="s">
        <v>38</v>
      </c>
      <c r="H19" s="1" t="s">
        <v>39</v>
      </c>
      <c r="I19" s="1" t="s">
        <v>40</v>
      </c>
      <c r="J19" s="1" t="s">
        <v>241</v>
      </c>
      <c r="K19" s="1">
        <v>10</v>
      </c>
      <c r="L19" s="1">
        <v>5</v>
      </c>
      <c r="M19" s="1" t="s">
        <v>242</v>
      </c>
      <c r="N19" s="1" t="s">
        <v>243</v>
      </c>
      <c r="O19" s="1" t="s">
        <v>244</v>
      </c>
      <c r="P19" s="1" t="s">
        <v>245</v>
      </c>
      <c r="Q19" s="1" t="s">
        <v>246</v>
      </c>
      <c r="R19" s="1" t="s">
        <v>242</v>
      </c>
      <c r="S19" s="1" t="s">
        <v>71</v>
      </c>
      <c r="U19" s="1" t="s">
        <v>240</v>
      </c>
      <c r="V19" s="1" t="s">
        <v>247</v>
      </c>
      <c r="W19" s="1" t="s">
        <v>50</v>
      </c>
      <c r="X19" s="1" t="s">
        <v>97</v>
      </c>
      <c r="Y19" s="1" t="s">
        <v>248</v>
      </c>
      <c r="Z19" s="1" t="s">
        <v>249</v>
      </c>
      <c r="AB19" s="1" t="s">
        <v>54</v>
      </c>
      <c r="AC19" s="1" t="s">
        <v>55</v>
      </c>
      <c r="AE19" s="1" t="s">
        <v>56</v>
      </c>
      <c r="AF19" s="1" t="s">
        <v>57</v>
      </c>
      <c r="AI19" s="1" t="s">
        <v>58</v>
      </c>
      <c r="AJ19" s="1" t="s">
        <v>59</v>
      </c>
      <c r="AK19" s="1" t="s">
        <v>250</v>
      </c>
      <c r="AL19" s="1" t="s">
        <v>251</v>
      </c>
    </row>
    <row r="20" spans="1:38" x14ac:dyDescent="0.3">
      <c r="A20" s="1" t="str">
        <f>HYPERLINK("https://hsdes.intel.com/resource/14013169052","14013169052")</f>
        <v>14013169052</v>
      </c>
      <c r="B20" s="1" t="s">
        <v>252</v>
      </c>
      <c r="C20" s="1" t="s">
        <v>676</v>
      </c>
      <c r="E20" s="1" t="s">
        <v>240</v>
      </c>
      <c r="F20" s="1" t="s">
        <v>89</v>
      </c>
      <c r="G20" s="1" t="s">
        <v>38</v>
      </c>
      <c r="H20" s="1" t="s">
        <v>39</v>
      </c>
      <c r="I20" s="1" t="s">
        <v>40</v>
      </c>
      <c r="J20" s="1" t="s">
        <v>241</v>
      </c>
      <c r="K20" s="1">
        <v>30</v>
      </c>
      <c r="L20" s="1">
        <v>18</v>
      </c>
      <c r="M20" s="1" t="s">
        <v>253</v>
      </c>
      <c r="N20" s="1" t="s">
        <v>243</v>
      </c>
      <c r="O20" s="1" t="s">
        <v>254</v>
      </c>
      <c r="P20" s="1" t="s">
        <v>245</v>
      </c>
      <c r="Q20" s="1" t="s">
        <v>246</v>
      </c>
      <c r="R20" s="1" t="s">
        <v>253</v>
      </c>
      <c r="S20" s="1" t="s">
        <v>71</v>
      </c>
      <c r="U20" s="1" t="s">
        <v>240</v>
      </c>
      <c r="V20" s="1" t="s">
        <v>247</v>
      </c>
      <c r="W20" s="1" t="s">
        <v>50</v>
      </c>
      <c r="X20" s="1" t="s">
        <v>51</v>
      </c>
      <c r="Y20" s="1" t="s">
        <v>248</v>
      </c>
      <c r="Z20" s="1" t="s">
        <v>255</v>
      </c>
      <c r="AB20" s="1" t="s">
        <v>54</v>
      </c>
      <c r="AC20" s="1" t="s">
        <v>55</v>
      </c>
      <c r="AE20" s="1" t="s">
        <v>110</v>
      </c>
      <c r="AF20" s="1" t="s">
        <v>57</v>
      </c>
      <c r="AI20" s="1" t="s">
        <v>58</v>
      </c>
      <c r="AJ20" s="1" t="s">
        <v>59</v>
      </c>
      <c r="AK20" s="1" t="s">
        <v>250</v>
      </c>
      <c r="AL20" s="1" t="s">
        <v>256</v>
      </c>
    </row>
    <row r="21" spans="1:38" x14ac:dyDescent="0.3">
      <c r="A21" s="1" t="str">
        <f>HYPERLINK("https://hsdes.intel.com/resource/14013172868","14013172868")</f>
        <v>14013172868</v>
      </c>
      <c r="B21" s="1" t="s">
        <v>257</v>
      </c>
      <c r="C21" s="1" t="s">
        <v>676</v>
      </c>
      <c r="E21" s="1" t="s">
        <v>258</v>
      </c>
      <c r="F21" s="1" t="s">
        <v>37</v>
      </c>
      <c r="G21" s="1" t="s">
        <v>38</v>
      </c>
      <c r="H21" s="1" t="s">
        <v>39</v>
      </c>
      <c r="I21" s="1" t="s">
        <v>40</v>
      </c>
      <c r="J21" s="1" t="s">
        <v>259</v>
      </c>
      <c r="K21" s="1">
        <v>12</v>
      </c>
      <c r="L21" s="1">
        <v>10</v>
      </c>
      <c r="M21" s="1" t="s">
        <v>260</v>
      </c>
      <c r="N21" s="1" t="s">
        <v>261</v>
      </c>
      <c r="O21" s="1" t="s">
        <v>262</v>
      </c>
      <c r="P21" s="1" t="s">
        <v>263</v>
      </c>
      <c r="Q21" s="1" t="s">
        <v>264</v>
      </c>
      <c r="R21" s="1" t="s">
        <v>260</v>
      </c>
      <c r="S21" s="1" t="s">
        <v>71</v>
      </c>
      <c r="U21" s="1" t="s">
        <v>265</v>
      </c>
      <c r="V21" s="1" t="s">
        <v>266</v>
      </c>
      <c r="W21" s="1" t="s">
        <v>50</v>
      </c>
      <c r="X21" s="1" t="s">
        <v>51</v>
      </c>
      <c r="Y21" s="1" t="s">
        <v>267</v>
      </c>
      <c r="Z21" s="1" t="s">
        <v>183</v>
      </c>
      <c r="AB21" s="1" t="s">
        <v>54</v>
      </c>
      <c r="AC21" s="1" t="s">
        <v>268</v>
      </c>
      <c r="AE21" s="1" t="s">
        <v>56</v>
      </c>
      <c r="AF21" s="1" t="s">
        <v>57</v>
      </c>
      <c r="AI21" s="1" t="s">
        <v>58</v>
      </c>
      <c r="AJ21" s="1" t="s">
        <v>59</v>
      </c>
      <c r="AK21" s="1" t="s">
        <v>269</v>
      </c>
      <c r="AL21" s="1" t="s">
        <v>270</v>
      </c>
    </row>
    <row r="22" spans="1:38" x14ac:dyDescent="0.3">
      <c r="A22" s="1" t="str">
        <f>HYPERLINK("https://hsdes.intel.com/resource/14013172875","14013172875")</f>
        <v>14013172875</v>
      </c>
      <c r="B22" s="1" t="s">
        <v>271</v>
      </c>
      <c r="C22" s="1" t="s">
        <v>676</v>
      </c>
      <c r="E22" s="1" t="s">
        <v>258</v>
      </c>
      <c r="F22" s="1" t="s">
        <v>37</v>
      </c>
      <c r="G22" s="1" t="s">
        <v>38</v>
      </c>
      <c r="H22" s="1" t="s">
        <v>39</v>
      </c>
      <c r="I22" s="1" t="s">
        <v>40</v>
      </c>
      <c r="J22" s="1" t="s">
        <v>259</v>
      </c>
      <c r="K22" s="1">
        <v>10</v>
      </c>
      <c r="L22" s="1">
        <v>5</v>
      </c>
      <c r="M22" s="1" t="s">
        <v>272</v>
      </c>
      <c r="N22" s="1" t="s">
        <v>261</v>
      </c>
      <c r="O22" s="1" t="s">
        <v>273</v>
      </c>
      <c r="P22" s="1" t="s">
        <v>263</v>
      </c>
      <c r="Q22" s="1" t="s">
        <v>274</v>
      </c>
      <c r="R22" s="1" t="s">
        <v>272</v>
      </c>
      <c r="S22" s="1" t="s">
        <v>71</v>
      </c>
      <c r="U22" s="1" t="s">
        <v>265</v>
      </c>
      <c r="V22" s="1" t="s">
        <v>275</v>
      </c>
      <c r="W22" s="1" t="s">
        <v>50</v>
      </c>
      <c r="X22" s="1" t="s">
        <v>51</v>
      </c>
      <c r="Y22" s="1" t="s">
        <v>276</v>
      </c>
      <c r="Z22" s="1" t="s">
        <v>277</v>
      </c>
      <c r="AB22" s="1" t="s">
        <v>54</v>
      </c>
      <c r="AC22" s="1" t="s">
        <v>268</v>
      </c>
      <c r="AE22" s="1" t="s">
        <v>56</v>
      </c>
      <c r="AF22" s="1" t="s">
        <v>57</v>
      </c>
      <c r="AI22" s="1" t="s">
        <v>58</v>
      </c>
      <c r="AJ22" s="1" t="s">
        <v>59</v>
      </c>
      <c r="AK22" s="1" t="s">
        <v>278</v>
      </c>
      <c r="AL22" s="1" t="s">
        <v>279</v>
      </c>
    </row>
    <row r="23" spans="1:38" x14ac:dyDescent="0.3">
      <c r="A23" s="1" t="str">
        <f>HYPERLINK("https://hsdes.intel.com/resource/14013172888","14013172888")</f>
        <v>14013172888</v>
      </c>
      <c r="B23" s="1" t="s">
        <v>280</v>
      </c>
      <c r="C23" s="1" t="s">
        <v>676</v>
      </c>
      <c r="E23" s="1" t="s">
        <v>258</v>
      </c>
      <c r="F23" s="1" t="s">
        <v>37</v>
      </c>
      <c r="G23" s="1" t="s">
        <v>38</v>
      </c>
      <c r="H23" s="1" t="s">
        <v>39</v>
      </c>
      <c r="I23" s="1" t="s">
        <v>40</v>
      </c>
      <c r="J23" s="1" t="s">
        <v>259</v>
      </c>
      <c r="K23" s="1">
        <v>12</v>
      </c>
      <c r="L23" s="1">
        <v>8</v>
      </c>
      <c r="M23" s="1" t="s">
        <v>281</v>
      </c>
      <c r="N23" s="1" t="s">
        <v>261</v>
      </c>
      <c r="O23" s="1" t="s">
        <v>282</v>
      </c>
      <c r="P23" s="1" t="s">
        <v>263</v>
      </c>
      <c r="Q23" s="1" t="s">
        <v>283</v>
      </c>
      <c r="R23" s="1" t="s">
        <v>281</v>
      </c>
      <c r="S23" s="1" t="s">
        <v>47</v>
      </c>
      <c r="U23" s="1" t="s">
        <v>265</v>
      </c>
      <c r="V23" s="1" t="s">
        <v>284</v>
      </c>
      <c r="W23" s="1" t="s">
        <v>50</v>
      </c>
      <c r="X23" s="1" t="s">
        <v>51</v>
      </c>
      <c r="Y23" s="1" t="s">
        <v>285</v>
      </c>
      <c r="Z23" s="1" t="s">
        <v>286</v>
      </c>
      <c r="AB23" s="1" t="s">
        <v>54</v>
      </c>
      <c r="AC23" s="1" t="s">
        <v>121</v>
      </c>
      <c r="AE23" s="1" t="s">
        <v>56</v>
      </c>
      <c r="AF23" s="1" t="s">
        <v>57</v>
      </c>
      <c r="AI23" s="1" t="s">
        <v>58</v>
      </c>
      <c r="AJ23" s="1" t="s">
        <v>59</v>
      </c>
      <c r="AK23" s="1" t="s">
        <v>287</v>
      </c>
      <c r="AL23" s="1" t="s">
        <v>288</v>
      </c>
    </row>
    <row r="24" spans="1:38" x14ac:dyDescent="0.3">
      <c r="A24" s="1" t="str">
        <f>HYPERLINK("https://hsdes.intel.com/resource/14013172908","14013172908")</f>
        <v>14013172908</v>
      </c>
      <c r="B24" s="1" t="s">
        <v>289</v>
      </c>
      <c r="C24" s="1" t="s">
        <v>676</v>
      </c>
      <c r="E24" s="1" t="s">
        <v>63</v>
      </c>
      <c r="F24" s="1" t="s">
        <v>37</v>
      </c>
      <c r="G24" s="1" t="s">
        <v>38</v>
      </c>
      <c r="H24" s="1" t="s">
        <v>39</v>
      </c>
      <c r="I24" s="1" t="s">
        <v>40</v>
      </c>
      <c r="J24" s="1" t="s">
        <v>133</v>
      </c>
      <c r="K24" s="1">
        <v>10</v>
      </c>
      <c r="L24" s="1">
        <v>7</v>
      </c>
      <c r="M24" s="1" t="s">
        <v>290</v>
      </c>
      <c r="N24" s="1" t="s">
        <v>67</v>
      </c>
      <c r="O24" s="1" t="s">
        <v>291</v>
      </c>
      <c r="P24" s="1" t="s">
        <v>292</v>
      </c>
      <c r="Q24" s="1" t="s">
        <v>293</v>
      </c>
      <c r="R24" s="1" t="s">
        <v>290</v>
      </c>
      <c r="S24" s="1" t="s">
        <v>71</v>
      </c>
      <c r="T24" s="1" t="s">
        <v>72</v>
      </c>
      <c r="U24" s="1" t="s">
        <v>73</v>
      </c>
      <c r="V24" s="1" t="s">
        <v>294</v>
      </c>
      <c r="W24" s="1" t="s">
        <v>50</v>
      </c>
      <c r="X24" s="1" t="s">
        <v>51</v>
      </c>
      <c r="Y24" s="1" t="s">
        <v>295</v>
      </c>
      <c r="Z24" s="1" t="s">
        <v>296</v>
      </c>
      <c r="AB24" s="1" t="s">
        <v>54</v>
      </c>
      <c r="AC24" s="1" t="s">
        <v>55</v>
      </c>
      <c r="AE24" s="1" t="s">
        <v>56</v>
      </c>
      <c r="AF24" s="1" t="s">
        <v>57</v>
      </c>
      <c r="AI24" s="1" t="s">
        <v>58</v>
      </c>
      <c r="AJ24" s="1" t="s">
        <v>59</v>
      </c>
      <c r="AK24" s="1" t="s">
        <v>297</v>
      </c>
      <c r="AL24" s="1" t="s">
        <v>298</v>
      </c>
    </row>
    <row r="25" spans="1:38" x14ac:dyDescent="0.3">
      <c r="A25" s="1" t="str">
        <f>HYPERLINK("https://hsdes.intel.com/resource/14013173176","14013173176")</f>
        <v>14013173176</v>
      </c>
      <c r="B25" s="1" t="s">
        <v>299</v>
      </c>
      <c r="C25" s="1" t="s">
        <v>676</v>
      </c>
      <c r="E25" s="1" t="s">
        <v>63</v>
      </c>
      <c r="F25" s="1" t="s">
        <v>89</v>
      </c>
      <c r="G25" s="1" t="s">
        <v>38</v>
      </c>
      <c r="H25" s="1" t="s">
        <v>39</v>
      </c>
      <c r="I25" s="1" t="s">
        <v>40</v>
      </c>
      <c r="J25" s="1" t="s">
        <v>300</v>
      </c>
      <c r="K25" s="1">
        <v>10</v>
      </c>
      <c r="L25" s="1">
        <v>8</v>
      </c>
      <c r="M25" s="1" t="s">
        <v>301</v>
      </c>
      <c r="N25" s="1" t="s">
        <v>67</v>
      </c>
      <c r="O25" s="1" t="s">
        <v>302</v>
      </c>
      <c r="P25" s="1" t="s">
        <v>69</v>
      </c>
      <c r="Q25" s="1" t="s">
        <v>303</v>
      </c>
      <c r="R25" s="1" t="s">
        <v>301</v>
      </c>
      <c r="S25" s="1" t="s">
        <v>71</v>
      </c>
      <c r="T25" s="1" t="s">
        <v>72</v>
      </c>
      <c r="U25" s="1" t="s">
        <v>73</v>
      </c>
      <c r="V25" s="1" t="s">
        <v>304</v>
      </c>
      <c r="W25" s="1" t="s">
        <v>50</v>
      </c>
      <c r="X25" s="1" t="s">
        <v>51</v>
      </c>
      <c r="Y25" s="1" t="s">
        <v>305</v>
      </c>
      <c r="Z25" s="1" t="s">
        <v>306</v>
      </c>
      <c r="AB25" s="1" t="s">
        <v>54</v>
      </c>
      <c r="AC25" s="1" t="s">
        <v>268</v>
      </c>
      <c r="AE25" s="1" t="s">
        <v>56</v>
      </c>
      <c r="AF25" s="1" t="s">
        <v>57</v>
      </c>
      <c r="AI25" s="1" t="s">
        <v>58</v>
      </c>
      <c r="AJ25" s="1" t="s">
        <v>59</v>
      </c>
      <c r="AK25" s="1" t="s">
        <v>307</v>
      </c>
      <c r="AL25" s="1" t="s">
        <v>308</v>
      </c>
    </row>
    <row r="26" spans="1:38" x14ac:dyDescent="0.3">
      <c r="A26" s="1" t="str">
        <f>HYPERLINK("https://hsdes.intel.com/resource/14013173189","14013173189")</f>
        <v>14013173189</v>
      </c>
      <c r="B26" s="1" t="s">
        <v>309</v>
      </c>
      <c r="C26" s="1" t="s">
        <v>676</v>
      </c>
      <c r="E26" s="1" t="s">
        <v>63</v>
      </c>
      <c r="F26" s="1" t="s">
        <v>89</v>
      </c>
      <c r="G26" s="1" t="s">
        <v>38</v>
      </c>
      <c r="H26" s="1" t="s">
        <v>39</v>
      </c>
      <c r="I26" s="1" t="s">
        <v>40</v>
      </c>
      <c r="J26" s="1" t="s">
        <v>133</v>
      </c>
      <c r="K26" s="1">
        <v>30</v>
      </c>
      <c r="L26" s="1">
        <v>25</v>
      </c>
      <c r="M26" s="1" t="s">
        <v>310</v>
      </c>
      <c r="N26" s="1" t="s">
        <v>67</v>
      </c>
      <c r="O26" s="1" t="s">
        <v>311</v>
      </c>
      <c r="P26" s="1" t="s">
        <v>69</v>
      </c>
      <c r="Q26" s="1" t="s">
        <v>312</v>
      </c>
      <c r="R26" s="1" t="s">
        <v>310</v>
      </c>
      <c r="S26" s="1" t="s">
        <v>71</v>
      </c>
      <c r="T26" s="1" t="s">
        <v>72</v>
      </c>
      <c r="U26" s="1" t="s">
        <v>73</v>
      </c>
      <c r="V26" s="1" t="s">
        <v>313</v>
      </c>
      <c r="W26" s="1" t="s">
        <v>50</v>
      </c>
      <c r="X26" s="1" t="s">
        <v>51</v>
      </c>
      <c r="Y26" s="1" t="s">
        <v>305</v>
      </c>
      <c r="Z26" s="1" t="s">
        <v>306</v>
      </c>
      <c r="AB26" s="1" t="s">
        <v>54</v>
      </c>
      <c r="AC26" s="1" t="s">
        <v>121</v>
      </c>
      <c r="AE26" s="1" t="s">
        <v>314</v>
      </c>
      <c r="AF26" s="1" t="s">
        <v>57</v>
      </c>
      <c r="AI26" s="1" t="s">
        <v>58</v>
      </c>
      <c r="AJ26" s="1" t="s">
        <v>59</v>
      </c>
      <c r="AK26" s="1" t="s">
        <v>315</v>
      </c>
      <c r="AL26" s="1" t="s">
        <v>316</v>
      </c>
    </row>
    <row r="27" spans="1:38" x14ac:dyDescent="0.3">
      <c r="A27" s="1" t="str">
        <f>HYPERLINK("https://hsdes.intel.com/resource/14013173200","14013173200")</f>
        <v>14013173200</v>
      </c>
      <c r="B27" s="1" t="s">
        <v>317</v>
      </c>
      <c r="C27" s="1" t="s">
        <v>676</v>
      </c>
      <c r="E27" s="1" t="s">
        <v>63</v>
      </c>
      <c r="F27" s="1" t="s">
        <v>88</v>
      </c>
      <c r="G27" s="1" t="s">
        <v>38</v>
      </c>
      <c r="H27" s="1" t="s">
        <v>39</v>
      </c>
      <c r="I27" s="1" t="s">
        <v>40</v>
      </c>
      <c r="J27" s="1" t="s">
        <v>91</v>
      </c>
      <c r="K27" s="1">
        <v>18</v>
      </c>
      <c r="L27" s="1">
        <v>8</v>
      </c>
      <c r="M27" s="1" t="s">
        <v>318</v>
      </c>
      <c r="N27" s="1" t="s">
        <v>67</v>
      </c>
      <c r="O27" s="1" t="s">
        <v>319</v>
      </c>
      <c r="P27" s="1" t="s">
        <v>320</v>
      </c>
      <c r="Q27" s="1" t="s">
        <v>321</v>
      </c>
      <c r="R27" s="1" t="s">
        <v>318</v>
      </c>
      <c r="S27" s="1" t="s">
        <v>71</v>
      </c>
      <c r="T27" s="1" t="s">
        <v>72</v>
      </c>
      <c r="U27" s="1" t="s">
        <v>73</v>
      </c>
      <c r="V27" s="1" t="s">
        <v>322</v>
      </c>
      <c r="W27" s="1" t="s">
        <v>50</v>
      </c>
      <c r="X27" s="1" t="s">
        <v>51</v>
      </c>
      <c r="Y27" s="1" t="s">
        <v>323</v>
      </c>
      <c r="Z27" s="1" t="s">
        <v>238</v>
      </c>
      <c r="AB27" s="1" t="s">
        <v>54</v>
      </c>
      <c r="AC27" s="1" t="s">
        <v>55</v>
      </c>
      <c r="AE27" s="1" t="s">
        <v>56</v>
      </c>
      <c r="AF27" s="1" t="s">
        <v>57</v>
      </c>
      <c r="AI27" s="1" t="s">
        <v>58</v>
      </c>
      <c r="AJ27" s="1" t="s">
        <v>59</v>
      </c>
      <c r="AK27" s="1" t="s">
        <v>324</v>
      </c>
      <c r="AL27" s="1" t="s">
        <v>325</v>
      </c>
    </row>
    <row r="28" spans="1:38" x14ac:dyDescent="0.3">
      <c r="A28" s="1" t="str">
        <f>HYPERLINK("https://hsdes.intel.com/resource/14013179167","14013179167")</f>
        <v>14013179167</v>
      </c>
      <c r="B28" s="1" t="s">
        <v>330</v>
      </c>
      <c r="C28" s="1" t="s">
        <v>676</v>
      </c>
      <c r="E28" s="1" t="s">
        <v>240</v>
      </c>
      <c r="F28" s="1" t="s">
        <v>64</v>
      </c>
      <c r="G28" s="1" t="s">
        <v>38</v>
      </c>
      <c r="H28" s="1" t="s">
        <v>39</v>
      </c>
      <c r="I28" s="1" t="s">
        <v>40</v>
      </c>
      <c r="J28" s="1" t="s">
        <v>41</v>
      </c>
      <c r="K28" s="1">
        <v>10</v>
      </c>
      <c r="L28" s="1">
        <v>8</v>
      </c>
      <c r="M28" s="1" t="s">
        <v>331</v>
      </c>
      <c r="N28" s="1" t="s">
        <v>332</v>
      </c>
      <c r="O28" s="1" t="s">
        <v>333</v>
      </c>
      <c r="P28" s="1" t="s">
        <v>334</v>
      </c>
      <c r="Q28" s="1" t="s">
        <v>335</v>
      </c>
      <c r="R28" s="1" t="s">
        <v>331</v>
      </c>
      <c r="S28" s="1" t="s">
        <v>71</v>
      </c>
      <c r="U28" s="1" t="s">
        <v>240</v>
      </c>
      <c r="V28" s="1" t="s">
        <v>336</v>
      </c>
      <c r="W28" s="1" t="s">
        <v>50</v>
      </c>
      <c r="X28" s="1" t="s">
        <v>51</v>
      </c>
      <c r="Y28" s="1" t="s">
        <v>337</v>
      </c>
      <c r="Z28" s="1" t="s">
        <v>338</v>
      </c>
      <c r="AB28" s="1" t="s">
        <v>54</v>
      </c>
      <c r="AC28" s="1" t="s">
        <v>55</v>
      </c>
      <c r="AE28" s="1" t="s">
        <v>56</v>
      </c>
      <c r="AF28" s="1" t="s">
        <v>57</v>
      </c>
      <c r="AI28" s="1" t="s">
        <v>58</v>
      </c>
      <c r="AJ28" s="1" t="s">
        <v>59</v>
      </c>
      <c r="AK28" s="1" t="s">
        <v>339</v>
      </c>
      <c r="AL28" s="1" t="s">
        <v>340</v>
      </c>
    </row>
    <row r="29" spans="1:38" x14ac:dyDescent="0.3">
      <c r="A29" s="1" t="str">
        <f>HYPERLINK("https://hsdes.intel.com/resource/14013179183","14013179183")</f>
        <v>14013179183</v>
      </c>
      <c r="B29" s="1" t="s">
        <v>341</v>
      </c>
      <c r="C29" s="1" t="s">
        <v>676</v>
      </c>
      <c r="E29" s="1" t="s">
        <v>185</v>
      </c>
      <c r="F29" s="1" t="s">
        <v>64</v>
      </c>
      <c r="G29" s="1" t="s">
        <v>38</v>
      </c>
      <c r="H29" s="1" t="s">
        <v>39</v>
      </c>
      <c r="I29" s="1" t="s">
        <v>40</v>
      </c>
      <c r="J29" s="1" t="s">
        <v>342</v>
      </c>
      <c r="K29" s="1">
        <v>20</v>
      </c>
      <c r="L29" s="1">
        <v>10</v>
      </c>
      <c r="M29" s="1" t="s">
        <v>343</v>
      </c>
      <c r="N29" s="1" t="s">
        <v>187</v>
      </c>
      <c r="O29" s="1" t="s">
        <v>344</v>
      </c>
      <c r="P29" s="1" t="s">
        <v>345</v>
      </c>
      <c r="Q29" s="1" t="s">
        <v>346</v>
      </c>
      <c r="R29" s="1" t="s">
        <v>343</v>
      </c>
      <c r="S29" s="1" t="s">
        <v>47</v>
      </c>
      <c r="T29" s="1" t="s">
        <v>191</v>
      </c>
      <c r="U29" s="1" t="s">
        <v>192</v>
      </c>
      <c r="V29" s="1" t="s">
        <v>347</v>
      </c>
      <c r="W29" s="1" t="s">
        <v>50</v>
      </c>
      <c r="X29" s="1" t="s">
        <v>51</v>
      </c>
      <c r="Y29" s="1" t="s">
        <v>329</v>
      </c>
      <c r="Z29" s="1" t="s">
        <v>238</v>
      </c>
      <c r="AB29" s="1" t="s">
        <v>54</v>
      </c>
      <c r="AC29" s="1" t="s">
        <v>55</v>
      </c>
      <c r="AE29" s="1" t="s">
        <v>56</v>
      </c>
      <c r="AF29" s="1" t="s">
        <v>57</v>
      </c>
      <c r="AI29" s="1" t="s">
        <v>58</v>
      </c>
      <c r="AJ29" s="1" t="s">
        <v>59</v>
      </c>
      <c r="AK29" s="1" t="s">
        <v>348</v>
      </c>
      <c r="AL29" s="1" t="s">
        <v>349</v>
      </c>
    </row>
    <row r="30" spans="1:38" x14ac:dyDescent="0.3">
      <c r="A30" s="1" t="str">
        <f>HYPERLINK("https://hsdes.intel.com/resource/14013179421","14013179421")</f>
        <v>14013179421</v>
      </c>
      <c r="B30" s="1" t="s">
        <v>350</v>
      </c>
      <c r="C30" s="1" t="s">
        <v>676</v>
      </c>
      <c r="E30" s="1" t="s">
        <v>36</v>
      </c>
      <c r="F30" s="1" t="s">
        <v>37</v>
      </c>
      <c r="G30" s="1" t="s">
        <v>38</v>
      </c>
      <c r="H30" s="1" t="s">
        <v>39</v>
      </c>
      <c r="I30" s="1" t="s">
        <v>40</v>
      </c>
      <c r="J30" s="1" t="s">
        <v>41</v>
      </c>
      <c r="K30" s="1">
        <v>10</v>
      </c>
      <c r="L30" s="1">
        <v>8</v>
      </c>
      <c r="M30" s="1" t="s">
        <v>351</v>
      </c>
      <c r="N30" s="1" t="s">
        <v>43</v>
      </c>
      <c r="O30" s="1" t="s">
        <v>352</v>
      </c>
      <c r="P30" s="1" t="s">
        <v>353</v>
      </c>
      <c r="Q30" s="1" t="s">
        <v>354</v>
      </c>
      <c r="R30" s="1" t="s">
        <v>351</v>
      </c>
      <c r="S30" s="1" t="s">
        <v>71</v>
      </c>
      <c r="U30" s="1" t="s">
        <v>48</v>
      </c>
      <c r="V30" s="1" t="s">
        <v>355</v>
      </c>
      <c r="W30" s="1" t="s">
        <v>50</v>
      </c>
      <c r="X30" s="1" t="s">
        <v>237</v>
      </c>
      <c r="Y30" s="1" t="s">
        <v>52</v>
      </c>
      <c r="Z30" s="1" t="s">
        <v>356</v>
      </c>
      <c r="AB30" s="1" t="s">
        <v>54</v>
      </c>
      <c r="AC30" s="1" t="s">
        <v>268</v>
      </c>
      <c r="AE30" s="1" t="s">
        <v>56</v>
      </c>
      <c r="AF30" s="1" t="s">
        <v>57</v>
      </c>
      <c r="AI30" s="1" t="s">
        <v>58</v>
      </c>
      <c r="AJ30" s="1" t="s">
        <v>59</v>
      </c>
      <c r="AK30" s="1" t="s">
        <v>357</v>
      </c>
      <c r="AL30" s="1" t="s">
        <v>358</v>
      </c>
    </row>
    <row r="31" spans="1:38" x14ac:dyDescent="0.3">
      <c r="A31" s="1" t="str">
        <f>HYPERLINK("https://hsdes.intel.com/resource/14013182597","14013182597")</f>
        <v>14013182597</v>
      </c>
      <c r="B31" s="1" t="s">
        <v>360</v>
      </c>
      <c r="C31" s="1" t="s">
        <v>676</v>
      </c>
      <c r="E31" s="1" t="s">
        <v>63</v>
      </c>
      <c r="F31" s="1" t="s">
        <v>37</v>
      </c>
      <c r="G31" s="1" t="s">
        <v>38</v>
      </c>
      <c r="H31" s="1" t="s">
        <v>39</v>
      </c>
      <c r="I31" s="1" t="s">
        <v>40</v>
      </c>
      <c r="J31" s="1" t="s">
        <v>359</v>
      </c>
      <c r="K31" s="1">
        <v>30</v>
      </c>
      <c r="L31" s="1">
        <v>10</v>
      </c>
      <c r="M31" s="1" t="s">
        <v>361</v>
      </c>
      <c r="N31" s="1" t="s">
        <v>67</v>
      </c>
      <c r="O31" s="1" t="s">
        <v>362</v>
      </c>
      <c r="P31" s="1" t="s">
        <v>69</v>
      </c>
      <c r="Q31" s="1" t="s">
        <v>363</v>
      </c>
      <c r="R31" s="1" t="s">
        <v>361</v>
      </c>
      <c r="S31" s="1" t="s">
        <v>71</v>
      </c>
      <c r="T31" s="1" t="s">
        <v>72</v>
      </c>
      <c r="U31" s="1" t="s">
        <v>73</v>
      </c>
      <c r="V31" s="1" t="s">
        <v>364</v>
      </c>
      <c r="W31" s="1" t="s">
        <v>50</v>
      </c>
      <c r="X31" s="1" t="s">
        <v>97</v>
      </c>
      <c r="Y31" s="1" t="s">
        <v>365</v>
      </c>
      <c r="Z31" s="1" t="s">
        <v>366</v>
      </c>
      <c r="AB31" s="1" t="s">
        <v>54</v>
      </c>
      <c r="AC31" s="1" t="s">
        <v>55</v>
      </c>
      <c r="AE31" s="1" t="s">
        <v>56</v>
      </c>
      <c r="AF31" s="1" t="s">
        <v>57</v>
      </c>
      <c r="AI31" s="1" t="s">
        <v>58</v>
      </c>
      <c r="AJ31" s="1" t="s">
        <v>59</v>
      </c>
      <c r="AK31" s="1" t="s">
        <v>367</v>
      </c>
      <c r="AL31" s="1" t="s">
        <v>368</v>
      </c>
    </row>
    <row r="32" spans="1:38" x14ac:dyDescent="0.3">
      <c r="A32" s="1" t="str">
        <f>HYPERLINK("https://hsdes.intel.com/resource/14013182980","14013182980")</f>
        <v>14013182980</v>
      </c>
      <c r="B32" s="1" t="s">
        <v>370</v>
      </c>
      <c r="C32" s="1" t="s">
        <v>676</v>
      </c>
      <c r="E32" s="1" t="s">
        <v>240</v>
      </c>
      <c r="F32" s="1" t="s">
        <v>64</v>
      </c>
      <c r="G32" s="1" t="s">
        <v>38</v>
      </c>
      <c r="H32" s="1" t="s">
        <v>39</v>
      </c>
      <c r="I32" s="1" t="s">
        <v>40</v>
      </c>
      <c r="J32" s="1" t="s">
        <v>41</v>
      </c>
      <c r="K32" s="1">
        <v>6</v>
      </c>
      <c r="L32" s="1">
        <v>4</v>
      </c>
      <c r="M32" s="1" t="s">
        <v>371</v>
      </c>
      <c r="N32" s="1" t="s">
        <v>332</v>
      </c>
      <c r="O32" s="1" t="s">
        <v>372</v>
      </c>
      <c r="P32" s="1" t="s">
        <v>373</v>
      </c>
      <c r="Q32" s="1" t="s">
        <v>374</v>
      </c>
      <c r="R32" s="1" t="s">
        <v>371</v>
      </c>
      <c r="S32" s="1" t="s">
        <v>71</v>
      </c>
      <c r="U32" s="1" t="s">
        <v>240</v>
      </c>
      <c r="V32" s="1" t="s">
        <v>375</v>
      </c>
      <c r="W32" s="1" t="s">
        <v>50</v>
      </c>
      <c r="X32" s="1" t="s">
        <v>97</v>
      </c>
      <c r="Y32" s="1" t="s">
        <v>376</v>
      </c>
      <c r="Z32" s="1" t="s">
        <v>377</v>
      </c>
      <c r="AB32" s="1" t="s">
        <v>54</v>
      </c>
      <c r="AC32" s="1" t="s">
        <v>55</v>
      </c>
      <c r="AE32" s="1" t="s">
        <v>56</v>
      </c>
      <c r="AF32" s="1" t="s">
        <v>57</v>
      </c>
      <c r="AI32" s="1" t="s">
        <v>58</v>
      </c>
      <c r="AJ32" s="1" t="s">
        <v>59</v>
      </c>
      <c r="AK32" s="1" t="s">
        <v>378</v>
      </c>
      <c r="AL32" s="1" t="s">
        <v>379</v>
      </c>
    </row>
    <row r="33" spans="1:38" x14ac:dyDescent="0.3">
      <c r="A33" s="1" t="str">
        <f>HYPERLINK("https://hsdes.intel.com/resource/14013183771","14013183771")</f>
        <v>14013183771</v>
      </c>
      <c r="B33" s="1" t="s">
        <v>380</v>
      </c>
      <c r="C33" s="1" t="s">
        <v>676</v>
      </c>
      <c r="E33" s="1" t="s">
        <v>240</v>
      </c>
      <c r="F33" s="1" t="s">
        <v>88</v>
      </c>
      <c r="G33" s="1" t="s">
        <v>38</v>
      </c>
      <c r="H33" s="1" t="s">
        <v>39</v>
      </c>
      <c r="I33" s="1" t="s">
        <v>40</v>
      </c>
      <c r="J33" s="1" t="s">
        <v>41</v>
      </c>
      <c r="K33" s="1">
        <v>10</v>
      </c>
      <c r="L33" s="1">
        <v>8</v>
      </c>
      <c r="M33" s="1" t="s">
        <v>381</v>
      </c>
      <c r="N33" s="1" t="s">
        <v>332</v>
      </c>
      <c r="O33" s="1" t="s">
        <v>382</v>
      </c>
      <c r="P33" s="1" t="s">
        <v>383</v>
      </c>
      <c r="Q33" s="1" t="s">
        <v>384</v>
      </c>
      <c r="R33" s="1" t="s">
        <v>381</v>
      </c>
      <c r="S33" s="1" t="s">
        <v>47</v>
      </c>
      <c r="U33" s="1" t="s">
        <v>240</v>
      </c>
      <c r="V33" s="1" t="s">
        <v>385</v>
      </c>
      <c r="W33" s="1" t="s">
        <v>50</v>
      </c>
      <c r="X33" s="1" t="s">
        <v>51</v>
      </c>
      <c r="Y33" s="1" t="s">
        <v>386</v>
      </c>
      <c r="Z33" s="1" t="s">
        <v>369</v>
      </c>
      <c r="AB33" s="1" t="s">
        <v>54</v>
      </c>
      <c r="AC33" s="1" t="s">
        <v>121</v>
      </c>
      <c r="AE33" s="1" t="s">
        <v>56</v>
      </c>
      <c r="AF33" s="1" t="s">
        <v>57</v>
      </c>
      <c r="AI33" s="1" t="s">
        <v>58</v>
      </c>
      <c r="AJ33" s="1" t="s">
        <v>59</v>
      </c>
      <c r="AK33" s="1" t="s">
        <v>387</v>
      </c>
      <c r="AL33" s="1" t="s">
        <v>388</v>
      </c>
    </row>
    <row r="34" spans="1:38" x14ac:dyDescent="0.3">
      <c r="A34" s="1" t="str">
        <f>HYPERLINK("https://hsdes.intel.com/resource/14013184164","14013184164")</f>
        <v>14013184164</v>
      </c>
      <c r="B34" s="1" t="s">
        <v>389</v>
      </c>
      <c r="C34" s="1" t="s">
        <v>676</v>
      </c>
      <c r="E34" s="1" t="s">
        <v>63</v>
      </c>
      <c r="F34" s="1" t="s">
        <v>88</v>
      </c>
      <c r="G34" s="1" t="s">
        <v>38</v>
      </c>
      <c r="H34" s="1" t="s">
        <v>39</v>
      </c>
      <c r="I34" s="1" t="s">
        <v>40</v>
      </c>
      <c r="J34" s="1" t="s">
        <v>65</v>
      </c>
      <c r="K34" s="1">
        <v>5</v>
      </c>
      <c r="L34" s="1">
        <v>3</v>
      </c>
      <c r="M34" s="1" t="s">
        <v>390</v>
      </c>
      <c r="N34" s="1" t="s">
        <v>67</v>
      </c>
      <c r="O34" s="1" t="s">
        <v>391</v>
      </c>
      <c r="P34" s="1" t="s">
        <v>69</v>
      </c>
      <c r="Q34" s="1" t="s">
        <v>392</v>
      </c>
      <c r="R34" s="1" t="s">
        <v>390</v>
      </c>
      <c r="S34" s="1" t="s">
        <v>71</v>
      </c>
      <c r="T34" s="1" t="s">
        <v>72</v>
      </c>
      <c r="U34" s="1" t="s">
        <v>73</v>
      </c>
      <c r="V34" s="1" t="s">
        <v>393</v>
      </c>
      <c r="W34" s="1" t="s">
        <v>50</v>
      </c>
      <c r="X34" s="1" t="s">
        <v>51</v>
      </c>
      <c r="Y34" s="1" t="s">
        <v>394</v>
      </c>
      <c r="Z34" s="1" t="s">
        <v>85</v>
      </c>
      <c r="AB34" s="1" t="s">
        <v>54</v>
      </c>
      <c r="AC34" s="1" t="s">
        <v>55</v>
      </c>
      <c r="AE34" s="1" t="s">
        <v>56</v>
      </c>
      <c r="AF34" s="1" t="s">
        <v>57</v>
      </c>
      <c r="AI34" s="1" t="s">
        <v>58</v>
      </c>
      <c r="AJ34" s="1" t="s">
        <v>59</v>
      </c>
      <c r="AK34" s="1" t="s">
        <v>395</v>
      </c>
      <c r="AL34" s="1" t="s">
        <v>396</v>
      </c>
    </row>
    <row r="35" spans="1:38" x14ac:dyDescent="0.3">
      <c r="A35" s="1" t="str">
        <f>HYPERLINK("https://hsdes.intel.com/resource/14013184167","14013184167")</f>
        <v>14013184167</v>
      </c>
      <c r="B35" s="1" t="s">
        <v>397</v>
      </c>
      <c r="C35" s="1" t="s">
        <v>676</v>
      </c>
      <c r="E35" s="1" t="s">
        <v>63</v>
      </c>
      <c r="F35" s="1" t="s">
        <v>88</v>
      </c>
      <c r="G35" s="1" t="s">
        <v>38</v>
      </c>
      <c r="H35" s="1" t="s">
        <v>39</v>
      </c>
      <c r="I35" s="1" t="s">
        <v>40</v>
      </c>
      <c r="J35" s="1" t="s">
        <v>65</v>
      </c>
      <c r="K35" s="1">
        <v>5</v>
      </c>
      <c r="L35" s="1">
        <v>4</v>
      </c>
      <c r="M35" s="1" t="s">
        <v>398</v>
      </c>
      <c r="N35" s="1" t="s">
        <v>67</v>
      </c>
      <c r="O35" s="1" t="s">
        <v>399</v>
      </c>
      <c r="P35" s="1" t="s">
        <v>69</v>
      </c>
      <c r="Q35" s="1" t="s">
        <v>400</v>
      </c>
      <c r="R35" s="1" t="s">
        <v>398</v>
      </c>
      <c r="S35" s="1" t="s">
        <v>71</v>
      </c>
      <c r="T35" s="1" t="s">
        <v>72</v>
      </c>
      <c r="U35" s="1" t="s">
        <v>73</v>
      </c>
      <c r="V35" s="1" t="s">
        <v>401</v>
      </c>
      <c r="W35" s="1" t="s">
        <v>50</v>
      </c>
      <c r="X35" s="1" t="s">
        <v>51</v>
      </c>
      <c r="Y35" s="1" t="s">
        <v>402</v>
      </c>
      <c r="Z35" s="1" t="s">
        <v>403</v>
      </c>
      <c r="AB35" s="1" t="s">
        <v>54</v>
      </c>
      <c r="AC35" s="1" t="s">
        <v>121</v>
      </c>
      <c r="AE35" s="1" t="s">
        <v>56</v>
      </c>
      <c r="AF35" s="1" t="s">
        <v>57</v>
      </c>
      <c r="AI35" s="1" t="s">
        <v>58</v>
      </c>
      <c r="AJ35" s="1" t="s">
        <v>59</v>
      </c>
      <c r="AK35" s="1" t="s">
        <v>404</v>
      </c>
      <c r="AL35" s="1" t="s">
        <v>405</v>
      </c>
    </row>
    <row r="36" spans="1:38" x14ac:dyDescent="0.3">
      <c r="A36" s="1" t="str">
        <f>HYPERLINK("https://hsdes.intel.com/resource/14013185220","14013185220")</f>
        <v>14013185220</v>
      </c>
      <c r="B36" s="1" t="s">
        <v>406</v>
      </c>
      <c r="C36" s="1" t="s">
        <v>676</v>
      </c>
      <c r="E36" s="1" t="s">
        <v>240</v>
      </c>
      <c r="F36" s="1" t="s">
        <v>88</v>
      </c>
      <c r="G36" s="1" t="s">
        <v>38</v>
      </c>
      <c r="H36" s="1" t="s">
        <v>39</v>
      </c>
      <c r="I36" s="1" t="s">
        <v>40</v>
      </c>
      <c r="J36" s="1" t="s">
        <v>328</v>
      </c>
      <c r="K36" s="1">
        <v>8</v>
      </c>
      <c r="L36" s="1">
        <v>6</v>
      </c>
      <c r="M36" s="1" t="s">
        <v>407</v>
      </c>
      <c r="N36" s="1" t="s">
        <v>332</v>
      </c>
      <c r="O36" s="1" t="s">
        <v>408</v>
      </c>
      <c r="P36" s="1" t="s">
        <v>409</v>
      </c>
      <c r="Q36" s="1" t="s">
        <v>410</v>
      </c>
      <c r="R36" s="1" t="s">
        <v>407</v>
      </c>
      <c r="S36" s="1" t="s">
        <v>71</v>
      </c>
      <c r="U36" s="1" t="s">
        <v>240</v>
      </c>
      <c r="V36" s="1" t="s">
        <v>411</v>
      </c>
      <c r="W36" s="1" t="s">
        <v>50</v>
      </c>
      <c r="X36" s="1" t="s">
        <v>51</v>
      </c>
      <c r="Y36" s="1" t="s">
        <v>412</v>
      </c>
      <c r="Z36" s="1" t="s">
        <v>413</v>
      </c>
      <c r="AB36" s="1" t="s">
        <v>54</v>
      </c>
      <c r="AC36" s="1" t="s">
        <v>55</v>
      </c>
      <c r="AE36" s="1" t="s">
        <v>56</v>
      </c>
      <c r="AF36" s="1" t="s">
        <v>57</v>
      </c>
      <c r="AI36" s="1" t="s">
        <v>58</v>
      </c>
      <c r="AJ36" s="1" t="s">
        <v>59</v>
      </c>
      <c r="AK36" s="1" t="s">
        <v>414</v>
      </c>
      <c r="AL36" s="1" t="s">
        <v>415</v>
      </c>
    </row>
    <row r="37" spans="1:38" x14ac:dyDescent="0.3">
      <c r="A37" s="1" t="str">
        <f>HYPERLINK("https://hsdes.intel.com/resource/14013185276","14013185276")</f>
        <v>14013185276</v>
      </c>
      <c r="B37" s="1" t="s">
        <v>416</v>
      </c>
      <c r="C37" s="1" t="s">
        <v>676</v>
      </c>
      <c r="E37" s="1" t="s">
        <v>63</v>
      </c>
      <c r="F37" s="1" t="s">
        <v>88</v>
      </c>
      <c r="G37" s="1" t="s">
        <v>38</v>
      </c>
      <c r="H37" s="1" t="s">
        <v>39</v>
      </c>
      <c r="I37" s="1" t="s">
        <v>40</v>
      </c>
      <c r="J37" s="1" t="s">
        <v>91</v>
      </c>
      <c r="K37" s="1">
        <v>18</v>
      </c>
      <c r="L37" s="1">
        <v>8</v>
      </c>
      <c r="M37" s="1" t="s">
        <v>417</v>
      </c>
      <c r="N37" s="1" t="s">
        <v>67</v>
      </c>
      <c r="O37" s="1" t="s">
        <v>418</v>
      </c>
      <c r="P37" s="1" t="s">
        <v>419</v>
      </c>
      <c r="Q37" s="1" t="s">
        <v>420</v>
      </c>
      <c r="R37" s="1" t="s">
        <v>417</v>
      </c>
      <c r="S37" s="1" t="s">
        <v>71</v>
      </c>
      <c r="T37" s="1" t="s">
        <v>72</v>
      </c>
      <c r="U37" s="1" t="s">
        <v>73</v>
      </c>
      <c r="V37" s="1" t="s">
        <v>421</v>
      </c>
      <c r="W37" s="1" t="s">
        <v>50</v>
      </c>
      <c r="X37" s="1" t="s">
        <v>51</v>
      </c>
      <c r="Y37" s="1" t="s">
        <v>422</v>
      </c>
      <c r="Z37" s="1" t="s">
        <v>423</v>
      </c>
      <c r="AB37" s="1" t="s">
        <v>54</v>
      </c>
      <c r="AC37" s="1" t="s">
        <v>55</v>
      </c>
      <c r="AE37" s="1" t="s">
        <v>56</v>
      </c>
      <c r="AF37" s="1" t="s">
        <v>57</v>
      </c>
      <c r="AI37" s="1" t="s">
        <v>58</v>
      </c>
      <c r="AJ37" s="1" t="s">
        <v>59</v>
      </c>
      <c r="AK37" s="1" t="s">
        <v>424</v>
      </c>
      <c r="AL37" s="1" t="s">
        <v>425</v>
      </c>
    </row>
    <row r="38" spans="1:38" x14ac:dyDescent="0.3">
      <c r="A38" s="1" t="str">
        <f>HYPERLINK("https://hsdes.intel.com/resource/14013185278","14013185278")</f>
        <v>14013185278</v>
      </c>
      <c r="B38" s="1" t="s">
        <v>426</v>
      </c>
      <c r="C38" s="1" t="s">
        <v>676</v>
      </c>
      <c r="E38" s="1" t="s">
        <v>63</v>
      </c>
      <c r="F38" s="1" t="s">
        <v>37</v>
      </c>
      <c r="G38" s="1" t="s">
        <v>38</v>
      </c>
      <c r="H38" s="1" t="s">
        <v>39</v>
      </c>
      <c r="I38" s="1" t="s">
        <v>40</v>
      </c>
      <c r="J38" s="1" t="s">
        <v>91</v>
      </c>
      <c r="K38" s="1">
        <v>25</v>
      </c>
      <c r="L38" s="1">
        <v>5</v>
      </c>
      <c r="M38" s="1" t="s">
        <v>427</v>
      </c>
      <c r="N38" s="1" t="s">
        <v>67</v>
      </c>
      <c r="O38" s="1" t="s">
        <v>428</v>
      </c>
      <c r="P38" s="1" t="s">
        <v>292</v>
      </c>
      <c r="Q38" s="1" t="s">
        <v>429</v>
      </c>
      <c r="R38" s="1" t="s">
        <v>427</v>
      </c>
      <c r="S38" s="1" t="s">
        <v>71</v>
      </c>
      <c r="T38" s="1" t="s">
        <v>72</v>
      </c>
      <c r="U38" s="1" t="s">
        <v>73</v>
      </c>
      <c r="V38" s="1" t="s">
        <v>430</v>
      </c>
      <c r="W38" s="1" t="s">
        <v>50</v>
      </c>
      <c r="X38" s="1" t="s">
        <v>51</v>
      </c>
      <c r="Y38" s="1" t="s">
        <v>431</v>
      </c>
      <c r="Z38" s="1" t="s">
        <v>432</v>
      </c>
      <c r="AB38" s="1" t="s">
        <v>54</v>
      </c>
      <c r="AC38" s="1" t="s">
        <v>55</v>
      </c>
      <c r="AE38" s="1" t="s">
        <v>56</v>
      </c>
      <c r="AF38" s="1" t="s">
        <v>57</v>
      </c>
      <c r="AI38" s="1" t="s">
        <v>58</v>
      </c>
      <c r="AJ38" s="1" t="s">
        <v>59</v>
      </c>
      <c r="AK38" s="1" t="s">
        <v>433</v>
      </c>
      <c r="AL38" s="1" t="s">
        <v>434</v>
      </c>
    </row>
    <row r="39" spans="1:38" x14ac:dyDescent="0.3">
      <c r="A39" s="1" t="str">
        <f>HYPERLINK("https://hsdes.intel.com/resource/14013185356","14013185356")</f>
        <v>14013185356</v>
      </c>
      <c r="B39" s="1" t="s">
        <v>435</v>
      </c>
      <c r="C39" s="1" t="s">
        <v>676</v>
      </c>
      <c r="E39" s="1" t="s">
        <v>185</v>
      </c>
      <c r="F39" s="1" t="s">
        <v>64</v>
      </c>
      <c r="G39" s="1" t="s">
        <v>38</v>
      </c>
      <c r="H39" s="1" t="s">
        <v>39</v>
      </c>
      <c r="I39" s="1" t="s">
        <v>40</v>
      </c>
      <c r="J39" s="1" t="s">
        <v>342</v>
      </c>
      <c r="K39" s="1">
        <v>7</v>
      </c>
      <c r="L39" s="1">
        <v>5</v>
      </c>
      <c r="M39" s="1" t="s">
        <v>436</v>
      </c>
      <c r="N39" s="1" t="s">
        <v>187</v>
      </c>
      <c r="O39" s="1" t="s">
        <v>437</v>
      </c>
      <c r="P39" s="1" t="s">
        <v>438</v>
      </c>
      <c r="Q39" s="1" t="s">
        <v>439</v>
      </c>
      <c r="R39" s="1" t="s">
        <v>436</v>
      </c>
      <c r="S39" s="1" t="s">
        <v>47</v>
      </c>
      <c r="T39" s="1" t="s">
        <v>191</v>
      </c>
      <c r="U39" s="1" t="s">
        <v>192</v>
      </c>
      <c r="V39" s="1" t="s">
        <v>440</v>
      </c>
      <c r="W39" s="1" t="s">
        <v>50</v>
      </c>
      <c r="X39" s="1" t="s">
        <v>51</v>
      </c>
      <c r="Y39" s="1" t="s">
        <v>337</v>
      </c>
      <c r="Z39" s="1" t="s">
        <v>142</v>
      </c>
      <c r="AB39" s="1" t="s">
        <v>54</v>
      </c>
      <c r="AC39" s="1" t="s">
        <v>55</v>
      </c>
      <c r="AE39" s="1" t="s">
        <v>56</v>
      </c>
      <c r="AF39" s="1" t="s">
        <v>57</v>
      </c>
      <c r="AI39" s="1" t="s">
        <v>58</v>
      </c>
      <c r="AJ39" s="1" t="s">
        <v>196</v>
      </c>
      <c r="AK39" s="1" t="s">
        <v>441</v>
      </c>
      <c r="AL39" s="1" t="s">
        <v>442</v>
      </c>
    </row>
    <row r="40" spans="1:38" x14ac:dyDescent="0.3">
      <c r="A40" s="1" t="str">
        <f>HYPERLINK("https://hsdes.intel.com/resource/14013185370","14013185370")</f>
        <v>14013185370</v>
      </c>
      <c r="B40" s="1" t="s">
        <v>443</v>
      </c>
      <c r="C40" s="1" t="s">
        <v>676</v>
      </c>
      <c r="E40" s="1" t="s">
        <v>240</v>
      </c>
      <c r="F40" s="1" t="s">
        <v>88</v>
      </c>
      <c r="G40" s="1" t="s">
        <v>38</v>
      </c>
      <c r="H40" s="1" t="s">
        <v>39</v>
      </c>
      <c r="I40" s="1" t="s">
        <v>40</v>
      </c>
      <c r="J40" s="1" t="s">
        <v>328</v>
      </c>
      <c r="K40" s="1">
        <v>8</v>
      </c>
      <c r="L40" s="1">
        <v>6</v>
      </c>
      <c r="M40" s="1" t="s">
        <v>444</v>
      </c>
      <c r="N40" s="1" t="s">
        <v>332</v>
      </c>
      <c r="O40" s="1" t="s">
        <v>445</v>
      </c>
      <c r="P40" s="1" t="s">
        <v>446</v>
      </c>
      <c r="Q40" s="1" t="s">
        <v>447</v>
      </c>
      <c r="R40" s="1" t="s">
        <v>444</v>
      </c>
      <c r="S40" s="1" t="s">
        <v>71</v>
      </c>
      <c r="U40" s="1" t="s">
        <v>240</v>
      </c>
      <c r="V40" s="1" t="s">
        <v>448</v>
      </c>
      <c r="W40" s="1" t="s">
        <v>50</v>
      </c>
      <c r="X40" s="1" t="s">
        <v>97</v>
      </c>
      <c r="Y40" s="1" t="s">
        <v>449</v>
      </c>
      <c r="Z40" s="1" t="s">
        <v>450</v>
      </c>
      <c r="AB40" s="1" t="s">
        <v>54</v>
      </c>
      <c r="AC40" s="1" t="s">
        <v>55</v>
      </c>
      <c r="AE40" s="1" t="s">
        <v>56</v>
      </c>
      <c r="AF40" s="1" t="s">
        <v>57</v>
      </c>
      <c r="AI40" s="1" t="s">
        <v>58</v>
      </c>
      <c r="AJ40" s="1" t="s">
        <v>59</v>
      </c>
      <c r="AK40" s="1" t="s">
        <v>451</v>
      </c>
      <c r="AL40" s="1" t="s">
        <v>452</v>
      </c>
    </row>
    <row r="41" spans="1:38" x14ac:dyDescent="0.3">
      <c r="A41" s="1" t="str">
        <f>HYPERLINK("https://hsdes.intel.com/resource/14013185376","14013185376")</f>
        <v>14013185376</v>
      </c>
      <c r="B41" s="1" t="s">
        <v>453</v>
      </c>
      <c r="C41" s="1" t="s">
        <v>676</v>
      </c>
      <c r="E41" s="1" t="s">
        <v>240</v>
      </c>
      <c r="F41" s="1" t="s">
        <v>88</v>
      </c>
      <c r="G41" s="1" t="s">
        <v>38</v>
      </c>
      <c r="H41" s="1" t="s">
        <v>39</v>
      </c>
      <c r="I41" s="1" t="s">
        <v>40</v>
      </c>
      <c r="J41" s="1" t="s">
        <v>41</v>
      </c>
      <c r="K41" s="1">
        <v>10</v>
      </c>
      <c r="L41" s="1">
        <v>8</v>
      </c>
      <c r="M41" s="1" t="s">
        <v>454</v>
      </c>
      <c r="N41" s="1" t="s">
        <v>332</v>
      </c>
      <c r="O41" s="1" t="s">
        <v>455</v>
      </c>
      <c r="P41" s="1" t="s">
        <v>456</v>
      </c>
      <c r="Q41" s="1" t="s">
        <v>457</v>
      </c>
      <c r="R41" s="1" t="s">
        <v>454</v>
      </c>
      <c r="S41" s="1" t="s">
        <v>47</v>
      </c>
      <c r="U41" s="1" t="s">
        <v>240</v>
      </c>
      <c r="V41" s="1" t="s">
        <v>458</v>
      </c>
      <c r="W41" s="1" t="s">
        <v>50</v>
      </c>
      <c r="X41" s="1" t="s">
        <v>51</v>
      </c>
      <c r="Y41" s="1" t="s">
        <v>449</v>
      </c>
      <c r="Z41" s="1" t="s">
        <v>450</v>
      </c>
      <c r="AB41" s="1" t="s">
        <v>54</v>
      </c>
      <c r="AC41" s="1" t="s">
        <v>55</v>
      </c>
      <c r="AE41" s="1" t="s">
        <v>56</v>
      </c>
      <c r="AF41" s="1" t="s">
        <v>57</v>
      </c>
      <c r="AI41" s="1" t="s">
        <v>58</v>
      </c>
      <c r="AJ41" s="1" t="s">
        <v>59</v>
      </c>
      <c r="AK41" s="1" t="s">
        <v>459</v>
      </c>
      <c r="AL41" s="1" t="s">
        <v>460</v>
      </c>
    </row>
    <row r="42" spans="1:38" x14ac:dyDescent="0.3">
      <c r="A42" s="1" t="str">
        <f>HYPERLINK("https://hsdes.intel.com/resource/14013185378","14013185378")</f>
        <v>14013185378</v>
      </c>
      <c r="B42" s="1" t="s">
        <v>461</v>
      </c>
      <c r="C42" s="1" t="s">
        <v>676</v>
      </c>
      <c r="E42" s="1" t="s">
        <v>240</v>
      </c>
      <c r="F42" s="1" t="s">
        <v>88</v>
      </c>
      <c r="G42" s="1" t="s">
        <v>38</v>
      </c>
      <c r="H42" s="1" t="s">
        <v>39</v>
      </c>
      <c r="I42" s="1" t="s">
        <v>40</v>
      </c>
      <c r="J42" s="1" t="s">
        <v>41</v>
      </c>
      <c r="K42" s="1">
        <v>10</v>
      </c>
      <c r="L42" s="1">
        <v>8</v>
      </c>
      <c r="M42" s="1" t="s">
        <v>462</v>
      </c>
      <c r="N42" s="1" t="s">
        <v>332</v>
      </c>
      <c r="O42" s="1" t="s">
        <v>445</v>
      </c>
      <c r="P42" s="1" t="s">
        <v>446</v>
      </c>
      <c r="Q42" s="1" t="s">
        <v>463</v>
      </c>
      <c r="R42" s="1" t="s">
        <v>462</v>
      </c>
      <c r="S42" s="1" t="s">
        <v>47</v>
      </c>
      <c r="U42" s="1" t="s">
        <v>240</v>
      </c>
      <c r="V42" s="1" t="s">
        <v>464</v>
      </c>
      <c r="W42" s="1" t="s">
        <v>50</v>
      </c>
      <c r="X42" s="1" t="s">
        <v>51</v>
      </c>
      <c r="Y42" s="1" t="s">
        <v>449</v>
      </c>
      <c r="Z42" s="1" t="s">
        <v>450</v>
      </c>
      <c r="AB42" s="1" t="s">
        <v>54</v>
      </c>
      <c r="AC42" s="1" t="s">
        <v>55</v>
      </c>
      <c r="AE42" s="1" t="s">
        <v>56</v>
      </c>
      <c r="AF42" s="1" t="s">
        <v>57</v>
      </c>
      <c r="AI42" s="1" t="s">
        <v>58</v>
      </c>
      <c r="AJ42" s="1" t="s">
        <v>59</v>
      </c>
      <c r="AK42" s="1" t="s">
        <v>465</v>
      </c>
      <c r="AL42" s="1" t="s">
        <v>466</v>
      </c>
    </row>
    <row r="43" spans="1:38" x14ac:dyDescent="0.3">
      <c r="A43" s="1" t="str">
        <f>HYPERLINK("https://hsdes.intel.com/resource/14013185388","14013185388")</f>
        <v>14013185388</v>
      </c>
      <c r="B43" s="1" t="s">
        <v>467</v>
      </c>
      <c r="C43" s="1" t="s">
        <v>676</v>
      </c>
      <c r="E43" s="1" t="s">
        <v>240</v>
      </c>
      <c r="F43" s="1" t="s">
        <v>88</v>
      </c>
      <c r="G43" s="1" t="s">
        <v>38</v>
      </c>
      <c r="H43" s="1" t="s">
        <v>39</v>
      </c>
      <c r="I43" s="1" t="s">
        <v>40</v>
      </c>
      <c r="J43" s="1" t="s">
        <v>328</v>
      </c>
      <c r="K43" s="1">
        <v>10</v>
      </c>
      <c r="L43" s="1">
        <v>8</v>
      </c>
      <c r="M43" s="1" t="s">
        <v>468</v>
      </c>
      <c r="N43" s="1" t="s">
        <v>332</v>
      </c>
      <c r="O43" s="1" t="s">
        <v>469</v>
      </c>
      <c r="P43" s="1" t="s">
        <v>446</v>
      </c>
      <c r="Q43" s="1" t="s">
        <v>470</v>
      </c>
      <c r="R43" s="1" t="s">
        <v>468</v>
      </c>
      <c r="S43" s="1" t="s">
        <v>47</v>
      </c>
      <c r="U43" s="1" t="s">
        <v>240</v>
      </c>
      <c r="V43" s="1" t="s">
        <v>471</v>
      </c>
      <c r="W43" s="1" t="s">
        <v>50</v>
      </c>
      <c r="X43" s="1" t="s">
        <v>51</v>
      </c>
      <c r="Y43" s="1" t="s">
        <v>449</v>
      </c>
      <c r="Z43" s="1" t="s">
        <v>450</v>
      </c>
      <c r="AB43" s="1" t="s">
        <v>54</v>
      </c>
      <c r="AC43" s="1" t="s">
        <v>55</v>
      </c>
      <c r="AE43" s="1" t="s">
        <v>56</v>
      </c>
      <c r="AF43" s="1" t="s">
        <v>57</v>
      </c>
      <c r="AI43" s="1" t="s">
        <v>58</v>
      </c>
      <c r="AJ43" s="1" t="s">
        <v>59</v>
      </c>
      <c r="AK43" s="1" t="s">
        <v>472</v>
      </c>
      <c r="AL43" s="1" t="s">
        <v>473</v>
      </c>
    </row>
    <row r="44" spans="1:38" x14ac:dyDescent="0.3">
      <c r="A44" s="1" t="str">
        <f>HYPERLINK("https://hsdes.intel.com/resource/14013185476","14013185476")</f>
        <v>14013185476</v>
      </c>
      <c r="B44" s="1" t="s">
        <v>474</v>
      </c>
      <c r="C44" s="1" t="s">
        <v>676</v>
      </c>
      <c r="E44" s="1" t="s">
        <v>185</v>
      </c>
      <c r="F44" s="1" t="s">
        <v>64</v>
      </c>
      <c r="G44" s="1" t="s">
        <v>38</v>
      </c>
      <c r="H44" s="1" t="s">
        <v>39</v>
      </c>
      <c r="I44" s="1" t="s">
        <v>40</v>
      </c>
      <c r="J44" s="1" t="s">
        <v>342</v>
      </c>
      <c r="K44" s="1">
        <v>8</v>
      </c>
      <c r="L44" s="1">
        <v>6</v>
      </c>
      <c r="M44" s="1" t="s">
        <v>475</v>
      </c>
      <c r="N44" s="1" t="s">
        <v>187</v>
      </c>
      <c r="O44" s="1" t="s">
        <v>476</v>
      </c>
      <c r="P44" s="1" t="s">
        <v>438</v>
      </c>
      <c r="Q44" s="1" t="s">
        <v>477</v>
      </c>
      <c r="R44" s="1" t="s">
        <v>475</v>
      </c>
      <c r="S44" s="1" t="s">
        <v>47</v>
      </c>
      <c r="T44" s="1" t="s">
        <v>191</v>
      </c>
      <c r="U44" s="1" t="s">
        <v>192</v>
      </c>
      <c r="V44" s="1" t="s">
        <v>478</v>
      </c>
      <c r="W44" s="1" t="s">
        <v>50</v>
      </c>
      <c r="X44" s="1" t="s">
        <v>51</v>
      </c>
      <c r="Y44" s="1" t="s">
        <v>479</v>
      </c>
      <c r="Z44" s="1" t="s">
        <v>142</v>
      </c>
      <c r="AB44" s="1" t="s">
        <v>54</v>
      </c>
      <c r="AC44" s="1" t="s">
        <v>55</v>
      </c>
      <c r="AE44" s="1" t="s">
        <v>56</v>
      </c>
      <c r="AF44" s="1" t="s">
        <v>57</v>
      </c>
      <c r="AI44" s="1" t="s">
        <v>58</v>
      </c>
      <c r="AJ44" s="1" t="s">
        <v>196</v>
      </c>
      <c r="AK44" s="1" t="s">
        <v>480</v>
      </c>
      <c r="AL44" s="1" t="s">
        <v>481</v>
      </c>
    </row>
    <row r="45" spans="1:38" x14ac:dyDescent="0.3">
      <c r="A45" s="1" t="str">
        <f>HYPERLINK("https://hsdes.intel.com/resource/14013185503","14013185503")</f>
        <v>14013185503</v>
      </c>
      <c r="B45" s="1" t="s">
        <v>482</v>
      </c>
      <c r="C45" s="1" t="s">
        <v>676</v>
      </c>
      <c r="E45" s="1" t="s">
        <v>185</v>
      </c>
      <c r="F45" s="1" t="s">
        <v>37</v>
      </c>
      <c r="G45" s="1" t="s">
        <v>38</v>
      </c>
      <c r="H45" s="1" t="s">
        <v>39</v>
      </c>
      <c r="I45" s="1" t="s">
        <v>40</v>
      </c>
      <c r="J45" s="1" t="s">
        <v>483</v>
      </c>
      <c r="K45" s="1">
        <v>8</v>
      </c>
      <c r="L45" s="1">
        <v>6</v>
      </c>
      <c r="M45" s="1" t="s">
        <v>484</v>
      </c>
      <c r="N45" s="1" t="s">
        <v>187</v>
      </c>
      <c r="O45" s="1" t="s">
        <v>485</v>
      </c>
      <c r="P45" s="1" t="s">
        <v>486</v>
      </c>
      <c r="Q45" s="1" t="s">
        <v>487</v>
      </c>
      <c r="R45" s="1" t="s">
        <v>484</v>
      </c>
      <c r="S45" s="1" t="s">
        <v>47</v>
      </c>
      <c r="T45" s="1" t="s">
        <v>191</v>
      </c>
      <c r="U45" s="1" t="s">
        <v>192</v>
      </c>
      <c r="V45" s="1" t="s">
        <v>488</v>
      </c>
      <c r="W45" s="1" t="s">
        <v>50</v>
      </c>
      <c r="X45" s="1" t="s">
        <v>51</v>
      </c>
      <c r="Y45" s="1" t="s">
        <v>337</v>
      </c>
      <c r="Z45" s="1" t="s">
        <v>142</v>
      </c>
      <c r="AB45" s="1" t="s">
        <v>54</v>
      </c>
      <c r="AC45" s="1" t="s">
        <v>55</v>
      </c>
      <c r="AE45" s="1" t="s">
        <v>56</v>
      </c>
      <c r="AF45" s="1" t="s">
        <v>57</v>
      </c>
      <c r="AI45" s="1" t="s">
        <v>58</v>
      </c>
      <c r="AJ45" s="1" t="s">
        <v>196</v>
      </c>
      <c r="AK45" s="1" t="s">
        <v>489</v>
      </c>
      <c r="AL45" s="1" t="s">
        <v>490</v>
      </c>
    </row>
    <row r="46" spans="1:38" x14ac:dyDescent="0.3">
      <c r="A46" s="1" t="str">
        <f>HYPERLINK("https://hsdes.intel.com/resource/14013185707","14013185707")</f>
        <v>14013185707</v>
      </c>
      <c r="B46" s="1" t="s">
        <v>491</v>
      </c>
      <c r="C46" s="1" t="s">
        <v>676</v>
      </c>
      <c r="E46" s="1" t="s">
        <v>36</v>
      </c>
      <c r="F46" s="1" t="s">
        <v>88</v>
      </c>
      <c r="G46" s="1" t="s">
        <v>38</v>
      </c>
      <c r="H46" s="1" t="s">
        <v>39</v>
      </c>
      <c r="I46" s="1" t="s">
        <v>40</v>
      </c>
      <c r="J46" s="1" t="s">
        <v>328</v>
      </c>
      <c r="K46" s="1">
        <v>8</v>
      </c>
      <c r="L46" s="1">
        <v>6</v>
      </c>
      <c r="M46" s="1" t="s">
        <v>492</v>
      </c>
      <c r="N46" s="1" t="s">
        <v>43</v>
      </c>
      <c r="O46" s="1" t="s">
        <v>493</v>
      </c>
      <c r="P46" s="1" t="s">
        <v>494</v>
      </c>
      <c r="Q46" s="1" t="s">
        <v>495</v>
      </c>
      <c r="R46" s="1" t="s">
        <v>492</v>
      </c>
      <c r="S46" s="1" t="s">
        <v>71</v>
      </c>
      <c r="U46" s="1" t="s">
        <v>48</v>
      </c>
      <c r="V46" s="1" t="s">
        <v>496</v>
      </c>
      <c r="W46" s="1" t="s">
        <v>50</v>
      </c>
      <c r="X46" s="1" t="s">
        <v>97</v>
      </c>
      <c r="Y46" s="1" t="s">
        <v>497</v>
      </c>
      <c r="Z46" s="1" t="s">
        <v>498</v>
      </c>
      <c r="AB46" s="1" t="s">
        <v>54</v>
      </c>
      <c r="AC46" s="1" t="s">
        <v>268</v>
      </c>
      <c r="AE46" s="1" t="s">
        <v>56</v>
      </c>
      <c r="AF46" s="1" t="s">
        <v>57</v>
      </c>
      <c r="AI46" s="1" t="s">
        <v>58</v>
      </c>
      <c r="AJ46" s="1" t="s">
        <v>59</v>
      </c>
      <c r="AK46" s="1" t="s">
        <v>499</v>
      </c>
      <c r="AL46" s="1" t="s">
        <v>500</v>
      </c>
    </row>
    <row r="47" spans="1:38" x14ac:dyDescent="0.3">
      <c r="A47" s="1" t="str">
        <f>HYPERLINK("https://hsdes.intel.com/resource/14013185714","14013185714")</f>
        <v>14013185714</v>
      </c>
      <c r="B47" s="1" t="s">
        <v>501</v>
      </c>
      <c r="C47" s="1" t="s">
        <v>676</v>
      </c>
      <c r="E47" s="1" t="s">
        <v>36</v>
      </c>
      <c r="F47" s="1" t="s">
        <v>88</v>
      </c>
      <c r="G47" s="1" t="s">
        <v>38</v>
      </c>
      <c r="H47" s="1" t="s">
        <v>39</v>
      </c>
      <c r="I47" s="1" t="s">
        <v>40</v>
      </c>
      <c r="J47" s="1" t="s">
        <v>328</v>
      </c>
      <c r="K47" s="1">
        <v>8</v>
      </c>
      <c r="L47" s="1">
        <v>6</v>
      </c>
      <c r="M47" s="1" t="s">
        <v>502</v>
      </c>
      <c r="N47" s="1" t="s">
        <v>43</v>
      </c>
      <c r="O47" s="1" t="s">
        <v>493</v>
      </c>
      <c r="P47" s="1" t="s">
        <v>494</v>
      </c>
      <c r="Q47" s="1" t="s">
        <v>503</v>
      </c>
      <c r="R47" s="1" t="s">
        <v>502</v>
      </c>
      <c r="S47" s="1" t="s">
        <v>71</v>
      </c>
      <c r="U47" s="1" t="s">
        <v>48</v>
      </c>
      <c r="V47" s="1" t="s">
        <v>504</v>
      </c>
      <c r="W47" s="1" t="s">
        <v>50</v>
      </c>
      <c r="X47" s="1" t="s">
        <v>97</v>
      </c>
      <c r="Y47" s="1" t="s">
        <v>497</v>
      </c>
      <c r="Z47" s="1" t="s">
        <v>498</v>
      </c>
      <c r="AB47" s="1" t="s">
        <v>54</v>
      </c>
      <c r="AC47" s="1" t="s">
        <v>268</v>
      </c>
      <c r="AE47" s="1" t="s">
        <v>56</v>
      </c>
      <c r="AF47" s="1" t="s">
        <v>57</v>
      </c>
      <c r="AI47" s="1" t="s">
        <v>58</v>
      </c>
      <c r="AJ47" s="1" t="s">
        <v>59</v>
      </c>
      <c r="AK47" s="1" t="s">
        <v>505</v>
      </c>
      <c r="AL47" s="1" t="s">
        <v>506</v>
      </c>
    </row>
    <row r="48" spans="1:38" x14ac:dyDescent="0.3">
      <c r="A48" s="1" t="str">
        <f>HYPERLINK("https://hsdes.intel.com/resource/14013185732","14013185732")</f>
        <v>14013185732</v>
      </c>
      <c r="B48" s="1" t="s">
        <v>507</v>
      </c>
      <c r="C48" s="1" t="s">
        <v>676</v>
      </c>
      <c r="E48" s="1" t="s">
        <v>240</v>
      </c>
      <c r="F48" s="1" t="s">
        <v>88</v>
      </c>
      <c r="G48" s="1" t="s">
        <v>38</v>
      </c>
      <c r="H48" s="1" t="s">
        <v>39</v>
      </c>
      <c r="I48" s="1" t="s">
        <v>40</v>
      </c>
      <c r="J48" s="1" t="s">
        <v>41</v>
      </c>
      <c r="K48" s="1">
        <v>15</v>
      </c>
      <c r="L48" s="1">
        <v>10</v>
      </c>
      <c r="M48" s="1" t="s">
        <v>508</v>
      </c>
      <c r="N48" s="1" t="s">
        <v>332</v>
      </c>
      <c r="O48" s="1" t="s">
        <v>509</v>
      </c>
      <c r="P48" s="1" t="s">
        <v>334</v>
      </c>
      <c r="Q48" s="1" t="s">
        <v>510</v>
      </c>
      <c r="R48" s="1" t="s">
        <v>508</v>
      </c>
      <c r="S48" s="1" t="s">
        <v>71</v>
      </c>
      <c r="U48" s="1" t="s">
        <v>240</v>
      </c>
      <c r="V48" s="1" t="s">
        <v>511</v>
      </c>
      <c r="W48" s="1" t="s">
        <v>50</v>
      </c>
      <c r="X48" s="1" t="s">
        <v>97</v>
      </c>
      <c r="Y48" s="1" t="s">
        <v>512</v>
      </c>
      <c r="Z48" s="1" t="s">
        <v>513</v>
      </c>
      <c r="AB48" s="1" t="s">
        <v>54</v>
      </c>
      <c r="AC48" s="1" t="s">
        <v>55</v>
      </c>
      <c r="AE48" s="1" t="s">
        <v>56</v>
      </c>
      <c r="AF48" s="1" t="s">
        <v>57</v>
      </c>
      <c r="AI48" s="1" t="s">
        <v>58</v>
      </c>
      <c r="AJ48" s="1" t="s">
        <v>59</v>
      </c>
      <c r="AK48" s="1" t="s">
        <v>514</v>
      </c>
      <c r="AL48" s="1" t="s">
        <v>515</v>
      </c>
    </row>
    <row r="49" spans="1:38" x14ac:dyDescent="0.3">
      <c r="A49" s="1" t="str">
        <f>HYPERLINK("https://hsdes.intel.com/resource/14013185824","14013185824")</f>
        <v>14013185824</v>
      </c>
      <c r="B49" s="1" t="s">
        <v>516</v>
      </c>
      <c r="C49" s="1" t="s">
        <v>676</v>
      </c>
      <c r="E49" s="1" t="s">
        <v>240</v>
      </c>
      <c r="F49" s="1" t="s">
        <v>64</v>
      </c>
      <c r="G49" s="1" t="s">
        <v>38</v>
      </c>
      <c r="H49" s="1" t="s">
        <v>39</v>
      </c>
      <c r="I49" s="1" t="s">
        <v>40</v>
      </c>
      <c r="J49" s="1" t="s">
        <v>41</v>
      </c>
      <c r="K49" s="1">
        <v>20</v>
      </c>
      <c r="L49" s="1">
        <v>15</v>
      </c>
      <c r="M49" s="1" t="s">
        <v>517</v>
      </c>
      <c r="N49" s="1" t="s">
        <v>332</v>
      </c>
      <c r="O49" s="1" t="s">
        <v>518</v>
      </c>
      <c r="P49" s="1" t="s">
        <v>519</v>
      </c>
      <c r="Q49" s="1" t="s">
        <v>520</v>
      </c>
      <c r="R49" s="1" t="s">
        <v>517</v>
      </c>
      <c r="S49" s="1" t="s">
        <v>71</v>
      </c>
      <c r="U49" s="1" t="s">
        <v>240</v>
      </c>
      <c r="V49" s="1" t="s">
        <v>521</v>
      </c>
      <c r="W49" s="1" t="s">
        <v>50</v>
      </c>
      <c r="X49" s="1" t="s">
        <v>97</v>
      </c>
      <c r="Y49" s="1" t="s">
        <v>522</v>
      </c>
      <c r="Z49" s="1" t="s">
        <v>523</v>
      </c>
      <c r="AB49" s="1" t="s">
        <v>54</v>
      </c>
      <c r="AC49" s="1" t="s">
        <v>55</v>
      </c>
      <c r="AE49" s="1" t="s">
        <v>110</v>
      </c>
      <c r="AF49" s="1" t="s">
        <v>57</v>
      </c>
      <c r="AI49" s="1" t="s">
        <v>58</v>
      </c>
      <c r="AJ49" s="1" t="s">
        <v>59</v>
      </c>
      <c r="AK49" s="1" t="s">
        <v>524</v>
      </c>
      <c r="AL49" s="1" t="s">
        <v>525</v>
      </c>
    </row>
    <row r="50" spans="1:38" x14ac:dyDescent="0.3">
      <c r="A50" s="1" t="str">
        <f>HYPERLINK("https://hsdes.intel.com/resource/14013185827","14013185827")</f>
        <v>14013185827</v>
      </c>
      <c r="B50" s="1" t="s">
        <v>526</v>
      </c>
      <c r="C50" s="1" t="s">
        <v>676</v>
      </c>
      <c r="E50" s="1" t="s">
        <v>240</v>
      </c>
      <c r="F50" s="1" t="s">
        <v>64</v>
      </c>
      <c r="G50" s="1" t="s">
        <v>38</v>
      </c>
      <c r="H50" s="1" t="s">
        <v>39</v>
      </c>
      <c r="I50" s="1" t="s">
        <v>40</v>
      </c>
      <c r="J50" s="1" t="s">
        <v>41</v>
      </c>
      <c r="K50" s="1">
        <v>30</v>
      </c>
      <c r="L50" s="1">
        <v>20</v>
      </c>
      <c r="M50" s="1" t="s">
        <v>527</v>
      </c>
      <c r="N50" s="1" t="s">
        <v>332</v>
      </c>
      <c r="O50" s="1" t="s">
        <v>528</v>
      </c>
      <c r="P50" s="1" t="s">
        <v>519</v>
      </c>
      <c r="Q50" s="1" t="s">
        <v>529</v>
      </c>
      <c r="R50" s="1" t="s">
        <v>527</v>
      </c>
      <c r="S50" s="1" t="s">
        <v>71</v>
      </c>
      <c r="U50" s="1" t="s">
        <v>240</v>
      </c>
      <c r="V50" s="1" t="s">
        <v>530</v>
      </c>
      <c r="W50" s="1" t="s">
        <v>50</v>
      </c>
      <c r="X50" s="1" t="s">
        <v>51</v>
      </c>
      <c r="Y50" s="1" t="s">
        <v>329</v>
      </c>
      <c r="Z50" s="1" t="s">
        <v>238</v>
      </c>
      <c r="AB50" s="1" t="s">
        <v>54</v>
      </c>
      <c r="AC50" s="1" t="s">
        <v>55</v>
      </c>
      <c r="AE50" s="1" t="s">
        <v>110</v>
      </c>
      <c r="AF50" s="1" t="s">
        <v>57</v>
      </c>
      <c r="AI50" s="1" t="s">
        <v>58</v>
      </c>
      <c r="AJ50" s="1" t="s">
        <v>59</v>
      </c>
      <c r="AK50" s="1" t="s">
        <v>531</v>
      </c>
      <c r="AL50" s="1" t="s">
        <v>532</v>
      </c>
    </row>
    <row r="51" spans="1:38" x14ac:dyDescent="0.3">
      <c r="A51" s="1" t="str">
        <f>HYPERLINK("https://hsdes.intel.com/resource/14013185830","14013185830")</f>
        <v>14013185830</v>
      </c>
      <c r="B51" s="1" t="s">
        <v>533</v>
      </c>
      <c r="C51" s="1" t="s">
        <v>676</v>
      </c>
      <c r="E51" s="1" t="s">
        <v>240</v>
      </c>
      <c r="F51" s="1" t="s">
        <v>37</v>
      </c>
      <c r="G51" s="1" t="s">
        <v>38</v>
      </c>
      <c r="H51" s="1" t="s">
        <v>39</v>
      </c>
      <c r="I51" s="1" t="s">
        <v>40</v>
      </c>
      <c r="J51" s="1" t="s">
        <v>41</v>
      </c>
      <c r="K51" s="1">
        <v>30</v>
      </c>
      <c r="L51" s="1">
        <v>20</v>
      </c>
      <c r="M51" s="1" t="s">
        <v>534</v>
      </c>
      <c r="N51" s="1" t="s">
        <v>332</v>
      </c>
      <c r="O51" s="1" t="s">
        <v>535</v>
      </c>
      <c r="P51" s="1" t="s">
        <v>536</v>
      </c>
      <c r="Q51" s="1" t="s">
        <v>537</v>
      </c>
      <c r="R51" s="1" t="s">
        <v>534</v>
      </c>
      <c r="S51" s="1" t="s">
        <v>47</v>
      </c>
      <c r="U51" s="1" t="s">
        <v>240</v>
      </c>
      <c r="V51" s="1" t="s">
        <v>538</v>
      </c>
      <c r="W51" s="1" t="s">
        <v>50</v>
      </c>
      <c r="X51" s="1" t="s">
        <v>51</v>
      </c>
      <c r="Y51" s="1" t="s">
        <v>329</v>
      </c>
      <c r="Z51" s="1" t="s">
        <v>306</v>
      </c>
      <c r="AB51" s="1" t="s">
        <v>54</v>
      </c>
      <c r="AC51" s="1" t="s">
        <v>55</v>
      </c>
      <c r="AE51" s="1" t="s">
        <v>110</v>
      </c>
      <c r="AF51" s="1" t="s">
        <v>57</v>
      </c>
      <c r="AI51" s="1" t="s">
        <v>58</v>
      </c>
      <c r="AJ51" s="1" t="s">
        <v>59</v>
      </c>
      <c r="AK51" s="1" t="s">
        <v>539</v>
      </c>
      <c r="AL51" s="1" t="s">
        <v>540</v>
      </c>
    </row>
    <row r="52" spans="1:38" x14ac:dyDescent="0.3">
      <c r="A52" s="1" t="str">
        <f>HYPERLINK("https://hsdes.intel.com/resource/14013186515","14013186515")</f>
        <v>14013186515</v>
      </c>
      <c r="B52" s="1" t="s">
        <v>544</v>
      </c>
      <c r="C52" s="1" t="s">
        <v>676</v>
      </c>
      <c r="E52" s="1" t="s">
        <v>185</v>
      </c>
      <c r="F52" s="1" t="s">
        <v>88</v>
      </c>
      <c r="G52" s="1" t="s">
        <v>38</v>
      </c>
      <c r="H52" s="1" t="s">
        <v>39</v>
      </c>
      <c r="I52" s="1" t="s">
        <v>40</v>
      </c>
      <c r="J52" s="1" t="s">
        <v>545</v>
      </c>
      <c r="K52" s="1">
        <v>10</v>
      </c>
      <c r="L52" s="1">
        <v>8</v>
      </c>
      <c r="M52" s="1" t="s">
        <v>546</v>
      </c>
      <c r="N52" s="1" t="s">
        <v>187</v>
      </c>
      <c r="O52" s="1" t="s">
        <v>547</v>
      </c>
      <c r="P52" s="1" t="s">
        <v>548</v>
      </c>
      <c r="Q52" s="1" t="s">
        <v>549</v>
      </c>
      <c r="R52" s="1" t="s">
        <v>546</v>
      </c>
      <c r="S52" s="1" t="s">
        <v>47</v>
      </c>
      <c r="T52" s="1" t="s">
        <v>191</v>
      </c>
      <c r="U52" s="1" t="s">
        <v>192</v>
      </c>
      <c r="V52" s="1" t="s">
        <v>193</v>
      </c>
      <c r="W52" s="1" t="s">
        <v>541</v>
      </c>
      <c r="X52" s="1" t="s">
        <v>51</v>
      </c>
      <c r="Y52" s="1" t="s">
        <v>542</v>
      </c>
      <c r="Z52" s="1" t="s">
        <v>543</v>
      </c>
      <c r="AB52" s="1" t="s">
        <v>54</v>
      </c>
      <c r="AC52" s="1" t="s">
        <v>121</v>
      </c>
      <c r="AE52" s="1" t="s">
        <v>56</v>
      </c>
      <c r="AF52" s="1" t="s">
        <v>57</v>
      </c>
      <c r="AI52" s="1" t="s">
        <v>58</v>
      </c>
      <c r="AJ52" s="1" t="s">
        <v>59</v>
      </c>
      <c r="AK52" s="1" t="s">
        <v>197</v>
      </c>
      <c r="AL52" s="1" t="s">
        <v>550</v>
      </c>
    </row>
    <row r="53" spans="1:38" x14ac:dyDescent="0.3">
      <c r="A53" s="1" t="str">
        <f>HYPERLINK("https://hsdes.intel.com/resource/14013186582","14013186582")</f>
        <v>14013186582</v>
      </c>
      <c r="B53" s="1" t="s">
        <v>551</v>
      </c>
      <c r="C53" s="1" t="s">
        <v>676</v>
      </c>
      <c r="E53" s="1" t="s">
        <v>36</v>
      </c>
      <c r="F53" s="1" t="s">
        <v>88</v>
      </c>
      <c r="G53" s="1" t="s">
        <v>38</v>
      </c>
      <c r="H53" s="1" t="s">
        <v>39</v>
      </c>
      <c r="I53" s="1" t="s">
        <v>40</v>
      </c>
      <c r="J53" s="1" t="s">
        <v>552</v>
      </c>
      <c r="K53" s="1">
        <v>10</v>
      </c>
      <c r="L53" s="1">
        <v>8</v>
      </c>
      <c r="M53" s="1" t="s">
        <v>553</v>
      </c>
      <c r="N53" s="1" t="s">
        <v>43</v>
      </c>
      <c r="O53" s="1" t="s">
        <v>554</v>
      </c>
      <c r="P53" s="1" t="s">
        <v>555</v>
      </c>
      <c r="Q53" s="1" t="s">
        <v>556</v>
      </c>
      <c r="R53" s="1" t="s">
        <v>553</v>
      </c>
      <c r="S53" s="1" t="s">
        <v>71</v>
      </c>
      <c r="U53" s="1" t="s">
        <v>48</v>
      </c>
      <c r="V53" s="1" t="s">
        <v>557</v>
      </c>
      <c r="W53" s="1" t="s">
        <v>541</v>
      </c>
      <c r="X53" s="1" t="s">
        <v>97</v>
      </c>
      <c r="Y53" s="1" t="s">
        <v>542</v>
      </c>
      <c r="Z53" s="1" t="s">
        <v>543</v>
      </c>
      <c r="AB53" s="1" t="s">
        <v>54</v>
      </c>
      <c r="AC53" s="1" t="s">
        <v>121</v>
      </c>
      <c r="AE53" s="1" t="s">
        <v>56</v>
      </c>
      <c r="AF53" s="1" t="s">
        <v>57</v>
      </c>
      <c r="AI53" s="1" t="s">
        <v>58</v>
      </c>
      <c r="AJ53" s="1" t="s">
        <v>59</v>
      </c>
      <c r="AK53" s="1" t="s">
        <v>558</v>
      </c>
      <c r="AL53" s="1" t="s">
        <v>559</v>
      </c>
    </row>
    <row r="54" spans="1:38" x14ac:dyDescent="0.3">
      <c r="A54" s="1" t="str">
        <f>HYPERLINK("https://hsdes.intel.com/resource/14013186924","14013186924")</f>
        <v>14013186924</v>
      </c>
      <c r="B54" s="1" t="s">
        <v>560</v>
      </c>
      <c r="C54" s="1" t="s">
        <v>676</v>
      </c>
      <c r="E54" s="1" t="s">
        <v>153</v>
      </c>
      <c r="F54" s="1" t="s">
        <v>37</v>
      </c>
      <c r="G54" s="1" t="s">
        <v>38</v>
      </c>
      <c r="H54" s="1" t="s">
        <v>39</v>
      </c>
      <c r="I54" s="1" t="s">
        <v>40</v>
      </c>
      <c r="J54" s="1" t="s">
        <v>561</v>
      </c>
      <c r="K54" s="1">
        <v>10</v>
      </c>
      <c r="L54" s="1">
        <v>8</v>
      </c>
      <c r="M54" s="1" t="s">
        <v>562</v>
      </c>
      <c r="N54" s="1" t="s">
        <v>326</v>
      </c>
      <c r="O54" s="1" t="s">
        <v>563</v>
      </c>
      <c r="P54" s="1" t="s">
        <v>564</v>
      </c>
      <c r="Q54" s="1" t="s">
        <v>565</v>
      </c>
      <c r="R54" s="1" t="s">
        <v>562</v>
      </c>
      <c r="S54" s="1" t="s">
        <v>47</v>
      </c>
      <c r="U54" s="1" t="s">
        <v>153</v>
      </c>
      <c r="V54" s="1" t="s">
        <v>566</v>
      </c>
      <c r="W54" s="1" t="s">
        <v>541</v>
      </c>
      <c r="X54" s="1" t="s">
        <v>51</v>
      </c>
      <c r="Y54" s="1" t="s">
        <v>567</v>
      </c>
      <c r="Z54" s="1" t="s">
        <v>568</v>
      </c>
      <c r="AB54" s="1" t="s">
        <v>54</v>
      </c>
      <c r="AC54" s="1" t="s">
        <v>55</v>
      </c>
      <c r="AE54" s="1" t="s">
        <v>56</v>
      </c>
      <c r="AF54" s="1" t="s">
        <v>57</v>
      </c>
      <c r="AI54" s="1" t="s">
        <v>58</v>
      </c>
      <c r="AJ54" s="1" t="s">
        <v>569</v>
      </c>
      <c r="AK54" s="1" t="s">
        <v>570</v>
      </c>
      <c r="AL54" s="1" t="s">
        <v>571</v>
      </c>
    </row>
    <row r="55" spans="1:38" x14ac:dyDescent="0.3">
      <c r="A55" s="1" t="str">
        <f>HYPERLINK("https://hsdes.intel.com/resource/14013187018","14013187018")</f>
        <v>14013187018</v>
      </c>
      <c r="B55" s="1" t="s">
        <v>572</v>
      </c>
      <c r="C55" s="1" t="s">
        <v>676</v>
      </c>
      <c r="E55" s="1" t="s">
        <v>153</v>
      </c>
      <c r="F55" s="1" t="s">
        <v>37</v>
      </c>
      <c r="G55" s="1" t="s">
        <v>38</v>
      </c>
      <c r="H55" s="1" t="s">
        <v>39</v>
      </c>
      <c r="I55" s="1" t="s">
        <v>40</v>
      </c>
      <c r="J55" s="1" t="s">
        <v>154</v>
      </c>
      <c r="K55" s="1">
        <v>10</v>
      </c>
      <c r="L55" s="1">
        <v>8</v>
      </c>
      <c r="M55" s="1" t="s">
        <v>573</v>
      </c>
      <c r="N55" s="1" t="s">
        <v>155</v>
      </c>
      <c r="O55" s="1" t="s">
        <v>574</v>
      </c>
      <c r="P55" s="1" t="s">
        <v>575</v>
      </c>
      <c r="Q55" s="1" t="s">
        <v>576</v>
      </c>
      <c r="R55" s="1" t="s">
        <v>573</v>
      </c>
      <c r="S55" s="1" t="s">
        <v>47</v>
      </c>
      <c r="U55" s="1" t="s">
        <v>153</v>
      </c>
      <c r="V55" s="1" t="s">
        <v>566</v>
      </c>
      <c r="W55" s="1" t="s">
        <v>541</v>
      </c>
      <c r="X55" s="1" t="s">
        <v>51</v>
      </c>
      <c r="Y55" s="1" t="s">
        <v>567</v>
      </c>
      <c r="Z55" s="1" t="s">
        <v>577</v>
      </c>
      <c r="AB55" s="1" t="s">
        <v>54</v>
      </c>
      <c r="AC55" s="1" t="s">
        <v>121</v>
      </c>
      <c r="AE55" s="1" t="s">
        <v>56</v>
      </c>
      <c r="AF55" s="1" t="s">
        <v>57</v>
      </c>
      <c r="AI55" s="1" t="s">
        <v>58</v>
      </c>
      <c r="AJ55" s="1" t="s">
        <v>578</v>
      </c>
      <c r="AK55" s="1" t="s">
        <v>579</v>
      </c>
      <c r="AL55" s="1" t="s">
        <v>580</v>
      </c>
    </row>
    <row r="56" spans="1:38" x14ac:dyDescent="0.3">
      <c r="A56" s="1" t="str">
        <f>HYPERLINK("https://hsdes.intel.com/resource/14013187020","14013187020")</f>
        <v>14013187020</v>
      </c>
      <c r="B56" s="1" t="s">
        <v>581</v>
      </c>
      <c r="C56" s="1" t="s">
        <v>676</v>
      </c>
      <c r="E56" s="1" t="s">
        <v>153</v>
      </c>
      <c r="F56" s="1" t="s">
        <v>37</v>
      </c>
      <c r="G56" s="1" t="s">
        <v>38</v>
      </c>
      <c r="H56" s="1" t="s">
        <v>39</v>
      </c>
      <c r="I56" s="1" t="s">
        <v>40</v>
      </c>
      <c r="J56" s="1" t="s">
        <v>154</v>
      </c>
      <c r="K56" s="1">
        <v>10</v>
      </c>
      <c r="L56" s="1">
        <v>8</v>
      </c>
      <c r="M56" s="1" t="s">
        <v>582</v>
      </c>
      <c r="N56" s="1" t="s">
        <v>155</v>
      </c>
      <c r="O56" s="1" t="s">
        <v>583</v>
      </c>
      <c r="P56" s="1" t="s">
        <v>575</v>
      </c>
      <c r="Q56" s="1" t="s">
        <v>584</v>
      </c>
      <c r="R56" s="1" t="s">
        <v>582</v>
      </c>
      <c r="S56" s="1" t="s">
        <v>47</v>
      </c>
      <c r="U56" s="1" t="s">
        <v>153</v>
      </c>
      <c r="V56" s="1" t="s">
        <v>566</v>
      </c>
      <c r="W56" s="1" t="s">
        <v>541</v>
      </c>
      <c r="X56" s="1" t="s">
        <v>51</v>
      </c>
      <c r="Y56" s="1" t="s">
        <v>567</v>
      </c>
      <c r="Z56" s="1" t="s">
        <v>568</v>
      </c>
      <c r="AB56" s="1" t="s">
        <v>54</v>
      </c>
      <c r="AC56" s="1" t="s">
        <v>55</v>
      </c>
      <c r="AE56" s="1" t="s">
        <v>56</v>
      </c>
      <c r="AF56" s="1" t="s">
        <v>57</v>
      </c>
      <c r="AI56" s="1" t="s">
        <v>58</v>
      </c>
      <c r="AJ56" s="1" t="s">
        <v>578</v>
      </c>
      <c r="AK56" s="1" t="s">
        <v>579</v>
      </c>
      <c r="AL56" s="1" t="s">
        <v>585</v>
      </c>
    </row>
    <row r="57" spans="1:38" x14ac:dyDescent="0.3">
      <c r="A57" s="1" t="str">
        <f>HYPERLINK("https://hsdes.intel.com/resource/14013187021","14013187021")</f>
        <v>14013187021</v>
      </c>
      <c r="B57" s="1" t="s">
        <v>586</v>
      </c>
      <c r="C57" s="1" t="s">
        <v>676</v>
      </c>
      <c r="E57" s="1" t="s">
        <v>153</v>
      </c>
      <c r="F57" s="1" t="s">
        <v>37</v>
      </c>
      <c r="G57" s="1" t="s">
        <v>38</v>
      </c>
      <c r="H57" s="1" t="s">
        <v>39</v>
      </c>
      <c r="I57" s="1" t="s">
        <v>40</v>
      </c>
      <c r="J57" s="1" t="s">
        <v>154</v>
      </c>
      <c r="K57" s="1">
        <v>10</v>
      </c>
      <c r="L57" s="1">
        <v>8</v>
      </c>
      <c r="M57" s="1" t="s">
        <v>587</v>
      </c>
      <c r="N57" s="1" t="s">
        <v>155</v>
      </c>
      <c r="O57" s="1" t="s">
        <v>588</v>
      </c>
      <c r="P57" s="1" t="s">
        <v>589</v>
      </c>
      <c r="Q57" s="1" t="s">
        <v>590</v>
      </c>
      <c r="R57" s="1" t="s">
        <v>587</v>
      </c>
      <c r="S57" s="1" t="s">
        <v>47</v>
      </c>
      <c r="U57" s="1" t="s">
        <v>153</v>
      </c>
      <c r="V57" s="1" t="s">
        <v>591</v>
      </c>
      <c r="W57" s="1" t="s">
        <v>541</v>
      </c>
      <c r="X57" s="1" t="s">
        <v>51</v>
      </c>
      <c r="Y57" s="1" t="s">
        <v>567</v>
      </c>
      <c r="Z57" s="1" t="s">
        <v>592</v>
      </c>
      <c r="AB57" s="1" t="s">
        <v>54</v>
      </c>
      <c r="AC57" s="1" t="s">
        <v>121</v>
      </c>
      <c r="AE57" s="1" t="s">
        <v>56</v>
      </c>
      <c r="AF57" s="1" t="s">
        <v>57</v>
      </c>
      <c r="AI57" s="1" t="s">
        <v>58</v>
      </c>
      <c r="AJ57" s="1" t="s">
        <v>578</v>
      </c>
      <c r="AK57" s="1" t="s">
        <v>593</v>
      </c>
      <c r="AL57" s="1" t="s">
        <v>594</v>
      </c>
    </row>
    <row r="58" spans="1:38" x14ac:dyDescent="0.3">
      <c r="A58" s="1" t="str">
        <f>HYPERLINK("https://hsdes.intel.com/resource/14013187024","14013187024")</f>
        <v>14013187024</v>
      </c>
      <c r="B58" s="1" t="s">
        <v>595</v>
      </c>
      <c r="C58" s="1" t="s">
        <v>676</v>
      </c>
      <c r="E58" s="1" t="s">
        <v>153</v>
      </c>
      <c r="F58" s="1" t="s">
        <v>37</v>
      </c>
      <c r="G58" s="1" t="s">
        <v>38</v>
      </c>
      <c r="H58" s="1" t="s">
        <v>39</v>
      </c>
      <c r="I58" s="1" t="s">
        <v>40</v>
      </c>
      <c r="J58" s="1" t="s">
        <v>154</v>
      </c>
      <c r="K58" s="1">
        <v>10</v>
      </c>
      <c r="L58" s="1">
        <v>8</v>
      </c>
      <c r="M58" s="1" t="s">
        <v>596</v>
      </c>
      <c r="N58" s="1" t="s">
        <v>155</v>
      </c>
      <c r="O58" s="1" t="s">
        <v>597</v>
      </c>
      <c r="P58" s="1" t="s">
        <v>575</v>
      </c>
      <c r="Q58" s="1" t="s">
        <v>598</v>
      </c>
      <c r="R58" s="1" t="s">
        <v>596</v>
      </c>
      <c r="S58" s="1" t="s">
        <v>47</v>
      </c>
      <c r="U58" s="1" t="s">
        <v>153</v>
      </c>
      <c r="V58" s="1" t="s">
        <v>566</v>
      </c>
      <c r="W58" s="1" t="s">
        <v>541</v>
      </c>
      <c r="X58" s="1" t="s">
        <v>51</v>
      </c>
      <c r="Y58" s="1" t="s">
        <v>567</v>
      </c>
      <c r="Z58" s="1" t="s">
        <v>568</v>
      </c>
      <c r="AB58" s="1" t="s">
        <v>54</v>
      </c>
      <c r="AC58" s="1" t="s">
        <v>55</v>
      </c>
      <c r="AE58" s="1" t="s">
        <v>56</v>
      </c>
      <c r="AF58" s="1" t="s">
        <v>57</v>
      </c>
      <c r="AI58" s="1" t="s">
        <v>58</v>
      </c>
      <c r="AJ58" s="1" t="s">
        <v>578</v>
      </c>
      <c r="AK58" s="1" t="s">
        <v>599</v>
      </c>
      <c r="AL58" s="1" t="s">
        <v>600</v>
      </c>
    </row>
    <row r="59" spans="1:38" x14ac:dyDescent="0.3">
      <c r="A59" s="1" t="str">
        <f>HYPERLINK("https://hsdes.intel.com/resource/14013187157","14013187157")</f>
        <v>14013187157</v>
      </c>
      <c r="B59" s="1" t="s">
        <v>601</v>
      </c>
      <c r="C59" s="1" t="s">
        <v>676</v>
      </c>
      <c r="E59" s="1" t="s">
        <v>63</v>
      </c>
      <c r="F59" s="1" t="s">
        <v>88</v>
      </c>
      <c r="G59" s="1" t="s">
        <v>38</v>
      </c>
      <c r="H59" s="1" t="s">
        <v>39</v>
      </c>
      <c r="I59" s="1" t="s">
        <v>40</v>
      </c>
      <c r="J59" s="1" t="s">
        <v>65</v>
      </c>
      <c r="K59" s="1">
        <v>25</v>
      </c>
      <c r="L59" s="1">
        <v>15</v>
      </c>
      <c r="M59" s="1" t="s">
        <v>602</v>
      </c>
      <c r="N59" s="1" t="s">
        <v>67</v>
      </c>
      <c r="O59" s="1" t="s">
        <v>603</v>
      </c>
      <c r="P59" s="1" t="s">
        <v>604</v>
      </c>
      <c r="Q59" s="1" t="s">
        <v>605</v>
      </c>
      <c r="R59" s="1" t="s">
        <v>602</v>
      </c>
      <c r="S59" s="1" t="s">
        <v>71</v>
      </c>
      <c r="T59" s="1" t="s">
        <v>72</v>
      </c>
      <c r="U59" s="1" t="s">
        <v>73</v>
      </c>
      <c r="V59" s="1" t="s">
        <v>606</v>
      </c>
      <c r="W59" s="1" t="s">
        <v>541</v>
      </c>
      <c r="X59" s="1" t="s">
        <v>51</v>
      </c>
      <c r="Y59" s="1" t="s">
        <v>607</v>
      </c>
      <c r="Z59" s="1" t="s">
        <v>543</v>
      </c>
      <c r="AB59" s="1" t="s">
        <v>54</v>
      </c>
      <c r="AC59" s="1" t="s">
        <v>121</v>
      </c>
      <c r="AE59" s="1" t="s">
        <v>110</v>
      </c>
      <c r="AF59" s="1" t="s">
        <v>57</v>
      </c>
      <c r="AI59" s="1" t="s">
        <v>58</v>
      </c>
      <c r="AJ59" s="1" t="s">
        <v>59</v>
      </c>
      <c r="AK59" s="1" t="s">
        <v>608</v>
      </c>
      <c r="AL59" s="1" t="s">
        <v>609</v>
      </c>
    </row>
    <row r="60" spans="1:38" x14ac:dyDescent="0.3">
      <c r="A60" s="1" t="str">
        <f>HYPERLINK("https://hsdes.intel.com/resource/14013187403","14013187403")</f>
        <v>14013187403</v>
      </c>
      <c r="B60" s="1" t="s">
        <v>610</v>
      </c>
      <c r="C60" s="1" t="s">
        <v>676</v>
      </c>
      <c r="E60" s="1" t="s">
        <v>185</v>
      </c>
      <c r="F60" s="1" t="s">
        <v>88</v>
      </c>
      <c r="G60" s="1" t="s">
        <v>38</v>
      </c>
      <c r="H60" s="1" t="s">
        <v>39</v>
      </c>
      <c r="I60" s="1" t="s">
        <v>40</v>
      </c>
      <c r="J60" s="1" t="s">
        <v>545</v>
      </c>
      <c r="K60" s="1">
        <v>8</v>
      </c>
      <c r="L60" s="1">
        <v>6</v>
      </c>
      <c r="M60" s="1" t="s">
        <v>611</v>
      </c>
      <c r="N60" s="1" t="s">
        <v>187</v>
      </c>
      <c r="O60" s="1" t="s">
        <v>612</v>
      </c>
      <c r="P60" s="1" t="s">
        <v>613</v>
      </c>
      <c r="Q60" s="1" t="s">
        <v>614</v>
      </c>
      <c r="R60" s="1" t="s">
        <v>611</v>
      </c>
      <c r="S60" s="1" t="s">
        <v>47</v>
      </c>
      <c r="T60" s="1" t="s">
        <v>191</v>
      </c>
      <c r="U60" s="1" t="s">
        <v>192</v>
      </c>
      <c r="V60" s="1" t="s">
        <v>488</v>
      </c>
      <c r="W60" s="1" t="s">
        <v>541</v>
      </c>
      <c r="X60" s="1" t="s">
        <v>51</v>
      </c>
      <c r="Y60" s="1" t="s">
        <v>615</v>
      </c>
      <c r="Z60" s="1" t="s">
        <v>616</v>
      </c>
      <c r="AB60" s="1" t="s">
        <v>54</v>
      </c>
      <c r="AC60" s="1" t="s">
        <v>121</v>
      </c>
      <c r="AE60" s="1" t="s">
        <v>56</v>
      </c>
      <c r="AF60" s="1" t="s">
        <v>57</v>
      </c>
      <c r="AI60" s="1" t="s">
        <v>58</v>
      </c>
      <c r="AJ60" s="1" t="s">
        <v>59</v>
      </c>
      <c r="AK60" s="1" t="s">
        <v>617</v>
      </c>
      <c r="AL60" s="1" t="s">
        <v>618</v>
      </c>
    </row>
    <row r="61" spans="1:38" x14ac:dyDescent="0.3">
      <c r="A61" s="1" t="str">
        <f>HYPERLINK("https://hsdes.intel.com/resource/14013187689","14013187689")</f>
        <v>14013187689</v>
      </c>
      <c r="B61" s="1" t="s">
        <v>619</v>
      </c>
      <c r="C61" s="1" t="s">
        <v>676</v>
      </c>
      <c r="E61" s="1" t="s">
        <v>36</v>
      </c>
      <c r="F61" s="1" t="s">
        <v>88</v>
      </c>
      <c r="G61" s="1" t="s">
        <v>38</v>
      </c>
      <c r="H61" s="1" t="s">
        <v>39</v>
      </c>
      <c r="I61" s="1" t="s">
        <v>40</v>
      </c>
      <c r="J61" s="1" t="s">
        <v>552</v>
      </c>
      <c r="K61" s="1">
        <v>20</v>
      </c>
      <c r="L61" s="1">
        <v>15</v>
      </c>
      <c r="M61" s="1" t="s">
        <v>620</v>
      </c>
      <c r="N61" s="1" t="s">
        <v>43</v>
      </c>
      <c r="O61" s="1" t="s">
        <v>621</v>
      </c>
      <c r="P61" s="1" t="s">
        <v>622</v>
      </c>
      <c r="Q61" s="1" t="s">
        <v>623</v>
      </c>
      <c r="R61" s="1" t="s">
        <v>620</v>
      </c>
      <c r="S61" s="1" t="s">
        <v>71</v>
      </c>
      <c r="U61" s="1" t="s">
        <v>48</v>
      </c>
      <c r="V61" s="1" t="s">
        <v>624</v>
      </c>
      <c r="W61" s="1" t="s">
        <v>541</v>
      </c>
      <c r="X61" s="1" t="s">
        <v>51</v>
      </c>
      <c r="Y61" s="1" t="s">
        <v>542</v>
      </c>
      <c r="Z61" s="1" t="s">
        <v>543</v>
      </c>
      <c r="AB61" s="1" t="s">
        <v>54</v>
      </c>
      <c r="AC61" s="1" t="s">
        <v>121</v>
      </c>
      <c r="AE61" s="1" t="s">
        <v>110</v>
      </c>
      <c r="AF61" s="1" t="s">
        <v>57</v>
      </c>
      <c r="AI61" s="1" t="s">
        <v>58</v>
      </c>
      <c r="AJ61" s="1" t="s">
        <v>59</v>
      </c>
      <c r="AK61" s="1" t="s">
        <v>625</v>
      </c>
      <c r="AL61" s="1" t="s">
        <v>626</v>
      </c>
    </row>
    <row r="62" spans="1:38" x14ac:dyDescent="0.3">
      <c r="A62" s="1" t="str">
        <f>HYPERLINK("https://hsdes.intel.com/resource/14013187692","14013187692")</f>
        <v>14013187692</v>
      </c>
      <c r="B62" s="1" t="s">
        <v>627</v>
      </c>
      <c r="C62" s="1" t="s">
        <v>676</v>
      </c>
      <c r="E62" s="1" t="s">
        <v>36</v>
      </c>
      <c r="F62" s="1" t="s">
        <v>88</v>
      </c>
      <c r="G62" s="1" t="s">
        <v>38</v>
      </c>
      <c r="H62" s="1" t="s">
        <v>39</v>
      </c>
      <c r="I62" s="1" t="s">
        <v>40</v>
      </c>
      <c r="J62" s="1" t="s">
        <v>552</v>
      </c>
      <c r="K62" s="1">
        <v>10</v>
      </c>
      <c r="L62" s="1">
        <v>8</v>
      </c>
      <c r="M62" s="1" t="s">
        <v>628</v>
      </c>
      <c r="N62" s="1" t="s">
        <v>43</v>
      </c>
      <c r="O62" s="1" t="s">
        <v>629</v>
      </c>
      <c r="P62" s="1" t="s">
        <v>630</v>
      </c>
      <c r="Q62" s="1" t="s">
        <v>631</v>
      </c>
      <c r="R62" s="1" t="s">
        <v>628</v>
      </c>
      <c r="S62" s="1" t="s">
        <v>71</v>
      </c>
      <c r="U62" s="1" t="s">
        <v>48</v>
      </c>
      <c r="V62" s="1" t="s">
        <v>632</v>
      </c>
      <c r="W62" s="1" t="s">
        <v>541</v>
      </c>
      <c r="X62" s="1" t="s">
        <v>97</v>
      </c>
      <c r="Y62" s="1" t="s">
        <v>633</v>
      </c>
      <c r="Z62" s="1" t="s">
        <v>543</v>
      </c>
      <c r="AB62" s="1" t="s">
        <v>54</v>
      </c>
      <c r="AC62" s="1" t="s">
        <v>121</v>
      </c>
      <c r="AE62" s="1" t="s">
        <v>56</v>
      </c>
      <c r="AF62" s="1" t="s">
        <v>57</v>
      </c>
      <c r="AI62" s="1" t="s">
        <v>58</v>
      </c>
      <c r="AJ62" s="1" t="s">
        <v>59</v>
      </c>
      <c r="AK62" s="1" t="s">
        <v>634</v>
      </c>
      <c r="AL62" s="1" t="s">
        <v>635</v>
      </c>
    </row>
    <row r="63" spans="1:38" x14ac:dyDescent="0.3">
      <c r="A63" s="1" t="str">
        <f>HYPERLINK("https://hsdes.intel.com/resource/14013187693","14013187693")</f>
        <v>14013187693</v>
      </c>
      <c r="B63" s="1" t="s">
        <v>636</v>
      </c>
      <c r="C63" s="1" t="s">
        <v>676</v>
      </c>
      <c r="E63" s="1" t="s">
        <v>36</v>
      </c>
      <c r="F63" s="1" t="s">
        <v>88</v>
      </c>
      <c r="G63" s="1" t="s">
        <v>38</v>
      </c>
      <c r="H63" s="1" t="s">
        <v>39</v>
      </c>
      <c r="I63" s="1" t="s">
        <v>40</v>
      </c>
      <c r="J63" s="1" t="s">
        <v>552</v>
      </c>
      <c r="K63" s="1">
        <v>20</v>
      </c>
      <c r="L63" s="1">
        <v>15</v>
      </c>
      <c r="M63" s="1" t="s">
        <v>637</v>
      </c>
      <c r="N63" s="1" t="s">
        <v>43</v>
      </c>
      <c r="O63" s="1" t="s">
        <v>638</v>
      </c>
      <c r="P63" s="1" t="s">
        <v>622</v>
      </c>
      <c r="Q63" s="1" t="s">
        <v>639</v>
      </c>
      <c r="R63" s="1" t="s">
        <v>637</v>
      </c>
      <c r="S63" s="1" t="s">
        <v>71</v>
      </c>
      <c r="U63" s="1" t="s">
        <v>48</v>
      </c>
      <c r="V63" s="1" t="s">
        <v>640</v>
      </c>
      <c r="W63" s="1" t="s">
        <v>541</v>
      </c>
      <c r="X63" s="1" t="s">
        <v>51</v>
      </c>
      <c r="Y63" s="1" t="s">
        <v>542</v>
      </c>
      <c r="Z63" s="1" t="s">
        <v>543</v>
      </c>
      <c r="AB63" s="1" t="s">
        <v>54</v>
      </c>
      <c r="AC63" s="1" t="s">
        <v>121</v>
      </c>
      <c r="AE63" s="1" t="s">
        <v>110</v>
      </c>
      <c r="AF63" s="1" t="s">
        <v>57</v>
      </c>
      <c r="AI63" s="1" t="s">
        <v>58</v>
      </c>
      <c r="AJ63" s="1" t="s">
        <v>59</v>
      </c>
      <c r="AK63" s="1" t="s">
        <v>641</v>
      </c>
      <c r="AL63" s="1" t="s">
        <v>642</v>
      </c>
    </row>
    <row r="64" spans="1:38" x14ac:dyDescent="0.3">
      <c r="A64" s="1" t="str">
        <f>HYPERLINK("https://hsdes.intel.com/resource/14013187704","14013187704")</f>
        <v>14013187704</v>
      </c>
      <c r="B64" s="1" t="s">
        <v>643</v>
      </c>
      <c r="C64" s="1" t="s">
        <v>676</v>
      </c>
      <c r="E64" s="1" t="s">
        <v>36</v>
      </c>
      <c r="F64" s="1" t="s">
        <v>88</v>
      </c>
      <c r="G64" s="1" t="s">
        <v>38</v>
      </c>
      <c r="H64" s="1" t="s">
        <v>39</v>
      </c>
      <c r="I64" s="1" t="s">
        <v>40</v>
      </c>
      <c r="J64" s="1" t="s">
        <v>552</v>
      </c>
      <c r="K64" s="1">
        <v>15</v>
      </c>
      <c r="L64" s="1">
        <v>12</v>
      </c>
      <c r="M64" s="1" t="s">
        <v>644</v>
      </c>
      <c r="N64" s="1" t="s">
        <v>43</v>
      </c>
      <c r="O64" s="1" t="s">
        <v>645</v>
      </c>
      <c r="P64" s="1" t="s">
        <v>622</v>
      </c>
      <c r="Q64" s="1" t="s">
        <v>495</v>
      </c>
      <c r="R64" s="1" t="s">
        <v>644</v>
      </c>
      <c r="S64" s="1" t="s">
        <v>71</v>
      </c>
      <c r="U64" s="1" t="s">
        <v>48</v>
      </c>
      <c r="V64" s="1" t="s">
        <v>646</v>
      </c>
      <c r="W64" s="1" t="s">
        <v>541</v>
      </c>
      <c r="X64" s="1" t="s">
        <v>97</v>
      </c>
      <c r="Y64" s="1" t="s">
        <v>542</v>
      </c>
      <c r="Z64" s="1" t="s">
        <v>543</v>
      </c>
      <c r="AB64" s="1" t="s">
        <v>54</v>
      </c>
      <c r="AC64" s="1" t="s">
        <v>121</v>
      </c>
      <c r="AE64" s="1" t="s">
        <v>56</v>
      </c>
      <c r="AF64" s="1" t="s">
        <v>57</v>
      </c>
      <c r="AI64" s="1" t="s">
        <v>58</v>
      </c>
      <c r="AJ64" s="1" t="s">
        <v>59</v>
      </c>
      <c r="AK64" s="1" t="s">
        <v>647</v>
      </c>
      <c r="AL64" s="1" t="s">
        <v>648</v>
      </c>
    </row>
    <row r="65" spans="1:39" x14ac:dyDescent="0.3">
      <c r="A65" s="1" t="str">
        <f>HYPERLINK("https://hsdes.intel.com/resource/14013187709","14013187709")</f>
        <v>14013187709</v>
      </c>
      <c r="B65" s="1" t="s">
        <v>649</v>
      </c>
      <c r="C65" s="1" t="s">
        <v>676</v>
      </c>
      <c r="E65" s="1" t="s">
        <v>36</v>
      </c>
      <c r="F65" s="1" t="s">
        <v>88</v>
      </c>
      <c r="G65" s="1" t="s">
        <v>38</v>
      </c>
      <c r="H65" s="1" t="s">
        <v>39</v>
      </c>
      <c r="I65" s="1" t="s">
        <v>40</v>
      </c>
      <c r="J65" s="1" t="s">
        <v>552</v>
      </c>
      <c r="K65" s="1">
        <v>15</v>
      </c>
      <c r="L65" s="1">
        <v>12</v>
      </c>
      <c r="M65" s="1" t="s">
        <v>650</v>
      </c>
      <c r="N65" s="1" t="s">
        <v>43</v>
      </c>
      <c r="O65" s="1" t="s">
        <v>651</v>
      </c>
      <c r="P65" s="1" t="s">
        <v>622</v>
      </c>
      <c r="Q65" s="1" t="s">
        <v>503</v>
      </c>
      <c r="R65" s="1" t="s">
        <v>650</v>
      </c>
      <c r="S65" s="1" t="s">
        <v>71</v>
      </c>
      <c r="U65" s="1" t="s">
        <v>48</v>
      </c>
      <c r="V65" s="1" t="s">
        <v>652</v>
      </c>
      <c r="W65" s="1" t="s">
        <v>541</v>
      </c>
      <c r="X65" s="1" t="s">
        <v>97</v>
      </c>
      <c r="Y65" s="1" t="s">
        <v>542</v>
      </c>
      <c r="Z65" s="1" t="s">
        <v>543</v>
      </c>
      <c r="AB65" s="1" t="s">
        <v>54</v>
      </c>
      <c r="AC65" s="1" t="s">
        <v>121</v>
      </c>
      <c r="AE65" s="1" t="s">
        <v>56</v>
      </c>
      <c r="AF65" s="1" t="s">
        <v>57</v>
      </c>
      <c r="AI65" s="1" t="s">
        <v>58</v>
      </c>
      <c r="AJ65" s="1" t="s">
        <v>59</v>
      </c>
      <c r="AK65" s="1" t="s">
        <v>647</v>
      </c>
      <c r="AL65" s="1" t="s">
        <v>653</v>
      </c>
    </row>
    <row r="66" spans="1:39" x14ac:dyDescent="0.3">
      <c r="A66" s="1" t="str">
        <f>HYPERLINK("https://hsdes.intel.com/resource/14013187722","14013187722")</f>
        <v>14013187722</v>
      </c>
      <c r="B66" s="1" t="s">
        <v>654</v>
      </c>
      <c r="C66" s="1" t="s">
        <v>676</v>
      </c>
      <c r="E66" s="1" t="s">
        <v>153</v>
      </c>
      <c r="F66" s="1" t="s">
        <v>88</v>
      </c>
      <c r="G66" s="1" t="s">
        <v>38</v>
      </c>
      <c r="H66" s="1" t="s">
        <v>39</v>
      </c>
      <c r="I66" s="1" t="s">
        <v>40</v>
      </c>
      <c r="J66" s="1" t="s">
        <v>154</v>
      </c>
      <c r="K66" s="1">
        <v>8</v>
      </c>
      <c r="L66" s="1">
        <v>6</v>
      </c>
      <c r="M66" s="1" t="s">
        <v>655</v>
      </c>
      <c r="N66" s="1" t="s">
        <v>326</v>
      </c>
      <c r="O66" s="1" t="s">
        <v>656</v>
      </c>
      <c r="P66" s="1" t="s">
        <v>657</v>
      </c>
      <c r="Q66" s="1" t="s">
        <v>658</v>
      </c>
      <c r="R66" s="1" t="s">
        <v>655</v>
      </c>
      <c r="S66" s="1" t="s">
        <v>47</v>
      </c>
      <c r="U66" s="1" t="s">
        <v>153</v>
      </c>
      <c r="V66" s="1" t="s">
        <v>659</v>
      </c>
      <c r="W66" s="1" t="s">
        <v>541</v>
      </c>
      <c r="X66" s="1" t="s">
        <v>97</v>
      </c>
      <c r="Y66" s="1" t="s">
        <v>660</v>
      </c>
      <c r="Z66" s="1" t="s">
        <v>661</v>
      </c>
      <c r="AB66" s="1" t="s">
        <v>54</v>
      </c>
      <c r="AC66" s="1" t="s">
        <v>55</v>
      </c>
      <c r="AE66" s="1" t="s">
        <v>56</v>
      </c>
      <c r="AF66" s="1" t="s">
        <v>57</v>
      </c>
      <c r="AI66" s="1" t="s">
        <v>58</v>
      </c>
      <c r="AJ66" s="1" t="s">
        <v>578</v>
      </c>
      <c r="AK66" s="1" t="s">
        <v>662</v>
      </c>
      <c r="AL66" s="1" t="s">
        <v>663</v>
      </c>
    </row>
    <row r="67" spans="1:39" x14ac:dyDescent="0.3">
      <c r="A67" s="1" t="str">
        <f>HYPERLINK("https://hsdes.intel.com/resource/14013187884","14013187884")</f>
        <v>14013187884</v>
      </c>
      <c r="B67" s="1" t="s">
        <v>664</v>
      </c>
      <c r="C67" s="1" t="s">
        <v>676</v>
      </c>
      <c r="E67" s="1" t="s">
        <v>63</v>
      </c>
      <c r="F67" s="1" t="s">
        <v>88</v>
      </c>
      <c r="G67" s="1" t="s">
        <v>38</v>
      </c>
      <c r="H67" s="1" t="s">
        <v>39</v>
      </c>
      <c r="I67" s="1" t="s">
        <v>40</v>
      </c>
      <c r="J67" s="1" t="s">
        <v>65</v>
      </c>
      <c r="K67" s="1">
        <v>50</v>
      </c>
      <c r="L67" s="1">
        <v>10</v>
      </c>
      <c r="M67" s="1" t="s">
        <v>665</v>
      </c>
      <c r="N67" s="1" t="s">
        <v>67</v>
      </c>
      <c r="O67" s="1" t="s">
        <v>666</v>
      </c>
      <c r="P67" s="1" t="s">
        <v>667</v>
      </c>
      <c r="Q67" s="1">
        <v>1604638265</v>
      </c>
      <c r="R67" s="1" t="s">
        <v>665</v>
      </c>
      <c r="S67" s="1" t="s">
        <v>71</v>
      </c>
      <c r="T67" s="1" t="s">
        <v>72</v>
      </c>
      <c r="U67" s="1" t="s">
        <v>73</v>
      </c>
      <c r="V67" s="1" t="s">
        <v>668</v>
      </c>
      <c r="W67" s="1" t="s">
        <v>541</v>
      </c>
      <c r="X67" s="1" t="s">
        <v>327</v>
      </c>
      <c r="Y67" s="1" t="s">
        <v>607</v>
      </c>
      <c r="Z67" s="1" t="s">
        <v>543</v>
      </c>
      <c r="AB67" s="1" t="s">
        <v>54</v>
      </c>
      <c r="AC67" s="1" t="s">
        <v>121</v>
      </c>
      <c r="AE67" s="1" t="s">
        <v>56</v>
      </c>
      <c r="AF67" s="1" t="s">
        <v>57</v>
      </c>
      <c r="AI67" s="1" t="s">
        <v>58</v>
      </c>
      <c r="AJ67" s="1" t="s">
        <v>59</v>
      </c>
      <c r="AK67" s="1" t="s">
        <v>669</v>
      </c>
      <c r="AL67" s="1" t="s">
        <v>670</v>
      </c>
    </row>
    <row r="68" spans="1:39" x14ac:dyDescent="0.3">
      <c r="A68" s="1" t="str">
        <f>HYPERLINK("https://hsdes.intel.com/resource/14013187885","14013187885")</f>
        <v>14013187885</v>
      </c>
      <c r="B68" s="1" t="s">
        <v>671</v>
      </c>
      <c r="C68" s="1" t="s">
        <v>676</v>
      </c>
      <c r="E68" s="1" t="s">
        <v>63</v>
      </c>
      <c r="F68" s="1" t="s">
        <v>88</v>
      </c>
      <c r="G68" s="1" t="s">
        <v>38</v>
      </c>
      <c r="H68" s="1" t="s">
        <v>39</v>
      </c>
      <c r="I68" s="1" t="s">
        <v>40</v>
      </c>
      <c r="J68" s="1" t="s">
        <v>65</v>
      </c>
      <c r="K68" s="1">
        <v>50</v>
      </c>
      <c r="L68" s="1">
        <v>10</v>
      </c>
      <c r="M68" s="1" t="s">
        <v>672</v>
      </c>
      <c r="N68" s="1" t="s">
        <v>67</v>
      </c>
      <c r="O68" s="1" t="s">
        <v>666</v>
      </c>
      <c r="P68" s="1" t="s">
        <v>667</v>
      </c>
      <c r="Q68" s="1">
        <v>1604638265</v>
      </c>
      <c r="R68" s="1" t="s">
        <v>672</v>
      </c>
      <c r="S68" s="1" t="s">
        <v>71</v>
      </c>
      <c r="T68" s="1" t="s">
        <v>72</v>
      </c>
      <c r="U68" s="1" t="s">
        <v>73</v>
      </c>
      <c r="V68" s="1" t="s">
        <v>673</v>
      </c>
      <c r="W68" s="1" t="s">
        <v>541</v>
      </c>
      <c r="X68" s="1" t="s">
        <v>97</v>
      </c>
      <c r="Y68" s="1" t="s">
        <v>607</v>
      </c>
      <c r="Z68" s="1" t="s">
        <v>543</v>
      </c>
      <c r="AB68" s="1" t="s">
        <v>54</v>
      </c>
      <c r="AC68" s="1" t="s">
        <v>121</v>
      </c>
      <c r="AE68" s="1" t="s">
        <v>56</v>
      </c>
      <c r="AF68" s="1" t="s">
        <v>57</v>
      </c>
      <c r="AI68" s="1" t="s">
        <v>58</v>
      </c>
      <c r="AJ68" s="1" t="s">
        <v>59</v>
      </c>
      <c r="AK68" s="1" t="s">
        <v>674</v>
      </c>
      <c r="AL68" s="1" t="s">
        <v>675</v>
      </c>
    </row>
    <row r="69" spans="1:39" customFormat="1" x14ac:dyDescent="0.3">
      <c r="A69" t="str">
        <f>HYPERLINK("https://hsdes.intel.com/resource/14013121133","14013121133")</f>
        <v>14013121133</v>
      </c>
      <c r="B69" t="s">
        <v>677</v>
      </c>
      <c r="C69" s="1" t="s">
        <v>676</v>
      </c>
      <c r="F69" t="s">
        <v>63</v>
      </c>
      <c r="G69" t="s">
        <v>64</v>
      </c>
      <c r="H69" t="s">
        <v>38</v>
      </c>
      <c r="I69" t="s">
        <v>39</v>
      </c>
      <c r="J69" t="s">
        <v>40</v>
      </c>
      <c r="K69" t="s">
        <v>65</v>
      </c>
      <c r="L69">
        <v>15</v>
      </c>
      <c r="M69">
        <v>5</v>
      </c>
      <c r="N69" t="s">
        <v>678</v>
      </c>
      <c r="O69" t="s">
        <v>67</v>
      </c>
      <c r="P69" t="s">
        <v>679</v>
      </c>
      <c r="Q69" t="s">
        <v>69</v>
      </c>
      <c r="R69" t="s">
        <v>680</v>
      </c>
      <c r="S69" t="s">
        <v>678</v>
      </c>
      <c r="T69" t="s">
        <v>71</v>
      </c>
      <c r="U69" t="s">
        <v>72</v>
      </c>
      <c r="V69" t="s">
        <v>73</v>
      </c>
      <c r="W69" t="s">
        <v>681</v>
      </c>
      <c r="X69" t="s">
        <v>50</v>
      </c>
      <c r="Y69" t="s">
        <v>51</v>
      </c>
      <c r="Z69" t="s">
        <v>682</v>
      </c>
      <c r="AA69" t="s">
        <v>683</v>
      </c>
      <c r="AC69" t="s">
        <v>54</v>
      </c>
      <c r="AD69" t="s">
        <v>55</v>
      </c>
      <c r="AF69" t="s">
        <v>56</v>
      </c>
      <c r="AG69" t="s">
        <v>684</v>
      </c>
      <c r="AJ69" t="s">
        <v>58</v>
      </c>
      <c r="AK69" t="s">
        <v>59</v>
      </c>
      <c r="AL69" t="s">
        <v>685</v>
      </c>
      <c r="AM69" t="s">
        <v>686</v>
      </c>
    </row>
    <row r="70" spans="1:39" customFormat="1" x14ac:dyDescent="0.3">
      <c r="A70" t="str">
        <f>HYPERLINK("https://hsdes.intel.com/resource/14013121149","14013121149")</f>
        <v>14013121149</v>
      </c>
      <c r="B70" t="s">
        <v>687</v>
      </c>
      <c r="C70" s="1" t="s">
        <v>676</v>
      </c>
      <c r="F70" t="s">
        <v>63</v>
      </c>
      <c r="G70" t="s">
        <v>64</v>
      </c>
      <c r="H70" t="s">
        <v>38</v>
      </c>
      <c r="I70" t="s">
        <v>39</v>
      </c>
      <c r="J70" t="s">
        <v>40</v>
      </c>
      <c r="K70" t="s">
        <v>65</v>
      </c>
      <c r="L70">
        <v>10</v>
      </c>
      <c r="M70">
        <v>5</v>
      </c>
      <c r="N70" t="s">
        <v>688</v>
      </c>
      <c r="O70" t="s">
        <v>67</v>
      </c>
      <c r="P70" t="s">
        <v>689</v>
      </c>
      <c r="Q70" t="s">
        <v>69</v>
      </c>
      <c r="R70" t="s">
        <v>690</v>
      </c>
      <c r="S70" t="s">
        <v>688</v>
      </c>
      <c r="T70" t="s">
        <v>71</v>
      </c>
      <c r="U70" t="s">
        <v>72</v>
      </c>
      <c r="V70" t="s">
        <v>73</v>
      </c>
      <c r="W70" t="s">
        <v>691</v>
      </c>
      <c r="X70" t="s">
        <v>50</v>
      </c>
      <c r="Y70" t="s">
        <v>51</v>
      </c>
      <c r="Z70" t="s">
        <v>692</v>
      </c>
      <c r="AA70" t="s">
        <v>693</v>
      </c>
      <c r="AC70" t="s">
        <v>54</v>
      </c>
      <c r="AD70" t="s">
        <v>55</v>
      </c>
      <c r="AF70" t="s">
        <v>56</v>
      </c>
      <c r="AG70" t="s">
        <v>694</v>
      </c>
      <c r="AJ70" t="s">
        <v>58</v>
      </c>
      <c r="AK70" t="s">
        <v>59</v>
      </c>
      <c r="AL70" t="s">
        <v>695</v>
      </c>
      <c r="AM70" t="s">
        <v>696</v>
      </c>
    </row>
    <row r="71" spans="1:39" customFormat="1" x14ac:dyDescent="0.3">
      <c r="A71" t="str">
        <f>HYPERLINK("https://hsdes.intel.com/resource/14013121166","14013121166")</f>
        <v>14013121166</v>
      </c>
      <c r="B71" t="s">
        <v>697</v>
      </c>
      <c r="C71" s="1" t="s">
        <v>676</v>
      </c>
      <c r="F71" t="s">
        <v>63</v>
      </c>
      <c r="G71" t="s">
        <v>88</v>
      </c>
      <c r="H71" t="s">
        <v>38</v>
      </c>
      <c r="I71" t="s">
        <v>39</v>
      </c>
      <c r="J71" t="s">
        <v>40</v>
      </c>
      <c r="K71" t="s">
        <v>65</v>
      </c>
      <c r="L71">
        <v>10</v>
      </c>
      <c r="M71">
        <v>5</v>
      </c>
      <c r="N71" t="s">
        <v>698</v>
      </c>
      <c r="O71" t="s">
        <v>67</v>
      </c>
      <c r="P71" t="s">
        <v>699</v>
      </c>
      <c r="Q71" t="s">
        <v>69</v>
      </c>
      <c r="R71" t="s">
        <v>700</v>
      </c>
      <c r="S71" t="s">
        <v>698</v>
      </c>
      <c r="T71" t="s">
        <v>71</v>
      </c>
      <c r="U71" t="s">
        <v>72</v>
      </c>
      <c r="V71" t="s">
        <v>73</v>
      </c>
      <c r="W71" t="s">
        <v>701</v>
      </c>
      <c r="X71" t="s">
        <v>50</v>
      </c>
      <c r="Y71" t="s">
        <v>51</v>
      </c>
      <c r="Z71" t="s">
        <v>702</v>
      </c>
      <c r="AA71" t="s">
        <v>703</v>
      </c>
      <c r="AC71" t="s">
        <v>54</v>
      </c>
      <c r="AD71" t="s">
        <v>55</v>
      </c>
      <c r="AF71" t="s">
        <v>56</v>
      </c>
      <c r="AG71" t="s">
        <v>694</v>
      </c>
      <c r="AJ71" t="s">
        <v>58</v>
      </c>
      <c r="AK71" t="s">
        <v>59</v>
      </c>
      <c r="AL71" t="s">
        <v>704</v>
      </c>
      <c r="AM71" t="s">
        <v>705</v>
      </c>
    </row>
    <row r="72" spans="1:39" customFormat="1" x14ac:dyDescent="0.3">
      <c r="A72" t="str">
        <f>HYPERLINK("https://hsdes.intel.com/resource/14013156881","14013156881")</f>
        <v>14013156881</v>
      </c>
      <c r="B72" t="s">
        <v>706</v>
      </c>
      <c r="C72" s="1" t="s">
        <v>676</v>
      </c>
      <c r="F72" t="s">
        <v>63</v>
      </c>
      <c r="G72" t="s">
        <v>89</v>
      </c>
      <c r="H72" t="s">
        <v>38</v>
      </c>
      <c r="I72" t="s">
        <v>39</v>
      </c>
      <c r="J72" t="s">
        <v>40</v>
      </c>
      <c r="K72" t="s">
        <v>707</v>
      </c>
      <c r="L72">
        <v>10</v>
      </c>
      <c r="M72">
        <v>6</v>
      </c>
      <c r="N72" t="s">
        <v>708</v>
      </c>
      <c r="O72" t="s">
        <v>67</v>
      </c>
      <c r="P72" t="s">
        <v>709</v>
      </c>
      <c r="Q72" t="s">
        <v>710</v>
      </c>
      <c r="R72" t="s">
        <v>711</v>
      </c>
      <c r="S72" t="s">
        <v>708</v>
      </c>
      <c r="T72" t="s">
        <v>71</v>
      </c>
      <c r="U72" t="s">
        <v>72</v>
      </c>
      <c r="V72" t="s">
        <v>73</v>
      </c>
      <c r="W72" t="s">
        <v>712</v>
      </c>
      <c r="X72" t="s">
        <v>50</v>
      </c>
      <c r="Y72" t="s">
        <v>51</v>
      </c>
      <c r="Z72" t="s">
        <v>713</v>
      </c>
      <c r="AA72" t="s">
        <v>714</v>
      </c>
      <c r="AC72" t="s">
        <v>54</v>
      </c>
      <c r="AD72" t="s">
        <v>55</v>
      </c>
      <c r="AF72" t="s">
        <v>56</v>
      </c>
      <c r="AG72" t="s">
        <v>694</v>
      </c>
      <c r="AJ72" t="s">
        <v>58</v>
      </c>
      <c r="AK72" t="s">
        <v>715</v>
      </c>
      <c r="AL72" t="s">
        <v>716</v>
      </c>
      <c r="AM72" t="s">
        <v>717</v>
      </c>
    </row>
    <row r="73" spans="1:39" customFormat="1" x14ac:dyDescent="0.3">
      <c r="A73" t="str">
        <f>HYPERLINK("https://hsdes.intel.com/resource/14013159073","14013159073")</f>
        <v>14013159073</v>
      </c>
      <c r="B73" t="s">
        <v>718</v>
      </c>
      <c r="C73" s="1" t="s">
        <v>676</v>
      </c>
      <c r="F73" t="s">
        <v>63</v>
      </c>
      <c r="G73" t="s">
        <v>89</v>
      </c>
      <c r="H73" t="s">
        <v>38</v>
      </c>
      <c r="I73" t="s">
        <v>39</v>
      </c>
      <c r="J73" t="s">
        <v>40</v>
      </c>
      <c r="K73" t="s">
        <v>65</v>
      </c>
      <c r="L73">
        <v>5</v>
      </c>
      <c r="M73">
        <v>3</v>
      </c>
      <c r="N73" t="s">
        <v>719</v>
      </c>
      <c r="O73" t="s">
        <v>67</v>
      </c>
      <c r="P73" t="s">
        <v>720</v>
      </c>
      <c r="Q73" t="s">
        <v>721</v>
      </c>
      <c r="R73" t="s">
        <v>722</v>
      </c>
      <c r="S73" t="s">
        <v>719</v>
      </c>
      <c r="T73" t="s">
        <v>71</v>
      </c>
      <c r="U73" t="s">
        <v>72</v>
      </c>
      <c r="V73" t="s">
        <v>73</v>
      </c>
      <c r="W73" t="s">
        <v>723</v>
      </c>
      <c r="X73" t="s">
        <v>50</v>
      </c>
      <c r="Y73" t="s">
        <v>51</v>
      </c>
      <c r="Z73" t="s">
        <v>724</v>
      </c>
      <c r="AA73" t="s">
        <v>142</v>
      </c>
      <c r="AC73" t="s">
        <v>54</v>
      </c>
      <c r="AD73" t="s">
        <v>55</v>
      </c>
      <c r="AF73" t="s">
        <v>56</v>
      </c>
      <c r="AG73" t="s">
        <v>694</v>
      </c>
      <c r="AJ73" t="s">
        <v>58</v>
      </c>
      <c r="AK73" t="s">
        <v>59</v>
      </c>
      <c r="AL73" t="s">
        <v>725</v>
      </c>
      <c r="AM73" t="s">
        <v>726</v>
      </c>
    </row>
    <row r="74" spans="1:39" customFormat="1" x14ac:dyDescent="0.3">
      <c r="A74" t="str">
        <f>HYPERLINK("https://hsdes.intel.com/resource/14013160109","14013160109")</f>
        <v>14013160109</v>
      </c>
      <c r="B74" t="s">
        <v>727</v>
      </c>
      <c r="C74" s="1" t="s">
        <v>676</v>
      </c>
      <c r="F74" t="s">
        <v>153</v>
      </c>
      <c r="G74" t="s">
        <v>728</v>
      </c>
      <c r="H74" t="s">
        <v>38</v>
      </c>
      <c r="I74" t="s">
        <v>39</v>
      </c>
      <c r="J74" t="s">
        <v>40</v>
      </c>
      <c r="K74" t="s">
        <v>154</v>
      </c>
      <c r="L74">
        <v>8</v>
      </c>
      <c r="M74">
        <v>7</v>
      </c>
      <c r="N74" t="s">
        <v>729</v>
      </c>
      <c r="O74" t="s">
        <v>155</v>
      </c>
      <c r="P74" t="s">
        <v>730</v>
      </c>
      <c r="Q74" t="s">
        <v>731</v>
      </c>
      <c r="R74" t="s">
        <v>732</v>
      </c>
      <c r="S74" t="s">
        <v>729</v>
      </c>
      <c r="T74" t="s">
        <v>47</v>
      </c>
      <c r="V74" t="s">
        <v>153</v>
      </c>
      <c r="W74" t="s">
        <v>733</v>
      </c>
      <c r="X74" t="s">
        <v>50</v>
      </c>
      <c r="Y74" t="s">
        <v>51</v>
      </c>
      <c r="Z74" t="s">
        <v>734</v>
      </c>
      <c r="AA74" t="s">
        <v>735</v>
      </c>
      <c r="AC74" t="s">
        <v>54</v>
      </c>
      <c r="AD74" t="s">
        <v>55</v>
      </c>
      <c r="AF74" t="s">
        <v>56</v>
      </c>
      <c r="AG74" t="s">
        <v>684</v>
      </c>
      <c r="AJ74" t="s">
        <v>58</v>
      </c>
      <c r="AK74" t="s">
        <v>736</v>
      </c>
      <c r="AL74" t="s">
        <v>737</v>
      </c>
      <c r="AM74" t="s">
        <v>738</v>
      </c>
    </row>
    <row r="75" spans="1:39" customFormat="1" x14ac:dyDescent="0.3">
      <c r="A75" t="str">
        <f>HYPERLINK("https://hsdes.intel.com/resource/14013160880","14013160880")</f>
        <v>14013160880</v>
      </c>
      <c r="B75" t="s">
        <v>739</v>
      </c>
      <c r="C75" s="1" t="s">
        <v>676</v>
      </c>
      <c r="E75" t="s">
        <v>39</v>
      </c>
      <c r="F75" t="s">
        <v>36</v>
      </c>
      <c r="G75" t="s">
        <v>37</v>
      </c>
      <c r="H75" t="s">
        <v>38</v>
      </c>
      <c r="I75" t="s">
        <v>39</v>
      </c>
      <c r="J75" t="s">
        <v>40</v>
      </c>
      <c r="K75" t="s">
        <v>41</v>
      </c>
      <c r="L75">
        <v>12</v>
      </c>
      <c r="M75">
        <v>10</v>
      </c>
      <c r="N75" t="s">
        <v>740</v>
      </c>
      <c r="O75" t="s">
        <v>43</v>
      </c>
      <c r="P75" t="s">
        <v>741</v>
      </c>
      <c r="Q75" t="s">
        <v>742</v>
      </c>
      <c r="R75" t="s">
        <v>743</v>
      </c>
      <c r="S75" t="s">
        <v>740</v>
      </c>
      <c r="T75" t="s">
        <v>71</v>
      </c>
      <c r="V75" t="s">
        <v>48</v>
      </c>
      <c r="W75" t="s">
        <v>744</v>
      </c>
      <c r="X75" t="s">
        <v>50</v>
      </c>
      <c r="Y75" t="s">
        <v>97</v>
      </c>
      <c r="Z75" t="s">
        <v>745</v>
      </c>
      <c r="AA75" t="s">
        <v>183</v>
      </c>
      <c r="AC75" t="s">
        <v>54</v>
      </c>
      <c r="AD75" t="s">
        <v>55</v>
      </c>
      <c r="AF75" t="s">
        <v>56</v>
      </c>
      <c r="AG75" t="s">
        <v>694</v>
      </c>
      <c r="AJ75" t="s">
        <v>58</v>
      </c>
      <c r="AK75" t="s">
        <v>59</v>
      </c>
      <c r="AL75" t="s">
        <v>746</v>
      </c>
      <c r="AM75" t="s">
        <v>747</v>
      </c>
    </row>
    <row r="76" spans="1:39" customFormat="1" x14ac:dyDescent="0.3">
      <c r="A76" t="str">
        <f>HYPERLINK("https://hsdes.intel.com/resource/14013161312","14013161312")</f>
        <v>14013161312</v>
      </c>
      <c r="B76" t="s">
        <v>748</v>
      </c>
      <c r="C76" s="1" t="s">
        <v>676</v>
      </c>
      <c r="F76" t="s">
        <v>63</v>
      </c>
      <c r="G76" t="s">
        <v>37</v>
      </c>
      <c r="H76" t="s">
        <v>38</v>
      </c>
      <c r="I76" t="s">
        <v>39</v>
      </c>
      <c r="J76" t="s">
        <v>40</v>
      </c>
      <c r="K76" t="s">
        <v>91</v>
      </c>
      <c r="L76">
        <v>5</v>
      </c>
      <c r="M76">
        <v>3</v>
      </c>
      <c r="N76" t="s">
        <v>749</v>
      </c>
      <c r="O76" t="s">
        <v>67</v>
      </c>
      <c r="P76" t="s">
        <v>750</v>
      </c>
      <c r="Q76" t="s">
        <v>751</v>
      </c>
      <c r="R76" t="s">
        <v>752</v>
      </c>
      <c r="S76" t="s">
        <v>749</v>
      </c>
      <c r="T76" t="s">
        <v>71</v>
      </c>
      <c r="U76" t="s">
        <v>72</v>
      </c>
      <c r="V76" t="s">
        <v>73</v>
      </c>
      <c r="W76" t="s">
        <v>753</v>
      </c>
      <c r="X76" t="s">
        <v>50</v>
      </c>
      <c r="Y76" t="s">
        <v>51</v>
      </c>
      <c r="Z76" t="s">
        <v>754</v>
      </c>
      <c r="AA76" t="s">
        <v>163</v>
      </c>
      <c r="AC76" t="s">
        <v>54</v>
      </c>
      <c r="AD76" t="s">
        <v>55</v>
      </c>
      <c r="AF76" t="s">
        <v>56</v>
      </c>
      <c r="AG76" t="s">
        <v>694</v>
      </c>
      <c r="AJ76" t="s">
        <v>58</v>
      </c>
      <c r="AK76" t="s">
        <v>59</v>
      </c>
      <c r="AL76" t="s">
        <v>755</v>
      </c>
      <c r="AM76" t="s">
        <v>756</v>
      </c>
    </row>
    <row r="77" spans="1:39" customFormat="1" x14ac:dyDescent="0.3">
      <c r="A77" t="str">
        <f>HYPERLINK("https://hsdes.intel.com/resource/14013163310","14013163310")</f>
        <v>14013163310</v>
      </c>
      <c r="B77" t="s">
        <v>757</v>
      </c>
      <c r="C77" s="1" t="s">
        <v>676</v>
      </c>
      <c r="F77" t="s">
        <v>63</v>
      </c>
      <c r="G77" t="s">
        <v>37</v>
      </c>
      <c r="H77" t="s">
        <v>38</v>
      </c>
      <c r="I77" t="s">
        <v>39</v>
      </c>
      <c r="J77" t="s">
        <v>40</v>
      </c>
      <c r="K77" t="s">
        <v>91</v>
      </c>
      <c r="L77">
        <v>15</v>
      </c>
      <c r="M77">
        <v>10</v>
      </c>
      <c r="N77" t="s">
        <v>758</v>
      </c>
      <c r="O77" t="s">
        <v>67</v>
      </c>
      <c r="P77" t="s">
        <v>759</v>
      </c>
      <c r="Q77" t="s">
        <v>69</v>
      </c>
      <c r="R77" t="s">
        <v>760</v>
      </c>
      <c r="S77" t="s">
        <v>758</v>
      </c>
      <c r="T77" t="s">
        <v>47</v>
      </c>
      <c r="U77" t="s">
        <v>72</v>
      </c>
      <c r="V77" t="s">
        <v>73</v>
      </c>
      <c r="W77" t="s">
        <v>761</v>
      </c>
      <c r="X77" t="s">
        <v>50</v>
      </c>
      <c r="Y77" t="s">
        <v>237</v>
      </c>
      <c r="Z77" t="s">
        <v>762</v>
      </c>
      <c r="AA77" t="s">
        <v>763</v>
      </c>
      <c r="AC77" t="s">
        <v>54</v>
      </c>
      <c r="AD77" t="s">
        <v>55</v>
      </c>
      <c r="AF77" t="s">
        <v>56</v>
      </c>
      <c r="AG77" t="s">
        <v>694</v>
      </c>
      <c r="AJ77" t="s">
        <v>58</v>
      </c>
      <c r="AK77" t="s">
        <v>59</v>
      </c>
      <c r="AL77" t="s">
        <v>764</v>
      </c>
      <c r="AM77" t="s">
        <v>765</v>
      </c>
    </row>
    <row r="78" spans="1:39" customFormat="1" x14ac:dyDescent="0.3">
      <c r="A78" t="str">
        <f>HYPERLINK("https://hsdes.intel.com/resource/14013165299","14013165299")</f>
        <v>14013165299</v>
      </c>
      <c r="B78" t="s">
        <v>766</v>
      </c>
      <c r="C78" s="1" t="s">
        <v>676</v>
      </c>
      <c r="F78" t="s">
        <v>63</v>
      </c>
      <c r="G78" t="s">
        <v>37</v>
      </c>
      <c r="H78" t="s">
        <v>38</v>
      </c>
      <c r="I78" t="s">
        <v>39</v>
      </c>
      <c r="J78" t="s">
        <v>40</v>
      </c>
      <c r="K78" t="s">
        <v>133</v>
      </c>
      <c r="L78">
        <v>45</v>
      </c>
      <c r="M78">
        <v>10</v>
      </c>
      <c r="N78" t="s">
        <v>767</v>
      </c>
      <c r="O78" t="s">
        <v>67</v>
      </c>
      <c r="P78" t="s">
        <v>768</v>
      </c>
      <c r="Q78" t="s">
        <v>769</v>
      </c>
      <c r="R78">
        <v>14011238041</v>
      </c>
      <c r="S78" t="s">
        <v>767</v>
      </c>
      <c r="T78" t="s">
        <v>71</v>
      </c>
      <c r="U78" t="s">
        <v>72</v>
      </c>
      <c r="V78" t="s">
        <v>73</v>
      </c>
      <c r="W78" t="s">
        <v>770</v>
      </c>
      <c r="X78" t="s">
        <v>50</v>
      </c>
      <c r="Y78" t="s">
        <v>97</v>
      </c>
      <c r="Z78" t="s">
        <v>771</v>
      </c>
      <c r="AA78" t="s">
        <v>238</v>
      </c>
      <c r="AC78" t="s">
        <v>54</v>
      </c>
      <c r="AD78" t="s">
        <v>55</v>
      </c>
      <c r="AF78" t="s">
        <v>56</v>
      </c>
      <c r="AG78" t="s">
        <v>694</v>
      </c>
      <c r="AJ78" t="s">
        <v>58</v>
      </c>
      <c r="AK78" t="s">
        <v>59</v>
      </c>
      <c r="AL78" t="s">
        <v>766</v>
      </c>
      <c r="AM78" t="s">
        <v>772</v>
      </c>
    </row>
    <row r="79" spans="1:39" customFormat="1" x14ac:dyDescent="0.3">
      <c r="A79" t="str">
        <f>HYPERLINK("https://hsdes.intel.com/resource/14013173287","14013173287")</f>
        <v>14013173287</v>
      </c>
      <c r="B79" t="s">
        <v>773</v>
      </c>
      <c r="C79" s="1" t="s">
        <v>676</v>
      </c>
      <c r="F79" t="s">
        <v>774</v>
      </c>
      <c r="G79" t="s">
        <v>89</v>
      </c>
      <c r="H79" t="s">
        <v>38</v>
      </c>
      <c r="I79" t="s">
        <v>39</v>
      </c>
      <c r="J79" t="s">
        <v>40</v>
      </c>
      <c r="K79" t="s">
        <v>775</v>
      </c>
      <c r="L79">
        <v>8</v>
      </c>
      <c r="M79">
        <v>4</v>
      </c>
      <c r="N79" t="s">
        <v>776</v>
      </c>
      <c r="O79" t="s">
        <v>326</v>
      </c>
      <c r="P79" t="s">
        <v>777</v>
      </c>
      <c r="Q79" t="s">
        <v>778</v>
      </c>
      <c r="R79" t="s">
        <v>779</v>
      </c>
      <c r="S79" t="s">
        <v>776</v>
      </c>
      <c r="T79" t="s">
        <v>71</v>
      </c>
      <c r="V79" t="s">
        <v>48</v>
      </c>
      <c r="W79" t="s">
        <v>780</v>
      </c>
      <c r="X79" t="s">
        <v>50</v>
      </c>
      <c r="Y79" t="s">
        <v>327</v>
      </c>
      <c r="Z79" t="s">
        <v>781</v>
      </c>
      <c r="AA79" t="s">
        <v>782</v>
      </c>
      <c r="AC79" t="s">
        <v>54</v>
      </c>
      <c r="AD79" t="s">
        <v>55</v>
      </c>
      <c r="AF79" t="s">
        <v>56</v>
      </c>
      <c r="AG79" t="s">
        <v>694</v>
      </c>
      <c r="AJ79" t="s">
        <v>58</v>
      </c>
      <c r="AK79" t="s">
        <v>59</v>
      </c>
      <c r="AL79" t="s">
        <v>783</v>
      </c>
      <c r="AM79" t="s">
        <v>784</v>
      </c>
    </row>
    <row r="80" spans="1:39" customFormat="1" x14ac:dyDescent="0.3">
      <c r="A80" t="str">
        <f>HYPERLINK("https://hsdes.intel.com/resource/14013177940","14013177940")</f>
        <v>14013177940</v>
      </c>
      <c r="B80" t="s">
        <v>785</v>
      </c>
      <c r="C80" s="1" t="s">
        <v>676</v>
      </c>
      <c r="F80" t="s">
        <v>185</v>
      </c>
      <c r="G80" t="s">
        <v>64</v>
      </c>
      <c r="H80" t="s">
        <v>38</v>
      </c>
      <c r="I80" t="s">
        <v>39</v>
      </c>
      <c r="J80" t="s">
        <v>40</v>
      </c>
      <c r="K80" t="s">
        <v>786</v>
      </c>
      <c r="L80">
        <v>5</v>
      </c>
      <c r="M80">
        <v>4</v>
      </c>
      <c r="N80" t="s">
        <v>787</v>
      </c>
      <c r="O80" t="s">
        <v>187</v>
      </c>
      <c r="P80" t="s">
        <v>788</v>
      </c>
      <c r="Q80" t="s">
        <v>789</v>
      </c>
      <c r="R80" t="s">
        <v>790</v>
      </c>
      <c r="S80" t="s">
        <v>787</v>
      </c>
      <c r="T80" t="s">
        <v>47</v>
      </c>
      <c r="U80" t="s">
        <v>191</v>
      </c>
      <c r="V80" t="s">
        <v>192</v>
      </c>
      <c r="W80" t="s">
        <v>791</v>
      </c>
      <c r="X80" t="s">
        <v>50</v>
      </c>
      <c r="Y80" t="s">
        <v>97</v>
      </c>
      <c r="Z80" t="s">
        <v>792</v>
      </c>
      <c r="AA80" t="s">
        <v>793</v>
      </c>
      <c r="AC80" t="s">
        <v>54</v>
      </c>
      <c r="AD80" t="s">
        <v>55</v>
      </c>
      <c r="AF80" t="s">
        <v>56</v>
      </c>
      <c r="AG80" t="s">
        <v>694</v>
      </c>
      <c r="AJ80" t="s">
        <v>58</v>
      </c>
      <c r="AK80" t="s">
        <v>59</v>
      </c>
      <c r="AL80" t="s">
        <v>794</v>
      </c>
      <c r="AM80" t="s">
        <v>795</v>
      </c>
    </row>
    <row r="81" spans="1:39" customFormat="1" x14ac:dyDescent="0.3">
      <c r="A81" t="str">
        <f>HYPERLINK("https://hsdes.intel.com/resource/14013179118","14013179118")</f>
        <v>14013179118</v>
      </c>
      <c r="B81" t="s">
        <v>796</v>
      </c>
      <c r="C81" s="1" t="s">
        <v>676</v>
      </c>
      <c r="F81" t="s">
        <v>36</v>
      </c>
      <c r="G81" t="s">
        <v>37</v>
      </c>
      <c r="H81" t="s">
        <v>38</v>
      </c>
      <c r="I81" t="s">
        <v>39</v>
      </c>
      <c r="J81" t="s">
        <v>40</v>
      </c>
      <c r="K81" t="s">
        <v>328</v>
      </c>
      <c r="L81">
        <v>25</v>
      </c>
      <c r="M81">
        <v>20</v>
      </c>
      <c r="N81" t="s">
        <v>797</v>
      </c>
      <c r="O81" t="s">
        <v>43</v>
      </c>
      <c r="P81" t="s">
        <v>798</v>
      </c>
      <c r="Q81" t="s">
        <v>799</v>
      </c>
      <c r="R81" t="s">
        <v>800</v>
      </c>
      <c r="S81" t="s">
        <v>797</v>
      </c>
      <c r="T81" t="s">
        <v>71</v>
      </c>
      <c r="V81" t="s">
        <v>48</v>
      </c>
      <c r="W81" t="s">
        <v>801</v>
      </c>
      <c r="X81" t="s">
        <v>50</v>
      </c>
      <c r="Y81" t="s">
        <v>97</v>
      </c>
      <c r="Z81" t="s">
        <v>329</v>
      </c>
      <c r="AA81" t="s">
        <v>238</v>
      </c>
      <c r="AC81" t="s">
        <v>54</v>
      </c>
      <c r="AD81" t="s">
        <v>55</v>
      </c>
      <c r="AF81" t="s">
        <v>110</v>
      </c>
      <c r="AG81" t="s">
        <v>694</v>
      </c>
      <c r="AJ81" t="s">
        <v>58</v>
      </c>
      <c r="AK81" t="s">
        <v>59</v>
      </c>
      <c r="AL81" t="s">
        <v>802</v>
      </c>
      <c r="AM81" t="s">
        <v>803</v>
      </c>
    </row>
    <row r="82" spans="1:39" customFormat="1" x14ac:dyDescent="0.3">
      <c r="A82" t="str">
        <f>HYPERLINK("https://hsdes.intel.com/resource/14013180508","14013180508")</f>
        <v>14013180508</v>
      </c>
      <c r="B82" t="s">
        <v>804</v>
      </c>
      <c r="C82" s="1" t="s">
        <v>676</v>
      </c>
      <c r="F82" t="s">
        <v>774</v>
      </c>
      <c r="G82" t="s">
        <v>37</v>
      </c>
      <c r="H82" t="s">
        <v>38</v>
      </c>
      <c r="I82" t="s">
        <v>39</v>
      </c>
      <c r="J82" t="s">
        <v>40</v>
      </c>
      <c r="K82" t="s">
        <v>359</v>
      </c>
      <c r="L82">
        <v>10</v>
      </c>
      <c r="M82">
        <v>5</v>
      </c>
      <c r="N82" t="s">
        <v>805</v>
      </c>
      <c r="O82" t="s">
        <v>326</v>
      </c>
      <c r="P82" t="s">
        <v>806</v>
      </c>
      <c r="Q82" t="s">
        <v>807</v>
      </c>
      <c r="R82" t="s">
        <v>808</v>
      </c>
      <c r="S82" t="s">
        <v>805</v>
      </c>
      <c r="T82" t="s">
        <v>71</v>
      </c>
      <c r="V82" t="s">
        <v>48</v>
      </c>
      <c r="W82" t="s">
        <v>809</v>
      </c>
      <c r="X82" t="s">
        <v>50</v>
      </c>
      <c r="Y82" t="s">
        <v>51</v>
      </c>
      <c r="Z82" t="s">
        <v>810</v>
      </c>
      <c r="AA82" t="s">
        <v>163</v>
      </c>
      <c r="AC82" t="s">
        <v>54</v>
      </c>
      <c r="AD82" t="s">
        <v>55</v>
      </c>
      <c r="AF82" t="s">
        <v>56</v>
      </c>
      <c r="AG82" t="s">
        <v>694</v>
      </c>
      <c r="AJ82" t="s">
        <v>58</v>
      </c>
      <c r="AK82" t="s">
        <v>59</v>
      </c>
      <c r="AL82" t="s">
        <v>804</v>
      </c>
      <c r="AM82" t="s">
        <v>811</v>
      </c>
    </row>
    <row r="83" spans="1:39" customFormat="1" x14ac:dyDescent="0.3">
      <c r="A83" t="str">
        <f>HYPERLINK("https://hsdes.intel.com/resource/14013182314","14013182314")</f>
        <v>14013182314</v>
      </c>
      <c r="B83" t="s">
        <v>812</v>
      </c>
      <c r="C83" s="1" t="s">
        <v>676</v>
      </c>
      <c r="F83" t="s">
        <v>240</v>
      </c>
      <c r="G83" t="s">
        <v>37</v>
      </c>
      <c r="H83" t="s">
        <v>38</v>
      </c>
      <c r="I83" t="s">
        <v>39</v>
      </c>
      <c r="J83" t="s">
        <v>40</v>
      </c>
      <c r="K83" t="s">
        <v>41</v>
      </c>
      <c r="L83">
        <v>6</v>
      </c>
      <c r="M83">
        <v>3</v>
      </c>
      <c r="N83" t="s">
        <v>813</v>
      </c>
      <c r="O83" t="s">
        <v>332</v>
      </c>
      <c r="P83" t="s">
        <v>814</v>
      </c>
      <c r="Q83" t="s">
        <v>815</v>
      </c>
      <c r="R83" t="s">
        <v>816</v>
      </c>
      <c r="S83" t="s">
        <v>813</v>
      </c>
      <c r="T83" t="s">
        <v>71</v>
      </c>
      <c r="V83" t="s">
        <v>240</v>
      </c>
      <c r="W83" t="s">
        <v>817</v>
      </c>
      <c r="X83" t="s">
        <v>50</v>
      </c>
      <c r="Y83" t="s">
        <v>51</v>
      </c>
      <c r="Z83" t="s">
        <v>818</v>
      </c>
      <c r="AA83" t="s">
        <v>819</v>
      </c>
      <c r="AC83" t="s">
        <v>54</v>
      </c>
      <c r="AD83" t="s">
        <v>121</v>
      </c>
      <c r="AF83" t="s">
        <v>56</v>
      </c>
      <c r="AG83" t="s">
        <v>694</v>
      </c>
      <c r="AJ83" t="s">
        <v>58</v>
      </c>
      <c r="AK83" t="s">
        <v>59</v>
      </c>
      <c r="AL83" t="s">
        <v>820</v>
      </c>
      <c r="AM83" t="s">
        <v>821</v>
      </c>
    </row>
    <row r="84" spans="1:39" customFormat="1" x14ac:dyDescent="0.3">
      <c r="A84" t="str">
        <f>HYPERLINK("https://hsdes.intel.com/resource/14013182423","14013182423")</f>
        <v>14013182423</v>
      </c>
      <c r="B84" t="s">
        <v>822</v>
      </c>
      <c r="C84" s="1" t="s">
        <v>676</v>
      </c>
      <c r="F84" t="s">
        <v>63</v>
      </c>
      <c r="G84" t="s">
        <v>823</v>
      </c>
      <c r="H84" t="s">
        <v>38</v>
      </c>
      <c r="I84" t="s">
        <v>39</v>
      </c>
      <c r="J84" t="s">
        <v>40</v>
      </c>
      <c r="K84" t="s">
        <v>133</v>
      </c>
      <c r="L84">
        <v>10</v>
      </c>
      <c r="M84">
        <v>5</v>
      </c>
      <c r="N84" t="s">
        <v>824</v>
      </c>
      <c r="O84" t="s">
        <v>67</v>
      </c>
      <c r="P84" t="s">
        <v>825</v>
      </c>
      <c r="Q84" t="s">
        <v>69</v>
      </c>
      <c r="R84" t="s">
        <v>826</v>
      </c>
      <c r="S84" t="s">
        <v>824</v>
      </c>
      <c r="T84" t="s">
        <v>71</v>
      </c>
      <c r="U84" t="s">
        <v>72</v>
      </c>
      <c r="V84" t="s">
        <v>73</v>
      </c>
      <c r="W84" t="s">
        <v>827</v>
      </c>
      <c r="X84" t="s">
        <v>50</v>
      </c>
      <c r="Y84" t="s">
        <v>51</v>
      </c>
      <c r="Z84" t="s">
        <v>828</v>
      </c>
      <c r="AA84" t="s">
        <v>683</v>
      </c>
      <c r="AC84" t="s">
        <v>54</v>
      </c>
      <c r="AD84" t="s">
        <v>55</v>
      </c>
      <c r="AF84" t="s">
        <v>56</v>
      </c>
      <c r="AG84" t="s">
        <v>684</v>
      </c>
      <c r="AJ84" t="s">
        <v>58</v>
      </c>
      <c r="AK84" t="s">
        <v>59</v>
      </c>
      <c r="AL84" t="s">
        <v>829</v>
      </c>
      <c r="AM84" t="s">
        <v>830</v>
      </c>
    </row>
    <row r="85" spans="1:39" customFormat="1" x14ac:dyDescent="0.3">
      <c r="A85" t="str">
        <f>HYPERLINK("https://hsdes.intel.com/resource/14013182776","14013182776")</f>
        <v>14013182776</v>
      </c>
      <c r="B85" t="s">
        <v>831</v>
      </c>
      <c r="C85" s="1" t="s">
        <v>676</v>
      </c>
      <c r="F85" t="s">
        <v>240</v>
      </c>
      <c r="G85" t="s">
        <v>88</v>
      </c>
      <c r="H85" t="s">
        <v>38</v>
      </c>
      <c r="I85" t="s">
        <v>39</v>
      </c>
      <c r="J85" t="s">
        <v>40</v>
      </c>
      <c r="K85" t="s">
        <v>41</v>
      </c>
      <c r="L85">
        <v>6</v>
      </c>
      <c r="M85">
        <v>4</v>
      </c>
      <c r="N85" t="s">
        <v>832</v>
      </c>
      <c r="O85" t="s">
        <v>332</v>
      </c>
      <c r="P85" t="s">
        <v>833</v>
      </c>
      <c r="Q85" t="s">
        <v>834</v>
      </c>
      <c r="R85" t="s">
        <v>835</v>
      </c>
      <c r="S85" t="s">
        <v>832</v>
      </c>
      <c r="T85" t="s">
        <v>71</v>
      </c>
      <c r="V85" t="s">
        <v>240</v>
      </c>
      <c r="W85" t="s">
        <v>836</v>
      </c>
      <c r="X85" t="s">
        <v>50</v>
      </c>
      <c r="Y85" t="s">
        <v>97</v>
      </c>
      <c r="Z85" t="s">
        <v>837</v>
      </c>
      <c r="AA85" t="s">
        <v>838</v>
      </c>
      <c r="AC85" t="s">
        <v>54</v>
      </c>
      <c r="AD85" t="s">
        <v>55</v>
      </c>
      <c r="AF85" t="s">
        <v>56</v>
      </c>
      <c r="AG85" t="s">
        <v>694</v>
      </c>
      <c r="AJ85" t="s">
        <v>58</v>
      </c>
      <c r="AK85" t="s">
        <v>59</v>
      </c>
      <c r="AL85" t="s">
        <v>839</v>
      </c>
      <c r="AM85" t="s">
        <v>840</v>
      </c>
    </row>
    <row r="86" spans="1:39" customFormat="1" x14ac:dyDescent="0.3">
      <c r="A86" t="str">
        <f>HYPERLINK("https://hsdes.intel.com/resource/14013182789","14013182789")</f>
        <v>14013182789</v>
      </c>
      <c r="B86" t="s">
        <v>841</v>
      </c>
      <c r="C86" s="1" t="s">
        <v>676</v>
      </c>
      <c r="F86" t="s">
        <v>240</v>
      </c>
      <c r="G86" t="s">
        <v>88</v>
      </c>
      <c r="H86" t="s">
        <v>38</v>
      </c>
      <c r="I86" t="s">
        <v>39</v>
      </c>
      <c r="J86" t="s">
        <v>40</v>
      </c>
      <c r="K86" t="s">
        <v>41</v>
      </c>
      <c r="L86">
        <v>6</v>
      </c>
      <c r="M86">
        <v>4</v>
      </c>
      <c r="N86" t="s">
        <v>842</v>
      </c>
      <c r="O86" t="s">
        <v>332</v>
      </c>
      <c r="P86" t="s">
        <v>843</v>
      </c>
      <c r="Q86" t="s">
        <v>834</v>
      </c>
      <c r="R86" t="s">
        <v>844</v>
      </c>
      <c r="S86" t="s">
        <v>842</v>
      </c>
      <c r="T86" t="s">
        <v>71</v>
      </c>
      <c r="V86" t="s">
        <v>240</v>
      </c>
      <c r="W86" t="s">
        <v>845</v>
      </c>
      <c r="X86" t="s">
        <v>50</v>
      </c>
      <c r="Y86" t="s">
        <v>97</v>
      </c>
      <c r="Z86" t="s">
        <v>846</v>
      </c>
      <c r="AA86" t="s">
        <v>369</v>
      </c>
      <c r="AC86" t="s">
        <v>54</v>
      </c>
      <c r="AD86" t="s">
        <v>55</v>
      </c>
      <c r="AF86" t="s">
        <v>56</v>
      </c>
      <c r="AG86" t="s">
        <v>694</v>
      </c>
      <c r="AJ86" t="s">
        <v>58</v>
      </c>
      <c r="AK86" t="s">
        <v>59</v>
      </c>
      <c r="AL86" t="s">
        <v>847</v>
      </c>
      <c r="AM86" t="s">
        <v>848</v>
      </c>
    </row>
    <row r="87" spans="1:39" customFormat="1" x14ac:dyDescent="0.3">
      <c r="A87" t="str">
        <f>HYPERLINK("https://hsdes.intel.com/resource/14013182988","14013182988")</f>
        <v>14013182988</v>
      </c>
      <c r="B87" t="s">
        <v>849</v>
      </c>
      <c r="C87" s="1" t="s">
        <v>676</v>
      </c>
      <c r="F87" t="s">
        <v>240</v>
      </c>
      <c r="G87" t="s">
        <v>64</v>
      </c>
      <c r="H87" t="s">
        <v>38</v>
      </c>
      <c r="I87" t="s">
        <v>39</v>
      </c>
      <c r="J87" t="s">
        <v>40</v>
      </c>
      <c r="K87" t="s">
        <v>41</v>
      </c>
      <c r="L87">
        <v>6</v>
      </c>
      <c r="M87">
        <v>4</v>
      </c>
      <c r="N87" t="s">
        <v>850</v>
      </c>
      <c r="O87" t="s">
        <v>332</v>
      </c>
      <c r="P87" t="s">
        <v>851</v>
      </c>
      <c r="Q87" t="s">
        <v>852</v>
      </c>
      <c r="R87" t="s">
        <v>853</v>
      </c>
      <c r="S87" t="s">
        <v>850</v>
      </c>
      <c r="T87" t="s">
        <v>71</v>
      </c>
      <c r="V87" t="s">
        <v>240</v>
      </c>
      <c r="W87" t="s">
        <v>854</v>
      </c>
      <c r="X87" t="s">
        <v>50</v>
      </c>
      <c r="Y87" t="s">
        <v>97</v>
      </c>
      <c r="Z87" t="s">
        <v>855</v>
      </c>
      <c r="AA87" t="s">
        <v>377</v>
      </c>
      <c r="AC87" t="s">
        <v>54</v>
      </c>
      <c r="AD87" t="s">
        <v>55</v>
      </c>
      <c r="AF87" t="s">
        <v>56</v>
      </c>
      <c r="AG87" t="s">
        <v>694</v>
      </c>
      <c r="AJ87" t="s">
        <v>58</v>
      </c>
      <c r="AK87" t="s">
        <v>59</v>
      </c>
      <c r="AL87" t="s">
        <v>856</v>
      </c>
      <c r="AM87" t="s">
        <v>857</v>
      </c>
    </row>
    <row r="88" spans="1:39" customFormat="1" x14ac:dyDescent="0.3">
      <c r="A88" t="str">
        <f>HYPERLINK("https://hsdes.intel.com/resource/14013185684","14013185684")</f>
        <v>14013185684</v>
      </c>
      <c r="B88" t="s">
        <v>858</v>
      </c>
      <c r="C88" s="1" t="s">
        <v>676</v>
      </c>
      <c r="F88" t="s">
        <v>36</v>
      </c>
      <c r="G88" t="s">
        <v>37</v>
      </c>
      <c r="H88" t="s">
        <v>38</v>
      </c>
      <c r="I88" t="s">
        <v>39</v>
      </c>
      <c r="J88" t="s">
        <v>40</v>
      </c>
      <c r="K88" t="s">
        <v>41</v>
      </c>
      <c r="L88">
        <v>5</v>
      </c>
      <c r="M88">
        <v>4</v>
      </c>
      <c r="N88" t="s">
        <v>859</v>
      </c>
      <c r="O88" t="s">
        <v>43</v>
      </c>
      <c r="P88" t="s">
        <v>860</v>
      </c>
      <c r="Q88" t="s">
        <v>861</v>
      </c>
      <c r="R88" t="s">
        <v>862</v>
      </c>
      <c r="S88" t="s">
        <v>859</v>
      </c>
      <c r="T88" t="s">
        <v>47</v>
      </c>
      <c r="V88" t="s">
        <v>48</v>
      </c>
      <c r="W88" t="s">
        <v>863</v>
      </c>
      <c r="X88" t="s">
        <v>50</v>
      </c>
      <c r="Y88" t="s">
        <v>51</v>
      </c>
      <c r="Z88" t="s">
        <v>864</v>
      </c>
      <c r="AA88" t="s">
        <v>183</v>
      </c>
      <c r="AC88" t="s">
        <v>54</v>
      </c>
      <c r="AD88" t="s">
        <v>55</v>
      </c>
      <c r="AF88" t="s">
        <v>56</v>
      </c>
      <c r="AG88" t="s">
        <v>694</v>
      </c>
      <c r="AJ88" t="s">
        <v>58</v>
      </c>
      <c r="AK88" t="s">
        <v>59</v>
      </c>
      <c r="AL88" t="s">
        <v>865</v>
      </c>
      <c r="AM88" t="s">
        <v>866</v>
      </c>
    </row>
    <row r="89" spans="1:39" customFormat="1" x14ac:dyDescent="0.3">
      <c r="A89" t="str">
        <f>HYPERLINK("https://hsdes.intel.com/resource/14013185686","14013185686")</f>
        <v>14013185686</v>
      </c>
      <c r="B89" t="s">
        <v>867</v>
      </c>
      <c r="C89" s="1" t="s">
        <v>676</v>
      </c>
      <c r="F89" t="s">
        <v>36</v>
      </c>
      <c r="G89" t="s">
        <v>37</v>
      </c>
      <c r="H89" t="s">
        <v>38</v>
      </c>
      <c r="I89" t="s">
        <v>39</v>
      </c>
      <c r="J89" t="s">
        <v>40</v>
      </c>
      <c r="K89" t="s">
        <v>41</v>
      </c>
      <c r="L89">
        <v>10</v>
      </c>
      <c r="M89">
        <v>8</v>
      </c>
      <c r="N89" t="s">
        <v>868</v>
      </c>
      <c r="O89" t="s">
        <v>43</v>
      </c>
      <c r="P89" t="s">
        <v>869</v>
      </c>
      <c r="Q89" t="s">
        <v>116</v>
      </c>
      <c r="R89" t="s">
        <v>870</v>
      </c>
      <c r="S89" t="s">
        <v>868</v>
      </c>
      <c r="T89" t="s">
        <v>71</v>
      </c>
      <c r="V89" t="s">
        <v>48</v>
      </c>
      <c r="W89" t="s">
        <v>871</v>
      </c>
      <c r="X89" t="s">
        <v>50</v>
      </c>
      <c r="Y89" t="s">
        <v>97</v>
      </c>
      <c r="Z89" t="s">
        <v>119</v>
      </c>
      <c r="AA89" t="s">
        <v>872</v>
      </c>
      <c r="AC89" t="s">
        <v>54</v>
      </c>
      <c r="AD89" t="s">
        <v>55</v>
      </c>
      <c r="AF89" t="s">
        <v>56</v>
      </c>
      <c r="AG89" t="s">
        <v>694</v>
      </c>
      <c r="AJ89" t="s">
        <v>122</v>
      </c>
      <c r="AK89" t="s">
        <v>59</v>
      </c>
      <c r="AL89" t="s">
        <v>873</v>
      </c>
      <c r="AM89" t="s">
        <v>874</v>
      </c>
    </row>
    <row r="90" spans="1:39" customFormat="1" x14ac:dyDescent="0.3">
      <c r="A90" t="str">
        <f>HYPERLINK("https://hsdes.intel.com/resource/14013185689","14013185689")</f>
        <v>14013185689</v>
      </c>
      <c r="B90" t="s">
        <v>875</v>
      </c>
      <c r="C90" s="1" t="s">
        <v>676</v>
      </c>
      <c r="F90" t="s">
        <v>36</v>
      </c>
      <c r="G90" t="s">
        <v>37</v>
      </c>
      <c r="H90" t="s">
        <v>38</v>
      </c>
      <c r="I90" t="s">
        <v>39</v>
      </c>
      <c r="J90" t="s">
        <v>40</v>
      </c>
      <c r="K90" t="s">
        <v>41</v>
      </c>
      <c r="L90">
        <v>15</v>
      </c>
      <c r="M90">
        <v>10</v>
      </c>
      <c r="N90" t="s">
        <v>876</v>
      </c>
      <c r="O90" t="s">
        <v>43</v>
      </c>
      <c r="P90" t="s">
        <v>877</v>
      </c>
      <c r="Q90" t="s">
        <v>116</v>
      </c>
      <c r="R90" t="s">
        <v>878</v>
      </c>
      <c r="S90" t="s">
        <v>876</v>
      </c>
      <c r="T90" t="s">
        <v>71</v>
      </c>
      <c r="V90" t="s">
        <v>48</v>
      </c>
      <c r="W90" t="s">
        <v>879</v>
      </c>
      <c r="X90" t="s">
        <v>50</v>
      </c>
      <c r="Y90" t="s">
        <v>97</v>
      </c>
      <c r="Z90" t="s">
        <v>119</v>
      </c>
      <c r="AA90" t="s">
        <v>872</v>
      </c>
      <c r="AC90" t="s">
        <v>54</v>
      </c>
      <c r="AD90" t="s">
        <v>55</v>
      </c>
      <c r="AF90" t="s">
        <v>56</v>
      </c>
      <c r="AG90" t="s">
        <v>694</v>
      </c>
      <c r="AJ90" t="s">
        <v>122</v>
      </c>
      <c r="AK90" t="s">
        <v>59</v>
      </c>
      <c r="AL90" t="s">
        <v>880</v>
      </c>
      <c r="AM90" t="s">
        <v>881</v>
      </c>
    </row>
    <row r="91" spans="1:39" customFormat="1" x14ac:dyDescent="0.3">
      <c r="A91" t="str">
        <f>HYPERLINK("https://hsdes.intel.com/resource/14013185826","14013185826")</f>
        <v>14013185826</v>
      </c>
      <c r="B91" t="s">
        <v>882</v>
      </c>
      <c r="C91" s="1" t="s">
        <v>676</v>
      </c>
      <c r="F91" t="s">
        <v>240</v>
      </c>
      <c r="G91" t="s">
        <v>37</v>
      </c>
      <c r="H91" t="s">
        <v>38</v>
      </c>
      <c r="I91" t="s">
        <v>39</v>
      </c>
      <c r="J91" t="s">
        <v>40</v>
      </c>
      <c r="K91" t="s">
        <v>41</v>
      </c>
      <c r="L91">
        <v>25</v>
      </c>
      <c r="M91">
        <v>20</v>
      </c>
      <c r="N91" t="s">
        <v>883</v>
      </c>
      <c r="O91" t="s">
        <v>332</v>
      </c>
      <c r="P91" t="s">
        <v>884</v>
      </c>
      <c r="Q91" t="s">
        <v>519</v>
      </c>
      <c r="R91" t="s">
        <v>885</v>
      </c>
      <c r="S91" t="s">
        <v>883</v>
      </c>
      <c r="T91" t="s">
        <v>71</v>
      </c>
      <c r="V91" t="s">
        <v>240</v>
      </c>
      <c r="W91" t="s">
        <v>886</v>
      </c>
      <c r="X91" t="s">
        <v>50</v>
      </c>
      <c r="Y91" t="s">
        <v>97</v>
      </c>
      <c r="Z91" t="s">
        <v>329</v>
      </c>
      <c r="AA91" t="s">
        <v>238</v>
      </c>
      <c r="AC91" t="s">
        <v>54</v>
      </c>
      <c r="AD91" t="s">
        <v>55</v>
      </c>
      <c r="AF91" t="s">
        <v>110</v>
      </c>
      <c r="AG91" t="s">
        <v>694</v>
      </c>
      <c r="AJ91" t="s">
        <v>58</v>
      </c>
      <c r="AK91" t="s">
        <v>59</v>
      </c>
      <c r="AL91" t="s">
        <v>887</v>
      </c>
      <c r="AM91" t="s">
        <v>888</v>
      </c>
    </row>
    <row r="92" spans="1:39" customFormat="1" x14ac:dyDescent="0.3">
      <c r="A92" t="str">
        <f>HYPERLINK("https://hsdes.intel.com/resource/14013186383","14013186383")</f>
        <v>14013186383</v>
      </c>
      <c r="B92" t="s">
        <v>889</v>
      </c>
      <c r="C92" s="1" t="s">
        <v>676</v>
      </c>
      <c r="F92" t="s">
        <v>185</v>
      </c>
      <c r="G92" t="s">
        <v>88</v>
      </c>
      <c r="H92" t="s">
        <v>38</v>
      </c>
      <c r="I92" t="s">
        <v>39</v>
      </c>
      <c r="J92" t="s">
        <v>40</v>
      </c>
      <c r="K92" t="s">
        <v>890</v>
      </c>
      <c r="L92">
        <v>5</v>
      </c>
      <c r="M92">
        <v>4</v>
      </c>
      <c r="N92" t="s">
        <v>891</v>
      </c>
      <c r="O92" t="s">
        <v>187</v>
      </c>
      <c r="P92" t="s">
        <v>892</v>
      </c>
      <c r="Q92" t="s">
        <v>789</v>
      </c>
      <c r="R92" t="s">
        <v>893</v>
      </c>
      <c r="S92" t="s">
        <v>891</v>
      </c>
      <c r="T92" t="s">
        <v>47</v>
      </c>
      <c r="U92" t="s">
        <v>191</v>
      </c>
      <c r="V92" t="s">
        <v>192</v>
      </c>
      <c r="W92" t="s">
        <v>894</v>
      </c>
      <c r="X92" t="s">
        <v>541</v>
      </c>
      <c r="Y92" t="s">
        <v>51</v>
      </c>
      <c r="Z92" t="s">
        <v>542</v>
      </c>
      <c r="AA92" t="s">
        <v>543</v>
      </c>
      <c r="AC92" t="s">
        <v>54</v>
      </c>
      <c r="AD92" t="s">
        <v>121</v>
      </c>
      <c r="AF92" t="s">
        <v>56</v>
      </c>
      <c r="AG92" t="s">
        <v>694</v>
      </c>
      <c r="AJ92" t="s">
        <v>58</v>
      </c>
      <c r="AK92" t="s">
        <v>59</v>
      </c>
      <c r="AL92" t="s">
        <v>895</v>
      </c>
      <c r="AM92" t="s">
        <v>896</v>
      </c>
    </row>
    <row r="93" spans="1:39" customFormat="1" x14ac:dyDescent="0.3">
      <c r="A93" t="str">
        <f>HYPERLINK("https://hsdes.intel.com/resource/14013187130","14013187130")</f>
        <v>14013187130</v>
      </c>
      <c r="B93" t="s">
        <v>897</v>
      </c>
      <c r="C93" s="1" t="s">
        <v>676</v>
      </c>
      <c r="F93" t="s">
        <v>185</v>
      </c>
      <c r="G93" t="s">
        <v>88</v>
      </c>
      <c r="H93" t="s">
        <v>38</v>
      </c>
      <c r="I93" t="s">
        <v>39</v>
      </c>
      <c r="J93" t="s">
        <v>40</v>
      </c>
      <c r="K93" t="s">
        <v>898</v>
      </c>
      <c r="L93">
        <v>5</v>
      </c>
      <c r="M93">
        <v>3</v>
      </c>
      <c r="N93" t="s">
        <v>899</v>
      </c>
      <c r="O93" t="s">
        <v>187</v>
      </c>
      <c r="P93" t="s">
        <v>900</v>
      </c>
      <c r="Q93" t="s">
        <v>901</v>
      </c>
      <c r="R93" t="s">
        <v>902</v>
      </c>
      <c r="S93" t="s">
        <v>899</v>
      </c>
      <c r="T93" t="s">
        <v>47</v>
      </c>
      <c r="U93" t="s">
        <v>191</v>
      </c>
      <c r="V93" t="s">
        <v>192</v>
      </c>
      <c r="W93" t="s">
        <v>903</v>
      </c>
      <c r="X93" t="s">
        <v>541</v>
      </c>
      <c r="Y93" t="s">
        <v>51</v>
      </c>
      <c r="Z93" t="s">
        <v>542</v>
      </c>
      <c r="AA93" t="s">
        <v>543</v>
      </c>
      <c r="AC93" t="s">
        <v>54</v>
      </c>
      <c r="AD93" t="s">
        <v>904</v>
      </c>
      <c r="AF93" t="s">
        <v>56</v>
      </c>
      <c r="AG93" t="s">
        <v>694</v>
      </c>
      <c r="AJ93" t="s">
        <v>58</v>
      </c>
      <c r="AK93" t="s">
        <v>59</v>
      </c>
      <c r="AL93" t="s">
        <v>905</v>
      </c>
      <c r="AM93" t="s">
        <v>906</v>
      </c>
    </row>
    <row r="94" spans="1:39" customFormat="1" x14ac:dyDescent="0.3">
      <c r="A94" t="str">
        <f>HYPERLINK("https://hsdes.intel.com/resource/14013187188","14013187188")</f>
        <v>14013187188</v>
      </c>
      <c r="B94" t="s">
        <v>907</v>
      </c>
      <c r="C94" s="1" t="s">
        <v>676</v>
      </c>
      <c r="F94" t="s">
        <v>185</v>
      </c>
      <c r="G94" t="s">
        <v>88</v>
      </c>
      <c r="H94" t="s">
        <v>38</v>
      </c>
      <c r="I94" t="s">
        <v>39</v>
      </c>
      <c r="J94" t="s">
        <v>40</v>
      </c>
      <c r="K94" t="s">
        <v>890</v>
      </c>
      <c r="L94">
        <v>7</v>
      </c>
      <c r="M94">
        <v>6</v>
      </c>
      <c r="N94" t="s">
        <v>908</v>
      </c>
      <c r="O94" t="s">
        <v>187</v>
      </c>
      <c r="P94" t="s">
        <v>909</v>
      </c>
      <c r="Q94" t="s">
        <v>789</v>
      </c>
      <c r="R94" t="s">
        <v>910</v>
      </c>
      <c r="S94" t="s">
        <v>908</v>
      </c>
      <c r="T94" t="s">
        <v>47</v>
      </c>
      <c r="U94" t="s">
        <v>191</v>
      </c>
      <c r="V94" t="s">
        <v>192</v>
      </c>
      <c r="W94" t="s">
        <v>911</v>
      </c>
      <c r="X94" t="s">
        <v>541</v>
      </c>
      <c r="Y94" t="s">
        <v>97</v>
      </c>
      <c r="Z94" t="s">
        <v>542</v>
      </c>
      <c r="AA94" t="s">
        <v>543</v>
      </c>
      <c r="AC94" t="s">
        <v>54</v>
      </c>
      <c r="AD94" t="s">
        <v>121</v>
      </c>
      <c r="AF94" t="s">
        <v>56</v>
      </c>
      <c r="AG94" t="s">
        <v>694</v>
      </c>
      <c r="AJ94" t="s">
        <v>58</v>
      </c>
      <c r="AK94" t="s">
        <v>59</v>
      </c>
      <c r="AL94" t="s">
        <v>912</v>
      </c>
      <c r="AM94" t="s">
        <v>913</v>
      </c>
    </row>
  </sheetData>
  <autoFilter ref="A1:AL94" xr:uid="{00000000-0001-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RPL_S_IFWI_Test suite_Ext_BAT_2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Chindanooru, VinodkumarX</dc:creator>
  <cp:lastModifiedBy>Agarwal, Naman</cp:lastModifiedBy>
  <dcterms:created xsi:type="dcterms:W3CDTF">2022-09-30T05:52:59Z</dcterms:created>
  <dcterms:modified xsi:type="dcterms:W3CDTF">2022-12-01T05:34:59Z</dcterms:modified>
</cp:coreProperties>
</file>