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EF76DD6A-C727-40DC-B81B-6C063D94A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3SDC2" sheetId="1" r:id="rId1"/>
  </sheets>
  <definedNames>
    <definedName name="_xlnm._FilterDatabase" localSheetId="0" hidden="1">'RPL_S_IFWI_Test suite_FV_3SDC2'!$A$1:$AM$1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31" i="1"/>
  <c r="A2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<sst xmlns="http://schemas.openxmlformats.org/spreadsheetml/2006/main" count="908" uniqueCount="336">
  <si>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</si>
  <si>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</si>
  <si>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</si>
  <si>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</si>
  <si>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</si>
  <si>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</si>
  <si>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</si>
  <si>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</si>
  <si>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</si>
  <si>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</si>
  <si>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</si>
  <si>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</si>
  <si>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</si>
  <si>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</si>
  <si>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</si>
  <si>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</si>
  <si>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</si>
  <si>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</si>
  <si>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</si>
  <si>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</si>
  <si>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</si>
  <si>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</si>
  <si>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</si>
  <si>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</si>
  <si>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</si>
  <si>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</si>
  <si>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</si>
  <si>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</si>
  <si>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</si>
  <si>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</si>
  <si>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</si>
  <si>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</si>
  <si>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</si>
  <si>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</si>
  <si>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</si>
  <si>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system wakes from CMS/S0i3 state via Finger Print Sensor.</t>
  </si>
  <si>
    <t>sumith2x</t>
  </si>
  <si>
    <t>common,emulation.ip,silicon,simulation.ip</t>
  </si>
  <si>
    <t>Ingredient</t>
  </si>
  <si>
    <t>Automatable</t>
  </si>
  <si>
    <t>Intel Confidential</t>
  </si>
  <si>
    <t>bios.platform,fw.ifwi.ish</t>
  </si>
  <si>
    <t>CSS-IVE-70966</t>
  </si>
  <si>
    <t>Touch &amp; Sensing</t>
  </si>
  <si>
    <t>ADL-S_ADP-S_SODIMM_DDR5_1DPC_Alpha,CFL_H62_RS2_PV,CFL_H62_RS3_PV,CFL_H62_RS4_PV,CFL_H62_RS5_PV,CFL_H82_RS5_PV,CFL_H82_RS6_PV,CFL_U43e_LP3_KC_PV,CFL_U43e_PV,CNL_H82_PV,CNL_U22_PV,CNL_Y22_PV,ICL_U42_RS6_PV,ICL_Y42_RS6_PV,KBL_H42_PV,KBL_S22_PV,KBL_S42_PV,KBL_U21_PV,KBL_U22_PV,KBL_U23e_PV,KBL_Y22_PV,KBLR_Y_PV,LKF_A0_RS4_Alpha,LKF_B0_RS4_Beta,LKF_B0_RS4_PO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U42_RS4_PV,TGL_Y42_RS4_PV,WHL_U42_Corp_PV,WHL_U42_PV,WHL_U43e_Corp_PV,ADL-S_ADP-S_SODIMM_DDR5_1DPC_Beta,ADL-S_ADP-S_SODIMM_DDR5_1DPC_PreAlpha,ADL-S_ADP-S_SODIMM_DDR5_1DPC_PV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ADL-M_ADP-M_LP5_20H1_Alpha,ADL-M_ADP-M_LP5_20H1_Beta,ADL-M_ADP-M_LP5_20H1_PV,TGL_H81_20H1_RS7_ALPHA,TGL_H81_20H1_RS7_BETA,TGL_H81_20H1_RS7_PV,JSLP_Win10x_PreAlpha,JSLP_Win10x_PV,JSLP_Win10x_Alpha,JSLP_Win10x_Beta,ADL-P_ADP-LP_LP5_PreAlpha,ADL-P_ADP-LP_L4X_PreAlpha</t>
  </si>
  <si>
    <t>FPS/iFPS,MoS (Modern Standby),S0ix-states</t>
  </si>
  <si>
    <t>Wake sources : FPS
ADL:2203202988</t>
  </si>
  <si>
    <t>Consumer,Corporate_vPro</t>
  </si>
  <si>
    <t>System should wake from CS/S0i3 state on Finger Print Sensor.event</t>
  </si>
  <si>
    <t>Client-BIOS</t>
  </si>
  <si>
    <t>2-high</t>
  </si>
  <si>
    <t>bios.alderlake,bios.arrowlake,bios.cannonlake,bios.coffeelake,bios.icelake-client,bios.jasperlake,bios.kabylake,bios.kabylake_r,bios.lunarlake,bios.meteorlake,bios.rocketlake,bios.tigerlake,bios.whiskeylake,ifwi.cannonlake,ifwi.coffeelake,ifwi.icelake,ifwi.kabylake,ifwi.kabylake_r,ifwi.lunarlake,ifwi.meteorlake,ifwi.raptorlake,ifwi.whiskeylake</t>
  </si>
  <si>
    <t>bios.alderlake,bios.cannonlake,bios.coffeelake,bios.icelake-client,bios.jasperlake,bios.kabylake_r,bios.lakefield,bios.rocketlake,bios.whiskeylake,ifwi.cannonlake,ifwi.coffeelake,ifwi.icelake,ifwi.kabylake_r,ifwi.lakefield,ifwi.meteorlake,ifwi.raptorlake,ifwi.whiskeylake</t>
  </si>
  <si>
    <t>product</t>
  </si>
  <si>
    <t>open.test_update_phase</t>
  </si>
  <si>
    <t>Medium</t>
  </si>
  <si>
    <t>L3 Extended-BAT-FV</t>
  </si>
  <si>
    <t>Functional</t>
  </si>
  <si>
    <t>na</t>
  </si>
  <si>
    <t>Intention of the testcase is to verify that system wakes from CS/S0i3 state using finger print sensor.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</si>
  <si>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</si>
  <si>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Verify Sensor Hub FW option removed from BIOS</t>
  </si>
  <si>
    <t>common,emulation.ip,fpga.hybrid,silicon,simulation.ip</t>
  </si>
  <si>
    <t>bios.pch,fw.ifwi.ish</t>
  </si>
  <si>
    <t>CSS-IVE-92715</t>
  </si>
  <si>
    <t>CNL_H82_PV,CNL_U22_PV,CNL_Y22_PV,ICL_Simics_VP_RS1_PSS_0.8C,ICL_Simics_VP_RS1_PSS_0.8P,ICL_Simics_VP_RS1_PSS_1.0C,ICL_Simics_VP_RS1_PSS_1.0P,ICL_Simics_VP_RS2_PSS_1.1,ICL_U42_RS6_PV,ICL_Y42_RS6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H81_RS4_PV,TGL_H81_19H2_RS6_PreAlpha,TGL_Simics_VP_RS2_PSS0.5,TGL_Simics_VP_RS2_PSS0.8,TGL_Simics_VP_RS2_PSS1.0,TGL_Simics_VP_RS2_PSS1.1,TGL_Simics_VP_RS4_PSS0.8,TGL_Simics_VP_RS4_PSS1.0 ,TGL_Simics_VP_RS4_PSS1.1,TGL_U42_RS4_PV,TGL_Y42_RS4_PV,TGL_Z0_(TGPLP-A0)_RS4_PPOExit,TGL_U42_RS6_Alpha,TGL_U42_RS6_Beta,TGL_U42_RS6_PV,TGL_Y42_RS6_Alpha,TGL_Y42_RS6_Beta,TGL_Y42_RS6_PV,RKL_S_TGPH_Simics_VP_PSS1.0,RKL_S_TGPH_Simics_VP_PSS1.1,TGL_H81_20H1_RS7_ALPHA,TGL_H81_20H1_RS7_BETA,TGL_H81_20H1_RS7_PV</t>
  </si>
  <si>
    <t>ISH</t>
  </si>
  <si>
    <t>Based on below DCN, Coverage Added: 
https://hsdes.intel.com/appstore/article/#/1804274289/main</t>
  </si>
  <si>
    <t>Sensor Hub FW option should be removed from Platform Information Menu in BIOS</t>
  </si>
  <si>
    <t>4-low</t>
  </si>
  <si>
    <t>bios.arrowlake,bios.cannonlake,bios.icelake-client,bios.lunarlake,bios.meteorlake,ifwi.cannonlake,ifwi.icelake,ifwi.lunarlake,ifwi.meteorlake,ifwi.raptorlake</t>
  </si>
  <si>
    <t>bios.cannonlake,bios.icelake-client,ifwi.cannonlake,ifwi.icelake,ifwi.meteorlake,ifwi.raptorlake</t>
  </si>
  <si>
    <t>Low</t>
  </si>
  <si>
    <t>L4 Extended-FV</t>
  </si>
  <si>
    <t>Negative</t>
  </si>
  <si>
    <t>This is To Validate Sensor Hub FW option removal from Platform Information Menu in BIOS</t>
  </si>
  <si>
    <t>CNL_Automation_Production,InProdATMS1.0_03March2018,PSE 1.0,OBC-CNL-PCH-ISH-Sensors,OBC-CFL-PCH-ISH-Sensor,OBC-ICL-PCH-ISH-Sensors,OBC-TGL-PCH-ISH-Sensors,PPMM_Pending_TGL_H,PPMM_Pending_RKL_Native,UTR_SYNC,MTL_Test_Suite,IFWI_TEST_SUITE,IFWI_COMMON_UNIFIED,RPL_S_MASTER,MTL_S_MASTER,MTL_TRY_RUN,RPL-S_3SDC2MTL_TRP_1,MTL_PSS_0.8_NEW,MTL_SIMICS_IN_EXECUTION_TEST,RPL-Px_5SGC1, RPL-Px_4SDC1,RPL-P_5SGC1,RPL-P_5SGC2,RPL-P_4SDC1,RPL-P_3SDC2,RPL-P_2SDC3,RPL-S_2SDC4,ADL_SBGA_5GC,ADL_SBGA_5GC,RPL-SBGA_5SC,RPL-SBGA_3SC1,LNL_M_PSS0.8, ADL_SBGA_3DC4,MTL-M/P_Pre-Si_In_Production,MTL_IFWI_CBV_BIOS</t>
  </si>
  <si>
    <t>Verify CNVi Bluetooth Functionality in OS before / after Connected Standby (CMS) cycle</t>
  </si>
  <si>
    <t>chassanx</t>
  </si>
  <si>
    <t>bios.pch,fw.ifwi.pchc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</si>
  <si>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</si>
  <si>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</si>
  <si>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</si>
  <si>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</si>
  <si>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</si>
  <si>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Consumer,Corporate_vPro,Slim</t>
  </si>
  <si>
    <t>vhebbarx</t>
  </si>
  <si>
    <t>CNVi Bluetooth should be functional pre and post Connected Standby (CMS) cycle</t>
  </si>
  <si>
    <t>1-showstopper</t>
  </si>
  <si>
    <t>bios.alderlake,bios.arrowlake,bios.cannonlake,bios.coffeelake,bios.cometlake,bios.icelake-client,bios.jasperlake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</si>
  <si>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jaspe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</si>
  <si>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</si>
  <si>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RPL-S_3SDC2,RPL-S_3SDC1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</si>
  <si>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</si>
  <si>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</si>
  <si>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</si>
  <si>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</si>
  <si>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</si>
  <si>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</si>
  <si>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</si>
  <si>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finger print sensor(FPS) Functionality Pre and Post Sx Cycle</t>
  </si>
  <si>
    <t>bios.platform,fw.ifwi.pchc</t>
  </si>
  <si>
    <t>CSS-IVE-113693</t>
  </si>
  <si>
    <t>ADL-S_ADP-S_SODIMM_DDR5_1DPC_Alpha,AML_5W_Y22_ROW_PV,CFL_H62_RS2_PV,CFL_H62_RS3_PV,CFL_H62_RS4_PV,CFL_H62_RS5_PV,CFL_H82_RS5_PV,CFL_H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Y42_RS6_PV,KBL_H42_PV,KBL_S22_PV,KBL_S42_PV,KBL_U21_PV,KBL_U22_PV,KBL_U23e_PV,KBL_Y22_PV,KBLR_Y_PV,LKF_A0_RS4_Alpha,LKF_B0_RS4_Beta,LKF_B0_RS4_PO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WHL_U42_Corp_PV,WHL_U42_PV,WHL_U43e_Corp_PV,ADL-S_ADP-S_SODIMM_DDR5_1DPC_Beta,ADL-S_ADP-S_SODIMM_DDR5_1DPC_PreAlpha,ADL-S_ADP-S_SODIMM_DDR5_1DPC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ADL-M_ADP-M_LP5_20H1_Alpha,ADL-M_ADP-M_LP5_20H1_Beta,ADL-M_ADP-M_LP5_20H1_PV,TGL_H81_20H1_RS7_ALPHA,TGL_H81_20H1_RS7_BETA,TGL_H81_20H1_RS7_PV,JSLP_Win10x_PreAlpha,JSLP_Win10x_PV,JSLP_Win10x_Alpha,JSLP_Win10x_Beta,ADL-P_ADP-LP_LP5_PreAlpha,ADL-P_ADP-LP_L4X_PreAlpha</t>
  </si>
  <si>
    <t>FPS/iFPS,S-states</t>
  </si>
  <si>
    <t>Interops : FPS and Sx
ADL:2203202988</t>
  </si>
  <si>
    <t>Finger print  Sensor (FPS) functionality should work fine  Pre and Post Sx Cycle</t>
  </si>
  <si>
    <t>bios.alderlake,bios.amberlake,bios.arrowlake,bios.cannonlake,bios.coffeelake,bios.cometlake,bios.icelake-client,bios.jasperlake,bios.kabylake,bios.kabylake_r,bios.lakefield,bios.lunarlake,bios.meteorlake,bios.rocketlake,bios.tigerlake,bios.whiskeylake,ifwi.amberlake,ifwi.cannonlake,ifwi.coffeelake,ifwi.cometlake,ifwi.icelake,ifwi.kabylake,ifwi.kabylake_r,ifwi.lakefield,ifwi.lunarlake,ifwi.meteorlake,ifwi.raptorlake,ifwi.whiskeylake</t>
  </si>
  <si>
    <t>bios.alderlake,bios.amberlake,bios.cannonlake,bios.coffeelake,bios.cometlake,bios.icelake-client,bios.jasperlake,bios.kabylake,bios.kabylake_r,bios.lakefield,bios.meteorlake,bios.raptorlake,bios.rocketlake,bios.whiskeylake,ifwi.amberlake,ifwi.cannonlake,ifwi.coffeelake,ifwi.cometlake,ifwi.icelake,ifwi.kabylake,ifwi.kabylake_r,ifwi.lakefield,ifwi.meteorlake,ifwi.raptorlake,ifwi.whiskeylake</t>
  </si>
  <si>
    <t>This Test Case should Validate finger print sensor Functionality Pre and Post Sx Cycle 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</si>
  <si>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</si>
  <si>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Verify functionality of finger print sensor after warm reboot cycles</t>
  </si>
  <si>
    <t>CSS-IVE-113695</t>
  </si>
  <si>
    <t>ADL-S_ADP-S_SODIMM_DDR5_1DPC_Alpha,AML_5W_Y22_ROW_PV,CFL_H62_RS2_PV,CFL_H62_RS3_PV,CFL_H62_RS4_PV,CFL_H62_RS5_PV,CFL_H82_RS5_PV,CFL_H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Y42_RS6_PV,KBL_H42_PV,KBL_S22_PV,KBL_S42_PV,KBL_U21_PV,KBL_U22_PV,KBL_U23e_PV,KBL_Y22_PV,KBLR_Y_PV,LKF_A0_RS4_Alpha,LKF_B0_RS4_Beta,LKF_B0_RS4_PO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TGPH_Native_DDR4_RS6_Alpha,RKL_S81_TGPH_Native_DDR4_RS7_Beta,RKL_S81_TGPH_Native_DDR4_RS7_PV,WHL_U42_Corp_PV,WHL_U42_PV,WHL_U43e_Corp_PV,ADL-S_ADP-S_SODIMM_DDR5_1DPC_Beta,ADL-S_ADP-S_SODIMM_DDR5_1DPC_PreAlpha,ADL-S_ADP-S_SODIMM_DDR5_1DPC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JSLP_Win10x_PreAlpha,JSLP_Win10x_PV,JSLP_Win10x_Alpha,JSLP_Win10x_Beta,ADL-P_ADP-LP_LP5_PreAlpha,ADL-P_ADP-LP_L4X_PreAlpha</t>
  </si>
  <si>
    <t>FPS/iFPS</t>
  </si>
  <si>
    <t>Interops : FPS and Warm reboot cycles</t>
  </si>
  <si>
    <t>Finger print functionality should be working post warm reboot cycles.</t>
  </si>
  <si>
    <t>bios.alderlake,bios.amberlake,bios.arrowlake,bios.cannonlake,bios.coffeelake,bios.cometlake,bios.icelake-client,bios.jasperlake,bios.kabylake,bios.kabylake_r,bios.lunarlake,bios.meteorlake,bios.rocketlake,bios.whiskeylake,ifwi.amberlake,ifwi.cannonlake,ifwi.coffeelake,ifwi.cometlake,ifwi.icelake,ifwi.kabylake,ifwi.kabylake_r,ifwi.lunarlake,ifwi.meteorlake,ifwi.raptorlake,ifwi.whiskeylake</t>
  </si>
  <si>
    <t>bios.alderlake,bios.amberlake,bios.cannonlake,bios.coffeelake,bios.cometlake,bios.icelake-client,bios.jasperlake,bios.kabylake,bios.kabylake_r,bios.lakefield,bios.rocketlake,bios.whiskeylake,ifwi.amberlake,ifwi.cannonlake,ifwi.coffeelake,ifwi.cometlake,ifwi.icelake,ifwi.kabylake,ifwi.kabylake_r,ifwi.lakefield,ifwi.meteorlake,ifwi.raptorlake,ifwi.whiskeylake</t>
  </si>
  <si>
    <t>Intention of this test case is to verify the finger print device after warm reboot cycles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</si>
  <si>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</si>
  <si>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functionality of finger print sensor after CMS</t>
  </si>
  <si>
    <t>CSS-IVE-113712</t>
  </si>
  <si>
    <t>Interops : FPS and CS</t>
  </si>
  <si>
    <t>Finger print functionality should be working fine post CS.</t>
  </si>
  <si>
    <t>Sensor Viewer,Socwatch</t>
  </si>
  <si>
    <t>Intention of this test case is to verify the finger print device functionality post Connected standby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</si>
  <si>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</si>
  <si>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</si>
  <si>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</si>
  <si>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</si>
  <si>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</si>
  <si>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</si>
  <si>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</si>
  <si>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3-medium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</si>
  <si>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</si>
  <si>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</si>
  <si>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</si>
  <si>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 IFWI_Payload_Platform-Val, MTL-P_3SDC4, MTL-P_3SDC3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</si>
  <si>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</si>
  <si>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</si>
  <si>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</si>
  <si>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</si>
  <si>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</si>
  <si>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ADL_SBGA_3DC4,MTL_IFWI_CBV_PMC, MTL-P_3SDC4, MTL-P_3SDC3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</si>
  <si>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</si>
  <si>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</si>
  <si>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</si>
  <si>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</si>
  <si>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</si>
  <si>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</si>
  <si>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</si>
  <si>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</si>
  <si>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bios.alderlake,bios.jasperlake,bios.meteorlake,bios.raptorlake,bios.rocketlake,ifwi.meteorlake,ifwi.raptorlake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</si>
  <si>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</si>
  <si>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5SGC1,RPL-S_4SDC2,RPL-S_2SDC1,RPL-S_2SDC2,RPL-S_2SDC3,ADL-P_5SGC2,MTL_SIMICS_IN_EXECUTION_TEST,RPL-Px_5SGC1,RPL_P_MASTER,NA_4_FHF,ADL_SBGA_5GC,ADL-M_3SDC2RPL-S_3SDC2,RPL-S_5SGC1,,RPL-P_3SDC2, RPL-P_5SGC1, RPL-P_4SDC1, RPL-P_PNP_GC, MTL-M_3SDC3,MTL-M/P_Pre-Si_In_Production,MTL_IFWI_IAC_SPHY,MTL_IFWI_IAC_GBe,MTL_IFWI_CBV_PMC,RPL-SBGA_5SC, RPL-SBGA_3SC, RPL-SBGA_2SC2,MTL_IFWI_CBV_GBe, MTL-P_2SDC5, MTL-P_5SGC1, RPL-S_2SDC8, RPL-SBGA_4SC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</si>
  <si>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</si>
  <si>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</si>
  <si>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</si>
  <si>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</si>
  <si>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</si>
  <si>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</si>
  <si>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bios.alderlake,bios.arrowlake,bios.jasperlake,bios.lunarlake,bios.meteorlake,bios.raptorlake,bios.rocketlake,ifwi.lunarlake,ifwi.meteorlake,ifwi.raptorlake</t>
  </si>
  <si>
    <t>High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</si>
  <si>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</si>
  <si>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</t>
  </si>
  <si>
    <t>Verify SUT wake from S0i3 by CNVi Wi-Fi wake event</t>
  </si>
  <si>
    <t>bios.pch,fw.ifwi.pchc,fw.ifwi.pmc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</si>
  <si>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</si>
  <si>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</si>
  <si>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</si>
  <si>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</si>
  <si>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</si>
  <si>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coffeelake,ifwi.cometlake,ifwi.icelake,ifwi.lunarlake,ifwi.meteorlake,ifwi.raptorlake,ifwi.tigerlake,ifwi.whiskeylake</t>
  </si>
  <si>
    <t>bios.alderlake,bios.coffeelake,bios.jasperlake,bios.raptorlake,bios.rocketlake,bios.tigerlake,bios.whiskeylake,ifwi.coffeelake,ifwi.meteorlake,ifwi.raptorlake,ifwi.tigerlake,ifwi.whiskeylake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</si>
  <si>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</si>
  <si>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</si>
  <si>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</si>
  <si>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</si>
  <si>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</si>
  <si>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</si>
  <si>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</si>
  <si>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</si>
  <si>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</si>
  <si>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lakefield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</si>
  <si>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</si>
  <si>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</si>
  <si>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RPL-S_3SDC2,RPL-S_3SDC3,MTL_PSS_CMS, RPL-S_3SDC2,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</t>
  </si>
  <si>
    <t>Verify CNVi Bluetooth Functionality in OS before/after disconnected MoS cycle</t>
  </si>
  <si>
    <t>common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</si>
  <si>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</si>
  <si>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</si>
  <si>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</si>
  <si>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</si>
  <si>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</si>
  <si>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</si>
  <si>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</si>
  <si>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</si>
  <si>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</si>
  <si>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</si>
  <si>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</si>
  <si>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</si>
  <si>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</si>
  <si>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</si>
  <si>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girishax</t>
  </si>
  <si>
    <t>fw.ifwi.bios</t>
  </si>
  <si>
    <t>System Firmware Builds and bringup</t>
  </si>
  <si>
    <t>Client-IFWI</t>
  </si>
  <si>
    <t>ifwi.alderlake,ifwi.jasperlake,ifwi.lunarlake,ifwi.meteorlake,ifwi.raptorlake,ifwi.rocketlake</t>
  </si>
  <si>
    <t>ifwi.alderlake,ifwi.jasperlake,ifwi.meteorlake,ifwi.raptorlake,ifwi.rocketlake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</si>
  <si>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</si>
  <si>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</si>
  <si>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</si>
  <si>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</si>
  <si>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GbE,LAN</t>
  </si>
  <si>
    <t>BC-RQTBC-12579
ICL/LKF: IceLake-UCIS-177
TGL,RKL : 1209949755
TGL Requirement coverage: 220195222, 220194364,</t>
  </si>
  <si>
    <t>Onboard LAN connectivity/functionality should work fine when Hot Plug/UnPlug</t>
  </si>
  <si>
    <t>ifwi.alderlake,ifwi.lunarlake,ifwi.meteorlake,ifwi.raptorlake,ifwi.rocketlake</t>
  </si>
  <si>
    <t>ifwi.alderlake,ifwi.meteorlake,ifwi.raptorlake,ifwi.rocketlake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</si>
  <si>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</si>
  <si>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</t>
  </si>
  <si>
    <t>Verify PCH /CSE/CPU bootstall unlock via BSSB</t>
  </si>
  <si>
    <t>CSS-IVE-131401</t>
  </si>
  <si>
    <t>Debug Interfaces and Traces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</si>
  <si>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</si>
  <si>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debug interfaces,NPK,TBT_PD_EC_NA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</si>
  <si>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</si>
  <si>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</si>
  <si>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</si>
  <si>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</t>
  </si>
  <si>
    <t>Verify Wired LAN information under Intel Manageability and security status tool in OS</t>
  </si>
  <si>
    <t>fw.ifwi.csme</t>
  </si>
  <si>
    <t>CSS-IVE-131449</t>
  </si>
  <si>
    <t>Manageability Support</t>
  </si>
  <si>
    <t>ADL-S_ADP-S_SODIMM_DDR5_1DPC_Alpha,ADL-S_ADP-S_UDIMM_DDR5_1DPC_PreAlpha,RKL_S61_CMPH_Xcomp_DDR4_POE,RKL_S61_TGPH_Native_DDR4_RS6_Alpha,RKL_S61_TGPH_Native_DDR4_POE,RKL_S61_TGPH_Native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H81_RS4_PV,TGL_H81_19H2_RS6_PreAlpha,TGL_Simics_VP_RS2_PSS1.0,TGL_Simics_VP_RS2_PSS1.1,TGL_Simics_VP_RS4_PSS1.0 ,TGL_Simics_VP_RS4_PSS1.1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S_TGPH_Simics_VP_PSS1.0,RKL_S_TGPH_Simics_VP_PSS1.1,ADL-P_ADP-LP_DDR4_ALPHA,ADL-P_ADP-LP_DDR4_BETA,ADL-P_ADP-LP_DDR4_PV,ADL-P_ADP-LP_DDR4_PreAlpha</t>
  </si>
  <si>
    <t>MEBx,vPRO</t>
  </si>
  <si>
    <t>Added TC for ICL program based on following request : Please check if we have sufficient coverage leveraging this Tool for Manageability and Security Status.
Refereed DOC: 574536_ICL_Intel_Management_and_Security_Status_Application__UG_Rev0p6.pdf</t>
  </si>
  <si>
    <t>Corporate_vPro</t>
  </si>
  <si>
    <t>"Advanced " Tab should displayed in Intel Management GUI, Under this tab "Network information tab" should list with the network information.</t>
  </si>
  <si>
    <t>ICL-ArchReview-PostSi,UDL2.0_ATMS2.0,OBC-ICL-PCH-CSME-Manageability-MEBx,OBC-TGL-PCH-CSME-Manageability-MEBx,MTL_Test_Suite,IFWI_SYNC,IFWI_TEST_SUITEIFWI_COVERAGE_DELTA,RPLSGC1,RPLSGC2,ADL-P_4SDC2,ADL_SBGA_5GC, ADL_SBGA_3DC4,RPL-S_4SDC1, RPL-S_3SDC2, RPL-S_2SDC3,MTL_IFWI_CBV_CSME,MTL_IFWI_CBV_GBe,RPL-SBGA_5SC</t>
  </si>
  <si>
    <t>Verify wifi functionality in UEFI when performing Remote Secure Erase with KVM session established</t>
  </si>
  <si>
    <t>CSS-IVE-131541</t>
  </si>
  <si>
    <t>ADL-S_ADP-S_SODIMM_DDR5_1DPC_Alpha,ADL-S_ADP-S_UDIMM_DDR5_1DPC_PreAlpha,CFL_H62_RS2_PV,CFL_H62_RS3_PV,CFL_H62_RS4_PV,CFL_H62_RS5_PV,CFL_H82_RS5_PV,CFL_H82_RS6_PV,CFL_S62_RS4_PV,CFL_S62_RS5_PV,CFL_S82_RS5_PV,CFL_S82_RS6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RKL_S61_TGPH_Native_DDR4_RS6_Alpha,RKL_S61_TGPH_Native_DDR4_POE,RKL_S61_TGPH_Native_DDR4_RS7_Beta,RKL_S61_TGPH_Native_DDR4_RS7_PV,RKL_S81_TGPH_Native_DDR4_POE,RKL_S81_TGPH_Native_DDR4_RS6_Alpha,RKL_S81_TGPH_Native_DDR4_RS7_Beta,RKL_S81_TGPH_Native_DDR4_RS7_PV,TGL_ H81_RS4_Alpha,TGL_ H81_RS4_Beta,TGL_ H81_RS4_PV,TGL_H81_19H2_RS6_PreAlpha,TGL_U42_RS4_PV,TGL_Y42_RS4_PV,WHL_U42_Corp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DL-P_ADP-LP_DDR4_ALPHA,ADL-P_ADP-LP_DDR4_BETA,ADL-P_ADP-LP_DDR4_PV,ADL-P_ADP-LP_DDR4_PreAlpha</t>
  </si>
  <si>
    <t>AMT,MEBx,UEFI,vPRO,WiFi</t>
  </si>
  <si>
    <t>Tc added based on Preboot Wifi interop POR
RKL:220719464
ADL:2205034797</t>
  </si>
  <si>
    <t>Wifi functionality should not work in UEFI with Remote secure erase </t>
  </si>
  <si>
    <t>intel manageability configuration</t>
  </si>
  <si>
    <t>Wireless AMT and Wi-Fi in UEFI each require sole ownership of the Wi-Fi adapter
–Both cannot have concurrent use of the Wi-Fi link
–Wireless AMT cannot monitor the Wi-Fi link when it is used in the UEFI environment
 UEFI-based Wi-Fi and AMT boot usages serve different purposes
–AMT main usages: KVM, SOL (Serial over LAN) to manage the client, Remote Secure Erase (e.g. lost or stolen clients)</t>
  </si>
  <si>
    <t>ICL-ArchReview-PostSi,ICL_RFR,UDL2.0_ATMS2.0,ICL_RVPC_NA,OBC-CNL-PCH-CSME-Manageability-MEBx,OBC-CFL-PCH-CSME-Manageability-MEBx,OBC-ICL-PCH-CSME-Manageability-MEBx,OBC-LKF-PCH-CSME-Manageability-MEBx,IFWI_TEST_SUITE,ADL/RKL/JSL,Delta_IFWI_BIOS,RKL-S X2_(CML-S+CMP-H)_S102,RKL-S X2_(CML-S+CMP-H)_S62,MTL_Test_Suite,IFWI_SYNC,IFWI_Coverage_Delta,ADL_M_TS,ADLMLP4x,ADL-P_5SGC1,ADL-P_4SDC2,ADL_SBGA_5GC, ADL_SBGA_3DC4,RPL-S_3SDC2, RPL-S_4SDC1,MTL_IFWI_CBV_ISH,MTL_IFWI_CBV_CSME,MTL IFWI_Payload_Platform-Val,RPL-SBGA_5SC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</si>
  <si>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</si>
  <si>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</si>
  <si>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</si>
  <si>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</si>
  <si>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</si>
  <si>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</si>
  <si>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</si>
  <si>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</t>
  </si>
  <si>
    <t>Verify SUT Boot after Flashing Corrupted IFWI</t>
  </si>
  <si>
    <t>fw.ifwi.unknown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</si>
  <si>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</si>
  <si>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</si>
  <si>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</si>
  <si>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</si>
  <si>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</si>
  <si>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</si>
  <si>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</si>
  <si>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</si>
  <si>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</si>
  <si>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</si>
  <si>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</si>
  <si>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</si>
  <si>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</si>
  <si>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</t>
  </si>
  <si>
    <t>Verify Successful USB-R redirection to Legacy OS while UEFI Secure Boot option is ON</t>
  </si>
  <si>
    <t>CSS-IVE-131888</t>
  </si>
  <si>
    <t>ADL-S_ADP-S_SODIMM_DDR5_1DPC_Alpha,AML_5W_Y22_ROW_PV,ADL-S_ADP-S_UDIMM_DDR5_1DPC_PreAlpha,AMLR_Y42_PV_RS6,CFL_H62_RS2_PV,CFL_H62_RS3_PV,CFL_H62_RS4_PV,CFL_H62_RS5_PV,CFL_H82_RS5_PV,CFL_H82_RS6_PV,CFL_S62_RS4_PV,CFL_S62_RS5_PV,CFL_S82_RS5_PV,CFL_S82_RS6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V,CML_U42_DDR4_SR20_Beta,CML_U42_DDR4_SR20_PV,CML_U42_LP3_HR19_Beta,CML_U42_LP3_HR19_PV,CML_U42_LP3_SR20_Beta,CML_U42_LP3_SR20_PV,CML_U62_DDR4_HR19_POE,CML_U62_DDR4_SR20_Beta,CML_U62_DDR4_SR20_PV,CML_U62_LP3_SR20_Beta,CML_U62_LP3_SR20_PV,CML_U62_LP4x_SR20_POE,CNL_H82_PV,KBL_H42_PV,KBL_S22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TGPH_Native_DDR4_RS6_Alpha,RKL_S81_TGPH_Native_DDR4_RS7_Beta,RKL_S81_TGPH_Native_DDR4_RS7_PV,TGL_ H81_RS4_Alpha,TGL_ H81_RS4_Beta,TGL_ H81_RS4_PV,TGL_H81_19H2_RS6_PreAlpha,TGL_U42_RS4_PV,TGL_Y42_RS4_PV,TGL_Z0_(TGPLP-A0)_RS4_PPOExit,WHL_U42_Corp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</si>
  <si>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MEBx,SOL/USBR,vPRO</t>
  </si>
  <si>
    <t>BC-RQTBC-8351
ICL: BC-RQTBC-14525</t>
  </si>
  <si>
    <t>SUT should be able to perform USB-R redirection with Secure boot Enabled.</t>
  </si>
  <si>
    <t>In CS ME 11.0, the ME SKU's are no more reconize based on CS ME FW Size. The current size for each SKU's are as mentioned below:
Consumer SKU's: 1.75 MB.
Corporate SKU's: 6.75MB.
The ME FW SKU's are should be either shown as  Consumer or Corporate SKU's. 
https://vthsd.intel.com/hsd/clientsw/default.aspx#dcn/default.aspx?dcn_id=2503429</t>
  </si>
  <si>
    <t>CSE,ICL-ArchReview-PostSi,UDL2.0_ATMS2.0,OBC-CNL-PCH-CSME-Manageability-MEBx,OBC-CFL-PCH-CSME-Manageability-MEBx,OBC-ICL-PCH-CSME-Manageability-MEBx,OBC-TGL-PCH-CSME-Manageability-MEBx,IFWI_TEST_SUITE,ADL/RKL/JSL,RKL-S X2_(CML-S+CMP-H)_S102,RKL-S X2_(CML-S+CMP-H)_S62,MTL_Test_Suite,IFWI_SYNC,IFWI_COVERAGE_DELTA,RPLSGC1,RPLSGC2,RPL_S_MASTER,RPL-S_4SDC1,RPL-S_3SDC2,RPL-S_2SDC3,ADL_SBGA_5GC, ADL_SBGA_3DC4,MTL_IFWI_CBV_CSME,RPL-SBGA_5SC</t>
  </si>
  <si>
    <t>Verify firmware upgrade and downgrade for ME and PMC combination payloads from OS</t>
  </si>
  <si>
    <t>CSS-IVE-131915</t>
  </si>
  <si>
    <t>Industry Specs and Open source initiatives</t>
  </si>
  <si>
    <t>ADL-S_ADP-S_SODIMM_DDR5_1DPC_Alpha,ADL-S_ADP-S_UDIMM_DDR5_1DPC_PreAlpha,CFL_H62_RS2_PV,CFL_H62_RS3_PV,CFL_H62_RS4_PV,CFL_H62_RS5_PV,CFL_H82_RS5_PV,CFL_H82_RS6_PV,CFL_S62_RS4_PV,CFL_S62_RS5_PV,CFL_S82_RS5_PV,CFL_S82_RS6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H81_RS4_PV,TGL_H81_19H2_RS6_PreAlpha,TGL_HFPGA_RS3,TGL_HFPGA_RS4,TGL_Simics_VP_RS2_PSS1.0,TGL_Simics_VP_RS2_PSS1.1,TGL_Simics_VP_RS4_PSS1.0 ,TGL_Simics_VP_RS4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</si>
  <si>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FW-Update</t>
  </si>
  <si>
    <t>FW update scenario at OS Level for ME+PMC</t>
  </si>
  <si>
    <t>Firmware upgrade and downgrade for ME and PMC combination payloads from OS should get completed successfully from OS</t>
  </si>
  <si>
    <t>CapsuleApp.efi,FFUTool.exe,FFU_EFI</t>
  </si>
  <si>
    <t>Intention of the testcase is to verify  firmware upgrade and downgrade for ME and PMC combination payloads
This test verifies upgrade and downgrade at OS level
 </t>
  </si>
  <si>
    <t>UDL2.0_ATMS2.0,TGL_IFWI_PO_P3,IFWI_TEST_SUITE,ADL/RKL/JSL,RKL-S X2_(CML-S+CMP-H)_S102,RKL-S X2_(CML-S+CMP-H)_S62,IFWI_SYNC,ADL_N_IFWI,RPLSGC1,RPLSGC2,IFWI_COVERAGE_DELTA,IFWI_FOC_BAT,ADLMLP4x,ADL-P_5SGC1,ADL-P_5SGC2,ADL-M_5SGC1,RPL-S_5SGC1,RPL-S_4SDC1,RPL-S_3SDC1,RPL-S_3SDC2,RPL-S_2SDC1,RPL-S_2SDC2,RPL-S_2SDC3,MTL_IFWI_BAT,ADL_SBGA_5GC, ADL_SBGA_3DC4,RPL-S_2SDC7,MTL_IFWI_CBV_CSME,ADL_N_IFWI_5SGC1,ADL_N_IFWI_4SDC1,ADL_N_IFWI_3SDC1,ADL_N_IFWI_2SDC1,ADL_N_IFWI_2SDC2,ADL_N_IFWI_2SDC3,ADL_N_IFWI_IEC_CSME,RPL-SBGA_5SC, RPL-SBGA_4SC, RPL-SBGA_3SC, RPL-SBGA_2SC1, RPL-SBGA_2SC2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</si>
  <si>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</si>
  <si>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</si>
  <si>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</si>
  <si>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</si>
  <si>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</si>
  <si>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</si>
  <si>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</si>
  <si>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</si>
  <si>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</si>
  <si>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</si>
  <si>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</si>
  <si>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</si>
  <si>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</si>
  <si>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</si>
  <si>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</si>
  <si>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</si>
  <si>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</si>
  <si>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</si>
  <si>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</si>
  <si>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</si>
  <si>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ifwi.lunarlake,ifwi.meteorlake,ifwi.raptorlake</t>
  </si>
  <si>
    <t>ifwi.meteorlake,ifwi.raptorlake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</si>
  <si>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</si>
  <si>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</si>
  <si>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</si>
  <si>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</si>
  <si>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</si>
  <si>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</si>
  <si>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</t>
  </si>
  <si>
    <t>Verify System boot with Delayed Authentication Mode(DAM) Configuration disabled IFWI</t>
  </si>
  <si>
    <t>fw.ifwi.tools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</si>
  <si>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</si>
  <si>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</si>
  <si>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</si>
  <si>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</si>
  <si>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</si>
  <si>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</si>
  <si>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</si>
  <si>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comments</t>
  </si>
  <si>
    <t>passed</t>
  </si>
  <si>
    <t>verified with x4 slot</t>
  </si>
  <si>
    <t>verified with Onboard Foxville LAN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</si>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</sst>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42424"/>
      <name val="Segoe UI"/>
      <family val="2"/>
    </font>
    <font>
      <sz val="11"/>
      <color rgb="FF24242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18" fillId="0" borderId="0" xfId="42" applyAlignme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tabSelected="1" workbookViewId="0">
      <selection activeCell="C1" sqref="C1"/>
    </sheetView>
  </sheetViews>
  <sheetFormatPr defaultRowHeight="14.4" x14ac:dyDescent="0.3"/>
  <cols>
    <col min="1" max="1" width="17.109375" customWidth="1"/>
    <col min="2" max="2" width="84.109375" bestFit="1" customWidth="1"/>
    <col min="4" max="4" width="47.21875" bestFit="1" customWidth="1"/>
    <col min="33" max="33" width="19.109375" customWidth="1"/>
  </cols>
  <sheetData>
    <row r="1" spans="1:39" x14ac:dyDescent="0.3">
      <c r="A1" s="1" t="s">
        <v>333</v>
      </c>
      <c r="B1" s="1" t="s">
        <v>334</v>
      </c>
      <c r="C1" s="1" t="s">
        <v>335</v>
      </c>
      <c r="D1" s="1" t="s">
        <v>329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HYPERLINK("https://hsdes.intel.com/resource/14013158278","14013158278")</f>
        <v>14013158278</v>
      </c>
      <c r="B2" s="1" t="s">
        <v>35</v>
      </c>
      <c r="C2" s="1" t="s">
        <v>330</v>
      </c>
      <c r="D2" s="1"/>
      <c r="E2" s="1"/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18</v>
      </c>
      <c r="M2" s="1">
        <v>15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U2" s="1"/>
      <c r="V2" s="1" t="s">
        <v>36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/>
      <c r="AC2" s="1" t="s">
        <v>53</v>
      </c>
      <c r="AD2" s="1" t="s">
        <v>54</v>
      </c>
      <c r="AE2" s="1"/>
      <c r="AF2" s="1" t="s">
        <v>55</v>
      </c>
      <c r="AG2" s="1" t="s">
        <v>56</v>
      </c>
      <c r="AH2" s="1"/>
      <c r="AI2" s="1"/>
      <c r="AJ2" s="1" t="s">
        <v>57</v>
      </c>
      <c r="AK2" s="1" t="s">
        <v>58</v>
      </c>
      <c r="AL2" s="1" t="s">
        <v>59</v>
      </c>
      <c r="AM2" s="1" t="s">
        <v>60</v>
      </c>
    </row>
    <row r="3" spans="1:39" x14ac:dyDescent="0.3">
      <c r="A3" s="1" t="str">
        <f>HYPERLINK("https://hsdes.intel.com/resource/14013158706","14013158706")</f>
        <v>14013158706</v>
      </c>
      <c r="B3" s="1" t="s">
        <v>61</v>
      </c>
      <c r="C3" s="1" t="s">
        <v>330</v>
      </c>
      <c r="D3" s="1"/>
      <c r="E3" s="1"/>
      <c r="F3" s="1" t="s">
        <v>36</v>
      </c>
      <c r="G3" s="1" t="s">
        <v>62</v>
      </c>
      <c r="H3" s="1" t="s">
        <v>38</v>
      </c>
      <c r="I3" s="1" t="s">
        <v>39</v>
      </c>
      <c r="J3" s="1" t="s">
        <v>40</v>
      </c>
      <c r="K3" s="1" t="s">
        <v>63</v>
      </c>
      <c r="L3" s="1">
        <v>1</v>
      </c>
      <c r="M3" s="1">
        <v>1</v>
      </c>
      <c r="N3" s="1" t="s">
        <v>64</v>
      </c>
      <c r="O3" s="1" t="s">
        <v>43</v>
      </c>
      <c r="P3" s="1" t="s">
        <v>65</v>
      </c>
      <c r="Q3" s="1" t="s">
        <v>66</v>
      </c>
      <c r="R3" s="1" t="s">
        <v>67</v>
      </c>
      <c r="S3" s="1" t="s">
        <v>64</v>
      </c>
      <c r="T3" s="1" t="s">
        <v>47</v>
      </c>
      <c r="U3" s="1"/>
      <c r="V3" s="1" t="s">
        <v>36</v>
      </c>
      <c r="W3" s="1" t="s">
        <v>68</v>
      </c>
      <c r="X3" s="1" t="s">
        <v>49</v>
      </c>
      <c r="Y3" s="1" t="s">
        <v>69</v>
      </c>
      <c r="Z3" s="1" t="s">
        <v>70</v>
      </c>
      <c r="AA3" s="1" t="s">
        <v>71</v>
      </c>
      <c r="AB3" s="1"/>
      <c r="AC3" s="1" t="s">
        <v>53</v>
      </c>
      <c r="AD3" s="1" t="s">
        <v>54</v>
      </c>
      <c r="AE3" s="1"/>
      <c r="AF3" s="1" t="s">
        <v>72</v>
      </c>
      <c r="AG3" s="1" t="s">
        <v>73</v>
      </c>
      <c r="AH3" s="1"/>
      <c r="AI3" s="1"/>
      <c r="AJ3" s="1" t="s">
        <v>74</v>
      </c>
      <c r="AK3" s="1" t="s">
        <v>58</v>
      </c>
      <c r="AL3" s="1" t="s">
        <v>75</v>
      </c>
      <c r="AM3" s="1" t="s">
        <v>76</v>
      </c>
    </row>
    <row r="4" spans="1:39" x14ac:dyDescent="0.3">
      <c r="A4" s="1" t="str">
        <f>HYPERLINK("https://hsdes.intel.com/resource/14013160688","14013160688")</f>
        <v>14013160688</v>
      </c>
      <c r="B4" s="1" t="s">
        <v>77</v>
      </c>
      <c r="C4" s="1" t="s">
        <v>330</v>
      </c>
      <c r="D4" s="1"/>
      <c r="E4" s="1"/>
      <c r="F4" s="1" t="s">
        <v>78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79</v>
      </c>
      <c r="L4" s="1">
        <v>25</v>
      </c>
      <c r="M4" s="1">
        <v>17</v>
      </c>
      <c r="N4" s="1" t="s">
        <v>80</v>
      </c>
      <c r="O4" s="1" t="s">
        <v>81</v>
      </c>
      <c r="P4" s="1" t="s">
        <v>82</v>
      </c>
      <c r="Q4" s="1" t="s">
        <v>83</v>
      </c>
      <c r="R4" s="1" t="s">
        <v>84</v>
      </c>
      <c r="S4" s="1" t="s">
        <v>80</v>
      </c>
      <c r="T4" s="1" t="s">
        <v>85</v>
      </c>
      <c r="U4" s="1"/>
      <c r="V4" s="1" t="s">
        <v>86</v>
      </c>
      <c r="W4" s="1" t="s">
        <v>87</v>
      </c>
      <c r="X4" s="1" t="s">
        <v>49</v>
      </c>
      <c r="Y4" s="1" t="s">
        <v>88</v>
      </c>
      <c r="Z4" s="1" t="s">
        <v>89</v>
      </c>
      <c r="AA4" s="1" t="s">
        <v>90</v>
      </c>
      <c r="AB4" s="1"/>
      <c r="AC4" s="1" t="s">
        <v>53</v>
      </c>
      <c r="AD4" s="1" t="s">
        <v>54</v>
      </c>
      <c r="AE4" s="1"/>
      <c r="AF4" s="1" t="s">
        <v>55</v>
      </c>
      <c r="AG4" s="1" t="s">
        <v>56</v>
      </c>
      <c r="AH4" s="1"/>
      <c r="AI4" s="1"/>
      <c r="AJ4" s="1" t="s">
        <v>57</v>
      </c>
      <c r="AK4" s="1" t="s">
        <v>58</v>
      </c>
      <c r="AL4" s="1" t="s">
        <v>91</v>
      </c>
      <c r="AM4" s="1" t="s">
        <v>92</v>
      </c>
    </row>
    <row r="5" spans="1:39" x14ac:dyDescent="0.3">
      <c r="A5" s="1" t="str">
        <f>HYPERLINK("https://hsdes.intel.com/resource/14013160691","14013160691")</f>
        <v>14013160691</v>
      </c>
      <c r="B5" s="1" t="s">
        <v>93</v>
      </c>
      <c r="C5" s="1" t="s">
        <v>330</v>
      </c>
      <c r="D5" s="1"/>
      <c r="E5" s="1"/>
      <c r="F5" s="1" t="s">
        <v>78</v>
      </c>
      <c r="G5" s="1" t="s">
        <v>37</v>
      </c>
      <c r="H5" s="1" t="s">
        <v>38</v>
      </c>
      <c r="I5" s="1" t="s">
        <v>39</v>
      </c>
      <c r="J5" s="1" t="s">
        <v>40</v>
      </c>
      <c r="K5" s="1" t="s">
        <v>79</v>
      </c>
      <c r="L5" s="1">
        <v>25</v>
      </c>
      <c r="M5" s="1">
        <v>17</v>
      </c>
      <c r="N5" s="1" t="s">
        <v>94</v>
      </c>
      <c r="O5" s="1" t="s">
        <v>81</v>
      </c>
      <c r="P5" s="1" t="s">
        <v>95</v>
      </c>
      <c r="Q5" s="1" t="s">
        <v>83</v>
      </c>
      <c r="R5" s="1" t="s">
        <v>96</v>
      </c>
      <c r="S5" s="1" t="s">
        <v>94</v>
      </c>
      <c r="T5" s="1" t="s">
        <v>85</v>
      </c>
      <c r="U5" s="1"/>
      <c r="V5" s="1" t="s">
        <v>86</v>
      </c>
      <c r="W5" s="1" t="s">
        <v>97</v>
      </c>
      <c r="X5" s="1" t="s">
        <v>49</v>
      </c>
      <c r="Y5" s="1" t="s">
        <v>88</v>
      </c>
      <c r="Z5" s="1" t="s">
        <v>89</v>
      </c>
      <c r="AA5" s="1" t="s">
        <v>90</v>
      </c>
      <c r="AB5" s="1"/>
      <c r="AC5" s="1" t="s">
        <v>53</v>
      </c>
      <c r="AD5" s="1" t="s">
        <v>54</v>
      </c>
      <c r="AE5" s="1"/>
      <c r="AF5" s="1" t="s">
        <v>55</v>
      </c>
      <c r="AG5" s="1" t="s">
        <v>56</v>
      </c>
      <c r="AH5" s="1"/>
      <c r="AI5" s="1"/>
      <c r="AJ5" s="1" t="s">
        <v>57</v>
      </c>
      <c r="AK5" s="1" t="s">
        <v>58</v>
      </c>
      <c r="AL5" s="1" t="s">
        <v>98</v>
      </c>
      <c r="AM5" s="1" t="s">
        <v>99</v>
      </c>
    </row>
    <row r="6" spans="1:39" x14ac:dyDescent="0.3">
      <c r="A6" s="1" t="str">
        <f>HYPERLINK("https://hsdes.intel.com/resource/14013160965","14013160965")</f>
        <v>14013160965</v>
      </c>
      <c r="B6" s="1" t="s">
        <v>100</v>
      </c>
      <c r="C6" s="1" t="s">
        <v>330</v>
      </c>
      <c r="D6" s="1"/>
      <c r="E6" s="1"/>
      <c r="F6" s="1" t="s">
        <v>36</v>
      </c>
      <c r="G6" s="1" t="s">
        <v>37</v>
      </c>
      <c r="H6" s="1" t="s">
        <v>38</v>
      </c>
      <c r="I6" s="1" t="s">
        <v>39</v>
      </c>
      <c r="J6" s="1" t="s">
        <v>40</v>
      </c>
      <c r="K6" s="1" t="s">
        <v>101</v>
      </c>
      <c r="L6" s="1">
        <v>15</v>
      </c>
      <c r="M6" s="1">
        <v>10</v>
      </c>
      <c r="N6" s="1" t="s">
        <v>102</v>
      </c>
      <c r="O6" s="1" t="s">
        <v>43</v>
      </c>
      <c r="P6" s="1" t="s">
        <v>103</v>
      </c>
      <c r="Q6" s="1" t="s">
        <v>104</v>
      </c>
      <c r="R6" s="1" t="s">
        <v>105</v>
      </c>
      <c r="S6" s="1" t="s">
        <v>102</v>
      </c>
      <c r="T6" s="1" t="s">
        <v>47</v>
      </c>
      <c r="U6" s="1"/>
      <c r="V6" s="1" t="s">
        <v>36</v>
      </c>
      <c r="W6" s="1" t="s">
        <v>106</v>
      </c>
      <c r="X6" s="1" t="s">
        <v>49</v>
      </c>
      <c r="Y6" s="1" t="s">
        <v>50</v>
      </c>
      <c r="Z6" s="1" t="s">
        <v>107</v>
      </c>
      <c r="AA6" s="1" t="s">
        <v>108</v>
      </c>
      <c r="AB6" s="1"/>
      <c r="AC6" s="1" t="s">
        <v>53</v>
      </c>
      <c r="AD6" s="1" t="s">
        <v>54</v>
      </c>
      <c r="AE6" s="1"/>
      <c r="AF6" s="1" t="s">
        <v>72</v>
      </c>
      <c r="AG6" s="1" t="s">
        <v>56</v>
      </c>
      <c r="AH6" s="1"/>
      <c r="AI6" s="1"/>
      <c r="AJ6" s="1" t="s">
        <v>57</v>
      </c>
      <c r="AK6" s="1" t="s">
        <v>58</v>
      </c>
      <c r="AL6" s="1" t="s">
        <v>109</v>
      </c>
      <c r="AM6" s="1" t="s">
        <v>110</v>
      </c>
    </row>
    <row r="7" spans="1:39" x14ac:dyDescent="0.3">
      <c r="A7" s="1" t="str">
        <f>HYPERLINK("https://hsdes.intel.com/resource/14013160973","14013160973")</f>
        <v>14013160973</v>
      </c>
      <c r="B7" s="1" t="s">
        <v>111</v>
      </c>
      <c r="C7" s="1" t="s">
        <v>330</v>
      </c>
      <c r="D7" s="1"/>
      <c r="E7" s="1"/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>
        <v>14</v>
      </c>
      <c r="M7" s="1">
        <v>9</v>
      </c>
      <c r="N7" s="1" t="s">
        <v>112</v>
      </c>
      <c r="O7" s="1" t="s">
        <v>43</v>
      </c>
      <c r="P7" s="1" t="s">
        <v>113</v>
      </c>
      <c r="Q7" s="1" t="s">
        <v>114</v>
      </c>
      <c r="R7" s="1" t="s">
        <v>115</v>
      </c>
      <c r="S7" s="1" t="s">
        <v>112</v>
      </c>
      <c r="T7" s="1" t="s">
        <v>47</v>
      </c>
      <c r="U7" s="1"/>
      <c r="V7" s="1" t="s">
        <v>36</v>
      </c>
      <c r="W7" s="1" t="s">
        <v>116</v>
      </c>
      <c r="X7" s="1" t="s">
        <v>49</v>
      </c>
      <c r="Y7" s="1" t="s">
        <v>50</v>
      </c>
      <c r="Z7" s="1" t="s">
        <v>117</v>
      </c>
      <c r="AA7" s="1" t="s">
        <v>118</v>
      </c>
      <c r="AB7" s="1"/>
      <c r="AC7" s="1" t="s">
        <v>53</v>
      </c>
      <c r="AD7" s="1" t="s">
        <v>54</v>
      </c>
      <c r="AE7" s="1"/>
      <c r="AF7" s="1" t="s">
        <v>72</v>
      </c>
      <c r="AG7" s="1" t="s">
        <v>56</v>
      </c>
      <c r="AH7" s="1"/>
      <c r="AI7" s="1"/>
      <c r="AJ7" s="1" t="s">
        <v>57</v>
      </c>
      <c r="AK7" s="1" t="s">
        <v>58</v>
      </c>
      <c r="AL7" s="1" t="s">
        <v>119</v>
      </c>
      <c r="AM7" s="1" t="s">
        <v>120</v>
      </c>
    </row>
    <row r="8" spans="1:39" x14ac:dyDescent="0.3">
      <c r="A8" s="1" t="str">
        <f>HYPERLINK("https://hsdes.intel.com/resource/14013160979","14013160979")</f>
        <v>14013160979</v>
      </c>
      <c r="B8" s="1" t="s">
        <v>121</v>
      </c>
      <c r="C8" s="1" t="s">
        <v>330</v>
      </c>
      <c r="D8" s="1"/>
      <c r="E8" s="1"/>
      <c r="F8" s="1" t="s">
        <v>36</v>
      </c>
      <c r="G8" s="1" t="s">
        <v>37</v>
      </c>
      <c r="H8" s="1" t="s">
        <v>38</v>
      </c>
      <c r="I8" s="1" t="s">
        <v>39</v>
      </c>
      <c r="J8" s="1" t="s">
        <v>40</v>
      </c>
      <c r="K8" s="1" t="s">
        <v>41</v>
      </c>
      <c r="L8" s="1">
        <v>16</v>
      </c>
      <c r="M8" s="1">
        <v>13</v>
      </c>
      <c r="N8" s="1" t="s">
        <v>122</v>
      </c>
      <c r="O8" s="1" t="s">
        <v>43</v>
      </c>
      <c r="P8" s="1" t="s">
        <v>113</v>
      </c>
      <c r="Q8" s="1" t="s">
        <v>45</v>
      </c>
      <c r="R8" s="1" t="s">
        <v>123</v>
      </c>
      <c r="S8" s="1" t="s">
        <v>122</v>
      </c>
      <c r="T8" s="1" t="s">
        <v>47</v>
      </c>
      <c r="U8" s="1"/>
      <c r="V8" s="1" t="s">
        <v>36</v>
      </c>
      <c r="W8" s="1" t="s">
        <v>124</v>
      </c>
      <c r="X8" s="1" t="s">
        <v>49</v>
      </c>
      <c r="Y8" s="1" t="s">
        <v>50</v>
      </c>
      <c r="Z8" s="1" t="s">
        <v>117</v>
      </c>
      <c r="AA8" s="1" t="s">
        <v>118</v>
      </c>
      <c r="AB8" s="1"/>
      <c r="AC8" s="1" t="s">
        <v>53</v>
      </c>
      <c r="AD8" s="1" t="s">
        <v>54</v>
      </c>
      <c r="AE8" s="1"/>
      <c r="AF8" s="1" t="s">
        <v>72</v>
      </c>
      <c r="AG8" s="1" t="s">
        <v>56</v>
      </c>
      <c r="AH8" s="1"/>
      <c r="AI8" s="1"/>
      <c r="AJ8" s="1" t="s">
        <v>57</v>
      </c>
      <c r="AK8" s="1" t="s">
        <v>125</v>
      </c>
      <c r="AL8" s="1" t="s">
        <v>126</v>
      </c>
      <c r="AM8" s="1" t="s">
        <v>127</v>
      </c>
    </row>
    <row r="9" spans="1:39" x14ac:dyDescent="0.3">
      <c r="A9" s="1" t="str">
        <f>HYPERLINK("https://hsdes.intel.com/resource/14013162374","14013162374")</f>
        <v>14013162374</v>
      </c>
      <c r="B9" s="1" t="s">
        <v>128</v>
      </c>
      <c r="C9" s="1" t="s">
        <v>330</v>
      </c>
      <c r="D9" s="1" t="s">
        <v>331</v>
      </c>
      <c r="E9" s="1"/>
      <c r="F9" s="1" t="s">
        <v>78</v>
      </c>
      <c r="G9" s="1" t="s">
        <v>37</v>
      </c>
      <c r="H9" s="1" t="s">
        <v>38</v>
      </c>
      <c r="I9" s="1" t="s">
        <v>39</v>
      </c>
      <c r="J9" s="1" t="s">
        <v>40</v>
      </c>
      <c r="K9" s="1" t="s">
        <v>79</v>
      </c>
      <c r="L9" s="1">
        <v>15</v>
      </c>
      <c r="M9" s="1">
        <v>10</v>
      </c>
      <c r="N9" s="1" t="s">
        <v>129</v>
      </c>
      <c r="O9" s="1" t="s">
        <v>81</v>
      </c>
      <c r="P9" s="1" t="s">
        <v>130</v>
      </c>
      <c r="Q9" s="1" t="s">
        <v>131</v>
      </c>
      <c r="R9" s="1" t="s">
        <v>132</v>
      </c>
      <c r="S9" s="1" t="s">
        <v>129</v>
      </c>
      <c r="T9" s="1" t="s">
        <v>85</v>
      </c>
      <c r="U9" s="1"/>
      <c r="V9" s="1" t="s">
        <v>86</v>
      </c>
      <c r="W9" s="1" t="s">
        <v>133</v>
      </c>
      <c r="X9" s="1" t="s">
        <v>49</v>
      </c>
      <c r="Y9" s="1" t="s">
        <v>134</v>
      </c>
      <c r="Z9" s="1" t="s">
        <v>135</v>
      </c>
      <c r="AA9" s="1" t="s">
        <v>136</v>
      </c>
      <c r="AB9" s="1"/>
      <c r="AC9" s="1" t="s">
        <v>53</v>
      </c>
      <c r="AD9" s="1" t="s">
        <v>54</v>
      </c>
      <c r="AE9" s="1"/>
      <c r="AF9" s="1" t="s">
        <v>72</v>
      </c>
      <c r="AG9" s="1" t="s">
        <v>56</v>
      </c>
      <c r="AH9" s="1"/>
      <c r="AI9" s="1"/>
      <c r="AJ9" s="1" t="s">
        <v>57</v>
      </c>
      <c r="AK9" s="1" t="s">
        <v>58</v>
      </c>
      <c r="AL9" s="1" t="s">
        <v>137</v>
      </c>
      <c r="AM9" s="1" t="s">
        <v>138</v>
      </c>
    </row>
    <row r="10" spans="1:39" x14ac:dyDescent="0.3">
      <c r="A10" s="1" t="str">
        <f>HYPERLINK("https://hsdes.intel.com/resource/14013162379","14013162379")</f>
        <v>14013162379</v>
      </c>
      <c r="B10" s="1" t="s">
        <v>139</v>
      </c>
      <c r="C10" s="1" t="s">
        <v>330</v>
      </c>
      <c r="D10" s="1" t="s">
        <v>331</v>
      </c>
      <c r="E10" s="1"/>
      <c r="F10" s="1" t="s">
        <v>78</v>
      </c>
      <c r="G10" s="1" t="s">
        <v>37</v>
      </c>
      <c r="H10" s="1" t="s">
        <v>38</v>
      </c>
      <c r="I10" s="1" t="s">
        <v>39</v>
      </c>
      <c r="J10" s="1" t="s">
        <v>40</v>
      </c>
      <c r="K10" s="1" t="s">
        <v>79</v>
      </c>
      <c r="L10" s="1">
        <v>15</v>
      </c>
      <c r="M10" s="1">
        <v>10</v>
      </c>
      <c r="N10" s="1" t="s">
        <v>140</v>
      </c>
      <c r="O10" s="1" t="s">
        <v>81</v>
      </c>
      <c r="P10" s="1" t="s">
        <v>130</v>
      </c>
      <c r="Q10" s="1" t="s">
        <v>141</v>
      </c>
      <c r="R10" s="1" t="s">
        <v>132</v>
      </c>
      <c r="S10" s="1" t="s">
        <v>140</v>
      </c>
      <c r="T10" s="1" t="s">
        <v>85</v>
      </c>
      <c r="U10" s="1"/>
      <c r="V10" s="1" t="s">
        <v>86</v>
      </c>
      <c r="W10" s="1" t="s">
        <v>142</v>
      </c>
      <c r="X10" s="1" t="s">
        <v>49</v>
      </c>
      <c r="Y10" s="1" t="s">
        <v>134</v>
      </c>
      <c r="Z10" s="1" t="s">
        <v>135</v>
      </c>
      <c r="AA10" s="1" t="s">
        <v>136</v>
      </c>
      <c r="AB10" s="1"/>
      <c r="AC10" s="1" t="s">
        <v>53</v>
      </c>
      <c r="AD10" s="1" t="s">
        <v>54</v>
      </c>
      <c r="AE10" s="1"/>
      <c r="AF10" s="1" t="s">
        <v>72</v>
      </c>
      <c r="AG10" s="1" t="s">
        <v>56</v>
      </c>
      <c r="AH10" s="1"/>
      <c r="AI10" s="1"/>
      <c r="AJ10" s="1" t="s">
        <v>57</v>
      </c>
      <c r="AK10" s="1" t="s">
        <v>58</v>
      </c>
      <c r="AL10" s="1" t="s">
        <v>143</v>
      </c>
      <c r="AM10" s="1" t="s">
        <v>144</v>
      </c>
    </row>
    <row r="11" spans="1:39" x14ac:dyDescent="0.3">
      <c r="A11" s="2" t="str">
        <f>HYPERLINK("https://hsdes.intel.com/resource/14013179076","14013179076")</f>
        <v>14013179076</v>
      </c>
      <c r="B11" s="1" t="s">
        <v>145</v>
      </c>
      <c r="C11" s="1" t="s">
        <v>330</v>
      </c>
      <c r="D11" s="4" t="s">
        <v>332</v>
      </c>
      <c r="E11" s="1"/>
      <c r="F11" s="1" t="s">
        <v>78</v>
      </c>
      <c r="G11" s="1" t="s">
        <v>37</v>
      </c>
      <c r="H11" s="1" t="s">
        <v>38</v>
      </c>
      <c r="I11" s="1" t="s">
        <v>39</v>
      </c>
      <c r="J11" s="1" t="s">
        <v>40</v>
      </c>
      <c r="K11" s="1" t="s">
        <v>146</v>
      </c>
      <c r="L11" s="1">
        <v>18</v>
      </c>
      <c r="M11" s="1">
        <v>14</v>
      </c>
      <c r="N11" s="1" t="s">
        <v>147</v>
      </c>
      <c r="O11" s="1" t="s">
        <v>81</v>
      </c>
      <c r="P11" s="1" t="s">
        <v>148</v>
      </c>
      <c r="Q11" s="1" t="s">
        <v>149</v>
      </c>
      <c r="R11" s="1" t="s">
        <v>150</v>
      </c>
      <c r="S11" s="1" t="s">
        <v>147</v>
      </c>
      <c r="T11" s="1" t="s">
        <v>47</v>
      </c>
      <c r="U11" s="1"/>
      <c r="V11" s="1" t="s">
        <v>86</v>
      </c>
      <c r="W11" s="1" t="s">
        <v>151</v>
      </c>
      <c r="X11" s="1" t="s">
        <v>49</v>
      </c>
      <c r="Y11" s="1" t="s">
        <v>88</v>
      </c>
      <c r="Z11" s="1" t="s">
        <v>152</v>
      </c>
      <c r="AA11" s="1" t="s">
        <v>153</v>
      </c>
      <c r="AB11" s="1"/>
      <c r="AC11" s="1" t="s">
        <v>53</v>
      </c>
      <c r="AD11" s="1" t="s">
        <v>54</v>
      </c>
      <c r="AE11" s="1"/>
      <c r="AF11" s="1" t="s">
        <v>72</v>
      </c>
      <c r="AG11" s="1" t="s">
        <v>56</v>
      </c>
      <c r="AH11" s="1"/>
      <c r="AI11" s="1"/>
      <c r="AJ11" s="1" t="s">
        <v>57</v>
      </c>
      <c r="AK11" s="1" t="s">
        <v>58</v>
      </c>
      <c r="AL11" s="1" t="s">
        <v>154</v>
      </c>
      <c r="AM11" s="1" t="s">
        <v>155</v>
      </c>
    </row>
    <row r="12" spans="1:39" x14ac:dyDescent="0.3">
      <c r="A12" s="1" t="str">
        <f>HYPERLINK("https://hsdes.intel.com/resource/14013179082","14013179082")</f>
        <v>14013179082</v>
      </c>
      <c r="B12" s="1" t="s">
        <v>156</v>
      </c>
      <c r="C12" s="1" t="s">
        <v>330</v>
      </c>
      <c r="D12" s="1"/>
      <c r="E12" s="1"/>
      <c r="F12" s="1" t="s">
        <v>78</v>
      </c>
      <c r="G12" s="1" t="s">
        <v>37</v>
      </c>
      <c r="H12" s="1" t="s">
        <v>38</v>
      </c>
      <c r="I12" s="1" t="s">
        <v>39</v>
      </c>
      <c r="J12" s="1" t="s">
        <v>40</v>
      </c>
      <c r="K12" s="1" t="s">
        <v>79</v>
      </c>
      <c r="L12" s="1">
        <v>30</v>
      </c>
      <c r="M12" s="1">
        <v>25</v>
      </c>
      <c r="N12" s="1" t="s">
        <v>157</v>
      </c>
      <c r="O12" s="1" t="s">
        <v>81</v>
      </c>
      <c r="P12" s="1" t="s">
        <v>158</v>
      </c>
      <c r="Q12" s="1" t="s">
        <v>159</v>
      </c>
      <c r="R12" s="1" t="s">
        <v>160</v>
      </c>
      <c r="S12" s="1" t="s">
        <v>157</v>
      </c>
      <c r="T12" s="1" t="s">
        <v>85</v>
      </c>
      <c r="U12" s="1"/>
      <c r="V12" s="1" t="s">
        <v>86</v>
      </c>
      <c r="W12" s="1" t="s">
        <v>161</v>
      </c>
      <c r="X12" s="1" t="s">
        <v>49</v>
      </c>
      <c r="Y12" s="1" t="s">
        <v>50</v>
      </c>
      <c r="Z12" s="1" t="s">
        <v>162</v>
      </c>
      <c r="AA12" s="1" t="s">
        <v>153</v>
      </c>
      <c r="AB12" s="1"/>
      <c r="AC12" s="1" t="s">
        <v>53</v>
      </c>
      <c r="AD12" s="1" t="s">
        <v>54</v>
      </c>
      <c r="AE12" s="1"/>
      <c r="AF12" s="1" t="s">
        <v>163</v>
      </c>
      <c r="AG12" s="1" t="s">
        <v>56</v>
      </c>
      <c r="AH12" s="1"/>
      <c r="AI12" s="1"/>
      <c r="AJ12" s="1" t="s">
        <v>57</v>
      </c>
      <c r="AK12" s="1" t="s">
        <v>58</v>
      </c>
      <c r="AL12" s="1" t="s">
        <v>164</v>
      </c>
      <c r="AM12" s="1" t="s">
        <v>165</v>
      </c>
    </row>
    <row r="13" spans="1:39" x14ac:dyDescent="0.3">
      <c r="A13" s="1" t="str">
        <f>HYPERLINK("https://hsdes.intel.com/resource/14013179427","14013179427")</f>
        <v>14013179427</v>
      </c>
      <c r="B13" s="1" t="s">
        <v>166</v>
      </c>
      <c r="C13" s="1" t="s">
        <v>330</v>
      </c>
      <c r="D13" s="1"/>
      <c r="E13" s="1"/>
      <c r="F13" s="1" t="s">
        <v>78</v>
      </c>
      <c r="G13" s="1" t="s">
        <v>37</v>
      </c>
      <c r="H13" s="1" t="s">
        <v>38</v>
      </c>
      <c r="I13" s="1" t="s">
        <v>39</v>
      </c>
      <c r="J13" s="1" t="s">
        <v>40</v>
      </c>
      <c r="K13" s="1" t="s">
        <v>167</v>
      </c>
      <c r="L13" s="1">
        <v>8</v>
      </c>
      <c r="M13" s="1">
        <v>6</v>
      </c>
      <c r="N13" s="1" t="s">
        <v>168</v>
      </c>
      <c r="O13" s="1" t="s">
        <v>81</v>
      </c>
      <c r="P13" s="1" t="s">
        <v>169</v>
      </c>
      <c r="Q13" s="1" t="s">
        <v>170</v>
      </c>
      <c r="R13" s="1" t="s">
        <v>171</v>
      </c>
      <c r="S13" s="1" t="s">
        <v>168</v>
      </c>
      <c r="T13" s="1" t="s">
        <v>85</v>
      </c>
      <c r="U13" s="1"/>
      <c r="V13" s="1" t="s">
        <v>86</v>
      </c>
      <c r="W13" s="1" t="s">
        <v>172</v>
      </c>
      <c r="X13" s="1" t="s">
        <v>49</v>
      </c>
      <c r="Y13" s="1" t="s">
        <v>69</v>
      </c>
      <c r="Z13" s="1" t="s">
        <v>173</v>
      </c>
      <c r="AA13" s="1" t="s">
        <v>174</v>
      </c>
      <c r="AB13" s="1"/>
      <c r="AC13" s="1" t="s">
        <v>53</v>
      </c>
      <c r="AD13" s="1" t="s">
        <v>54</v>
      </c>
      <c r="AE13" s="1"/>
      <c r="AF13" s="1" t="s">
        <v>72</v>
      </c>
      <c r="AG13" s="1" t="s">
        <v>56</v>
      </c>
      <c r="AH13" s="1"/>
      <c r="AI13" s="1"/>
      <c r="AJ13" s="1" t="s">
        <v>57</v>
      </c>
      <c r="AK13" s="1" t="s">
        <v>58</v>
      </c>
      <c r="AL13" s="1" t="s">
        <v>175</v>
      </c>
      <c r="AM13" s="1" t="s">
        <v>176</v>
      </c>
    </row>
    <row r="14" spans="1:39" x14ac:dyDescent="0.3">
      <c r="A14" s="1" t="str">
        <f>HYPERLINK("https://hsdes.intel.com/resource/14013179754","14013179754")</f>
        <v>14013179754</v>
      </c>
      <c r="B14" s="1" t="s">
        <v>177</v>
      </c>
      <c r="C14" s="1" t="s">
        <v>330</v>
      </c>
      <c r="D14" s="1"/>
      <c r="E14" s="1"/>
      <c r="F14" s="1" t="s">
        <v>78</v>
      </c>
      <c r="G14" s="1" t="s">
        <v>37</v>
      </c>
      <c r="H14" s="1" t="s">
        <v>38</v>
      </c>
      <c r="I14" s="1" t="s">
        <v>39</v>
      </c>
      <c r="J14" s="1" t="s">
        <v>40</v>
      </c>
      <c r="K14" s="1" t="s">
        <v>167</v>
      </c>
      <c r="L14" s="1">
        <v>10</v>
      </c>
      <c r="M14" s="1">
        <v>7</v>
      </c>
      <c r="N14" s="1" t="s">
        <v>178</v>
      </c>
      <c r="O14" s="1" t="s">
        <v>81</v>
      </c>
      <c r="P14" s="1" t="s">
        <v>179</v>
      </c>
      <c r="Q14" s="1" t="s">
        <v>180</v>
      </c>
      <c r="R14" s="1" t="s">
        <v>181</v>
      </c>
      <c r="S14" s="1" t="s">
        <v>178</v>
      </c>
      <c r="T14" s="1" t="s">
        <v>85</v>
      </c>
      <c r="U14" s="1"/>
      <c r="V14" s="1" t="s">
        <v>86</v>
      </c>
      <c r="W14" s="1" t="s">
        <v>182</v>
      </c>
      <c r="X14" s="1" t="s">
        <v>49</v>
      </c>
      <c r="Y14" s="1" t="s">
        <v>69</v>
      </c>
      <c r="Z14" s="1" t="s">
        <v>183</v>
      </c>
      <c r="AA14" s="1" t="s">
        <v>184</v>
      </c>
      <c r="AB14" s="1"/>
      <c r="AC14" s="1" t="s">
        <v>53</v>
      </c>
      <c r="AD14" s="1" t="s">
        <v>54</v>
      </c>
      <c r="AE14" s="1"/>
      <c r="AF14" s="1" t="s">
        <v>72</v>
      </c>
      <c r="AG14" s="1" t="s">
        <v>56</v>
      </c>
      <c r="AH14" s="1"/>
      <c r="AI14" s="1"/>
      <c r="AJ14" s="1" t="s">
        <v>185</v>
      </c>
      <c r="AK14" s="1" t="s">
        <v>58</v>
      </c>
      <c r="AL14" s="1" t="s">
        <v>186</v>
      </c>
      <c r="AM14" s="1" t="s">
        <v>187</v>
      </c>
    </row>
    <row r="15" spans="1:39" x14ac:dyDescent="0.3">
      <c r="A15" s="1" t="str">
        <f>HYPERLINK("https://hsdes.intel.com/resource/14013185659","14013185659")</f>
        <v>14013185659</v>
      </c>
      <c r="B15" s="1" t="s">
        <v>188</v>
      </c>
      <c r="C15" s="1" t="s">
        <v>330</v>
      </c>
      <c r="D15" s="1"/>
      <c r="E15" s="1"/>
      <c r="F15" s="1" t="s">
        <v>78</v>
      </c>
      <c r="G15" s="1" t="s">
        <v>189</v>
      </c>
      <c r="H15" s="1" t="s">
        <v>38</v>
      </c>
      <c r="I15" s="1" t="s">
        <v>39</v>
      </c>
      <c r="J15" s="1" t="s">
        <v>40</v>
      </c>
      <c r="K15" s="1" t="s">
        <v>167</v>
      </c>
      <c r="L15" s="1">
        <v>12</v>
      </c>
      <c r="M15" s="1">
        <v>10</v>
      </c>
      <c r="N15" s="1" t="s">
        <v>190</v>
      </c>
      <c r="O15" s="1" t="s">
        <v>81</v>
      </c>
      <c r="P15" s="1" t="s">
        <v>191</v>
      </c>
      <c r="Q15" s="1" t="s">
        <v>83</v>
      </c>
      <c r="R15" s="1" t="s">
        <v>192</v>
      </c>
      <c r="S15" s="1" t="s">
        <v>190</v>
      </c>
      <c r="T15" s="1" t="s">
        <v>85</v>
      </c>
      <c r="U15" s="1"/>
      <c r="V15" s="1" t="s">
        <v>86</v>
      </c>
      <c r="W15" s="1" t="s">
        <v>193</v>
      </c>
      <c r="X15" s="1" t="s">
        <v>49</v>
      </c>
      <c r="Y15" s="1" t="s">
        <v>88</v>
      </c>
      <c r="Z15" s="1" t="s">
        <v>194</v>
      </c>
      <c r="AA15" s="1" t="s">
        <v>195</v>
      </c>
      <c r="AB15" s="1"/>
      <c r="AC15" s="1" t="s">
        <v>53</v>
      </c>
      <c r="AD15" s="1" t="s">
        <v>54</v>
      </c>
      <c r="AE15" s="1"/>
      <c r="AF15" s="1" t="s">
        <v>72</v>
      </c>
      <c r="AG15" s="1" t="s">
        <v>56</v>
      </c>
      <c r="AH15" s="1"/>
      <c r="AI15" s="1"/>
      <c r="AJ15" s="1" t="s">
        <v>57</v>
      </c>
      <c r="AK15" s="1" t="s">
        <v>58</v>
      </c>
      <c r="AL15" s="1" t="s">
        <v>196</v>
      </c>
      <c r="AM15" s="1" t="s">
        <v>197</v>
      </c>
    </row>
    <row r="16" spans="1:39" x14ac:dyDescent="0.3">
      <c r="A16" s="1" t="str">
        <f>HYPERLINK("https://hsdes.intel.com/resource/14013185672","14013185672")</f>
        <v>14013185672</v>
      </c>
      <c r="B16" s="1" t="s">
        <v>198</v>
      </c>
      <c r="C16" s="1" t="s">
        <v>330</v>
      </c>
      <c r="D16" s="1"/>
      <c r="E16" s="1"/>
      <c r="F16" s="1" t="s">
        <v>78</v>
      </c>
      <c r="G16" s="1" t="s">
        <v>189</v>
      </c>
      <c r="H16" s="1" t="s">
        <v>38</v>
      </c>
      <c r="I16" s="1" t="s">
        <v>39</v>
      </c>
      <c r="J16" s="1" t="s">
        <v>40</v>
      </c>
      <c r="K16" s="1" t="s">
        <v>167</v>
      </c>
      <c r="L16" s="1">
        <v>12</v>
      </c>
      <c r="M16" s="1">
        <v>10</v>
      </c>
      <c r="N16" s="1" t="s">
        <v>199</v>
      </c>
      <c r="O16" s="1" t="s">
        <v>81</v>
      </c>
      <c r="P16" s="1" t="s">
        <v>200</v>
      </c>
      <c r="Q16" s="1" t="s">
        <v>83</v>
      </c>
      <c r="R16" s="1" t="s">
        <v>192</v>
      </c>
      <c r="S16" s="1" t="s">
        <v>199</v>
      </c>
      <c r="T16" s="1" t="s">
        <v>85</v>
      </c>
      <c r="U16" s="1"/>
      <c r="V16" s="1" t="s">
        <v>86</v>
      </c>
      <c r="W16" s="1" t="s">
        <v>201</v>
      </c>
      <c r="X16" s="1" t="s">
        <v>49</v>
      </c>
      <c r="Y16" s="1" t="s">
        <v>88</v>
      </c>
      <c r="Z16" s="1" t="s">
        <v>194</v>
      </c>
      <c r="AA16" s="1" t="s">
        <v>195</v>
      </c>
      <c r="AB16" s="1"/>
      <c r="AC16" s="1" t="s">
        <v>53</v>
      </c>
      <c r="AD16" s="1" t="s">
        <v>54</v>
      </c>
      <c r="AE16" s="1"/>
      <c r="AF16" s="1" t="s">
        <v>72</v>
      </c>
      <c r="AG16" s="1" t="s">
        <v>56</v>
      </c>
      <c r="AH16" s="1"/>
      <c r="AI16" s="1"/>
      <c r="AJ16" s="1" t="s">
        <v>57</v>
      </c>
      <c r="AK16" s="1" t="s">
        <v>58</v>
      </c>
      <c r="AL16" s="1" t="s">
        <v>202</v>
      </c>
      <c r="AM16" s="1" t="s">
        <v>203</v>
      </c>
    </row>
    <row r="17" spans="1:39" x14ac:dyDescent="0.3">
      <c r="A17" s="1" t="str">
        <f>HYPERLINK("https://hsdes.intel.com/resource/14013186298","14013186298")</f>
        <v>14013186298</v>
      </c>
      <c r="B17" s="1" t="s">
        <v>210</v>
      </c>
      <c r="C17" s="1" t="s">
        <v>330</v>
      </c>
      <c r="D17" s="1"/>
      <c r="E17" s="1"/>
      <c r="F17" s="1" t="s">
        <v>78</v>
      </c>
      <c r="G17" s="1" t="s">
        <v>189</v>
      </c>
      <c r="H17" s="1" t="s">
        <v>38</v>
      </c>
      <c r="I17" s="1" t="s">
        <v>39</v>
      </c>
      <c r="J17" s="1" t="s">
        <v>40</v>
      </c>
      <c r="K17" s="1" t="s">
        <v>211</v>
      </c>
      <c r="L17" s="1">
        <v>8</v>
      </c>
      <c r="M17" s="1">
        <v>6</v>
      </c>
      <c r="N17" s="1" t="s">
        <v>212</v>
      </c>
      <c r="O17" s="1" t="s">
        <v>81</v>
      </c>
      <c r="P17" s="1" t="s">
        <v>213</v>
      </c>
      <c r="Q17" s="1" t="s">
        <v>214</v>
      </c>
      <c r="R17" s="1" t="s">
        <v>215</v>
      </c>
      <c r="S17" s="1" t="s">
        <v>212</v>
      </c>
      <c r="T17" s="1" t="s">
        <v>47</v>
      </c>
      <c r="U17" s="1"/>
      <c r="V17" s="1" t="s">
        <v>86</v>
      </c>
      <c r="W17" s="1" t="s">
        <v>216</v>
      </c>
      <c r="X17" s="1" t="s">
        <v>207</v>
      </c>
      <c r="Y17" s="1" t="s">
        <v>69</v>
      </c>
      <c r="Z17" s="1" t="s">
        <v>217</v>
      </c>
      <c r="AA17" s="1" t="s">
        <v>218</v>
      </c>
      <c r="AB17" s="1"/>
      <c r="AC17" s="1" t="s">
        <v>53</v>
      </c>
      <c r="AD17" s="1" t="s">
        <v>54</v>
      </c>
      <c r="AE17" s="1"/>
      <c r="AF17" s="1" t="s">
        <v>72</v>
      </c>
      <c r="AG17" s="1" t="s">
        <v>56</v>
      </c>
      <c r="AH17" s="1"/>
      <c r="AI17" s="1"/>
      <c r="AJ17" s="1" t="s">
        <v>57</v>
      </c>
      <c r="AK17" s="1" t="s">
        <v>58</v>
      </c>
      <c r="AL17" s="1" t="s">
        <v>219</v>
      </c>
      <c r="AM17" s="1" t="s">
        <v>220</v>
      </c>
    </row>
    <row r="18" spans="1:39" x14ac:dyDescent="0.3">
      <c r="A18" s="1" t="str">
        <f>HYPERLINK("https://hsdes.intel.com/resource/14013186468","14013186468")</f>
        <v>14013186468</v>
      </c>
      <c r="B18" s="1" t="s">
        <v>221</v>
      </c>
      <c r="C18" s="1" t="s">
        <v>330</v>
      </c>
      <c r="D18" s="1"/>
      <c r="E18" s="1"/>
      <c r="F18" s="1" t="s">
        <v>78</v>
      </c>
      <c r="G18" s="1" t="s">
        <v>189</v>
      </c>
      <c r="H18" s="1" t="s">
        <v>38</v>
      </c>
      <c r="I18" s="1" t="s">
        <v>39</v>
      </c>
      <c r="J18" s="1" t="s">
        <v>40</v>
      </c>
      <c r="K18" s="1" t="s">
        <v>205</v>
      </c>
      <c r="L18" s="1">
        <v>40</v>
      </c>
      <c r="M18" s="1">
        <v>30</v>
      </c>
      <c r="N18" s="1" t="s">
        <v>222</v>
      </c>
      <c r="O18" s="1" t="s">
        <v>223</v>
      </c>
      <c r="P18" s="1" t="s">
        <v>224</v>
      </c>
      <c r="Q18" s="1" t="s">
        <v>225</v>
      </c>
      <c r="R18" s="1" t="s">
        <v>226</v>
      </c>
      <c r="S18" s="1" t="s">
        <v>222</v>
      </c>
      <c r="T18" s="1" t="s">
        <v>85</v>
      </c>
      <c r="U18" s="1"/>
      <c r="V18" s="1" t="s">
        <v>78</v>
      </c>
      <c r="W18" s="1" t="s">
        <v>227</v>
      </c>
      <c r="X18" s="1" t="s">
        <v>207</v>
      </c>
      <c r="Y18" s="1" t="s">
        <v>50</v>
      </c>
      <c r="Z18" s="1" t="s">
        <v>208</v>
      </c>
      <c r="AA18" s="1" t="s">
        <v>209</v>
      </c>
      <c r="AB18" s="1"/>
      <c r="AC18" s="1" t="s">
        <v>53</v>
      </c>
      <c r="AD18" s="1" t="s">
        <v>54</v>
      </c>
      <c r="AE18" s="1"/>
      <c r="AF18" s="1" t="s">
        <v>163</v>
      </c>
      <c r="AG18" s="1" t="s">
        <v>56</v>
      </c>
      <c r="AH18" s="1"/>
      <c r="AI18" s="1"/>
      <c r="AJ18" s="1" t="s">
        <v>57</v>
      </c>
      <c r="AK18" s="1" t="s">
        <v>58</v>
      </c>
      <c r="AL18" s="1" t="s">
        <v>228</v>
      </c>
      <c r="AM18" s="1" t="s">
        <v>229</v>
      </c>
    </row>
    <row r="19" spans="1:39" x14ac:dyDescent="0.3">
      <c r="A19" s="1" t="str">
        <f>HYPERLINK("https://hsdes.intel.com/resource/14013186502","14013186502")</f>
        <v>14013186502</v>
      </c>
      <c r="B19" s="1" t="s">
        <v>230</v>
      </c>
      <c r="C19" s="1" t="s">
        <v>330</v>
      </c>
      <c r="D19" s="1"/>
      <c r="E19" s="1"/>
      <c r="F19" s="1" t="s">
        <v>36</v>
      </c>
      <c r="G19" s="1" t="s">
        <v>189</v>
      </c>
      <c r="H19" s="1" t="s">
        <v>38</v>
      </c>
      <c r="I19" s="1" t="s">
        <v>39</v>
      </c>
      <c r="J19" s="1" t="s">
        <v>40</v>
      </c>
      <c r="K19" s="1" t="s">
        <v>231</v>
      </c>
      <c r="L19" s="1">
        <v>7</v>
      </c>
      <c r="M19" s="1">
        <v>5</v>
      </c>
      <c r="N19" s="1" t="s">
        <v>232</v>
      </c>
      <c r="O19" s="1" t="s">
        <v>233</v>
      </c>
      <c r="P19" s="1" t="s">
        <v>234</v>
      </c>
      <c r="Q19" s="1" t="s">
        <v>235</v>
      </c>
      <c r="R19" s="1" t="s">
        <v>236</v>
      </c>
      <c r="S19" s="1" t="s">
        <v>232</v>
      </c>
      <c r="T19" s="1" t="s">
        <v>237</v>
      </c>
      <c r="U19" s="1"/>
      <c r="V19" s="1" t="s">
        <v>36</v>
      </c>
      <c r="W19" s="1" t="s">
        <v>238</v>
      </c>
      <c r="X19" s="1" t="s">
        <v>207</v>
      </c>
      <c r="Y19" s="1" t="s">
        <v>134</v>
      </c>
      <c r="Z19" s="1" t="s">
        <v>217</v>
      </c>
      <c r="AA19" s="1" t="s">
        <v>218</v>
      </c>
      <c r="AB19" s="1"/>
      <c r="AC19" s="1" t="s">
        <v>53</v>
      </c>
      <c r="AD19" s="1" t="s">
        <v>54</v>
      </c>
      <c r="AE19" s="1"/>
      <c r="AF19" s="1" t="s">
        <v>72</v>
      </c>
      <c r="AG19" s="1" t="s">
        <v>56</v>
      </c>
      <c r="AH19" s="1"/>
      <c r="AI19" s="1"/>
      <c r="AJ19" s="1" t="s">
        <v>57</v>
      </c>
      <c r="AK19" s="1" t="s">
        <v>58</v>
      </c>
      <c r="AL19" s="1" t="s">
        <v>238</v>
      </c>
      <c r="AM19" s="1" t="s">
        <v>239</v>
      </c>
    </row>
    <row r="20" spans="1:39" x14ac:dyDescent="0.3">
      <c r="A20" s="1" t="str">
        <f>HYPERLINK("https://hsdes.intel.com/resource/14013186576","14013186576")</f>
        <v>14013186576</v>
      </c>
      <c r="B20" s="1" t="s">
        <v>240</v>
      </c>
      <c r="C20" s="1" t="s">
        <v>330</v>
      </c>
      <c r="D20" s="1"/>
      <c r="E20" s="1"/>
      <c r="F20" s="1" t="s">
        <v>36</v>
      </c>
      <c r="G20" s="1" t="s">
        <v>189</v>
      </c>
      <c r="H20" s="1" t="s">
        <v>38</v>
      </c>
      <c r="I20" s="1" t="s">
        <v>39</v>
      </c>
      <c r="J20" s="1" t="s">
        <v>40</v>
      </c>
      <c r="K20" s="1" t="s">
        <v>231</v>
      </c>
      <c r="L20" s="1">
        <v>20</v>
      </c>
      <c r="M20" s="1">
        <v>15</v>
      </c>
      <c r="N20" s="1" t="s">
        <v>241</v>
      </c>
      <c r="O20" s="1" t="s">
        <v>233</v>
      </c>
      <c r="P20" s="1" t="s">
        <v>242</v>
      </c>
      <c r="Q20" s="1" t="s">
        <v>243</v>
      </c>
      <c r="R20" s="1" t="s">
        <v>244</v>
      </c>
      <c r="S20" s="1" t="s">
        <v>241</v>
      </c>
      <c r="T20" s="1" t="s">
        <v>237</v>
      </c>
      <c r="U20" s="1"/>
      <c r="V20" s="1" t="s">
        <v>36</v>
      </c>
      <c r="W20" s="1" t="s">
        <v>245</v>
      </c>
      <c r="X20" s="1" t="s">
        <v>207</v>
      </c>
      <c r="Y20" s="1" t="s">
        <v>69</v>
      </c>
      <c r="Z20" s="1" t="s">
        <v>217</v>
      </c>
      <c r="AA20" s="1" t="s">
        <v>218</v>
      </c>
      <c r="AB20" s="1"/>
      <c r="AC20" s="1" t="s">
        <v>53</v>
      </c>
      <c r="AD20" s="1" t="s">
        <v>54</v>
      </c>
      <c r="AE20" s="1"/>
      <c r="AF20" s="1" t="s">
        <v>55</v>
      </c>
      <c r="AG20" s="1" t="s">
        <v>56</v>
      </c>
      <c r="AH20" s="1"/>
      <c r="AI20" s="1"/>
      <c r="AJ20" s="1" t="s">
        <v>57</v>
      </c>
      <c r="AK20" s="1" t="s">
        <v>246</v>
      </c>
      <c r="AL20" s="1" t="s">
        <v>247</v>
      </c>
      <c r="AM20" s="1" t="s">
        <v>248</v>
      </c>
    </row>
    <row r="21" spans="1:39" x14ac:dyDescent="0.3">
      <c r="A21" s="1" t="str">
        <f>HYPERLINK("https://hsdes.intel.com/resource/14013186583","14013186583")</f>
        <v>14013186583</v>
      </c>
      <c r="B21" s="1" t="s">
        <v>249</v>
      </c>
      <c r="C21" s="1" t="s">
        <v>330</v>
      </c>
      <c r="D21" s="1"/>
      <c r="E21" s="1"/>
      <c r="F21" s="1" t="s">
        <v>78</v>
      </c>
      <c r="G21" s="1" t="s">
        <v>189</v>
      </c>
      <c r="H21" s="1" t="s">
        <v>38</v>
      </c>
      <c r="I21" s="1" t="s">
        <v>39</v>
      </c>
      <c r="J21" s="1" t="s">
        <v>40</v>
      </c>
      <c r="K21" s="1" t="s">
        <v>211</v>
      </c>
      <c r="L21" s="1">
        <v>20</v>
      </c>
      <c r="M21" s="1">
        <v>15</v>
      </c>
      <c r="N21" s="1" t="s">
        <v>250</v>
      </c>
      <c r="O21" s="1" t="s">
        <v>81</v>
      </c>
      <c r="P21" s="1" t="s">
        <v>251</v>
      </c>
      <c r="Q21" s="1" t="s">
        <v>252</v>
      </c>
      <c r="R21" s="1" t="s">
        <v>253</v>
      </c>
      <c r="S21" s="1" t="s">
        <v>250</v>
      </c>
      <c r="T21" s="1" t="s">
        <v>85</v>
      </c>
      <c r="U21" s="1"/>
      <c r="V21" s="1" t="s">
        <v>86</v>
      </c>
      <c r="W21" s="1" t="s">
        <v>254</v>
      </c>
      <c r="X21" s="1" t="s">
        <v>207</v>
      </c>
      <c r="Y21" s="1" t="s">
        <v>134</v>
      </c>
      <c r="Z21" s="1" t="s">
        <v>209</v>
      </c>
      <c r="AA21" s="1" t="s">
        <v>209</v>
      </c>
      <c r="AB21" s="1"/>
      <c r="AC21" s="1" t="s">
        <v>53</v>
      </c>
      <c r="AD21" s="1" t="s">
        <v>54</v>
      </c>
      <c r="AE21" s="1"/>
      <c r="AF21" s="1" t="s">
        <v>55</v>
      </c>
      <c r="AG21" s="1" t="s">
        <v>73</v>
      </c>
      <c r="AH21" s="1"/>
      <c r="AI21" s="1"/>
      <c r="AJ21" s="1" t="s">
        <v>57</v>
      </c>
      <c r="AK21" s="1" t="s">
        <v>58</v>
      </c>
      <c r="AL21" s="1" t="s">
        <v>255</v>
      </c>
      <c r="AM21" s="1" t="s">
        <v>256</v>
      </c>
    </row>
    <row r="22" spans="1:39" x14ac:dyDescent="0.3">
      <c r="A22" s="1" t="str">
        <f>HYPERLINK("https://hsdes.intel.com/resource/14013186762","14013186762")</f>
        <v>14013186762</v>
      </c>
      <c r="B22" s="1" t="s">
        <v>257</v>
      </c>
      <c r="C22" s="1" t="s">
        <v>330</v>
      </c>
      <c r="D22" s="1"/>
      <c r="E22" s="1"/>
      <c r="F22" s="1" t="s">
        <v>204</v>
      </c>
      <c r="G22" s="1" t="s">
        <v>189</v>
      </c>
      <c r="H22" s="1" t="s">
        <v>38</v>
      </c>
      <c r="I22" s="1" t="s">
        <v>39</v>
      </c>
      <c r="J22" s="1" t="s">
        <v>40</v>
      </c>
      <c r="K22" s="1" t="s">
        <v>258</v>
      </c>
      <c r="L22" s="1">
        <v>15</v>
      </c>
      <c r="M22" s="1">
        <v>10</v>
      </c>
      <c r="N22" s="1" t="s">
        <v>259</v>
      </c>
      <c r="O22" s="1" t="s">
        <v>206</v>
      </c>
      <c r="P22" s="1" t="s">
        <v>260</v>
      </c>
      <c r="Q22" s="1" t="s">
        <v>261</v>
      </c>
      <c r="R22" s="1" t="s">
        <v>262</v>
      </c>
      <c r="S22" s="1" t="s">
        <v>259</v>
      </c>
      <c r="T22" s="1" t="s">
        <v>85</v>
      </c>
      <c r="U22" s="1"/>
      <c r="V22" s="1" t="s">
        <v>78</v>
      </c>
      <c r="W22" s="1" t="s">
        <v>263</v>
      </c>
      <c r="X22" s="1" t="s">
        <v>207</v>
      </c>
      <c r="Y22" s="1" t="s">
        <v>69</v>
      </c>
      <c r="Z22" s="1" t="s">
        <v>208</v>
      </c>
      <c r="AA22" s="1" t="s">
        <v>209</v>
      </c>
      <c r="AB22" s="1"/>
      <c r="AC22" s="1" t="s">
        <v>53</v>
      </c>
      <c r="AD22" s="1" t="s">
        <v>54</v>
      </c>
      <c r="AE22" s="1"/>
      <c r="AF22" s="1" t="s">
        <v>72</v>
      </c>
      <c r="AG22" s="1" t="s">
        <v>73</v>
      </c>
      <c r="AH22" s="1"/>
      <c r="AI22" s="1"/>
      <c r="AJ22" s="1" t="s">
        <v>74</v>
      </c>
      <c r="AK22" s="1" t="s">
        <v>58</v>
      </c>
      <c r="AL22" s="1" t="s">
        <v>264</v>
      </c>
      <c r="AM22" s="1" t="s">
        <v>265</v>
      </c>
    </row>
    <row r="23" spans="1:39" x14ac:dyDescent="0.3">
      <c r="A23" s="1" t="str">
        <f>HYPERLINK("https://hsdes.intel.com/resource/14013186785","14013186785")</f>
        <v>14013186785</v>
      </c>
      <c r="B23" s="1" t="s">
        <v>266</v>
      </c>
      <c r="C23" s="1" t="s">
        <v>330</v>
      </c>
      <c r="D23" s="1"/>
      <c r="E23" s="1"/>
      <c r="F23" s="1" t="s">
        <v>78</v>
      </c>
      <c r="G23" s="1" t="s">
        <v>189</v>
      </c>
      <c r="H23" s="1" t="s">
        <v>38</v>
      </c>
      <c r="I23" s="1" t="s">
        <v>39</v>
      </c>
      <c r="J23" s="1" t="s">
        <v>40</v>
      </c>
      <c r="K23" s="1" t="s">
        <v>211</v>
      </c>
      <c r="L23" s="1">
        <v>15</v>
      </c>
      <c r="M23" s="1">
        <v>10</v>
      </c>
      <c r="N23" s="1" t="s">
        <v>267</v>
      </c>
      <c r="O23" s="1" t="s">
        <v>81</v>
      </c>
      <c r="P23" s="1" t="s">
        <v>268</v>
      </c>
      <c r="Q23" s="1" t="s">
        <v>252</v>
      </c>
      <c r="R23" s="1" t="s">
        <v>269</v>
      </c>
      <c r="S23" s="1" t="s">
        <v>267</v>
      </c>
      <c r="T23" s="1" t="s">
        <v>85</v>
      </c>
      <c r="U23" s="1"/>
      <c r="V23" s="1" t="s">
        <v>86</v>
      </c>
      <c r="W23" s="1" t="s">
        <v>270</v>
      </c>
      <c r="X23" s="1" t="s">
        <v>207</v>
      </c>
      <c r="Y23" s="1" t="s">
        <v>134</v>
      </c>
      <c r="Z23" s="1" t="s">
        <v>208</v>
      </c>
      <c r="AA23" s="1" t="s">
        <v>209</v>
      </c>
      <c r="AB23" s="1"/>
      <c r="AC23" s="1" t="s">
        <v>53</v>
      </c>
      <c r="AD23" s="1" t="s">
        <v>54</v>
      </c>
      <c r="AE23" s="1"/>
      <c r="AF23" s="1" t="s">
        <v>72</v>
      </c>
      <c r="AG23" s="1" t="s">
        <v>56</v>
      </c>
      <c r="AH23" s="1"/>
      <c r="AI23" s="1"/>
      <c r="AJ23" s="1" t="s">
        <v>185</v>
      </c>
      <c r="AK23" s="1" t="s">
        <v>58</v>
      </c>
      <c r="AL23" s="1" t="s">
        <v>271</v>
      </c>
      <c r="AM23" s="1" t="s">
        <v>272</v>
      </c>
    </row>
    <row r="24" spans="1:39" x14ac:dyDescent="0.3">
      <c r="A24" s="1" t="str">
        <f>HYPERLINK("https://hsdes.intel.com/resource/14013186909","14013186909")</f>
        <v>14013186909</v>
      </c>
      <c r="B24" s="1" t="s">
        <v>273</v>
      </c>
      <c r="C24" s="1" t="s">
        <v>330</v>
      </c>
      <c r="D24" s="1"/>
      <c r="E24" s="1"/>
      <c r="F24" s="1" t="s">
        <v>36</v>
      </c>
      <c r="G24" s="1" t="s">
        <v>189</v>
      </c>
      <c r="H24" s="1" t="s">
        <v>38</v>
      </c>
      <c r="I24" s="1" t="s">
        <v>39</v>
      </c>
      <c r="J24" s="1" t="s">
        <v>40</v>
      </c>
      <c r="K24" s="1" t="s">
        <v>231</v>
      </c>
      <c r="L24" s="1">
        <v>10</v>
      </c>
      <c r="M24" s="1">
        <v>8</v>
      </c>
      <c r="N24" s="1" t="s">
        <v>274</v>
      </c>
      <c r="O24" s="1" t="s">
        <v>233</v>
      </c>
      <c r="P24" s="1" t="s">
        <v>275</v>
      </c>
      <c r="Q24" s="1" t="s">
        <v>276</v>
      </c>
      <c r="R24" s="1" t="s">
        <v>277</v>
      </c>
      <c r="S24" s="1" t="s">
        <v>274</v>
      </c>
      <c r="T24" s="1" t="s">
        <v>237</v>
      </c>
      <c r="U24" s="1"/>
      <c r="V24" s="1" t="s">
        <v>36</v>
      </c>
      <c r="W24" s="1" t="s">
        <v>278</v>
      </c>
      <c r="X24" s="1" t="s">
        <v>207</v>
      </c>
      <c r="Y24" s="1" t="s">
        <v>50</v>
      </c>
      <c r="Z24" s="1" t="s">
        <v>217</v>
      </c>
      <c r="AA24" s="1" t="s">
        <v>218</v>
      </c>
      <c r="AB24" s="1"/>
      <c r="AC24" s="1" t="s">
        <v>53</v>
      </c>
      <c r="AD24" s="1" t="s">
        <v>54</v>
      </c>
      <c r="AE24" s="1"/>
      <c r="AF24" s="1" t="s">
        <v>72</v>
      </c>
      <c r="AG24" s="1" t="s">
        <v>73</v>
      </c>
      <c r="AH24" s="1"/>
      <c r="AI24" s="1"/>
      <c r="AJ24" s="1" t="s">
        <v>57</v>
      </c>
      <c r="AK24" s="1" t="s">
        <v>246</v>
      </c>
      <c r="AL24" s="1" t="s">
        <v>279</v>
      </c>
      <c r="AM24" s="1" t="s">
        <v>280</v>
      </c>
    </row>
    <row r="25" spans="1:39" x14ac:dyDescent="0.3">
      <c r="A25" s="1" t="str">
        <f>HYPERLINK("https://hsdes.intel.com/resource/14013186938","14013186938")</f>
        <v>14013186938</v>
      </c>
      <c r="B25" s="1" t="s">
        <v>281</v>
      </c>
      <c r="C25" s="1" t="s">
        <v>330</v>
      </c>
      <c r="D25" s="1"/>
      <c r="E25" s="1"/>
      <c r="F25" s="1" t="s">
        <v>36</v>
      </c>
      <c r="G25" s="1" t="s">
        <v>189</v>
      </c>
      <c r="H25" s="1" t="s">
        <v>38</v>
      </c>
      <c r="I25" s="1" t="s">
        <v>39</v>
      </c>
      <c r="J25" s="1" t="s">
        <v>40</v>
      </c>
      <c r="K25" s="1" t="s">
        <v>231</v>
      </c>
      <c r="L25" s="1">
        <v>20</v>
      </c>
      <c r="M25" s="1">
        <v>10</v>
      </c>
      <c r="N25" s="1" t="s">
        <v>282</v>
      </c>
      <c r="O25" s="1" t="s">
        <v>283</v>
      </c>
      <c r="P25" s="1" t="s">
        <v>284</v>
      </c>
      <c r="Q25" s="1" t="s">
        <v>285</v>
      </c>
      <c r="R25" s="1" t="s">
        <v>286</v>
      </c>
      <c r="S25" s="1" t="s">
        <v>282</v>
      </c>
      <c r="T25" s="1" t="s">
        <v>47</v>
      </c>
      <c r="U25" s="1"/>
      <c r="V25" s="1" t="s">
        <v>36</v>
      </c>
      <c r="W25" s="1" t="s">
        <v>287</v>
      </c>
      <c r="X25" s="1" t="s">
        <v>207</v>
      </c>
      <c r="Y25" s="1" t="s">
        <v>134</v>
      </c>
      <c r="Z25" s="1" t="s">
        <v>208</v>
      </c>
      <c r="AA25" s="1" t="s">
        <v>209</v>
      </c>
      <c r="AB25" s="1"/>
      <c r="AC25" s="1" t="s">
        <v>53</v>
      </c>
      <c r="AD25" s="1" t="s">
        <v>54</v>
      </c>
      <c r="AE25" s="1"/>
      <c r="AF25" s="1" t="s">
        <v>72</v>
      </c>
      <c r="AG25" s="1" t="s">
        <v>56</v>
      </c>
      <c r="AH25" s="1"/>
      <c r="AI25" s="1"/>
      <c r="AJ25" s="1" t="s">
        <v>57</v>
      </c>
      <c r="AK25" s="1" t="s">
        <v>288</v>
      </c>
      <c r="AL25" s="1" t="s">
        <v>289</v>
      </c>
      <c r="AM25" s="1" t="s">
        <v>290</v>
      </c>
    </row>
    <row r="26" spans="1:39" x14ac:dyDescent="0.3">
      <c r="A26" s="1" t="str">
        <f>HYPERLINK("https://hsdes.intel.com/resource/14013187781","14013187781")</f>
        <v>14013187781</v>
      </c>
      <c r="B26" s="1" t="s">
        <v>291</v>
      </c>
      <c r="C26" s="1" t="s">
        <v>330</v>
      </c>
      <c r="D26" s="1"/>
      <c r="E26" s="1"/>
      <c r="F26" s="1" t="s">
        <v>78</v>
      </c>
      <c r="G26" s="1" t="s">
        <v>189</v>
      </c>
      <c r="H26" s="1" t="s">
        <v>38</v>
      </c>
      <c r="I26" s="1" t="s">
        <v>39</v>
      </c>
      <c r="J26" s="1" t="s">
        <v>40</v>
      </c>
      <c r="K26" s="1" t="s">
        <v>211</v>
      </c>
      <c r="L26" s="1">
        <v>8</v>
      </c>
      <c r="M26" s="1">
        <v>6</v>
      </c>
      <c r="N26" s="1" t="s">
        <v>292</v>
      </c>
      <c r="O26" s="1" t="s">
        <v>81</v>
      </c>
      <c r="P26" s="1" t="s">
        <v>293</v>
      </c>
      <c r="Q26" s="1" t="s">
        <v>214</v>
      </c>
      <c r="R26" s="1" t="s">
        <v>294</v>
      </c>
      <c r="S26" s="1" t="s">
        <v>292</v>
      </c>
      <c r="T26" s="1" t="s">
        <v>47</v>
      </c>
      <c r="U26" s="1"/>
      <c r="V26" s="1" t="s">
        <v>86</v>
      </c>
      <c r="W26" s="1" t="s">
        <v>295</v>
      </c>
      <c r="X26" s="1" t="s">
        <v>207</v>
      </c>
      <c r="Y26" s="1" t="s">
        <v>69</v>
      </c>
      <c r="Z26" s="1" t="s">
        <v>217</v>
      </c>
      <c r="AA26" s="1" t="s">
        <v>218</v>
      </c>
      <c r="AB26" s="1"/>
      <c r="AC26" s="1" t="s">
        <v>53</v>
      </c>
      <c r="AD26" s="1" t="s">
        <v>54</v>
      </c>
      <c r="AE26" s="1"/>
      <c r="AF26" s="1" t="s">
        <v>72</v>
      </c>
      <c r="AG26" s="1" t="s">
        <v>56</v>
      </c>
      <c r="AH26" s="1"/>
      <c r="AI26" s="1"/>
      <c r="AJ26" s="1" t="s">
        <v>57</v>
      </c>
      <c r="AK26" s="1" t="s">
        <v>58</v>
      </c>
      <c r="AL26" s="1" t="s">
        <v>296</v>
      </c>
      <c r="AM26" s="1" t="s">
        <v>297</v>
      </c>
    </row>
    <row r="27" spans="1:39" x14ac:dyDescent="0.3">
      <c r="A27" s="1" t="str">
        <f>HYPERLINK("https://hsdes.intel.com/resource/14013187815","14013187815")</f>
        <v>14013187815</v>
      </c>
      <c r="B27" s="1" t="s">
        <v>298</v>
      </c>
      <c r="C27" s="1" t="s">
        <v>330</v>
      </c>
      <c r="D27" s="1"/>
      <c r="E27" s="1"/>
      <c r="F27" s="1" t="s">
        <v>78</v>
      </c>
      <c r="G27" s="1" t="s">
        <v>189</v>
      </c>
      <c r="H27" s="1" t="s">
        <v>38</v>
      </c>
      <c r="I27" s="1" t="s">
        <v>39</v>
      </c>
      <c r="J27" s="1" t="s">
        <v>40</v>
      </c>
      <c r="K27" s="1" t="s">
        <v>205</v>
      </c>
      <c r="L27" s="1">
        <v>25</v>
      </c>
      <c r="M27" s="1">
        <v>20</v>
      </c>
      <c r="N27" s="1" t="s">
        <v>299</v>
      </c>
      <c r="O27" s="1" t="s">
        <v>223</v>
      </c>
      <c r="P27" s="1" t="s">
        <v>300</v>
      </c>
      <c r="Q27" s="1" t="s">
        <v>301</v>
      </c>
      <c r="R27" s="1" t="s">
        <v>302</v>
      </c>
      <c r="S27" s="1" t="s">
        <v>299</v>
      </c>
      <c r="T27" s="1" t="s">
        <v>85</v>
      </c>
      <c r="U27" s="1"/>
      <c r="V27" s="1" t="s">
        <v>78</v>
      </c>
      <c r="W27" s="1" t="s">
        <v>303</v>
      </c>
      <c r="X27" s="1" t="s">
        <v>207</v>
      </c>
      <c r="Y27" s="1" t="s">
        <v>50</v>
      </c>
      <c r="Z27" s="1" t="s">
        <v>208</v>
      </c>
      <c r="AA27" s="1" t="s">
        <v>209</v>
      </c>
      <c r="AB27" s="1"/>
      <c r="AC27" s="1" t="s">
        <v>53</v>
      </c>
      <c r="AD27" s="1" t="s">
        <v>54</v>
      </c>
      <c r="AE27" s="1"/>
      <c r="AF27" s="1" t="s">
        <v>55</v>
      </c>
      <c r="AG27" s="1" t="s">
        <v>56</v>
      </c>
      <c r="AH27" s="1"/>
      <c r="AI27" s="1"/>
      <c r="AJ27" s="1" t="s">
        <v>57</v>
      </c>
      <c r="AK27" s="1" t="s">
        <v>58</v>
      </c>
      <c r="AL27" s="1" t="s">
        <v>304</v>
      </c>
      <c r="AM27" s="1" t="s">
        <v>305</v>
      </c>
    </row>
    <row r="28" spans="1:39" x14ac:dyDescent="0.3">
      <c r="A28" s="1" t="str">
        <f>HYPERLINK("https://hsdes.intel.com/resource/14013187886","14013187886")</f>
        <v>14013187886</v>
      </c>
      <c r="B28" s="1" t="s">
        <v>306</v>
      </c>
      <c r="C28" s="1" t="s">
        <v>330</v>
      </c>
      <c r="D28" s="1"/>
      <c r="E28" s="1"/>
      <c r="F28" s="1" t="s">
        <v>78</v>
      </c>
      <c r="G28" s="1" t="s">
        <v>189</v>
      </c>
      <c r="H28" s="1" t="s">
        <v>38</v>
      </c>
      <c r="I28" s="1" t="s">
        <v>39</v>
      </c>
      <c r="J28" s="1" t="s">
        <v>40</v>
      </c>
      <c r="K28" s="1" t="s">
        <v>205</v>
      </c>
      <c r="L28" s="1">
        <v>20</v>
      </c>
      <c r="M28" s="1">
        <v>15</v>
      </c>
      <c r="N28" s="1" t="s">
        <v>307</v>
      </c>
      <c r="O28" s="1" t="s">
        <v>223</v>
      </c>
      <c r="P28" s="1" t="s">
        <v>308</v>
      </c>
      <c r="Q28" s="1" t="s">
        <v>309</v>
      </c>
      <c r="R28" s="1">
        <v>16011000546</v>
      </c>
      <c r="S28" s="1" t="s">
        <v>307</v>
      </c>
      <c r="T28" s="1" t="s">
        <v>47</v>
      </c>
      <c r="U28" s="1"/>
      <c r="V28" s="1" t="s">
        <v>78</v>
      </c>
      <c r="W28" s="1" t="s">
        <v>310</v>
      </c>
      <c r="X28" s="1" t="s">
        <v>207</v>
      </c>
      <c r="Y28" s="1" t="s">
        <v>134</v>
      </c>
      <c r="Z28" s="1" t="s">
        <v>311</v>
      </c>
      <c r="AA28" s="1" t="s">
        <v>312</v>
      </c>
      <c r="AB28" s="1"/>
      <c r="AC28" s="1" t="s">
        <v>53</v>
      </c>
      <c r="AD28" s="1" t="s">
        <v>54</v>
      </c>
      <c r="AE28" s="1"/>
      <c r="AF28" s="1" t="s">
        <v>55</v>
      </c>
      <c r="AG28" s="1" t="s">
        <v>56</v>
      </c>
      <c r="AH28" s="1"/>
      <c r="AI28" s="1"/>
      <c r="AJ28" s="1" t="s">
        <v>57</v>
      </c>
      <c r="AK28" s="1" t="s">
        <v>58</v>
      </c>
      <c r="AL28" s="1" t="s">
        <v>310</v>
      </c>
      <c r="AM28" s="1" t="s">
        <v>313</v>
      </c>
    </row>
    <row r="29" spans="1:39" x14ac:dyDescent="0.3">
      <c r="A29" s="1" t="str">
        <f>HYPERLINK("https://hsdes.intel.com/resource/16012542796","16012542796")</f>
        <v>16012542796</v>
      </c>
      <c r="B29" s="1" t="s">
        <v>314</v>
      </c>
      <c r="C29" s="1" t="s">
        <v>330</v>
      </c>
      <c r="D29" s="1"/>
      <c r="E29" s="1"/>
      <c r="F29" s="1" t="s">
        <v>78</v>
      </c>
      <c r="G29" s="1" t="s">
        <v>189</v>
      </c>
      <c r="H29" s="1" t="s">
        <v>38</v>
      </c>
      <c r="I29" s="1" t="s">
        <v>315</v>
      </c>
      <c r="J29" s="1" t="s">
        <v>40</v>
      </c>
      <c r="K29" s="1" t="s">
        <v>211</v>
      </c>
      <c r="L29" s="1">
        <v>20</v>
      </c>
      <c r="M29" s="1">
        <v>15</v>
      </c>
      <c r="N29" s="1" t="s">
        <v>307</v>
      </c>
      <c r="O29" s="1" t="s">
        <v>223</v>
      </c>
      <c r="P29" s="1" t="s">
        <v>308</v>
      </c>
      <c r="Q29" s="1" t="s">
        <v>309</v>
      </c>
      <c r="R29" s="1"/>
      <c r="S29" s="1" t="s">
        <v>307</v>
      </c>
      <c r="T29" s="1" t="s">
        <v>47</v>
      </c>
      <c r="U29" s="1"/>
      <c r="V29" s="1" t="s">
        <v>78</v>
      </c>
      <c r="W29" s="1" t="s">
        <v>316</v>
      </c>
      <c r="X29" s="1" t="s">
        <v>207</v>
      </c>
      <c r="Y29" s="1" t="s">
        <v>134</v>
      </c>
      <c r="Z29" s="1" t="s">
        <v>311</v>
      </c>
      <c r="AA29" s="1" t="s">
        <v>312</v>
      </c>
      <c r="AB29" s="1"/>
      <c r="AC29" s="1" t="s">
        <v>53</v>
      </c>
      <c r="AD29" s="1" t="s">
        <v>54</v>
      </c>
      <c r="AE29" s="1"/>
      <c r="AF29" s="1" t="s">
        <v>55</v>
      </c>
      <c r="AG29" s="1" t="s">
        <v>56</v>
      </c>
      <c r="AH29" s="1"/>
      <c r="AI29" s="1"/>
      <c r="AJ29" s="1" t="s">
        <v>57</v>
      </c>
      <c r="AK29" s="1" t="s">
        <v>317</v>
      </c>
      <c r="AL29" s="1" t="s">
        <v>318</v>
      </c>
      <c r="AM29" s="1" t="s">
        <v>319</v>
      </c>
    </row>
    <row r="30" spans="1:39" x14ac:dyDescent="0.3">
      <c r="A30" s="1" t="str">
        <f>HYPERLINK("https://hsdes.intel.com/resource/16012542869","16012542869")</f>
        <v>16012542869</v>
      </c>
      <c r="B30" s="1" t="s">
        <v>320</v>
      </c>
      <c r="C30" s="1" t="s">
        <v>330</v>
      </c>
      <c r="D30" s="1"/>
      <c r="E30" s="1"/>
      <c r="F30" s="1" t="s">
        <v>78</v>
      </c>
      <c r="G30" s="1" t="s">
        <v>189</v>
      </c>
      <c r="H30" s="1" t="s">
        <v>38</v>
      </c>
      <c r="I30" s="1" t="s">
        <v>315</v>
      </c>
      <c r="J30" s="1" t="s">
        <v>40</v>
      </c>
      <c r="K30" s="1" t="s">
        <v>321</v>
      </c>
      <c r="L30" s="1">
        <v>20</v>
      </c>
      <c r="M30" s="1">
        <v>15</v>
      </c>
      <c r="N30" s="1" t="s">
        <v>307</v>
      </c>
      <c r="O30" s="1" t="s">
        <v>223</v>
      </c>
      <c r="P30" s="1" t="s">
        <v>308</v>
      </c>
      <c r="Q30" s="1" t="s">
        <v>309</v>
      </c>
      <c r="R30" s="1"/>
      <c r="S30" s="1" t="s">
        <v>307</v>
      </c>
      <c r="T30" s="1" t="s">
        <v>47</v>
      </c>
      <c r="U30" s="1"/>
      <c r="V30" s="1" t="s">
        <v>78</v>
      </c>
      <c r="W30" s="1" t="s">
        <v>322</v>
      </c>
      <c r="X30" s="1" t="s">
        <v>207</v>
      </c>
      <c r="Y30" s="1" t="s">
        <v>134</v>
      </c>
      <c r="Z30" s="1" t="s">
        <v>311</v>
      </c>
      <c r="AA30" s="1" t="s">
        <v>312</v>
      </c>
      <c r="AB30" s="1"/>
      <c r="AC30" s="1" t="s">
        <v>53</v>
      </c>
      <c r="AD30" s="1" t="s">
        <v>54</v>
      </c>
      <c r="AE30" s="1"/>
      <c r="AF30" s="1" t="s">
        <v>55</v>
      </c>
      <c r="AG30" s="1" t="s">
        <v>56</v>
      </c>
      <c r="AH30" s="1"/>
      <c r="AI30" s="1"/>
      <c r="AJ30" s="1" t="s">
        <v>57</v>
      </c>
      <c r="AK30" s="1" t="s">
        <v>317</v>
      </c>
      <c r="AL30" s="1" t="s">
        <v>323</v>
      </c>
      <c r="AM30" s="1" t="s">
        <v>324</v>
      </c>
    </row>
    <row r="31" spans="1:39" x14ac:dyDescent="0.3">
      <c r="A31" s="2" t="str">
        <f>HYPERLINK("https://hsdes.intel.com/resource/16012544842","16012544842")</f>
        <v>16012544842</v>
      </c>
      <c r="B31" s="1" t="s">
        <v>325</v>
      </c>
      <c r="C31" s="1" t="s">
        <v>330</v>
      </c>
      <c r="D31" s="1"/>
      <c r="E31" s="1"/>
      <c r="F31" s="1" t="s">
        <v>78</v>
      </c>
      <c r="G31" s="1" t="s">
        <v>189</v>
      </c>
      <c r="H31" s="1" t="s">
        <v>38</v>
      </c>
      <c r="I31" s="1" t="s">
        <v>315</v>
      </c>
      <c r="J31" s="1" t="s">
        <v>40</v>
      </c>
      <c r="K31" s="1" t="s">
        <v>321</v>
      </c>
      <c r="L31" s="1">
        <v>20</v>
      </c>
      <c r="M31" s="1">
        <v>15</v>
      </c>
      <c r="N31" s="1" t="s">
        <v>307</v>
      </c>
      <c r="O31" s="1" t="s">
        <v>223</v>
      </c>
      <c r="P31" s="1" t="s">
        <v>308</v>
      </c>
      <c r="Q31" s="1" t="s">
        <v>309</v>
      </c>
      <c r="R31" s="1"/>
      <c r="S31" s="1" t="s">
        <v>307</v>
      </c>
      <c r="T31" s="1" t="s">
        <v>47</v>
      </c>
      <c r="U31" s="1"/>
      <c r="V31" s="1" t="s">
        <v>78</v>
      </c>
      <c r="W31" s="1" t="s">
        <v>326</v>
      </c>
      <c r="X31" s="1" t="s">
        <v>207</v>
      </c>
      <c r="Y31" s="1" t="s">
        <v>134</v>
      </c>
      <c r="Z31" s="1" t="s">
        <v>311</v>
      </c>
      <c r="AA31" s="1" t="s">
        <v>312</v>
      </c>
      <c r="AB31" s="1"/>
      <c r="AC31" s="1" t="s">
        <v>53</v>
      </c>
      <c r="AD31" s="1" t="s">
        <v>54</v>
      </c>
      <c r="AE31" s="1"/>
      <c r="AF31" s="1" t="s">
        <v>55</v>
      </c>
      <c r="AG31" s="1" t="s">
        <v>56</v>
      </c>
      <c r="AH31" s="1"/>
      <c r="AI31" s="1"/>
      <c r="AJ31" s="1" t="s">
        <v>57</v>
      </c>
      <c r="AK31" s="1" t="s">
        <v>317</v>
      </c>
      <c r="AL31" s="1" t="s">
        <v>327</v>
      </c>
      <c r="AM31" s="1" t="s">
        <v>328</v>
      </c>
    </row>
    <row r="38" spans="2:2" x14ac:dyDescent="0.3">
      <c r="B38" s="3"/>
    </row>
  </sheetData>
  <autoFilter ref="A1:AM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suite_FV_3SDC2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Rd, NagashreeX</dc:creator>
  <cp:lastModifiedBy>Agarwal, Naman</cp:lastModifiedBy>
  <dcterms:created xsi:type="dcterms:W3CDTF">2022-03-21T06:08:55Z</dcterms:created>
  <dcterms:modified xsi:type="dcterms:W3CDTF">2022-12-01T05:52:35Z</dcterms:modified>
</cp:coreProperties>
</file>