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DC\"/>
    </mc:Choice>
  </mc:AlternateContent>
  <xr:revisionPtr revIDLastSave="0" documentId="13_ncr:1_{745CFC1C-07CC-4773-A4BF-531CDAA0F1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FV_BAT_2S" sheetId="1" r:id="rId1"/>
  </sheets>
  <definedNames>
    <definedName name="_xlnm._FilterDatabase" localSheetId="0" hidden="1">'RPL_S_IFWI_Test suite_FV_BAT_2S'!$A$1:$AM$37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<sst xmlns="http://schemas.openxmlformats.org/spreadsheetml/2006/main" count="1092" uniqueCount="420">
  <si>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</si>
  <si>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</si>
  <si>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</si>
  <si>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</si>
  <si>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</si>
  <si>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</si>
  <si>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</si>
  <si>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</si>
  <si>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</si>
  <si>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</si>
  <si>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</si>
  <si>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</si>
  <si>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</si>
  <si>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</si>
  <si>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</si>
  <si>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</si>
  <si>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</si>
  <si>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</si>
  <si>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</si>
  <si>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</si>
  <si>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</si>
  <si>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</si>
  <si>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</si>
  <si>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</si>
  <si>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</si>
  <si>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</si>
  <si>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</si>
  <si>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</si>
  <si>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</si>
  <si>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</si>
  <si>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</si>
  <si>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</si>
  <si>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</si>
  <si>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</si>
  <si>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</si>
  <si>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yellow bang checks on waking system from S5 for in both AC and DC mode</t>
  </si>
  <si>
    <t>rohith2x</t>
  </si>
  <si>
    <t>common,emulation.hybrid,emulation.ip,silicon,simulation.ip</t>
  </si>
  <si>
    <t>Ingredient</t>
  </si>
  <si>
    <t>Automatable</t>
  </si>
  <si>
    <t>Intel Confidential</t>
  </si>
  <si>
    <t>bios.platform,fw.ifwi.pmc</t>
  </si>
  <si>
    <t>CSS-IVE-52481</t>
  </si>
  <si>
    <t>Power Management</t>
  </si>
  <si>
    <t>AML_5W_Y22_ROW_PV,AML_7W_Y22_KC_PV,AMLR_Y42_Corp_RS6_PV,AMLR_Y42_PV_RS6,CFL_H62_RS2_PV,CFL_H62_RS3_PV,CFL_H62_RS4_PV,CFL_H62_RS5_PV,CFL_H62_uSFF_KC_RS4_PV,CFL_H82_RS5_PV,CFL_H82_RS6_PV,CFL_U43e_LP3_KC_PV,CFL_U43e_PV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UN42_KC_PV_RS6,ICL_Y42_RS6_PV,ICL_YN42_RS6_PV,JSLP_POR_20H1_Alpha,JSLP_POR_20H1_PreAlpha,JSLP_POR_20H2_Beta,JSLP_POR_20H2_PV,JSLP_TestChip_19H1_PreAlpha,KBL_H42_PV,KBL_S22_PV,KBL_S42_PV,KBL_U21_PV,KBL_U22_PV,KBL_U23e_PV,KBL_Y22_PV,KBLR_U42_PV,KBLR_Y_PV,KBLR_Y22_PV,LKF_A0_RS4_Alpha,LKF_A0_RS4_POE,LKF_B0_RS4_Beta,LKF_B0_RS4_PO,LKF_B0_RS4_PV ,LKF_Bx_ROW_19H1_Alpha,LKF_Bx_ROW_19H1_POE,LKF_Bx_ROW_19H2_Beta,LKF_Bx_ROW_19H2_PV,LKF_Bx_ROW_20H1_PV,LKF_N-1_(BXTM)_RS3_POE,LKF_N-1_(ICL)_RS3_POE,TGL_ H81_RS4_Alpha,TGL_ H81_RS4_Beta,TGL_ H81_RS4_PV,TGL_H81_19H2_RS6_PreAlpha,TGL_U42_RS4_PV,TGL_Y42_RS4_PV,WHL_U42_Corp_PV,WHL_U42_PV,WHL_U43e_Corp_PV,TGL_U42_RS6_Alpha,TGL_U42_RS6_Beta,TGL_U42_RS6_PV,TGL_Y42_RS6_Alpha,TGL_Y42_RS6_Beta,TGL_Y42_RS6_PV,CML_U42_DG1_DDR4_PV,CML_U62_DG1_DDR4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</t>
  </si>
  <si>
    <t>S-states</t>
  </si>
  <si>
    <t>BC-RQTBC-10101
TGL : BC-RQTBCTL-1135
JSLP : BC-RQTBC-16722</t>
  </si>
  <si>
    <t>Consumer,Corporate_vPro,Slim</t>
  </si>
  <si>
    <t>windows.20h2_vibranium.x64</t>
  </si>
  <si>
    <t>reddyv5x</t>
  </si>
  <si>
    <t>No yellow bangs should get registered on waking system from S5 for in both AC and DC mode</t>
  </si>
  <si>
    <t>Client-BIOS</t>
  </si>
  <si>
    <t>3-medium</t>
  </si>
  <si>
    <t>bios.amberlake,bios.apollolake,bios.arrowlake,bios.broxton,bios.cannonlake,bios.coffeelake,bios.cometlake,bios.geminilake,bios.icelake-client,bios.jasperlake,bios.kabylake,bios.kabylake_r,bios.lakefield,bios.lunarlake,bios.meteorlake,bios.raptorlake,bios.raptorlake_refresh,bios.tigerlake,bios.whiskeylake,ifwi.amberlake,ifwi.apollolake,ifwi.arrowlake,ifwi.broxton,ifwi.cannonlake,ifwi.coffeelake,ifwi.cometlake,ifwi.geminilake,ifwi.icelake,ifwi.kabylake,ifwi.kabylake_r,ifwi.lakefield,ifwi.lunarlake,ifwi.meteorlake,ifwi.raptorlake,ifwi.raptorlake_refresh,ifwi.tigerlake,ifwi.whiskeylake</t>
  </si>
  <si>
    <t>bios.amberlake,bios.apollolake,bios.arrowlake,bios.broxton,bios.cannonlake,bios.coffeelake,bios.cometlake,bios.geminilake,bios.icelake-client,bios.jasperlake,bios.kabylake,bios.kabylake_r,bios.lakefield,bios.lunarlake,bios.meteorlake,bios.raptor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</si>
  <si>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product</t>
  </si>
  <si>
    <t>complete.ready_for_production</t>
  </si>
  <si>
    <t>Low</t>
  </si>
  <si>
    <t>L3 Extended-BAT-FV</t>
  </si>
  <si>
    <t>Functional</t>
  </si>
  <si>
    <t>na</t>
  </si>
  <si>
    <t>Intention of the testcase is to verify yellow bang checks on waking system from S5 for in both AC and DC mode</t>
  </si>
  <si>
    <t>GLK-IFWI-SI,ICL-ArchReview-PostSi,UDL2.0_ATMS2.0,OBC-CNL-PTF-PMC-PM-Sx,OBC-ICL-PTF-PMC-PM-Sx,OBC-TGL-PTF-PMC-PM-Sx,OBC-LKF-PTF-PMC-PM-Sx,CML_BIOS_SPL,MCU_UTR,MCU_NO_HARM,IFWI_Payload_Platform,MTL_PSS_1.0,LNL_M_PSS1.0,UTR_SYNC,LNL_M_PSS0.8,IFWI_TEST_SUITE,IFWI_COMMON_UNIFIED,TGL_H_MASTER,RPL-P_4SDC1,RPL-P_3SDC2,RPL-SBGA_4SC,RPL-S_2SDC8,RPL-Px_4SP2,RPL_Px_PO_P2,MTL-M_5SGC1,MTL-M_4SDC1,MTL-M_4SDC2,MTL-M_3SDC3,MTL-M_2SDC4,MTL-M_2SDC5,MTL-M_2SDC6,MTL-M/P_Pre-Si_In_Production,MTL_IFWI_CBV_PMC,MTL_IFWI_CBV_EC,MTL_IFWI_CBV_BIOS,MTL-P_5SGC1,MTL-P_4SDC1,MTL-P_4SDC2,MTL-P_3SDC4,MTL-P_2SDC5,MTL-P_2SDC6,ARL_Px_IFWI_CI,MTL_M_P_PV_POR,MTLSGC1,MTLSDC1,MTLSDC2,MTLSDC3,LNLM5SGC,LNLM4SDC1,LNLM3SDC2,LNLM3SDC3,LNLM3SDC4,LNLM3SDC5,LNLM2SDC6,ARL_S_PSS1.0,RPL_Hx-R-GC,RPL_Hx-R-DC1</t>
  </si>
  <si>
    <t>Verify system stability post Warm and Cold reset cycles from EFI shell</t>
  </si>
  <si>
    <t>common,emulation.ip,fpga.hybrid,silicon,simulation.ip</t>
  </si>
  <si>
    <t>fw.ifwi.pmc</t>
  </si>
  <si>
    <t>CSS-IVE-54317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</si>
  <si>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</si>
  <si>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</si>
  <si>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</si>
  <si>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System should be stable post reboot cycles from EFI shell</t>
  </si>
  <si>
    <t>1-showstopper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</si>
  <si>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raptorlake_refresh,ifwi.tigerlake,ifwi.whiskeylake</t>
  </si>
  <si>
    <t>bios.alderlake,bios.amberlake,bios.apollolake,bios.arrow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</si>
  <si>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</si>
  <si>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X2_(CML-S+CMP-H)_S102,RPL_S_PSS_BASE,UTR_SYNC,RPL_S_BackwardComp,RPL-P_5SGC1,RPL-P_4SDC1,RPL-P_3SDC2,RPL-P_2SDC3,RPL-S_5SGC1,RPL-S_4SDC1,RPL-S_4SDC2,RPL-S_2SDC1,RPL-S_2SDC2,RPL-S_2SDC3,RPL-S_ 5SGC1,RPL-S_2SDC8,ADL-S_ 5SGC_1DPC,ADL-S_4SDC1,ADL-S_4SDC2,ADL-S_4SDC4,ADL_N_PSS_0.5,ADL_N_5SGC1,ADL_N_4SDC1,ADL_N_3SDC1,ADL_N_2SDC1,ADL_N_2SDC2,ADL_N_2SDC3,IFWI_TEST_SUITE,IFWI_COMMON_UNIFIED,IFWI_FOC_BAT,MTL_TRY_RUN,RPL-S_4SDC2MTL_TRP_1,MTL_PSS_0.8,LNL_M_PSS0.8_NEW,LNL_M_PSS0.8,ADL-P_5SGC1,ADL-P_5SGC2,ADL-M_5SGC1,MTL_SIMICS_IN_EXECUTION_TEST,ADL_N_REV0,ADL-N_REV1,MTL_IFWI_BAT,MTL_HSLE_Sanity_SOC,ADL_SBGA_5GC,ADL_SBGA_3DC1,ADL_SBGA_3DC2,ADL_SBGA_3DC3,ADL_SBGA_3DC4,RPL_P_PSS_BIOS,ADL_P_M_Common_List1LNL_M_PSS0.5,RPL-S_2SDC7,MTL_S_BIOS_Emulation,RPL-Px_2SD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DMU,MTL_IFWI_CBV_PUNIT,MTL_IFWI_CBV_BIOS,MTL-P_5SGC1,MTL-P_4SDC1,MTL-P_4SDC2,MTL-P_3SDC3,MTL-P_3SDC4,MTL-P_2SDC5,MTL-P_2SDC6,ADL-N_Post-Si_In_Production,RPL-S_Post-Si_In_Production,RPL-Px_4SP2,MTL_M_P_PV_POR,MTL-P_IFWI_PO,ARL_S_IFWI_0.5PSS,MTLSGC1,RPL_Hx-R-GC,RPL_Hx-R-DC1,MTL-S_Pre-Si_In_Production,ARL_S_PSS0.8</t>
  </si>
  <si>
    <t>Verify system enters S5 state irrespective of fast startup option in OS with system in AC mode</t>
  </si>
  <si>
    <t>common,emulation.ip,silicon,simulation.ip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</si>
  <si>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</si>
  <si>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</si>
  <si>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</si>
  <si>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</si>
  <si>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</si>
  <si>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</si>
  <si>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</si>
  <si>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</si>
  <si>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</si>
  <si>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X2_(CML-S+CMP-H)_S102,MTL_PSS_0.8,ARL_S_PSS0.8,LNL_M_PSS0.8,RPL_S_PSS_BASE,UTR_SYNC,MTL_HFPGA_SOC_S,RPL_S_BackwardComp,RPL_S_MASTER,RPL-P_5SGC1,RPL-P_2SDC3,RPL-S_5SGC1,RPL-S_4SDC1,RPL-S_4SDC2,RPL-S_2SDC1,RPL-S_2SDC2,RPL-S_2SDC3,RPL-S_ 5SGC1,ADL-S_ 5SGC_1DPC,ADL-S_4SDC1,ADL_N_MASTER,ADL_N_REV0,ADL_N_5SGC1,ADL_N_4SDC1,ADL_N_3SDC1,ADL_N_2SDC1,ADL_N_2SDC2,ADL_N_2SDC3,IFWI_TEST_SUITE,IFWI_COMMON_UNIFIED,TGL_H_MASTER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MTL_M_P_PV_POR,RPL_P_Q0_DC2_PO_P3,ARL_S_PSS0.5,LNLM5SGC,LNLM4SDC1,LNLM3SDC2,LNLM3SDC3,LNLM3SDC4,LNLM3SDC5,LNLM2SDC6,ARL_S_PSS1.0,RPL-PX_2SDC3,RPL-SBGA_3SDC2,ARL_S_IFWI_0.5PSS,MTLSGC1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</si>
  <si>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</si>
  <si>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</si>
  <si>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</si>
  <si>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</si>
  <si>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</si>
  <si>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</si>
  <si>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</si>
  <si>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</si>
  <si>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</si>
  <si>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2-high</t>
  </si>
  <si>
    <t>bios.alderlake,bios.arrowlake,bios.cannonlake,bios.coffeelake,bios.cometlake,bios.icelake-client,bios.jasperlake,bios.lakefield,bios.lunarlake,bios.meteorlake,bios.raptorlake,bios.raptorlake_refresh,bios.rocketlake,bios.tigerlake,bios.whiskeylake,ifwi.arrowlake,ifwi.cannonlake,ifwi.coffeelake,ifwi.cometlake,ifwi.icelake,ifwi.lakefield,ifwi.lunarlake,ifwi.meteorlake,ifwi.raptorlake,ifwi.raptorlake_refresh,ifwi.tigerlake,ifwi.whiskeylak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</si>
  <si>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</si>
  <si>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</si>
  <si>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5SGC_1DPC,ADL-S_4SDC2,ADL_N_MASTER,ADL_N_REV0,ADL_N_5SGC1,ADL_N_4SDC1,ADL_N_3SDC1,ADL_N_2SDC1,ADL_N_2SDC2,ADL_N_2SDC3,MTL_PSS_0.8,MTL_Test_Suite,IFWI_TEST_SUITE,IFWI_COMMON_UNIFIED,TGL_H_MASTER,RPL-S_ 5SGC1,RPL-S_4SDC1,RPL-S_4SDC2,RPL-S_2SDC8,RPL-S_2SDC1,RPL-S_2SDC2,RPL-S_2SDC3,ADL_N_QRCBAT,ADL-P_5SGC1,ADL-P_5SGC2,ADL_M_QRC_BAT,ADL-M_5SGC1,ADL-N_QRC_BAT,RPL-Px_5SGC1,RPL-Px_4SDC1,RPL-P_5SGC1,RPL-P_4SDC1,RPL-P_3SDC2,ADL-N_REV1,RPL_P_MASTER,ADL_SBGA_5GC,ADL_SBGA_3DC1,ADL_SBGA_3DC2,ADL_SBGA_3DC3,ADL_SBGA_3DC4,RPL-SBGA_5SC,RPL-SBGA_3SC,RPL-SBGA_4SC,,1,,2,RPL-S_3SDC1,ADL-S_Post-Si_In_Production,MTL-M_5SGC1,MTL-M_4SDC1,MTL-M_4SDC2,MTL-M_3SDC3,MTL-M_2SDC4,MTL-M_2SDC5,MTL-M_2SDC6,LNL_M_PSS0.8,LNL_M_PSS1.0,MTL_IFWI_CBV_TBT,MTL_IFWI_CBV_EC,MTL_IFWI_CBV_SPHY,MTL_IFWI_CBV_PCHC,MTL IFWI_Payload_Platform-Val,MTL-P_5SGC1,MTL-P_4SDC1,MTL-P_4SDC2,MTL-P_3SDC3,MTL-P_3SDC4,MTL-P_2SDC5,MTL-P_2SDC6,ADL-N_Post-Si_In_Production,RPL-Px_4SP2,RPL-Px_2SDC1,RPL-P_2SDC3,RPL-P_2SDC4,MTL_M_P_PV_POR,RPL-SBGA_3SC-2,MTLSGC1,MTLSDC1,MTLSDC2,MTLSDC3,MTLSDC4,LNLM5SGC,LNLM3SDC2,LNLM3SDC4,LNLM3SDC5,LNLM2SDC6,ARL_S_IFWI_0.8PSS,RPL_Hx-R-GC,RPL_Hx-R-DC1,ARL_S_PSS1.0</t>
  </si>
  <si>
    <t>Verify CNVi Bluetooth Functionality in OS before / after Connected Standby (CMS) cycle</t>
  </si>
  <si>
    <t>chassanx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</si>
  <si>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</si>
  <si>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</si>
  <si>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</si>
  <si>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</si>
  <si>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</si>
  <si>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</si>
  <si>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</si>
  <si>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aptorlake_refresh,bios.rocketlake,bios.tigerlake,bios.whiskeylake,ifwi.arrowlake,ifwi.cannonlake,ifwi.coffeelake,ifwi.cometlake,ifwi.icelake,ifwi.lunarlake,ifwi.meteorlake,ifwi.raptorlake,ifwi.raptorlake_refresh,ifwi.tigerlake,ifwi.whiskeylake</t>
  </si>
  <si>
    <t>bios.alderlake,bios.cannonlake,bios.coffeelake,bios.cometlake,bios.icelake-client,bios.jasperlake,bios.lunarlake,bios.raptorlake,bios.rocketlake,bios.tigerlake,bios.whiskeylake,ifwi.cannonlake,ifwi.coffeelake,ifwi.cometlake,ifwi.icelake,ifwi.meteorlake,ifwi.raptorlake,ifwi.tigerlake,ifwi.whiskeylake</t>
  </si>
  <si>
    <t>Medium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</si>
  <si>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</si>
  <si>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QAC,MTL_IFWI_CBV_PMC,RPL-SBGA_2SC1,RPL-SBGA_2SC2,MTL_IFWI_CBV_BIOS,MTL-P_5SGC1,MTL-P_4SDC1,MTL-P_4SDC2,MTL-P_3SDC3,MTL-P_2SDC5,MTL-P_2SDC6,RPL-S_2SDC8,RPL-Px_4SP2,RPL-Px_2SDC1,RPL-P_2SDC5,RPL-P_2SDC6,RPL-P_2SDC3,MTL_S_IFWI_PSS_1.1,MTLSGC1,MTLSDC1,MTLSDC2,MTLSDC3,MTLSDC4,MTLSDC5,LNLM5SGC,LNLM4SDC1,LNLM3SDC3,LNLM3SDC4,LNLM3SDC5,LNLM2SDC6,ARL_S_IFWI_1.1PSS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RPL-S_2SDC8, ,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</si>
  <si>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</si>
  <si>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</si>
  <si>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</si>
  <si>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</si>
  <si>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</si>
  <si>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</si>
  <si>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CBV_PMC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RPL-S_2SDC8, ,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</si>
  <si>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</si>
  <si>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</si>
  <si>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</si>
  <si>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</si>
  <si>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</si>
  <si>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</si>
  <si>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</si>
  <si>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</si>
  <si>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</si>
  <si>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aptorlake_refresh,bios.rocketlake,bios.tigerlake,bios.whiskeylake,ifwi.arrowlake,ifwi.cannonlake,ifwi.coffeelake,ifwi.cometlake,ifwi.icelake,ifwi.lunarlake,ifwi.meteorlake,ifwi.raptorlake,ifwi.raptorlake_refresh,ifwi.tigerlake,ifwi.whiskeylake</t>
  </si>
  <si>
    <t>bios.alderlake,bios.cannonlake,bios.coffeelake,bios.cometlake,bios.icelake-client,bios.lunarlake,bios.meteorlake,bios.raptorlake,bios.rocketlake,bios.tigerlake,bios.whiskeylake,ifwi.cannonlake,ifwi.coffeelake,ifwi.cometlake,ifwi.icelake,ifwi.meteorlake,ifwi.raptorlake,ifwi.tigerlake,ifwi.whiskeylake</t>
  </si>
  <si>
    <t>open.review_complete_pending_dryrun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</si>
  <si>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</si>
  <si>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</si>
  <si>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MTL-P_2SDC6,RPL-S_2SDC8,RPL-Px_4SP2,RPL-Px_2SDC1, LNLM5SGC, LNLM4SDC1, LNLM3SDC2, LNLM3SDC3, LNLM3SDC4, LNLM3SDC5, LNLM2SDC6MTLSDC3,  MTLSGC1, MTLSDC1, MTLSDC4, RPL_Hx-R-GC, RPL_Hx-R-DC1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</si>
  <si>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</si>
  <si>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</si>
  <si>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</si>
  <si>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</si>
  <si>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</si>
  <si>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</si>
  <si>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bios.alderlake,bios.apollolake,bios.arrowlake,bios.cannonlake,bios.coffeelake,bios.cometlake,bios.geminilake,bios.icelake-client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lunarlake,ifwi.meteorlake,ifwi.raptorlake,ifwi.raptorlake_refresh,ifwi.tigerlake,ifwi.whiskeylake</t>
  </si>
  <si>
    <t>bios.alderlake,bios.arrow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</si>
  <si>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</si>
  <si>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RPL-P_2SDC3, RPL-S_4SDC2, RPL-S_3SDC1, RPL-S_2SDC7, RPL-S_ 5SGC1, RPL-S_4SDC1, RPL-S_2SDC1, RPL-S_2SDC2, RPL-S_2SDC3, RPL-S_2SDC8,MTL_IFWI_CBV_GBe, RPL_Hx-R-DC1, RPL_Hx-R-GC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</si>
  <si>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</si>
  <si>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</si>
  <si>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</si>
  <si>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</si>
  <si>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</si>
  <si>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RPL-P_2SDC3, RPL-S_4SDC2, RPL-S_3SDC1, RPL-S_2SDC7, RPL-S_ 5SGC1, RPL-S_4SDC1, RPL-S_2SDC1, RPL-S_2SDC2, RPL-S_2SDC3, RPL-S_2SDC8,MTL_IFWI_CBV_GBe, RPL_Hx-R-DC1, RPL_Hx-R-GC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</si>
  <si>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</si>
  <si>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</si>
  <si>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</si>
  <si>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</si>
  <si>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</si>
  <si>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</si>
  <si>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</si>
  <si>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</si>
  <si>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mberlake,bios.arrowlake,bios.geminilake,bios.icelake-client,bios.jasperlake,bios.lakefield,bios.lunarlake,bios.meteorlake,bios.raptorlake,bios.rocketlake,bios.tigerlake,ifwi.arrowlake,ifwi.geminilake,ifwi.icelake,ifwi.lakefield,ifwi.lunarlake,ifwi.meteorlake,ifwi.raptorlake,ifwi.tigerlake</t>
  </si>
  <si>
    <t>bios.alderlake,bios.jasperlake,bios.lunarlake,bios.raptorlake,bios.rocketlake,bios.tigerlake,ifwi.meteorlake,ifwi.raptorlake,ifwi.tigerlake</t>
  </si>
  <si>
    <t>High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</si>
  <si>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</si>
  <si>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1,2,MTL IFWI_Payload_Platform-Val,MTL-P_5SGC1,MTL-P_4SDC1,MTL-P_4SDC2,MTL-P_3SDC3,MTL-P_3SDC4,MTL-P_2SDC5,MTL-P_2SDC6,IPU22.2_BIOS_change,RPL-Px_4SP2,RPL-Px_2SDC1,RPL-P_2SDC3,RPL-P_2SDC5,MTL_M_P_PV_POR,RPL-SBGA_3SC-2,ARL_S_PSS0.8,LNLM5SGC,LNLM4SDC1,LNLM3SDC2,LNLM3SDC3,LNLM3SDC4,LNLM3SDC5,LNLM2SDC6,RPL_Hx-R-GC,RPL_Hx-R-DC1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</si>
  <si>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</si>
  <si>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</si>
  <si>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</si>
  <si>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</si>
  <si>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</si>
  <si>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</si>
  <si>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</si>
  <si>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unarlake,ifwi.meteorlake,ifwi.raptorlake,ifwi.raptorlake_refresh,ifwi.tige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</si>
  <si>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</si>
  <si>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</si>
  <si>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Suite_Phase2,UTR_SYNC,LNL_M_PSS0.8,RPL_S_MASTER,RPL_S_BackwardComp,ADL-S_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,1,,2,ERB,RPL-S_3SDC1,LNL_IO_GENERAL_DELTA_TC,RPL_Px_PO_P3,MTL-M_5SGC1,MTL-M_4SDC1,MTL-M_4SDC2,MTL-M_3SDC3,MTL-M_2SDC4,MTL-M_2SDC5,MTL-M_2SDC6,LNL_M_PSS1.0,RPL_SBGA_PO_P3,RPL_SBGA_IFWI_PO_Phase3,RPL-P_2SDC3,RPL-P_2SDC4
MTL IFWI_Payload_Platform-Val,MTL-P_5SGC1,MTL-P_4SDC1,MTL-P_4SDC2,MTL-P_3SDC3,MTL-P_3SDC4,MTL-P_2SDC5,MTL-P_2SDC6,RPL_P_PO_P3,RPL-Px_4SP2,RPL-Px_2SDC1,MTL_M_P_PV_POR,RPL-SBGA_3SC-2,MTLSGC1,MTLSDC1,MTLSDC2,MTLSDC3,MTLSDC4,
,RPL_P_Q0_DC2_PO_P3,ARL_S_PSS0.8,LNLM5SGC,LNLM3SDC2,LNLM3SDC4,LNLM3SDC5,LNLM2SDC6,ARL_S_IFWI_0.8PSS,RPL_Hx-R-GC,RPL_Hx-R-DC1,ARL_S_PSS1.0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</si>
  <si>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</si>
  <si>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</si>
  <si>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</si>
  <si>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</si>
  <si>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</si>
  <si>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</si>
  <si>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</si>
  <si>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Consumer,Corporate_vPro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</si>
  <si>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</si>
  <si>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</si>
  <si>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bios.alderlake,bios.lunarlake,bios.meteorlake,bios.rocketlake,bios.tigerlake,ifwi.raptorlake,ifwi.tigerlake</t>
  </si>
  <si>
    <t>Negative</t>
  </si>
  <si>
    <t>iTestSuite,na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</si>
  <si>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</si>
  <si>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LNL_M_PSS0.8,RPL_P_MASTER,RPL_S_MASTER,MTL_M_MASTER,MTL_P_MASTER,MTL_S_MASTERICL-ArchReview-PostSi,ICL_RFR,UDL2.0_ATMS2.0,ICL_RVPC_NA,OBC-CNL-PCH-PMC-storage-Dstate_RTD3,OBC-ICL-PCH-PMC-Storage-Dstate_RTD3,OBC-TGL-PCH-PMC-Storage-Dstate_RTD3,ADL-S_Delta2,UTR_SYNC,LNL_M_PSS0.8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,MTLSGC1,LNLM5SGC</t>
  </si>
  <si>
    <t>bios.pch,fw.ifwi.pchc,fw.ifwi.pmc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</si>
  <si>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</si>
  <si>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</si>
  <si>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</si>
  <si>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</si>
  <si>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</si>
  <si>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</si>
  <si>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</si>
  <si>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bios.alderlake,bios.arrowlake,bios.jasperlake,bios.lunarlake,bios.meteorlake,bios.raptorlake,bios.raptorlake_refresh,bios.rocketlake,ifwi.arrowlake,ifwi.lunarlake,ifwi.meteorlake,ifwi.raptorlake,ifwi.raptorlake_refresh</t>
  </si>
  <si>
    <t>bios.alderlake,bios.arrowlake,bios.jasperlake,bios.lunarlake,bios.meteorlake,bios.raptorlake,bios.rocketlake,ifwi.meteorlake,ifwi.raptorlake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</si>
  <si>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</si>
  <si>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X2_(CML-S+CMP-H)_S62,MTL_PSS_0.8,UTR_SYNC,LNL_M_PSS0.8,RPL_S_MASTER,RPL_S_BackwardComp,ADL-S_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,RPL-S_5SGC1,RPL-P_3SDC2,RPL-P_5SGC1,RPL-P_4SDC1,RPL-P_PNP_GC,MTL-M_3SDC3,MTL-M/P_Pre-Si_In_Production,MTL_IFWI_IAC_SPHY,MTL_IFWI_IAC_GBe,MTL_IFWI_CBV_PMC,RPL-SBGA_5SC,RPL-SBGA_3SC,RPL-SBGA_2SC2,MTL_IFWI_CBV_GBe,MTL-P_2SDC5,MTL-P_5SGC1,RPL-S_2SDC8,RPL-SBGA_4SC,RPL-Px_4SP2,RPL-P_2SDC3,,ARL_Px_IFWI_CI,MTL_M_P_PV_POR,RPL-SBGA_3SC-2,MTLSGC1, MTLSDC2, MTLSDC4, MTLSDC5, , ARL_S_PSS0.8, LNLM5SGC, LNLM3SDC2, MTLSGC1, MTLSDC1, MTLSDC4, MTLSGC1, MTLSDC1,  MTLSDC4, RPL-P_5SGC1, RPL-P_2SDC3, RPL-S_ 5SGC1, RPL-S_4SDC1, RPL-S_2SDC1, RPL-S_2SDC2, RPL-S_2SDC3, RPL-S_2SDC8, RPL_Hx-R-GC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</si>
  <si>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</si>
  <si>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</si>
  <si>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</si>
  <si>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</si>
  <si>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</si>
  <si>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</si>
  <si>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</si>
  <si>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RPL-S_2SDC2,RPL-S_2SDC3,ADL-P_5SGC1,ADL-P_5SGC2,ADL-M_5SGC1,ADL-M_3SDC1,ADL-M_3SDC3,ADL-M_2SDC1,ADL-P_3SDC1RPL-Px_5SGC1,MTL_S_IFWI_PSS_0.8,MTL_S_PSS_0.8,ADL_N_REV0,ADL-N_REV1,NA_4_FHF,RPL_P_MASTER,ADL_SBGA_5GC,RPL-SBGA_5SC,ADL-M_3SDC2,ADL-M_2SDC2,MTL_S_PSS_0.5,RPL-S_3SDC1,RPL-S_5SGC1,RPL-P_5SGC1,RPL-P_3SDC2,RPL-S_2SDC7,ADL_SBGA_3DC3,RPL-P_2SDC4,RPL-P_4SDC1,RPL-P_PNP_GC,ADL_SBGA_3DC4,LNL_M_PSS0.8,MTL-M_5SGC1,MTL-M_4SDC1,MTL-M_4SDC2,MTL-M_2SDC4,MTL-M_2SDC5,MTL-M_2SDC6,MTL_IFWI_QAC,MTL_IFWI_CBV_PMC,RPL-SBGA_3SC,RPL-SBGA_2SC1,RPL-SBGA_2SC2,MTL IFWI_Payload_Platform-Val,MTL-P_5SGC1,MTL-P_4SDC1,MTL-P_4SDC2,MTL-P_3SDC3,MTL-P_2SDC5,MTL-P_2SDC6,RPL-S_2SDC8,RPL-Px_4SP2,RPL-Px_2SDC1,RPL-P_2SDC5,RPL-P_2SDC6,RPL-P_2SDC3,MTL_M_P_PV_POR,RPL-SBGA_3SC-2,MTLSGC1,MTLSDC1,MTLSDC2,MTLSDC3,MTLSDC4,MTLSDC5,LNLM5SGC,LNLM4SDC1,LNLM3SDC3,LNLM3SDC4,LNLM3SDC5,LNLM2SDC6,ARL_S_IFWI_0.8PSS,RPL-SBGA_4SC,ARL_S_PSS0.5,ARL_S_PSS0.8</t>
  </si>
  <si>
    <t>Verify "Wake on Voice" functionality when System in SLP_S0 state using DMIC pre and post S4/S5 cycle</t>
  </si>
  <si>
    <t>vchenthx</t>
  </si>
  <si>
    <t>bios.pch,fw.ifwi.bios,fw.ifwi.pmc</t>
  </si>
  <si>
    <t>CSS-IVE-145227</t>
  </si>
  <si>
    <t>Display, Graphics, Video and Audio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</si>
  <si>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</si>
  <si>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</si>
  <si>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</si>
  <si>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windows.cobalt.client</t>
  </si>
  <si>
    <t>pke</t>
  </si>
  <si>
    <t>Intel WoV (Wake on Voice) with SLP_S0 works correctly with various Power cycles</t>
  </si>
  <si>
    <t>bios.alderlake,bios.arrowlake,bios.jasperlake,bios.lunarlake,bios.meteorlake,bios.raptorlake,bios.rocketlake,ifwi.alderlake,ifwi.arrowlake,ifwi.lunarlake,ifwi.meteorlake,ifwi.raptorlake</t>
  </si>
  <si>
    <t>bios.alderlake,bios.arrowlake,bios.lunarlake,bios.meteorlake,bios.raptorlake,bios.rocketlake,ifwi.alderlake,ifwi.meteorlake,ifwi.raptorlake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</si>
  <si>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</si>
  <si>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</si>
  <si>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RPL-P_5SGC1,RPL-P_4SDC1,RPL-P_3SDC2,RPL_S_IFWI_PO_Phase3,ADL_N_REV0,ADL-N_REV1,ADL_SBGA_5GC,ADL_SBGA_3DC1,ADL_SBGA_3DC2,ADL_SBGA_3DC3,ADL_SBGA_3DC4,ADL-M_2SDC1,ADL-M_2SDC2,MTL_PSS_1.0_BLOCK,RPL-P_3SDC3,RPL-P_PNP_GC,RPL_Px_PO_P3,MTL-M_5SGC1,MTL-M_4SDC1,MTL-M_4SDC2,MTL-M_3SDC3,MTL_IFWI_IAC_ACE ROM EXT,MTL_IFWI_IAC_PMC_SOC_IOE,RPL_SBGA_PO_P3,RPL_SBGA_IFWI_PO_Phase3,MTL_IFWI_CBV_DMU,MTL_IFWI_CBV_PMC,MTL_IFWI_CBV_PUNIT,,LNL_M_PSS1.0,LNL_M_PSS1.1,RPL_P_PO_P3,RPL-S_2SDC8,RPL-SBGA_4SC,RPL-P_2SDC3,RPL-Px_4SP2,MTL_PSS_0.8_BLOCK,MTL_S_IFWI_PSS_1.1,RPL_P_Q0_DC2_PO_P3,ARL_S_IFWI_PSS,LNLM5SGC,LNLM4SDC1,LNLM3SDC2,LNLM3SDC3,LNLM3SDC4,LNLM3SDC5,LNLM2SDC6,ARL_S_IFWI_1.1PSS,MTLSGC1, MTLSDC1, MTLSDC2, MTLSDC3,MTLSDC5,IPU23.1_BIOS_Changes,RPL-S_2SDC8,RPL_Hx-R-GC,RPL_Hx-R-DC1,ARL_S_PSS1.0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</si>
  <si>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</si>
  <si>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</si>
  <si>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</si>
  <si>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</si>
  <si>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</si>
  <si>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</si>
  <si>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</si>
  <si>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open.test_update_phase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</si>
  <si>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</si>
  <si>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X2_(CML-S+CMP-H)_S102,MTL_PSS_0.8,RPL_S_PSS_BASE,UTR_SYNC,LNL_M_PSS0.8,RPL_S_MASTER,RPL_S_BackwardComp,MTL_M_MASTER,MTL_P_MASTER,ADL-S_4SDC2,TGL_H_MASTER,IFWI_TEST_SUITE,IFWI_COMMON_UNIFIED,MTL_Test_Suite,IFWI_FOC_BAT,TGL_H_5SGC1,TGL_H_4SDC1,TGL_H_4SDC2,TGL_H_4SDC3,RPL-S_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MTL-P_2SDC5,MTL-P_5SGC1,RPL_P_PO_P3,RPL-S_2SDC8,RPL-SBGA_4SC,RPL-Px_4SP2,RPL-P_2SDC3,,ARL_Px_IFWI_CI,MTL_M_P_PV_POR,RPL-SBGA_3SC-2,MTLSGC1, MTLSDC2, MTLSDC4, MTLSDC5, 
,RPL_P_Q0_DC2_PO_P3, LNLM5SGC, LNLM3SDC2,ARL_S_IFWI_0.8PSS, MTLSGC1, MTLSDC1, MTLSDC4, MTLSGC1, MTLSDC1,  MTLSDC4, RPL-P_5SGC1, RPL-P_2SDC3, RPL-S_ 5SGC1, RPL-S_4SDC1, RPL-S_2SDC1, RPL-S_2SDC2, RPL-S_2SDC3, RPL-S_2SDC8, RPL_Hx-R-GC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</si>
  <si>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</si>
  <si>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</si>
  <si>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</si>
  <si>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</si>
  <si>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</si>
  <si>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</si>
  <si>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4-low</t>
  </si>
  <si>
    <t>bios.alderlake,bios.arrowlake,bios.coffeelake,bios.cometlake,bios.icelake-client,bios.jasperlake,bios.lunarlake,bios.meteorlake,bios.raptorlake,bios.raptorlake_refresh,bios.rocketlake,bios.tigerlake,bios.whiskeylake,ifwi.arrowlake,ifwi.coffeelake,ifwi.cometlake,ifwi.icelake,ifwi.lunarlake,ifwi.meteorlake,ifwi.raptorlake,ifwi.raptorlake_refresh,ifwi.tigerlake,ifwi.whiskeylake</t>
  </si>
  <si>
    <t>bios.alderlake,bios.coffeelake,bios.jasperlake,bios.lunarlake,bios.raptorlake,bios.rocketlake,bios.tigerlake,bios.whiskeylake,ifwi.coffeelake,ifwi.meteorlake,ifwi.raptorlake,ifwi.tigerlake,ifwi.whiskeylake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</si>
  <si>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</si>
  <si>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RPL-S_2SDC2,RPL-S_2SDC3,ADL-P_5SGC1,ADL-P_5SGC2,ADL-M_5SGC1,ADL-M_3SDC1,ADL-M_3SDC3,ADL-M_2SDC1,ADL_N_REV0RPL-Px_5SGC1,ADL-N_REV1,RPL_P_MASTER,ADL_SBGA_5GC,RPL-SBGA_5SC,ADL-M_3SDC2,ADL-M_2SDC2,RPL-S_3SDC1,RPL-S_5SGC1,RPL-P_5SGC1,RPL-P_3SDC2,RPL-S_2SDC7,ADL_SBGA_3DC3,RPL-P_2SDC4,RPL-P_4SDC1,RPL-P_PNP_GC,ADL_SBGA_3DC4,MTL-M_5SGC1,MTL-M_4SDC1,MTL-M_4SDC2,MTL-M_2SDC4,MTL-M_2SDC5,MTL-M_2SDC6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RPL-S_2SDC8, ,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</si>
  <si>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</si>
  <si>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</si>
  <si>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</si>
  <si>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</si>
  <si>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</si>
  <si>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</si>
  <si>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</si>
  <si>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Integration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</si>
  <si>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</si>
  <si>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RPL-S_2SDC1,RPL-S_2SDC2,RPL-S_2SDC3,ADL-P_5SGC1,ADL-P_5SGC2,ADL-M_5SGC1,ADL-M_4SDC1,ADL-M_3SDC1,ADL-M_3SDC3,ADL-M_2SDC1,ADL-P_4SDC1,ADL_N_REV0RPL-Px_5SGC1,ADL-N_REV1,MTL_IFWI_BAT,ADL_SBGA_5GC,RPL-SBGA_5SC,ADL-M_3SDC2,ADL-M_2SDC2,RPL-S_3SDC1,RPL-S_3SDC3,MTL_PSS_CMS,RPL-S_5SGC1,RPL-P_4SDC1,RPL-P_5SGC1,RPL-S_2SDC7,ADL_SBGA_3DC3,ADL_SBGA_3DC1,ADL_SBGA_3DC2,ADL_SBGA_3DC4,MTL-M_3SDC3,MTL-M_5SGC1,MTL-M_4SDC1,MTL-M_4SDC2,MTL-M_2SDC4,MTL-M_2SDC5,MTL-M_2SDC6,MTL_IFWI_QAC,RPL-SBGA_4SC,RPL-SBGA_2SC1,RPL-SBGA_2SC2,MTL IFWI_Payload_Platform-Val,MTL-P_5SGC1,MTL-P_4SDC1,MTL-P_4SDC2,MTL-P_3SDC3,MTL-P_3SDC4,MTL-P_2SDC5,MTL-P_2SDC6,MTL_A0_P1,RPL-S_2SDC8,RPL-Px_4SP2,RPL-Px_2SDC1,MTL_PSS_1.0_Block,MTL_PSS_1.1,ARL_S_PSS1.1,MTLSGC1,MTLSDC1,MTLSDC2,MTLSDC3,MTLSDC4,MTLSDC5,,LNLM5SGC,LNLM4SDC1,LNLM3SDC3,LNLM3SDC4,LNLM3SDC5,LNLM2SDC6,LNLM3SDC2,ARL_S_PSS1.0, MTLSGC1, MTLSDC1, MTLSDC2, MTLSDC3, MTLSDC4, MTLSDC5,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</si>
  <si>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common</t>
  </si>
  <si>
    <t>Client-IFWI</t>
  </si>
  <si>
    <t>open.test_review_phase</t>
  </si>
  <si>
    <t>Socwatch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</si>
  <si>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</si>
  <si>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</si>
  <si>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</si>
  <si>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</si>
  <si>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</si>
  <si>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</si>
  <si>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</si>
  <si>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aptorlake_refresh,bios.rocketlake,ifwi.apollolake,ifwi.arrowlake,ifwi.broxton,ifwi.geminilake,ifwi.lakefield,ifwi.lunarlake,ifwi.meteorlake,ifwi.raptorlake,ifwi.raptorlake_refresh</t>
  </si>
  <si>
    <t>bios.apollolake,bios.arrowlake,bios.broxton,bios.geminilake,bios.lakefield,bios.lunarlake,bios.meteorlake,bios.raptorlake,bios.rocketlake,ifwi.apollolake,ifwi.broxton,ifwi.geminilake,ifwi.lakefield,ifwi.meteorlake,ifwi.raptorlake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</si>
  <si>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</si>
  <si>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ARL_S_PSS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P_3SDC3,RPL-P_PNP_GC,,MTL-M_5SGC1,MTL-M_4SDC1,MTL-M_4SDC2,MTL-M_3SDC3,MTL-M_2SDC4,MTL-M_2SDC5,MTL-M_2SDC6,MTL_IFWI_CBV_PMC,MTL_IFWI_CBV_BIOS,MTL-P_5SGC1,MTL-P_4SDC1,MTL-P_4SDC2,MTL-P_3SDC3,MTL-P_3SDC4,MTL-P_2SDC5,MTL-P_2SDC6,LNL_M_PSS1.1,RPL-S_2SDC8,RPL-P_2SDC4,RPL-P_2SDC5,RPL-P_2SDC6,RPL-Px_4SP2,RPL-Px_2SDC1, MTLSGC1,MTLSDC1,MTLSDC2,MTLSDC4,LNLM5SGC,LNLM4SDC1,LNLM3SDC2,LNLM3SDC3,LNLM3SDC4,LNLM3SDC5,LNLM2SDC6,MTLSGC1,MTLSDC1,MTLSDC2,MTLSDC4,MTLSDC5,RPL_Hx-R-GC,RPL_Hx-R-DC1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</si>
  <si>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</si>
  <si>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</si>
  <si>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</si>
  <si>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</si>
  <si>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</si>
  <si>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arrow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</si>
  <si>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</si>
  <si>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</si>
  <si>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_IFWI_QAC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</si>
  <si>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</si>
  <si>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</si>
  <si>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</si>
  <si>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</si>
  <si>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</si>
  <si>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RPL-P_2SDC6, RPL-S_3SDC1, RPL-S_4SDC2, RPL-S_4SDC1, RPL-S_ 5SGC1, RPL-S_2SDC2, RPL-S_2SDC3, RPL-S_2SDC7, RPL-S_2SDC8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</si>
  <si>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</si>
  <si>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</si>
  <si>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</si>
  <si>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</si>
  <si>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</si>
  <si>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</si>
  <si>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ifwi.alderlake,ifwi.arrowlake,ifwi.lunarlake,ifwi.meteorlake,ifwi.raptorlake,ifwi.raptorlake_refresh,ifwi.rocketlake</t>
  </si>
  <si>
    <t>ifwi.alderlake,ifwi.meteorlake,ifwi.raptorlake,ifwi.rocketlake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</si>
  <si>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</si>
  <si>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,RPL-S_2SDC8,RPL-Px_4SP2,RPL-P_5SGC1,RPL-P_2SDC3,,RPL-SBGA_3SC-2,ARL_S_IFWI_0.8PSS, MTLSGC1, MTLSDC1, MTLSDC4, RPL-P_5SGC1, RPL-P_2SDC3, RPL-S_ 5SGC1, RPL-S_4SDC1, RPL-S_2SDC1, RPL-S_2SDC2, RPL-S_2SDC3, RPL-S_2SDC8,MTL_IFWI_CBV_GBe, RPL_Hx-R-GC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</si>
  <si>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</si>
  <si>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</si>
  <si>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</si>
  <si>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</si>
  <si>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</si>
  <si>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</si>
  <si>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ifwi.alderlake,ifwi.arrowlake,ifwi.lunarlake,ifwi.meteorlake,ifwi.raptorlake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</si>
  <si>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</si>
  <si>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</si>
  <si>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3SDC2,RPL-S_5SGC1,RPL-S_4SDC2,RPL-S_3SDC1,RPL-S_2SDC1,RPL-S_2SDC2,RPL-S_2SDC3,RPL-S_ 5SGC1,MTL_IFWI_BAT,ADL_SBGA_5GC,ADL_SBGA_3SDC1,MTL_PSS_CMS,MTL_IFWI_PSS_BLOCK,RPL-S_2SDC8,MTL_IFWI_CBV_PMC,ADL_N_IFWI_2SDC3,ADL_N_IFWI_2SDC1,ADL_N_IFWI_3SDC1,ADL_N_IFWI_4SDC1,ADL_N_IFWI_5SGC1,ADL_N_IFWI_IEC_General,ADL_N_IFWI_IEC_PMC,MTL-P_5SGC1,MTL-P_4SDC1,MTL-P_4SDC2,MTL-P_3SDC3,MTL-P_3SDC4,MTL-P_2SDC5,MTL-P_2SDC6,RPL-SBGA_5SC,RPL-SBGA_3SC,LNLM5SGC,LNLM4SDC1,LNLM3SDC2,LNLM3SDC3,LNLM3SDC4,LNLM3SDC5,LNLM2SDC6,RPL-P_2SDC4,ARL_S_IFWI_0.8PSS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</si>
  <si>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</si>
  <si>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</si>
  <si>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</si>
  <si>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</si>
  <si>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</si>
  <si>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</si>
  <si>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ifwi.alderlake,ifwi.arrowlake,ifwi.jasperlake,ifwi.lunarlake,ifwi.meteorlake,ifwi.raptorlake,ifwi.raptorlake_refresh,ifwi.rocketlake</t>
  </si>
  <si>
    <t>ifwi.alderlake,ifwi.jasperlake,ifwi.meteorlake,ifwi.raptorlake,ifwi.rocketlake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</si>
  <si>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</si>
  <si>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5SGC1,ADL_SBGA_5GC,ADL_SBGA_3SDC1,RPL-P_5SGC1,RPL-P_4SDC1,RPL-P_3SDC2,RPL-P_2SDC3,RPL-S_ 5SGC1,RPL-S_4SDC1,RPL-S_4SDC2,RPL-S_3SDC1,RPL-S_2SDC2,RPL-S_2SDC3,RPL-S_2SDC7,RPL-S_2SDC8,RPL_Px_PO_P2,RPL_SBGA_IFWI_PO_Phase2,RPL-SBGA_4SC,RPL-SBGA_3SC,RPL-SBGA_2SC1,RPL-SBGA_2SC2,MTL_IFWI_CBV_PMC,MTL_IFWI_CBV_EC,ADL_N_IFWI_2SDC3,ADL_N_IFWI_2SDC1,ADL_N_IFWI_3SDC1,ADL_N_IFWI_4SDC1,ADL_N_IFWI_5SGC1,ADL_N_IFWI_IEC_General,ADL_N_IFWI_IEC_PMC,ADL_N_IFWI_IEC_EC,MTL-P_5SGC1,MTL-P_4SDC1,MTL-P_4SDC2,MTL-P_3SDC3,MTL-P_3SDC4,MTL-P_2SDC5,MTL-P_2SDC6,RPL_P_PO_P2,RPL-P_5SGC1,RPL-P_4SDC1,RPL-P_3SDC2,RPL-P_2SDC3,RPL-P_2SDC4,RPL-P_2SDC5,RPL-P_2SDC6,LNLM5SGC,LNLM4SDC1,LNLM3SDC2,LNLM3SDC3,LNLM3SDC4,LNLM3SDC5,LNLM2SDC6,ARL_S_IFWI_0.5PSS,RPL_Hx-R-GC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</si>
  <si>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</si>
  <si>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</si>
  <si>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</si>
  <si>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</si>
  <si>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</si>
  <si>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</si>
  <si>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,RPL-P_5SGC1,RPL-P_4SDC1,RPL-P_3SDC2,RPL-P_2SDC3,RPL-P_2SDC4,RPL-P_2SDC5,RPL-P_2SDC6,LNLM5SGC,LNLM4SDC1,LNLM3SDC2,LNLM3SDC3,LNLM3SDC4,LNLM3SDC5,LNLM2SDC6,RPL_Hx-R-GC,RPL_Hx-R-DC1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</si>
  <si>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</si>
  <si>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</si>
  <si>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</si>
  <si>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</si>
  <si>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</si>
  <si>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,RPL-P_5SGC1,RPL-P_4SDC1,RPL-P_3SDC2,RPL-P_2SDC3,RPL-P_2SDC4,RPL-P_2SDC5,RPL-P_2SDC6,LNLM5SGC,LNLM4SDC1,LNLM3SDC2,LNLM3SDC3,LNLM3SDC4,LNLM3SDC5,LNLM2SDC6,RPL_Hx-R-GC,RPL_Hx-R-DC1</t>
  </si>
  <si>
    <t>Verify system power during Connected Modern Standby state with auto display off</t>
  </si>
  <si>
    <t>CSS-IVE-131459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</si>
  <si>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KBLR_U42_PV,KBLR_Y_PV,KBLR_Y22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</si>
  <si>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JSLP : 1607196266
ADL: 2205168404</t>
  </si>
  <si>
    <t xml:space="preserve">C-state residency should be higher then specified Value and Display should be OFF after timeout </t>
  </si>
  <si>
    <t>Intention of the testcase is to verify system Power during Connected Modern Standby state with auto display off</t>
  </si>
  <si>
    <t>ICL-ArchReview-PostSi,UDL2.0_ATMS2.0,OBC-CNL-PTF-PMC-PM-s0ix,OBC-CFL-PTF-PMC-PM-S0ix,OBC-LKF-PTF-PMC-PM-S0ix_MS,OBC-ICL-PTF-PMC-PM-S0ix_MS,OBC-TGL-PTF-PMC-PM-S0ix,IFWI_TEST_SUITE,ADL/RKL/JSL,Delta_IFWI_BIOS,MTL_Test_Suite,IFWI_SYNC,ADL_N_IFWIIFWI_COVERAGE_DELTA,RPLSGC2,RPLSGC1,ADLMLP4x,ADL-P_5SGC1,ADL-P_5SGC2,ADL-M_5SGC1,ADL_SBGA_5GC,ADL_SBGA_3SDC1,RPL-S_5SGC1,RPL-S_4SDC1,RPL-S_4SDC2,RPL-S_2SDC1,RPL-S_2SDC2,RPL-S_2SDC3,RPL-S_2SDC8,RPL-P_5SGC1,RPL-P_4SDC1,RPL-P_3SDC2,RPL-P_2SDC3,MTL_IFWI_CBV_EC,ADL_N_IFWI_2SDC2,MTL-P_5SGC1,MTL-P_4SDC1,MTL-P_4SDC2,MTL-P_3SDC3,MTL-P_3SDC4,MTL-P_2SDC5,MTL-P_2SDC6,RPL-SBGA_5SC,RPL-SBGA_3SC,RPL-P_2SDC4,RPL-P_2SDC5,RPL-P_2SDC6,LNLM5SGC,LNLM4SDC1,LNLM3SDC2,LNLM3SDC3,LNLM3SDC4,LNLM3SDC5,LNLM2SDC6,RPL_Hx-R-GC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</si>
  <si>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</si>
  <si>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</si>
  <si>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</si>
  <si>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</si>
  <si>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</si>
  <si>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</si>
  <si>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ifwi.alderlake,ifwi.arrowlake,ifwi.jasperlake,ifwi.meteorlake,ifwi.raptorlake,ifwi.raptorlake_refresh,ifwi.rocketlake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</si>
  <si>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</si>
  <si>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ADL_N_IFWI_2SDC2,RPL-S_2SDC8,RPL-Px_4SP2,RPL-Px_2SDC1,ARL_S_IFWI_0.8PSS,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</si>
  <si>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USB plug/unplug Event wake from S0i3/CMS (USB2.0 and USB3.0)</t>
  </si>
  <si>
    <t>athirarx</t>
  </si>
  <si>
    <t>fw.ifwi.dekelPhy,fw.ifwi.iom,fw.ifwi.nphy,fw.ifwi.pmc,fw.ifwi.sam,fw.ifwi.sphy,fw.ifwi.tbt</t>
  </si>
  <si>
    <t>CSS-IVE-131778</t>
  </si>
  <si>
    <t>TCSS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</si>
  <si>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</si>
  <si>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</si>
  <si>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</si>
  <si>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raghav3x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</si>
  <si>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</si>
  <si>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</si>
  <si>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</si>
  <si>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2SDC2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2SC1,RPL-SBGA_2SC2,RPL-S_2SDC8,RPL-P_2SDC5,RPL-P_2SDC6,RPL-Px_4SP2,RPL-Px_2SDC1,MTL_S_IFWI_PSS_1.1,ARL_S_IFWI_0.8PSS,MTL_S_IFWI_PSS_PCH-phy_Payload,MTLSGC1,MTLSDC1,MTLSDC2,MTLSDC4,RPL_Hx-R-GC,RPL_Hx-R-DC1,RPL_Hx-R-GC,RPL_Hx-R-DC1,RPL_Hx-R-GC,RPL_Hx-R-DC1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</si>
  <si>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</si>
  <si>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</si>
  <si>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</si>
  <si>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</si>
  <si>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</si>
  <si>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</si>
  <si>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ADL_N_IFWI_2SDC2,RPL_P_PO_P3,RPL-S_2SDC8,RPL-Px_4SP2,RPL-Px_2SDC1,RPL-P_2SDC4,RPL-P_3SDC2,RPL-P_2SDC5,RPL-P_2SDC6, MTLSGC1, MTLSDC1, MTLSDC2, MTLSDC3, MTLSDC4, MTLSDC5, RPL-SBGA_5SC, RPL-SBGA_4SC, RPL-SBGA_3SC, RPL-Px_4SP2, RPL-Px_2SDC1, RPL-P_5SGC1, RPL-P_4SDC1, RPL-P_3SDC2, RPL-P_2SDC3, RPL-P_2SDC4, RPL-P_2SDC5, RPL-P_2SDC6, RPL-S_ 5SGC1, RPL-S_4SDC1, RPL-S_4SDC2, RPL-S_3SDC1, RPL-S_2SDC1, RPL-S_2SDC2, RPL-S_2SDC3, RPL-S_2SDC7, RPL-S_2SDC8,, RPL_Hx-R-GC, RPL_Hx-R-DC1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</si>
  <si>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</si>
  <si>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</si>
  <si>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</si>
  <si>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</si>
  <si>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</si>
  <si>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</si>
  <si>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5SGC1,RPL_S_IFWI_PO_Phase3,ADL-M_3SDC2RPL-S_3SDC2,RPL-S_5SGC1,RPL-P_5SGC2,RPL-P_3SDC2,RPL_Px_PO_P3,RPL_SBGA_IFWI_PO_Phase3,RPL_P_PO_P3,RPL-SBGA_5SC,RPL-SBGA_3SC,RPL-SBGA_2SC2,RPL-S_2SDC8,RPL-Px_4SP2,RPL-P_5SGC1,RPL-P_2SDC3,,RPL-SBGA_3SC-2, MTLSGC1, MTLSDC1, MTLSDC4, RPL-P_5SGC1, RPL-P_2SDC3, RPL-S_ 5SGC1, RPL-S_4SDC1, RPL-S_2SDC1, RPL-S_2SDC2, RPL-S_2SDC3, RPL-S_2SDC8, RPL_Hx-R-GC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</si>
  <si>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</si>
  <si>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</si>
  <si>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</si>
  <si>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</si>
  <si>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</si>
  <si>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</si>
  <si>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</si>
  <si>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ifwi.alderlake,ifwi.arrowlake,ifwi.jasperlake,ifwi.lunarlake,ifwi.meteorlake,ifwi.raptorlake,ifwi.raptorlake_refresh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</si>
  <si>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</si>
  <si>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</si>
  <si>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</si>
  <si>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</si>
  <si>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</si>
  <si>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</si>
  <si>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</si>
  <si>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5SGC1,ADL_SBGA_3SDC1,MTL_IFWI_CBV_PMC,MTL IFWI_Payload_Platform-Val,ADL_N_IFWI_5SGC1,ADL_N_IFWI_4SDC1,ADL_N_IFWI_3SDC1,ADL_N_IFWI_2SDC1,ADL_N_IFWI_2SDC2,ADL_N_IFWI_2SDC3,RPL-S_2SDC8,RPL-Px_4SP2,RPL-Px_2SDC1,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</si>
  <si>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</si>
  <si>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</si>
  <si>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</si>
  <si>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</si>
  <si>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</si>
  <si>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</si>
  <si>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</si>
  <si>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</si>
  <si>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</si>
  <si>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5SGC1,ADL_SBGA_3SDC1V,MTL IFWI_Payload_Platform-Val,ADL_N_IFWI_5SGC1,ADL_N_IFWI_4SDC1,ADL_N_IFWI_3SDC1,ADL_N_IFWI_2SDC1,ADL_N_IFWI_2SDC2,ADL_N_IFWI_2SDC3,ADL_N_IFWI_IEC_PMC,RPL-S_2SDC8,RPL-Px_4SP2,RPL-Px_2SDC1, MTLSGC1, MTLSDC1, MTLSDC2, MTLSDC3, MTLSDC4, MTLSDC5, RPL-SBGA_5SC, RPL-SBGA_4SC, RPL-SBGA_3SC, RPL-Px_4SP2, RPL-Px_2SDC1, RPL-S_ 5SGC1, RPL-S_4SDC1, RPL-S_4SDC2, RPL-S_3SDC1, RPL-S_2SDC1, RPL-S_2SDC2, RPL-S_2SDC3, RPL-S_2SDC7, RPL-S_2SDC8,, RPL_Hx-R-GC, RPL_Hx-R-DC1</t>
  </si>
  <si>
    <t>Enable/disable onboard (integrated) LAN using FIT tool</t>
  </si>
  <si>
    <t>Not Evaluated</t>
  </si>
  <si>
    <t>fw.ifwi.gbe</t>
  </si>
  <si>
    <t>CSS-IVE-138235</t>
  </si>
  <si>
    <t>Debug Interfaces and Traces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</si>
  <si>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</si>
  <si>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</si>
  <si>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Onboard LAN should get enabled and disable as per FIT tool setting </t>
  </si>
  <si>
    <t>ifwi.arrowlake,ifwi.lunarlake,ifwi.meteorlake,ifwi.raptorlake,ifwi.raptorlake_refresh</t>
  </si>
  <si>
    <t>ifwi.meteorlake,ifwi.raptorlake</t>
  </si>
  <si>
    <t>FIT (FW integration and configuration Tool)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</si>
  <si>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</si>
  <si>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,RPL-S_2SDC8,RPL-Px_4SP2,RPL-Px_2SDC1, MTLSGC1, MTLSDC1, MTLSDC4,MTL_IFWI_CBV_GBe, RPL_Hx-R-GC, RPL_Hx-R-DC1</t>
  </si>
  <si>
    <t>passed</t>
  </si>
  <si>
    <t>Comments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</si>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</sst>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7"/>
  <sheetViews>
    <sheetView tabSelected="1" workbookViewId="0">
      <selection activeCell="C1" sqref="C1"/>
    </sheetView>
  </sheetViews>
  <sheetFormatPr defaultColWidth="8.77734375" defaultRowHeight="14.4" x14ac:dyDescent="0.3"/>
  <cols>
    <col min="1" max="1" width="16.5546875" style="1" customWidth="1"/>
    <col min="2" max="2" width="86.21875" style="1" customWidth="1"/>
    <col min="3" max="4" width="7.77734375" style="1" customWidth="1"/>
    <col min="5" max="5" width="37" style="1" bestFit="1" customWidth="1"/>
    <col min="6" max="16384" width="8.77734375" style="1"/>
  </cols>
  <sheetData>
    <row r="1" spans="1:39" x14ac:dyDescent="0.3">
      <c r="A1" s="1" t="s">
        <v>417</v>
      </c>
      <c r="B1" s="1" t="s">
        <v>418</v>
      </c>
      <c r="C1" s="1" t="s">
        <v>419</v>
      </c>
      <c r="D1" s="1" t="s">
        <v>416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HYPERLINK("https://hsdes.intel.com/resource/14013119085","14013119085")</f>
        <v>14013119085</v>
      </c>
      <c r="B2" s="1" t="s">
        <v>35</v>
      </c>
      <c r="C2" s="1" t="s">
        <v>415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10</v>
      </c>
      <c r="M2" s="1">
        <v>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53</v>
      </c>
      <c r="AA2" s="1" t="s">
        <v>54</v>
      </c>
      <c r="AC2" s="1" t="s">
        <v>55</v>
      </c>
      <c r="AD2" s="1" t="s">
        <v>56</v>
      </c>
      <c r="AF2" s="1" t="s">
        <v>57</v>
      </c>
      <c r="AG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</row>
    <row r="3" spans="1:39" x14ac:dyDescent="0.3">
      <c r="A3" s="1" t="str">
        <f>HYPERLINK("https://hsdes.intel.com/resource/14013121015","14013121015")</f>
        <v>14013121015</v>
      </c>
      <c r="B3" s="1" t="s">
        <v>63</v>
      </c>
      <c r="C3" s="1" t="s">
        <v>415</v>
      </c>
      <c r="F3" s="1" t="s">
        <v>36</v>
      </c>
      <c r="G3" s="1" t="s">
        <v>64</v>
      </c>
      <c r="H3" s="1" t="s">
        <v>38</v>
      </c>
      <c r="I3" s="1" t="s">
        <v>39</v>
      </c>
      <c r="J3" s="1" t="s">
        <v>40</v>
      </c>
      <c r="K3" s="1" t="s">
        <v>65</v>
      </c>
      <c r="L3" s="1">
        <v>10</v>
      </c>
      <c r="M3" s="1">
        <v>5</v>
      </c>
      <c r="N3" s="1" t="s">
        <v>66</v>
      </c>
      <c r="O3" s="1" t="s">
        <v>43</v>
      </c>
      <c r="P3" s="1" t="s">
        <v>67</v>
      </c>
      <c r="Q3" s="1" t="s">
        <v>68</v>
      </c>
      <c r="R3" s="1" t="s">
        <v>69</v>
      </c>
      <c r="S3" s="1" t="s">
        <v>66</v>
      </c>
      <c r="T3" s="1" t="s">
        <v>47</v>
      </c>
      <c r="U3" s="1" t="s">
        <v>48</v>
      </c>
      <c r="V3" s="1" t="s">
        <v>49</v>
      </c>
      <c r="W3" s="1" t="s">
        <v>70</v>
      </c>
      <c r="X3" s="1" t="s">
        <v>51</v>
      </c>
      <c r="Y3" s="1" t="s">
        <v>71</v>
      </c>
      <c r="Z3" s="1" t="s">
        <v>72</v>
      </c>
      <c r="AA3" s="1" t="s">
        <v>73</v>
      </c>
      <c r="AC3" s="1" t="s">
        <v>55</v>
      </c>
      <c r="AD3" s="1" t="s">
        <v>56</v>
      </c>
      <c r="AF3" s="1" t="s">
        <v>57</v>
      </c>
      <c r="AG3" s="1" t="s">
        <v>58</v>
      </c>
      <c r="AJ3" s="1" t="s">
        <v>59</v>
      </c>
      <c r="AK3" s="1" t="s">
        <v>60</v>
      </c>
      <c r="AL3" s="1" t="s">
        <v>74</v>
      </c>
      <c r="AM3" s="1" t="s">
        <v>75</v>
      </c>
    </row>
    <row r="4" spans="1:39" x14ac:dyDescent="0.3">
      <c r="A4" s="1" t="str">
        <f>HYPERLINK("https://hsdes.intel.com/resource/14013158318","14013158318")</f>
        <v>14013158318</v>
      </c>
      <c r="B4" s="1" t="s">
        <v>76</v>
      </c>
      <c r="C4" s="1" t="s">
        <v>415</v>
      </c>
      <c r="F4" s="1" t="s">
        <v>36</v>
      </c>
      <c r="G4" s="1" t="s">
        <v>77</v>
      </c>
      <c r="H4" s="1" t="s">
        <v>38</v>
      </c>
      <c r="I4" s="1" t="s">
        <v>39</v>
      </c>
      <c r="J4" s="1" t="s">
        <v>40</v>
      </c>
      <c r="K4" s="1" t="s">
        <v>78</v>
      </c>
      <c r="L4" s="1">
        <v>15</v>
      </c>
      <c r="M4" s="1">
        <v>6</v>
      </c>
      <c r="N4" s="1" t="s">
        <v>79</v>
      </c>
      <c r="O4" s="1" t="s">
        <v>43</v>
      </c>
      <c r="P4" s="1" t="s">
        <v>80</v>
      </c>
      <c r="Q4" s="1" t="s">
        <v>45</v>
      </c>
      <c r="R4" s="1" t="s">
        <v>81</v>
      </c>
      <c r="S4" s="1" t="s">
        <v>79</v>
      </c>
      <c r="T4" s="1" t="s">
        <v>47</v>
      </c>
      <c r="U4" s="1" t="s">
        <v>48</v>
      </c>
      <c r="V4" s="1" t="s">
        <v>49</v>
      </c>
      <c r="W4" s="1" t="s">
        <v>82</v>
      </c>
      <c r="X4" s="1" t="s">
        <v>51</v>
      </c>
      <c r="Y4" s="1" t="s">
        <v>52</v>
      </c>
      <c r="Z4" s="1" t="s">
        <v>83</v>
      </c>
      <c r="AA4" s="1" t="s">
        <v>84</v>
      </c>
      <c r="AC4" s="1" t="s">
        <v>55</v>
      </c>
      <c r="AD4" s="1" t="s">
        <v>56</v>
      </c>
      <c r="AF4" s="1" t="s">
        <v>57</v>
      </c>
      <c r="AG4" s="1" t="s">
        <v>85</v>
      </c>
      <c r="AJ4" s="1" t="s">
        <v>59</v>
      </c>
      <c r="AK4" s="1" t="s">
        <v>60</v>
      </c>
      <c r="AL4" s="1" t="s">
        <v>86</v>
      </c>
      <c r="AM4" s="1" t="s">
        <v>87</v>
      </c>
    </row>
    <row r="5" spans="1:39" x14ac:dyDescent="0.3">
      <c r="A5" s="1" t="str">
        <f>HYPERLINK("https://hsdes.intel.com/resource/14013158998","14013158998")</f>
        <v>14013158998</v>
      </c>
      <c r="B5" s="1" t="s">
        <v>88</v>
      </c>
      <c r="C5" s="1" t="s">
        <v>415</v>
      </c>
      <c r="F5" s="1" t="s">
        <v>89</v>
      </c>
      <c r="G5" s="1" t="s">
        <v>77</v>
      </c>
      <c r="H5" s="1" t="s">
        <v>38</v>
      </c>
      <c r="I5" s="1" t="s">
        <v>39</v>
      </c>
      <c r="J5" s="1" t="s">
        <v>40</v>
      </c>
      <c r="K5" s="1" t="s">
        <v>90</v>
      </c>
      <c r="L5" s="1">
        <v>7</v>
      </c>
      <c r="M5" s="1">
        <v>5</v>
      </c>
      <c r="N5" s="1" t="s">
        <v>91</v>
      </c>
      <c r="O5" s="1" t="s">
        <v>92</v>
      </c>
      <c r="P5" s="1" t="s">
        <v>93</v>
      </c>
      <c r="Q5" s="1" t="s">
        <v>94</v>
      </c>
      <c r="R5" s="1" t="s">
        <v>95</v>
      </c>
      <c r="S5" s="1" t="s">
        <v>91</v>
      </c>
      <c r="T5" s="1" t="s">
        <v>47</v>
      </c>
      <c r="V5" s="1" t="s">
        <v>89</v>
      </c>
      <c r="W5" s="1" t="s">
        <v>96</v>
      </c>
      <c r="X5" s="1" t="s">
        <v>51</v>
      </c>
      <c r="Y5" s="1" t="s">
        <v>97</v>
      </c>
      <c r="Z5" s="1" t="s">
        <v>98</v>
      </c>
      <c r="AA5" s="1" t="s">
        <v>99</v>
      </c>
      <c r="AC5" s="1" t="s">
        <v>55</v>
      </c>
      <c r="AD5" s="1" t="s">
        <v>56</v>
      </c>
      <c r="AF5" s="1" t="s">
        <v>57</v>
      </c>
      <c r="AG5" s="1" t="s">
        <v>58</v>
      </c>
      <c r="AJ5" s="1" t="s">
        <v>59</v>
      </c>
      <c r="AK5" s="1" t="s">
        <v>60</v>
      </c>
      <c r="AL5" s="1" t="s">
        <v>100</v>
      </c>
      <c r="AM5" s="1" t="s">
        <v>101</v>
      </c>
    </row>
    <row r="6" spans="1:39" x14ac:dyDescent="0.3">
      <c r="A6" s="1" t="str">
        <f>HYPERLINK("https://hsdes.intel.com/resource/14013160688","14013160688")</f>
        <v>14013160688</v>
      </c>
      <c r="B6" s="1" t="s">
        <v>102</v>
      </c>
      <c r="C6" s="1" t="s">
        <v>415</v>
      </c>
      <c r="F6" s="1" t="s">
        <v>103</v>
      </c>
      <c r="G6" s="1" t="s">
        <v>77</v>
      </c>
      <c r="H6" s="1" t="s">
        <v>38</v>
      </c>
      <c r="I6" s="1" t="s">
        <v>39</v>
      </c>
      <c r="J6" s="1" t="s">
        <v>40</v>
      </c>
      <c r="K6" s="1" t="s">
        <v>90</v>
      </c>
      <c r="L6" s="1">
        <v>25</v>
      </c>
      <c r="M6" s="1">
        <v>17</v>
      </c>
      <c r="N6" s="1" t="s">
        <v>104</v>
      </c>
      <c r="O6" s="1" t="s">
        <v>105</v>
      </c>
      <c r="P6" s="1" t="s">
        <v>106</v>
      </c>
      <c r="Q6" s="1" t="s">
        <v>107</v>
      </c>
      <c r="R6" s="1" t="s">
        <v>108</v>
      </c>
      <c r="S6" s="1" t="s">
        <v>104</v>
      </c>
      <c r="T6" s="1" t="s">
        <v>47</v>
      </c>
      <c r="V6" s="1" t="s">
        <v>109</v>
      </c>
      <c r="W6" s="1" t="s">
        <v>110</v>
      </c>
      <c r="X6" s="1" t="s">
        <v>51</v>
      </c>
      <c r="Y6" s="1" t="s">
        <v>71</v>
      </c>
      <c r="Z6" s="1" t="s">
        <v>111</v>
      </c>
      <c r="AA6" s="1" t="s">
        <v>112</v>
      </c>
      <c r="AC6" s="1" t="s">
        <v>55</v>
      </c>
      <c r="AD6" s="1" t="s">
        <v>56</v>
      </c>
      <c r="AF6" s="1" t="s">
        <v>113</v>
      </c>
      <c r="AG6" s="1" t="s">
        <v>58</v>
      </c>
      <c r="AJ6" s="1" t="s">
        <v>59</v>
      </c>
      <c r="AK6" s="1" t="s">
        <v>60</v>
      </c>
      <c r="AL6" s="1" t="s">
        <v>114</v>
      </c>
      <c r="AM6" s="1" t="s">
        <v>115</v>
      </c>
    </row>
    <row r="7" spans="1:39" x14ac:dyDescent="0.3">
      <c r="A7" s="1" t="str">
        <f>HYPERLINK("https://hsdes.intel.com/resource/14013160691","14013160691")</f>
        <v>14013160691</v>
      </c>
      <c r="B7" s="1" t="s">
        <v>116</v>
      </c>
      <c r="C7" s="1" t="s">
        <v>415</v>
      </c>
      <c r="F7" s="1" t="s">
        <v>103</v>
      </c>
      <c r="G7" s="1" t="s">
        <v>77</v>
      </c>
      <c r="H7" s="1" t="s">
        <v>38</v>
      </c>
      <c r="I7" s="1" t="s">
        <v>39</v>
      </c>
      <c r="J7" s="1" t="s">
        <v>40</v>
      </c>
      <c r="K7" s="1" t="s">
        <v>90</v>
      </c>
      <c r="L7" s="1">
        <v>25</v>
      </c>
      <c r="M7" s="1">
        <v>17</v>
      </c>
      <c r="N7" s="1" t="s">
        <v>117</v>
      </c>
      <c r="O7" s="1" t="s">
        <v>105</v>
      </c>
      <c r="P7" s="1" t="s">
        <v>118</v>
      </c>
      <c r="Q7" s="1" t="s">
        <v>107</v>
      </c>
      <c r="R7" s="1" t="s">
        <v>119</v>
      </c>
      <c r="S7" s="1" t="s">
        <v>117</v>
      </c>
      <c r="T7" s="1" t="s">
        <v>47</v>
      </c>
      <c r="V7" s="1" t="s">
        <v>109</v>
      </c>
      <c r="W7" s="1" t="s">
        <v>120</v>
      </c>
      <c r="X7" s="1" t="s">
        <v>51</v>
      </c>
      <c r="Y7" s="1" t="s">
        <v>71</v>
      </c>
      <c r="Z7" s="1" t="s">
        <v>111</v>
      </c>
      <c r="AA7" s="1" t="s">
        <v>112</v>
      </c>
      <c r="AC7" s="1" t="s">
        <v>55</v>
      </c>
      <c r="AD7" s="1" t="s">
        <v>56</v>
      </c>
      <c r="AF7" s="1" t="s">
        <v>113</v>
      </c>
      <c r="AG7" s="1" t="s">
        <v>58</v>
      </c>
      <c r="AJ7" s="1" t="s">
        <v>59</v>
      </c>
      <c r="AK7" s="1" t="s">
        <v>60</v>
      </c>
      <c r="AL7" s="1" t="s">
        <v>121</v>
      </c>
      <c r="AM7" s="1" t="s">
        <v>122</v>
      </c>
    </row>
    <row r="8" spans="1:39" x14ac:dyDescent="0.3">
      <c r="A8" s="1" t="str">
        <f>HYPERLINK("https://hsdes.intel.com/resource/14013160847","14013160847")</f>
        <v>14013160847</v>
      </c>
      <c r="B8" s="1" t="s">
        <v>123</v>
      </c>
      <c r="C8" s="1" t="s">
        <v>415</v>
      </c>
      <c r="F8" s="1" t="s">
        <v>124</v>
      </c>
      <c r="G8" s="1" t="s">
        <v>77</v>
      </c>
      <c r="H8" s="1" t="s">
        <v>38</v>
      </c>
      <c r="I8" s="1" t="s">
        <v>39</v>
      </c>
      <c r="J8" s="1" t="s">
        <v>40</v>
      </c>
      <c r="K8" s="1" t="s">
        <v>125</v>
      </c>
      <c r="L8" s="1">
        <v>15</v>
      </c>
      <c r="M8" s="1">
        <v>10</v>
      </c>
      <c r="N8" s="1" t="s">
        <v>126</v>
      </c>
      <c r="O8" s="1" t="s">
        <v>127</v>
      </c>
      <c r="P8" s="1" t="s">
        <v>128</v>
      </c>
      <c r="Q8" s="1" t="s">
        <v>129</v>
      </c>
      <c r="R8" s="1" t="s">
        <v>130</v>
      </c>
      <c r="S8" s="1" t="s">
        <v>126</v>
      </c>
      <c r="T8" s="1" t="s">
        <v>47</v>
      </c>
      <c r="V8" s="1" t="s">
        <v>109</v>
      </c>
      <c r="W8" s="1" t="s">
        <v>131</v>
      </c>
      <c r="X8" s="1" t="s">
        <v>51</v>
      </c>
      <c r="Y8" s="1" t="s">
        <v>52</v>
      </c>
      <c r="Z8" s="1" t="s">
        <v>132</v>
      </c>
      <c r="AA8" s="1" t="s">
        <v>133</v>
      </c>
      <c r="AC8" s="1" t="s">
        <v>55</v>
      </c>
      <c r="AD8" s="1" t="s">
        <v>134</v>
      </c>
      <c r="AF8" s="1" t="s">
        <v>57</v>
      </c>
      <c r="AG8" s="1" t="s">
        <v>58</v>
      </c>
      <c r="AJ8" s="1" t="s">
        <v>59</v>
      </c>
      <c r="AK8" s="1" t="s">
        <v>135</v>
      </c>
      <c r="AL8" s="1" t="s">
        <v>136</v>
      </c>
      <c r="AM8" s="1" t="s">
        <v>137</v>
      </c>
    </row>
    <row r="9" spans="1:39" x14ac:dyDescent="0.3">
      <c r="A9" s="1" t="str">
        <f>HYPERLINK("https://hsdes.intel.com/resource/14013162374","14013162374")</f>
        <v>14013162374</v>
      </c>
      <c r="B9" s="1" t="s">
        <v>138</v>
      </c>
      <c r="C9" s="1" t="s">
        <v>415</v>
      </c>
      <c r="F9" s="1" t="s">
        <v>103</v>
      </c>
      <c r="G9" s="1" t="s">
        <v>77</v>
      </c>
      <c r="H9" s="1" t="s">
        <v>38</v>
      </c>
      <c r="I9" s="1" t="s">
        <v>39</v>
      </c>
      <c r="J9" s="1" t="s">
        <v>40</v>
      </c>
      <c r="K9" s="1" t="s">
        <v>90</v>
      </c>
      <c r="L9" s="1">
        <v>15</v>
      </c>
      <c r="M9" s="1">
        <v>10</v>
      </c>
      <c r="N9" s="1" t="s">
        <v>139</v>
      </c>
      <c r="O9" s="1" t="s">
        <v>105</v>
      </c>
      <c r="P9" s="1" t="s">
        <v>140</v>
      </c>
      <c r="Q9" s="1" t="s">
        <v>141</v>
      </c>
      <c r="R9" s="1" t="s">
        <v>142</v>
      </c>
      <c r="S9" s="1" t="s">
        <v>139</v>
      </c>
      <c r="T9" s="1" t="s">
        <v>47</v>
      </c>
      <c r="V9" s="1" t="s">
        <v>109</v>
      </c>
      <c r="W9" s="1" t="s">
        <v>143</v>
      </c>
      <c r="X9" s="1" t="s">
        <v>51</v>
      </c>
      <c r="Y9" s="1" t="s">
        <v>52</v>
      </c>
      <c r="Z9" s="1" t="s">
        <v>144</v>
      </c>
      <c r="AA9" s="1" t="s">
        <v>145</v>
      </c>
      <c r="AC9" s="1" t="s">
        <v>55</v>
      </c>
      <c r="AD9" s="1" t="s">
        <v>56</v>
      </c>
      <c r="AF9" s="1" t="s">
        <v>57</v>
      </c>
      <c r="AG9" s="1" t="s">
        <v>58</v>
      </c>
      <c r="AJ9" s="1" t="s">
        <v>59</v>
      </c>
      <c r="AK9" s="1" t="s">
        <v>60</v>
      </c>
      <c r="AL9" s="1" t="s">
        <v>146</v>
      </c>
      <c r="AM9" s="1" t="s">
        <v>147</v>
      </c>
    </row>
    <row r="10" spans="1:39" x14ac:dyDescent="0.3">
      <c r="A10" s="1" t="str">
        <f>HYPERLINK("https://hsdes.intel.com/resource/14013162379","14013162379")</f>
        <v>14013162379</v>
      </c>
      <c r="B10" s="1" t="s">
        <v>148</v>
      </c>
      <c r="C10" s="1" t="s">
        <v>415</v>
      </c>
      <c r="F10" s="1" t="s">
        <v>103</v>
      </c>
      <c r="G10" s="1" t="s">
        <v>77</v>
      </c>
      <c r="H10" s="1" t="s">
        <v>38</v>
      </c>
      <c r="I10" s="1" t="s">
        <v>39</v>
      </c>
      <c r="J10" s="1" t="s">
        <v>40</v>
      </c>
      <c r="K10" s="1" t="s">
        <v>90</v>
      </c>
      <c r="L10" s="1">
        <v>15</v>
      </c>
      <c r="M10" s="1">
        <v>10</v>
      </c>
      <c r="N10" s="1" t="s">
        <v>149</v>
      </c>
      <c r="O10" s="1" t="s">
        <v>105</v>
      </c>
      <c r="P10" s="1" t="s">
        <v>140</v>
      </c>
      <c r="Q10" s="1" t="s">
        <v>150</v>
      </c>
      <c r="R10" s="1" t="s">
        <v>142</v>
      </c>
      <c r="S10" s="1" t="s">
        <v>149</v>
      </c>
      <c r="T10" s="1" t="s">
        <v>47</v>
      </c>
      <c r="V10" s="1" t="s">
        <v>109</v>
      </c>
      <c r="W10" s="1" t="s">
        <v>151</v>
      </c>
      <c r="X10" s="1" t="s">
        <v>51</v>
      </c>
      <c r="Y10" s="1" t="s">
        <v>52</v>
      </c>
      <c r="Z10" s="1" t="s">
        <v>144</v>
      </c>
      <c r="AA10" s="1" t="s">
        <v>145</v>
      </c>
      <c r="AC10" s="1" t="s">
        <v>55</v>
      </c>
      <c r="AD10" s="1" t="s">
        <v>56</v>
      </c>
      <c r="AF10" s="1" t="s">
        <v>57</v>
      </c>
      <c r="AG10" s="1" t="s">
        <v>58</v>
      </c>
      <c r="AJ10" s="1" t="s">
        <v>59</v>
      </c>
      <c r="AK10" s="1" t="s">
        <v>60</v>
      </c>
      <c r="AL10" s="1" t="s">
        <v>152</v>
      </c>
      <c r="AM10" s="1" t="s">
        <v>153</v>
      </c>
    </row>
    <row r="11" spans="1:39" x14ac:dyDescent="0.3">
      <c r="A11" s="1" t="str">
        <f>HYPERLINK("https://hsdes.intel.com/resource/14013169069","14013169069")</f>
        <v>14013169069</v>
      </c>
      <c r="B11" s="1" t="s">
        <v>154</v>
      </c>
      <c r="C11" s="1" t="s">
        <v>415</v>
      </c>
      <c r="F11" s="1" t="s">
        <v>89</v>
      </c>
      <c r="G11" s="1" t="s">
        <v>37</v>
      </c>
      <c r="H11" s="1" t="s">
        <v>38</v>
      </c>
      <c r="I11" s="1" t="s">
        <v>39</v>
      </c>
      <c r="J11" s="1" t="s">
        <v>40</v>
      </c>
      <c r="K11" s="1" t="s">
        <v>155</v>
      </c>
      <c r="L11" s="1">
        <v>60</v>
      </c>
      <c r="M11" s="1">
        <v>35</v>
      </c>
      <c r="N11" s="1" t="s">
        <v>156</v>
      </c>
      <c r="O11" s="1" t="s">
        <v>157</v>
      </c>
      <c r="P11" s="1" t="s">
        <v>158</v>
      </c>
      <c r="Q11" s="1" t="s">
        <v>159</v>
      </c>
      <c r="R11" s="1" t="s">
        <v>160</v>
      </c>
      <c r="S11" s="1" t="s">
        <v>156</v>
      </c>
      <c r="T11" s="1" t="s">
        <v>47</v>
      </c>
      <c r="V11" s="1" t="s">
        <v>89</v>
      </c>
      <c r="W11" s="1" t="s">
        <v>161</v>
      </c>
      <c r="X11" s="1" t="s">
        <v>51</v>
      </c>
      <c r="Y11" s="1" t="s">
        <v>71</v>
      </c>
      <c r="Z11" s="1" t="s">
        <v>162</v>
      </c>
      <c r="AA11" s="1" t="s">
        <v>163</v>
      </c>
      <c r="AC11" s="1" t="s">
        <v>55</v>
      </c>
      <c r="AD11" s="1" t="s">
        <v>56</v>
      </c>
      <c r="AF11" s="1" t="s">
        <v>164</v>
      </c>
      <c r="AG11" s="1" t="s">
        <v>58</v>
      </c>
      <c r="AJ11" s="1" t="s">
        <v>59</v>
      </c>
      <c r="AK11" s="1" t="s">
        <v>60</v>
      </c>
      <c r="AL11" s="1" t="s">
        <v>165</v>
      </c>
      <c r="AM11" s="1" t="s">
        <v>166</v>
      </c>
    </row>
    <row r="12" spans="1:39" x14ac:dyDescent="0.3">
      <c r="A12" s="1" t="str">
        <f>HYPERLINK("https://hsdes.intel.com/resource/14013175871","14013175871")</f>
        <v>14013175871</v>
      </c>
      <c r="B12" s="1" t="s">
        <v>167</v>
      </c>
      <c r="C12" s="1" t="s">
        <v>415</v>
      </c>
      <c r="F12" s="1" t="s">
        <v>89</v>
      </c>
      <c r="G12" s="1" t="s">
        <v>168</v>
      </c>
      <c r="H12" s="1" t="s">
        <v>38</v>
      </c>
      <c r="I12" s="1" t="s">
        <v>39</v>
      </c>
      <c r="J12" s="1" t="s">
        <v>40</v>
      </c>
      <c r="K12" s="1" t="s">
        <v>90</v>
      </c>
      <c r="L12" s="1">
        <v>30</v>
      </c>
      <c r="M12" s="1">
        <v>20</v>
      </c>
      <c r="N12" s="1" t="s">
        <v>169</v>
      </c>
      <c r="O12" s="1" t="s">
        <v>92</v>
      </c>
      <c r="P12" s="1" t="s">
        <v>170</v>
      </c>
      <c r="Q12" s="1" t="s">
        <v>171</v>
      </c>
      <c r="R12" s="1" t="s">
        <v>172</v>
      </c>
      <c r="S12" s="1" t="s">
        <v>169</v>
      </c>
      <c r="T12" s="1" t="s">
        <v>47</v>
      </c>
      <c r="V12" s="1" t="s">
        <v>89</v>
      </c>
      <c r="W12" s="1" t="s">
        <v>173</v>
      </c>
      <c r="X12" s="1" t="s">
        <v>51</v>
      </c>
      <c r="Y12" s="1" t="s">
        <v>97</v>
      </c>
      <c r="Z12" s="1" t="s">
        <v>174</v>
      </c>
      <c r="AA12" s="1" t="s">
        <v>175</v>
      </c>
      <c r="AC12" s="1" t="s">
        <v>55</v>
      </c>
      <c r="AD12" s="1" t="s">
        <v>56</v>
      </c>
      <c r="AF12" s="1" t="s">
        <v>113</v>
      </c>
      <c r="AG12" s="1" t="s">
        <v>58</v>
      </c>
      <c r="AJ12" s="1" t="s">
        <v>59</v>
      </c>
      <c r="AK12" s="1" t="s">
        <v>60</v>
      </c>
      <c r="AL12" s="1" t="s">
        <v>176</v>
      </c>
      <c r="AM12" s="1" t="s">
        <v>177</v>
      </c>
    </row>
    <row r="13" spans="1:39" x14ac:dyDescent="0.3">
      <c r="A13" s="1" t="str">
        <f>HYPERLINK("https://hsdes.intel.com/resource/14013177323","14013177323")</f>
        <v>14013177323</v>
      </c>
      <c r="B13" s="1" t="s">
        <v>178</v>
      </c>
      <c r="C13" s="1" t="s">
        <v>415</v>
      </c>
      <c r="F13" s="1" t="s">
        <v>89</v>
      </c>
      <c r="G13" s="1" t="s">
        <v>179</v>
      </c>
      <c r="H13" s="1" t="s">
        <v>38</v>
      </c>
      <c r="I13" s="1" t="s">
        <v>39</v>
      </c>
      <c r="J13" s="1" t="s">
        <v>40</v>
      </c>
      <c r="K13" s="1" t="s">
        <v>180</v>
      </c>
      <c r="L13" s="1">
        <v>10</v>
      </c>
      <c r="M13" s="1">
        <v>5</v>
      </c>
      <c r="N13" s="1" t="s">
        <v>181</v>
      </c>
      <c r="O13" s="1" t="s">
        <v>92</v>
      </c>
      <c r="P13" s="1" t="s">
        <v>182</v>
      </c>
      <c r="Q13" s="1" t="s">
        <v>183</v>
      </c>
      <c r="R13" s="1" t="s">
        <v>184</v>
      </c>
      <c r="S13" s="1" t="s">
        <v>181</v>
      </c>
      <c r="T13" s="1" t="s">
        <v>185</v>
      </c>
      <c r="V13" s="1" t="s">
        <v>89</v>
      </c>
      <c r="W13" s="1" t="s">
        <v>186</v>
      </c>
      <c r="X13" s="1" t="s">
        <v>51</v>
      </c>
      <c r="Y13" s="1" t="s">
        <v>97</v>
      </c>
      <c r="Z13" s="1" t="s">
        <v>187</v>
      </c>
      <c r="AA13" s="1" t="s">
        <v>188</v>
      </c>
      <c r="AC13" s="1" t="s">
        <v>55</v>
      </c>
      <c r="AD13" s="1" t="s">
        <v>56</v>
      </c>
      <c r="AF13" s="1" t="s">
        <v>57</v>
      </c>
      <c r="AG13" s="1" t="s">
        <v>58</v>
      </c>
      <c r="AJ13" s="1" t="s">
        <v>189</v>
      </c>
      <c r="AK13" s="1" t="s">
        <v>190</v>
      </c>
      <c r="AL13" s="1" t="s">
        <v>191</v>
      </c>
      <c r="AM13" s="1" t="s">
        <v>192</v>
      </c>
    </row>
    <row r="14" spans="1:39" x14ac:dyDescent="0.3">
      <c r="A14" s="1" t="str">
        <f>HYPERLINK("https://hsdes.intel.com/resource/14013179076","14013179076")</f>
        <v>14013179076</v>
      </c>
      <c r="B14" s="1" t="s">
        <v>194</v>
      </c>
      <c r="C14" s="1" t="s">
        <v>415</v>
      </c>
      <c r="F14" s="1" t="s">
        <v>103</v>
      </c>
      <c r="G14" s="1" t="s">
        <v>77</v>
      </c>
      <c r="H14" s="1" t="s">
        <v>38</v>
      </c>
      <c r="I14" s="1" t="s">
        <v>39</v>
      </c>
      <c r="J14" s="1" t="s">
        <v>40</v>
      </c>
      <c r="K14" s="1" t="s">
        <v>195</v>
      </c>
      <c r="L14" s="1">
        <v>18</v>
      </c>
      <c r="M14" s="1">
        <v>14</v>
      </c>
      <c r="N14" s="1" t="s">
        <v>196</v>
      </c>
      <c r="O14" s="1" t="s">
        <v>105</v>
      </c>
      <c r="P14" s="1" t="s">
        <v>197</v>
      </c>
      <c r="Q14" s="1" t="s">
        <v>198</v>
      </c>
      <c r="R14" s="1" t="s">
        <v>199</v>
      </c>
      <c r="S14" s="1" t="s">
        <v>196</v>
      </c>
      <c r="T14" s="1" t="s">
        <v>185</v>
      </c>
      <c r="V14" s="1" t="s">
        <v>109</v>
      </c>
      <c r="W14" s="1" t="s">
        <v>200</v>
      </c>
      <c r="X14" s="1" t="s">
        <v>51</v>
      </c>
      <c r="Y14" s="1" t="s">
        <v>71</v>
      </c>
      <c r="Z14" s="1" t="s">
        <v>201</v>
      </c>
      <c r="AA14" s="1" t="s">
        <v>202</v>
      </c>
      <c r="AC14" s="1" t="s">
        <v>55</v>
      </c>
      <c r="AD14" s="1" t="s">
        <v>56</v>
      </c>
      <c r="AF14" s="1" t="s">
        <v>57</v>
      </c>
      <c r="AG14" s="1" t="s">
        <v>58</v>
      </c>
      <c r="AJ14" s="1" t="s">
        <v>59</v>
      </c>
      <c r="AK14" s="1" t="s">
        <v>60</v>
      </c>
      <c r="AL14" s="1" t="s">
        <v>203</v>
      </c>
      <c r="AM14" s="1" t="s">
        <v>204</v>
      </c>
    </row>
    <row r="15" spans="1:39" x14ac:dyDescent="0.3">
      <c r="A15" s="1" t="str">
        <f>HYPERLINK("https://hsdes.intel.com/resource/14013179082","14013179082")</f>
        <v>14013179082</v>
      </c>
      <c r="B15" s="1" t="s">
        <v>205</v>
      </c>
      <c r="C15" s="1" t="s">
        <v>415</v>
      </c>
      <c r="F15" s="1" t="s">
        <v>103</v>
      </c>
      <c r="G15" s="1" t="s">
        <v>77</v>
      </c>
      <c r="H15" s="1" t="s">
        <v>38</v>
      </c>
      <c r="I15" s="1" t="s">
        <v>39</v>
      </c>
      <c r="J15" s="1" t="s">
        <v>40</v>
      </c>
      <c r="K15" s="1" t="s">
        <v>90</v>
      </c>
      <c r="L15" s="1">
        <v>30</v>
      </c>
      <c r="M15" s="1">
        <v>25</v>
      </c>
      <c r="N15" s="1" t="s">
        <v>206</v>
      </c>
      <c r="O15" s="1" t="s">
        <v>105</v>
      </c>
      <c r="P15" s="1" t="s">
        <v>207</v>
      </c>
      <c r="Q15" s="1" t="s">
        <v>208</v>
      </c>
      <c r="R15" s="1" t="s">
        <v>209</v>
      </c>
      <c r="S15" s="1" t="s">
        <v>206</v>
      </c>
      <c r="T15" s="1" t="s">
        <v>47</v>
      </c>
      <c r="V15" s="1" t="s">
        <v>109</v>
      </c>
      <c r="W15" s="1" t="s">
        <v>210</v>
      </c>
      <c r="X15" s="1" t="s">
        <v>51</v>
      </c>
      <c r="Y15" s="1" t="s">
        <v>97</v>
      </c>
      <c r="Z15" s="1" t="s">
        <v>201</v>
      </c>
      <c r="AA15" s="1" t="s">
        <v>202</v>
      </c>
      <c r="AC15" s="1" t="s">
        <v>55</v>
      </c>
      <c r="AD15" s="1" t="s">
        <v>56</v>
      </c>
      <c r="AF15" s="1" t="s">
        <v>164</v>
      </c>
      <c r="AG15" s="1" t="s">
        <v>58</v>
      </c>
      <c r="AJ15" s="1" t="s">
        <v>59</v>
      </c>
      <c r="AK15" s="1" t="s">
        <v>60</v>
      </c>
      <c r="AL15" s="1" t="s">
        <v>211</v>
      </c>
      <c r="AM15" s="1" t="s">
        <v>212</v>
      </c>
    </row>
    <row r="16" spans="1:39" x14ac:dyDescent="0.3">
      <c r="A16" s="1" t="str">
        <f>HYPERLINK("https://hsdes.intel.com/resource/14013179160","14013179160")</f>
        <v>14013179160</v>
      </c>
      <c r="B16" s="1" t="s">
        <v>213</v>
      </c>
      <c r="C16" s="1" t="s">
        <v>415</v>
      </c>
      <c r="F16" s="1" t="s">
        <v>214</v>
      </c>
      <c r="G16" s="1" t="s">
        <v>64</v>
      </c>
      <c r="H16" s="1" t="s">
        <v>38</v>
      </c>
      <c r="I16" s="1" t="s">
        <v>39</v>
      </c>
      <c r="J16" s="1" t="s">
        <v>40</v>
      </c>
      <c r="K16" s="1" t="s">
        <v>215</v>
      </c>
      <c r="L16" s="1">
        <v>60</v>
      </c>
      <c r="M16" s="1">
        <v>25</v>
      </c>
      <c r="N16" s="1" t="s">
        <v>216</v>
      </c>
      <c r="O16" s="1" t="s">
        <v>217</v>
      </c>
      <c r="P16" s="1" t="s">
        <v>218</v>
      </c>
      <c r="Q16" s="1" t="s">
        <v>219</v>
      </c>
      <c r="R16" s="1" t="s">
        <v>220</v>
      </c>
      <c r="S16" s="1" t="s">
        <v>216</v>
      </c>
      <c r="T16" s="1" t="s">
        <v>185</v>
      </c>
      <c r="U16" s="1" t="s">
        <v>221</v>
      </c>
      <c r="V16" s="1" t="s">
        <v>222</v>
      </c>
      <c r="W16" s="1" t="s">
        <v>223</v>
      </c>
      <c r="X16" s="1" t="s">
        <v>51</v>
      </c>
      <c r="Y16" s="1" t="s">
        <v>71</v>
      </c>
      <c r="Z16" s="1" t="s">
        <v>224</v>
      </c>
      <c r="AA16" s="1" t="s">
        <v>225</v>
      </c>
      <c r="AC16" s="1" t="s">
        <v>55</v>
      </c>
      <c r="AD16" s="1" t="s">
        <v>56</v>
      </c>
      <c r="AF16" s="1" t="s">
        <v>164</v>
      </c>
      <c r="AG16" s="1" t="s">
        <v>58</v>
      </c>
      <c r="AJ16" s="1" t="s">
        <v>59</v>
      </c>
      <c r="AK16" s="1" t="s">
        <v>226</v>
      </c>
      <c r="AL16" s="1" t="s">
        <v>227</v>
      </c>
      <c r="AM16" s="1" t="s">
        <v>228</v>
      </c>
    </row>
    <row r="17" spans="1:39" x14ac:dyDescent="0.3">
      <c r="A17" s="1" t="str">
        <f>HYPERLINK("https://hsdes.intel.com/resource/14013179407","14013179407")</f>
        <v>14013179407</v>
      </c>
      <c r="B17" s="1" t="s">
        <v>229</v>
      </c>
      <c r="C17" s="1" t="s">
        <v>415</v>
      </c>
      <c r="F17" s="1" t="s">
        <v>103</v>
      </c>
      <c r="G17" s="1" t="s">
        <v>77</v>
      </c>
      <c r="H17" s="1" t="s">
        <v>38</v>
      </c>
      <c r="I17" s="1" t="s">
        <v>39</v>
      </c>
      <c r="J17" s="1" t="s">
        <v>40</v>
      </c>
      <c r="K17" s="1" t="s">
        <v>90</v>
      </c>
      <c r="L17" s="1">
        <v>8</v>
      </c>
      <c r="M17" s="1">
        <v>6</v>
      </c>
      <c r="N17" s="1" t="s">
        <v>230</v>
      </c>
      <c r="O17" s="1" t="s">
        <v>105</v>
      </c>
      <c r="P17" s="1" t="s">
        <v>231</v>
      </c>
      <c r="Q17" s="1" t="s">
        <v>232</v>
      </c>
      <c r="R17" s="1" t="s">
        <v>233</v>
      </c>
      <c r="S17" s="1" t="s">
        <v>230</v>
      </c>
      <c r="T17" s="1" t="s">
        <v>185</v>
      </c>
      <c r="V17" s="1" t="s">
        <v>109</v>
      </c>
      <c r="W17" s="1" t="s">
        <v>234</v>
      </c>
      <c r="X17" s="1" t="s">
        <v>51</v>
      </c>
      <c r="Y17" s="1" t="s">
        <v>97</v>
      </c>
      <c r="Z17" s="1" t="s">
        <v>174</v>
      </c>
      <c r="AA17" s="1" t="s">
        <v>235</v>
      </c>
      <c r="AC17" s="1" t="s">
        <v>55</v>
      </c>
      <c r="AD17" s="1" t="s">
        <v>236</v>
      </c>
      <c r="AF17" s="1" t="s">
        <v>57</v>
      </c>
      <c r="AG17" s="1" t="s">
        <v>58</v>
      </c>
      <c r="AJ17" s="1" t="s">
        <v>59</v>
      </c>
      <c r="AK17" s="1" t="s">
        <v>60</v>
      </c>
      <c r="AL17" s="1" t="s">
        <v>237</v>
      </c>
      <c r="AM17" s="1" t="s">
        <v>238</v>
      </c>
    </row>
    <row r="18" spans="1:39" x14ac:dyDescent="0.3">
      <c r="A18" s="1" t="str">
        <f>HYPERLINK("https://hsdes.intel.com/resource/14013179427","14013179427")</f>
        <v>14013179427</v>
      </c>
      <c r="B18" s="1" t="s">
        <v>239</v>
      </c>
      <c r="C18" s="1" t="s">
        <v>415</v>
      </c>
      <c r="F18" s="1" t="s">
        <v>103</v>
      </c>
      <c r="G18" s="1" t="s">
        <v>77</v>
      </c>
      <c r="H18" s="1" t="s">
        <v>38</v>
      </c>
      <c r="I18" s="1" t="s">
        <v>39</v>
      </c>
      <c r="J18" s="1" t="s">
        <v>40</v>
      </c>
      <c r="K18" s="1" t="s">
        <v>193</v>
      </c>
      <c r="L18" s="1">
        <v>8</v>
      </c>
      <c r="M18" s="1">
        <v>6</v>
      </c>
      <c r="N18" s="1" t="s">
        <v>240</v>
      </c>
      <c r="O18" s="1" t="s">
        <v>105</v>
      </c>
      <c r="P18" s="1" t="s">
        <v>241</v>
      </c>
      <c r="Q18" s="1" t="s">
        <v>242</v>
      </c>
      <c r="R18" s="1" t="s">
        <v>243</v>
      </c>
      <c r="S18" s="1" t="s">
        <v>240</v>
      </c>
      <c r="T18" s="1" t="s">
        <v>47</v>
      </c>
      <c r="V18" s="1" t="s">
        <v>109</v>
      </c>
      <c r="W18" s="1" t="s">
        <v>244</v>
      </c>
      <c r="X18" s="1" t="s">
        <v>51</v>
      </c>
      <c r="Y18" s="1" t="s">
        <v>245</v>
      </c>
      <c r="Z18" s="1" t="s">
        <v>246</v>
      </c>
      <c r="AA18" s="1" t="s">
        <v>247</v>
      </c>
      <c r="AC18" s="1" t="s">
        <v>55</v>
      </c>
      <c r="AD18" s="1" t="s">
        <v>134</v>
      </c>
      <c r="AF18" s="1" t="s">
        <v>57</v>
      </c>
      <c r="AG18" s="1" t="s">
        <v>58</v>
      </c>
      <c r="AJ18" s="1" t="s">
        <v>59</v>
      </c>
      <c r="AK18" s="1" t="s">
        <v>60</v>
      </c>
      <c r="AL18" s="1" t="s">
        <v>248</v>
      </c>
      <c r="AM18" s="1" t="s">
        <v>249</v>
      </c>
    </row>
    <row r="19" spans="1:39" x14ac:dyDescent="0.3">
      <c r="A19" s="1" t="str">
        <f>HYPERLINK("https://hsdes.intel.com/resource/14013179754","14013179754")</f>
        <v>14013179754</v>
      </c>
      <c r="B19" s="1" t="s">
        <v>250</v>
      </c>
      <c r="C19" s="1" t="s">
        <v>415</v>
      </c>
      <c r="F19" s="1" t="s">
        <v>103</v>
      </c>
      <c r="G19" s="1" t="s">
        <v>77</v>
      </c>
      <c r="H19" s="1" t="s">
        <v>38</v>
      </c>
      <c r="I19" s="1" t="s">
        <v>39</v>
      </c>
      <c r="J19" s="1" t="s">
        <v>40</v>
      </c>
      <c r="K19" s="1" t="s">
        <v>193</v>
      </c>
      <c r="L19" s="1">
        <v>10</v>
      </c>
      <c r="M19" s="1">
        <v>7</v>
      </c>
      <c r="N19" s="1" t="s">
        <v>251</v>
      </c>
      <c r="O19" s="1" t="s">
        <v>105</v>
      </c>
      <c r="P19" s="1" t="s">
        <v>252</v>
      </c>
      <c r="Q19" s="1" t="s">
        <v>253</v>
      </c>
      <c r="R19" s="1" t="s">
        <v>254</v>
      </c>
      <c r="S19" s="1" t="s">
        <v>251</v>
      </c>
      <c r="T19" s="1" t="s">
        <v>47</v>
      </c>
      <c r="V19" s="1" t="s">
        <v>109</v>
      </c>
      <c r="W19" s="1" t="s">
        <v>255</v>
      </c>
      <c r="X19" s="1" t="s">
        <v>51</v>
      </c>
      <c r="Y19" s="1" t="s">
        <v>245</v>
      </c>
      <c r="Z19" s="1" t="s">
        <v>72</v>
      </c>
      <c r="AA19" s="1" t="s">
        <v>256</v>
      </c>
      <c r="AC19" s="1" t="s">
        <v>55</v>
      </c>
      <c r="AD19" s="1" t="s">
        <v>56</v>
      </c>
      <c r="AF19" s="1" t="s">
        <v>57</v>
      </c>
      <c r="AG19" s="1" t="s">
        <v>58</v>
      </c>
      <c r="AJ19" s="1" t="s">
        <v>257</v>
      </c>
      <c r="AK19" s="1" t="s">
        <v>60</v>
      </c>
      <c r="AL19" s="1" t="s">
        <v>258</v>
      </c>
      <c r="AM19" s="1" t="s">
        <v>259</v>
      </c>
    </row>
    <row r="20" spans="1:39" x14ac:dyDescent="0.3">
      <c r="A20" s="1" t="str">
        <f>HYPERLINK("https://hsdes.intel.com/resource/14013179900","14013179900")</f>
        <v>14013179900</v>
      </c>
      <c r="B20" s="1" t="s">
        <v>264</v>
      </c>
      <c r="C20" s="1" t="s">
        <v>415</v>
      </c>
      <c r="F20" s="1" t="s">
        <v>214</v>
      </c>
      <c r="G20" s="1" t="s">
        <v>77</v>
      </c>
      <c r="H20" s="1" t="s">
        <v>38</v>
      </c>
      <c r="I20" s="1" t="s">
        <v>39</v>
      </c>
      <c r="J20" s="1" t="s">
        <v>40</v>
      </c>
      <c r="K20" s="1" t="s">
        <v>265</v>
      </c>
      <c r="L20" s="1">
        <v>15</v>
      </c>
      <c r="M20" s="1">
        <v>10</v>
      </c>
      <c r="N20" s="1" t="s">
        <v>266</v>
      </c>
      <c r="O20" s="1" t="s">
        <v>127</v>
      </c>
      <c r="P20" s="1" t="s">
        <v>267</v>
      </c>
      <c r="Q20" s="1" t="s">
        <v>268</v>
      </c>
      <c r="R20" s="1" t="s">
        <v>269</v>
      </c>
      <c r="S20" s="1" t="s">
        <v>266</v>
      </c>
      <c r="T20" s="1" t="s">
        <v>185</v>
      </c>
      <c r="U20" s="1" t="s">
        <v>221</v>
      </c>
      <c r="V20" s="1" t="s">
        <v>222</v>
      </c>
      <c r="W20" s="1" t="s">
        <v>270</v>
      </c>
      <c r="X20" s="1" t="s">
        <v>51</v>
      </c>
      <c r="Y20" s="1" t="s">
        <v>245</v>
      </c>
      <c r="Z20" s="1" t="s">
        <v>271</v>
      </c>
      <c r="AA20" s="1" t="s">
        <v>272</v>
      </c>
      <c r="AC20" s="1" t="s">
        <v>55</v>
      </c>
      <c r="AD20" s="1" t="s">
        <v>56</v>
      </c>
      <c r="AF20" s="1" t="s">
        <v>57</v>
      </c>
      <c r="AG20" s="1" t="s">
        <v>85</v>
      </c>
      <c r="AJ20" s="1" t="s">
        <v>59</v>
      </c>
      <c r="AK20" s="1" t="s">
        <v>263</v>
      </c>
      <c r="AL20" s="1" t="s">
        <v>273</v>
      </c>
      <c r="AM20" s="1" t="s">
        <v>274</v>
      </c>
    </row>
    <row r="21" spans="1:39" x14ac:dyDescent="0.3">
      <c r="A21" s="1" t="str">
        <f>HYPERLINK("https://hsdes.intel.com/resource/14013185659","14013185659")</f>
        <v>14013185659</v>
      </c>
      <c r="B21" s="1" t="s">
        <v>275</v>
      </c>
      <c r="C21" s="1" t="s">
        <v>415</v>
      </c>
      <c r="F21" s="1" t="s">
        <v>103</v>
      </c>
      <c r="G21" s="1" t="s">
        <v>260</v>
      </c>
      <c r="H21" s="1" t="s">
        <v>38</v>
      </c>
      <c r="I21" s="1" t="s">
        <v>39</v>
      </c>
      <c r="J21" s="1" t="s">
        <v>40</v>
      </c>
      <c r="K21" s="1" t="s">
        <v>193</v>
      </c>
      <c r="L21" s="1">
        <v>12</v>
      </c>
      <c r="M21" s="1">
        <v>10</v>
      </c>
      <c r="N21" s="1" t="s">
        <v>276</v>
      </c>
      <c r="O21" s="1" t="s">
        <v>105</v>
      </c>
      <c r="P21" s="1" t="s">
        <v>277</v>
      </c>
      <c r="Q21" s="1" t="s">
        <v>107</v>
      </c>
      <c r="R21" s="1" t="s">
        <v>278</v>
      </c>
      <c r="S21" s="1" t="s">
        <v>276</v>
      </c>
      <c r="T21" s="1" t="s">
        <v>47</v>
      </c>
      <c r="V21" s="1" t="s">
        <v>109</v>
      </c>
      <c r="W21" s="1" t="s">
        <v>279</v>
      </c>
      <c r="X21" s="1" t="s">
        <v>51</v>
      </c>
      <c r="Y21" s="1" t="s">
        <v>71</v>
      </c>
      <c r="Z21" s="1" t="s">
        <v>280</v>
      </c>
      <c r="AA21" s="1" t="s">
        <v>281</v>
      </c>
      <c r="AC21" s="1" t="s">
        <v>55</v>
      </c>
      <c r="AD21" s="1" t="s">
        <v>134</v>
      </c>
      <c r="AF21" s="1" t="s">
        <v>57</v>
      </c>
      <c r="AG21" s="1" t="s">
        <v>58</v>
      </c>
      <c r="AJ21" s="1" t="s">
        <v>59</v>
      </c>
      <c r="AK21" s="1" t="s">
        <v>60</v>
      </c>
      <c r="AL21" s="1" t="s">
        <v>282</v>
      </c>
      <c r="AM21" s="1" t="s">
        <v>283</v>
      </c>
    </row>
    <row r="22" spans="1:39" x14ac:dyDescent="0.3">
      <c r="A22" s="1" t="str">
        <f>HYPERLINK("https://hsdes.intel.com/resource/14013185672","14013185672")</f>
        <v>14013185672</v>
      </c>
      <c r="B22" s="1" t="s">
        <v>284</v>
      </c>
      <c r="C22" s="1" t="s">
        <v>415</v>
      </c>
      <c r="F22" s="1" t="s">
        <v>103</v>
      </c>
      <c r="G22" s="1" t="s">
        <v>260</v>
      </c>
      <c r="H22" s="1" t="s">
        <v>38</v>
      </c>
      <c r="I22" s="1" t="s">
        <v>39</v>
      </c>
      <c r="J22" s="1" t="s">
        <v>40</v>
      </c>
      <c r="K22" s="1" t="s">
        <v>193</v>
      </c>
      <c r="L22" s="1">
        <v>12</v>
      </c>
      <c r="M22" s="1">
        <v>10</v>
      </c>
      <c r="N22" s="1" t="s">
        <v>285</v>
      </c>
      <c r="O22" s="1" t="s">
        <v>105</v>
      </c>
      <c r="P22" s="1" t="s">
        <v>286</v>
      </c>
      <c r="Q22" s="1" t="s">
        <v>107</v>
      </c>
      <c r="R22" s="1" t="s">
        <v>278</v>
      </c>
      <c r="S22" s="1" t="s">
        <v>285</v>
      </c>
      <c r="T22" s="1" t="s">
        <v>47</v>
      </c>
      <c r="V22" s="1" t="s">
        <v>109</v>
      </c>
      <c r="W22" s="1" t="s">
        <v>287</v>
      </c>
      <c r="X22" s="1" t="s">
        <v>51</v>
      </c>
      <c r="Y22" s="1" t="s">
        <v>71</v>
      </c>
      <c r="Z22" s="1" t="s">
        <v>280</v>
      </c>
      <c r="AA22" s="1" t="s">
        <v>281</v>
      </c>
      <c r="AC22" s="1" t="s">
        <v>55</v>
      </c>
      <c r="AD22" s="1" t="s">
        <v>134</v>
      </c>
      <c r="AF22" s="1" t="s">
        <v>57</v>
      </c>
      <c r="AG22" s="1" t="s">
        <v>58</v>
      </c>
      <c r="AJ22" s="1" t="s">
        <v>59</v>
      </c>
      <c r="AK22" s="1" t="s">
        <v>60</v>
      </c>
      <c r="AL22" s="1" t="s">
        <v>288</v>
      </c>
      <c r="AM22" s="1" t="s">
        <v>289</v>
      </c>
    </row>
    <row r="23" spans="1:39" x14ac:dyDescent="0.3">
      <c r="A23" s="1" t="str">
        <f>HYPERLINK("https://hsdes.intel.com/resource/14013186298","14013186298")</f>
        <v>14013186298</v>
      </c>
      <c r="B23" s="1" t="s">
        <v>290</v>
      </c>
      <c r="C23" s="1" t="s">
        <v>415</v>
      </c>
      <c r="F23" s="1" t="s">
        <v>103</v>
      </c>
      <c r="G23" s="1" t="s">
        <v>260</v>
      </c>
      <c r="H23" s="1" t="s">
        <v>38</v>
      </c>
      <c r="I23" s="1" t="s">
        <v>39</v>
      </c>
      <c r="J23" s="1" t="s">
        <v>40</v>
      </c>
      <c r="K23" s="1" t="s">
        <v>291</v>
      </c>
      <c r="L23" s="1">
        <v>8</v>
      </c>
      <c r="M23" s="1">
        <v>6</v>
      </c>
      <c r="N23" s="1" t="s">
        <v>292</v>
      </c>
      <c r="O23" s="1" t="s">
        <v>105</v>
      </c>
      <c r="P23" s="1" t="s">
        <v>293</v>
      </c>
      <c r="Q23" s="1" t="s">
        <v>232</v>
      </c>
      <c r="R23" s="1" t="s">
        <v>294</v>
      </c>
      <c r="S23" s="1" t="s">
        <v>292</v>
      </c>
      <c r="T23" s="1" t="s">
        <v>185</v>
      </c>
      <c r="V23" s="1" t="s">
        <v>109</v>
      </c>
      <c r="W23" s="1" t="s">
        <v>295</v>
      </c>
      <c r="X23" s="1" t="s">
        <v>261</v>
      </c>
      <c r="Y23" s="1" t="s">
        <v>245</v>
      </c>
      <c r="Z23" s="1" t="s">
        <v>296</v>
      </c>
      <c r="AA23" s="1" t="s">
        <v>297</v>
      </c>
      <c r="AC23" s="1" t="s">
        <v>55</v>
      </c>
      <c r="AD23" s="1" t="s">
        <v>236</v>
      </c>
      <c r="AF23" s="1" t="s">
        <v>57</v>
      </c>
      <c r="AG23" s="1" t="s">
        <v>58</v>
      </c>
      <c r="AJ23" s="1" t="s">
        <v>59</v>
      </c>
      <c r="AK23" s="1" t="s">
        <v>60</v>
      </c>
      <c r="AL23" s="1" t="s">
        <v>298</v>
      </c>
      <c r="AM23" s="1" t="s">
        <v>299</v>
      </c>
    </row>
    <row r="24" spans="1:39" x14ac:dyDescent="0.3">
      <c r="A24" s="1" t="str">
        <f>HYPERLINK("https://hsdes.intel.com/resource/14013186300","14013186300")</f>
        <v>14013186300</v>
      </c>
      <c r="B24" s="1" t="s">
        <v>300</v>
      </c>
      <c r="C24" s="1" t="s">
        <v>415</v>
      </c>
      <c r="F24" s="1" t="s">
        <v>36</v>
      </c>
      <c r="G24" s="1" t="s">
        <v>260</v>
      </c>
      <c r="H24" s="1" t="s">
        <v>38</v>
      </c>
      <c r="I24" s="1" t="s">
        <v>39</v>
      </c>
      <c r="J24" s="1" t="s">
        <v>40</v>
      </c>
      <c r="K24" s="1" t="s">
        <v>65</v>
      </c>
      <c r="L24" s="1">
        <v>10</v>
      </c>
      <c r="M24" s="1">
        <v>7</v>
      </c>
      <c r="N24" s="1" t="s">
        <v>301</v>
      </c>
      <c r="O24" s="1" t="s">
        <v>43</v>
      </c>
      <c r="P24" s="1" t="s">
        <v>302</v>
      </c>
      <c r="Q24" s="1" t="s">
        <v>303</v>
      </c>
      <c r="R24" s="1" t="s">
        <v>304</v>
      </c>
      <c r="S24" s="1" t="s">
        <v>301</v>
      </c>
      <c r="T24" s="1" t="s">
        <v>47</v>
      </c>
      <c r="U24" s="1" t="s">
        <v>48</v>
      </c>
      <c r="V24" s="1" t="s">
        <v>49</v>
      </c>
      <c r="W24" s="1" t="s">
        <v>305</v>
      </c>
      <c r="X24" s="1" t="s">
        <v>261</v>
      </c>
      <c r="Y24" s="1" t="s">
        <v>245</v>
      </c>
      <c r="Z24" s="1" t="s">
        <v>306</v>
      </c>
      <c r="AA24" s="1" t="s">
        <v>307</v>
      </c>
      <c r="AC24" s="1" t="s">
        <v>55</v>
      </c>
      <c r="AD24" s="1" t="s">
        <v>236</v>
      </c>
      <c r="AF24" s="1" t="s">
        <v>57</v>
      </c>
      <c r="AG24" s="1" t="s">
        <v>85</v>
      </c>
      <c r="AJ24" s="1" t="s">
        <v>59</v>
      </c>
      <c r="AK24" s="1" t="s">
        <v>60</v>
      </c>
      <c r="AL24" s="1" t="s">
        <v>308</v>
      </c>
      <c r="AM24" s="1" t="s">
        <v>309</v>
      </c>
    </row>
    <row r="25" spans="1:39" x14ac:dyDescent="0.3">
      <c r="A25" s="1" t="str">
        <f>HYPERLINK("https://hsdes.intel.com/resource/14013186494","14013186494")</f>
        <v>14013186494</v>
      </c>
      <c r="B25" s="1" t="s">
        <v>310</v>
      </c>
      <c r="C25" s="1" t="s">
        <v>415</v>
      </c>
      <c r="F25" s="1" t="s">
        <v>36</v>
      </c>
      <c r="G25" s="1" t="s">
        <v>260</v>
      </c>
      <c r="H25" s="1" t="s">
        <v>38</v>
      </c>
      <c r="I25" s="1" t="s">
        <v>39</v>
      </c>
      <c r="J25" s="1" t="s">
        <v>40</v>
      </c>
      <c r="K25" s="1" t="s">
        <v>65</v>
      </c>
      <c r="L25" s="1">
        <v>10</v>
      </c>
      <c r="M25" s="1">
        <v>8</v>
      </c>
      <c r="N25" s="1" t="s">
        <v>311</v>
      </c>
      <c r="O25" s="1" t="s">
        <v>43</v>
      </c>
      <c r="P25" s="1" t="s">
        <v>312</v>
      </c>
      <c r="Q25" s="1" t="s">
        <v>313</v>
      </c>
      <c r="R25" s="1" t="s">
        <v>314</v>
      </c>
      <c r="S25" s="1" t="s">
        <v>311</v>
      </c>
      <c r="T25" s="1" t="s">
        <v>47</v>
      </c>
      <c r="U25" s="1" t="s">
        <v>48</v>
      </c>
      <c r="V25" s="1" t="s">
        <v>49</v>
      </c>
      <c r="W25" s="1" t="s">
        <v>315</v>
      </c>
      <c r="X25" s="1" t="s">
        <v>261</v>
      </c>
      <c r="Y25" s="1" t="s">
        <v>97</v>
      </c>
      <c r="Z25" s="1" t="s">
        <v>316</v>
      </c>
      <c r="AA25" s="1" t="s">
        <v>317</v>
      </c>
      <c r="AC25" s="1" t="s">
        <v>55</v>
      </c>
      <c r="AD25" s="1" t="s">
        <v>236</v>
      </c>
      <c r="AF25" s="1" t="s">
        <v>57</v>
      </c>
      <c r="AG25" s="1" t="s">
        <v>85</v>
      </c>
      <c r="AJ25" s="1" t="s">
        <v>59</v>
      </c>
      <c r="AK25" s="1" t="s">
        <v>60</v>
      </c>
      <c r="AL25" s="1" t="s">
        <v>318</v>
      </c>
      <c r="AM25" s="1" t="s">
        <v>319</v>
      </c>
    </row>
    <row r="26" spans="1:39" x14ac:dyDescent="0.3">
      <c r="A26" s="1" t="str">
        <f>HYPERLINK("https://hsdes.intel.com/resource/14013186504","14013186504")</f>
        <v>14013186504</v>
      </c>
      <c r="B26" s="1" t="s">
        <v>320</v>
      </c>
      <c r="C26" s="1" t="s">
        <v>415</v>
      </c>
      <c r="F26" s="1" t="s">
        <v>36</v>
      </c>
      <c r="G26" s="1" t="s">
        <v>260</v>
      </c>
      <c r="H26" s="1" t="s">
        <v>38</v>
      </c>
      <c r="I26" s="1" t="s">
        <v>39</v>
      </c>
      <c r="J26" s="1" t="s">
        <v>40</v>
      </c>
      <c r="K26" s="1" t="s">
        <v>65</v>
      </c>
      <c r="L26" s="1">
        <v>10</v>
      </c>
      <c r="M26" s="1">
        <v>7</v>
      </c>
      <c r="N26" s="1" t="s">
        <v>321</v>
      </c>
      <c r="O26" s="1" t="s">
        <v>127</v>
      </c>
      <c r="P26" s="1" t="s">
        <v>322</v>
      </c>
      <c r="Q26" s="1" t="s">
        <v>323</v>
      </c>
      <c r="R26" s="1" t="s">
        <v>324</v>
      </c>
      <c r="S26" s="1" t="s">
        <v>321</v>
      </c>
      <c r="T26" s="1" t="s">
        <v>47</v>
      </c>
      <c r="U26" s="1" t="s">
        <v>48</v>
      </c>
      <c r="V26" s="1" t="s">
        <v>49</v>
      </c>
      <c r="W26" s="1" t="s">
        <v>325</v>
      </c>
      <c r="X26" s="1" t="s">
        <v>261</v>
      </c>
      <c r="Y26" s="1" t="s">
        <v>52</v>
      </c>
      <c r="Z26" s="1" t="s">
        <v>316</v>
      </c>
      <c r="AA26" s="1" t="s">
        <v>317</v>
      </c>
      <c r="AC26" s="1" t="s">
        <v>55</v>
      </c>
      <c r="AD26" s="1" t="s">
        <v>236</v>
      </c>
      <c r="AF26" s="1" t="s">
        <v>57</v>
      </c>
      <c r="AG26" s="1" t="s">
        <v>58</v>
      </c>
      <c r="AJ26" s="1" t="s">
        <v>59</v>
      </c>
      <c r="AK26" s="1" t="s">
        <v>60</v>
      </c>
      <c r="AL26" s="1" t="s">
        <v>320</v>
      </c>
      <c r="AM26" s="1" t="s">
        <v>326</v>
      </c>
    </row>
    <row r="27" spans="1:39" x14ac:dyDescent="0.3">
      <c r="A27" s="1" t="str">
        <f>HYPERLINK("https://hsdes.intel.com/resource/14013186505","14013186505")</f>
        <v>14013186505</v>
      </c>
      <c r="B27" s="1" t="s">
        <v>327</v>
      </c>
      <c r="C27" s="1" t="s">
        <v>415</v>
      </c>
      <c r="F27" s="1" t="s">
        <v>36</v>
      </c>
      <c r="G27" s="1" t="s">
        <v>260</v>
      </c>
      <c r="H27" s="1" t="s">
        <v>38</v>
      </c>
      <c r="I27" s="1" t="s">
        <v>39</v>
      </c>
      <c r="J27" s="1" t="s">
        <v>40</v>
      </c>
      <c r="K27" s="1" t="s">
        <v>65</v>
      </c>
      <c r="L27" s="1">
        <v>10</v>
      </c>
      <c r="M27" s="1">
        <v>7</v>
      </c>
      <c r="N27" s="1" t="s">
        <v>328</v>
      </c>
      <c r="O27" s="1" t="s">
        <v>127</v>
      </c>
      <c r="P27" s="1" t="s">
        <v>329</v>
      </c>
      <c r="Q27" s="1" t="s">
        <v>323</v>
      </c>
      <c r="R27" s="1" t="s">
        <v>330</v>
      </c>
      <c r="S27" s="1" t="s">
        <v>328</v>
      </c>
      <c r="T27" s="1" t="s">
        <v>47</v>
      </c>
      <c r="U27" s="1" t="s">
        <v>48</v>
      </c>
      <c r="V27" s="1" t="s">
        <v>49</v>
      </c>
      <c r="W27" s="1" t="s">
        <v>331</v>
      </c>
      <c r="X27" s="1" t="s">
        <v>261</v>
      </c>
      <c r="Y27" s="1" t="s">
        <v>52</v>
      </c>
      <c r="Z27" s="1" t="s">
        <v>296</v>
      </c>
      <c r="AA27" s="1" t="s">
        <v>297</v>
      </c>
      <c r="AC27" s="1" t="s">
        <v>55</v>
      </c>
      <c r="AD27" s="1" t="s">
        <v>236</v>
      </c>
      <c r="AF27" s="1" t="s">
        <v>57</v>
      </c>
      <c r="AG27" s="1" t="s">
        <v>58</v>
      </c>
      <c r="AJ27" s="1" t="s">
        <v>59</v>
      </c>
      <c r="AK27" s="1" t="s">
        <v>60</v>
      </c>
      <c r="AL27" s="1" t="s">
        <v>327</v>
      </c>
      <c r="AM27" s="1" t="s">
        <v>332</v>
      </c>
    </row>
    <row r="28" spans="1:39" x14ac:dyDescent="0.3">
      <c r="A28" s="1" t="str">
        <f>HYPERLINK("https://hsdes.intel.com/resource/14013186509","14013186509")</f>
        <v>14013186509</v>
      </c>
      <c r="B28" s="1" t="s">
        <v>333</v>
      </c>
      <c r="C28" s="1" t="s">
        <v>415</v>
      </c>
      <c r="F28" s="1" t="s">
        <v>36</v>
      </c>
      <c r="G28" s="1" t="s">
        <v>260</v>
      </c>
      <c r="H28" s="1" t="s">
        <v>38</v>
      </c>
      <c r="I28" s="1" t="s">
        <v>39</v>
      </c>
      <c r="J28" s="1" t="s">
        <v>40</v>
      </c>
      <c r="K28" s="1" t="s">
        <v>65</v>
      </c>
      <c r="L28" s="1">
        <v>35</v>
      </c>
      <c r="M28" s="1">
        <v>10</v>
      </c>
      <c r="N28" s="1" t="s">
        <v>334</v>
      </c>
      <c r="O28" s="1" t="s">
        <v>43</v>
      </c>
      <c r="P28" s="1" t="s">
        <v>335</v>
      </c>
      <c r="Q28" s="1" t="s">
        <v>129</v>
      </c>
      <c r="R28" s="1" t="s">
        <v>336</v>
      </c>
      <c r="S28" s="1" t="s">
        <v>334</v>
      </c>
      <c r="T28" s="1" t="s">
        <v>47</v>
      </c>
      <c r="U28" s="1" t="s">
        <v>48</v>
      </c>
      <c r="V28" s="1" t="s">
        <v>49</v>
      </c>
      <c r="W28" s="1" t="s">
        <v>337</v>
      </c>
      <c r="X28" s="1" t="s">
        <v>261</v>
      </c>
      <c r="Y28" s="1" t="s">
        <v>245</v>
      </c>
      <c r="Z28" s="1" t="s">
        <v>316</v>
      </c>
      <c r="AA28" s="1" t="s">
        <v>317</v>
      </c>
      <c r="AC28" s="1" t="s">
        <v>55</v>
      </c>
      <c r="AD28" s="1" t="s">
        <v>236</v>
      </c>
      <c r="AF28" s="1" t="s">
        <v>57</v>
      </c>
      <c r="AG28" s="1" t="s">
        <v>85</v>
      </c>
      <c r="AJ28" s="1" t="s">
        <v>59</v>
      </c>
      <c r="AK28" s="1" t="s">
        <v>60</v>
      </c>
      <c r="AL28" s="1" t="s">
        <v>338</v>
      </c>
      <c r="AM28" s="1" t="s">
        <v>339</v>
      </c>
    </row>
    <row r="29" spans="1:39" x14ac:dyDescent="0.3">
      <c r="A29" s="1" t="str">
        <f>HYPERLINK("https://hsdes.intel.com/resource/14013186583","14013186583")</f>
        <v>14013186583</v>
      </c>
      <c r="B29" s="1" t="s">
        <v>340</v>
      </c>
      <c r="C29" s="1" t="s">
        <v>415</v>
      </c>
      <c r="F29" s="1" t="s">
        <v>103</v>
      </c>
      <c r="G29" s="1" t="s">
        <v>260</v>
      </c>
      <c r="H29" s="1" t="s">
        <v>38</v>
      </c>
      <c r="I29" s="1" t="s">
        <v>39</v>
      </c>
      <c r="J29" s="1" t="s">
        <v>40</v>
      </c>
      <c r="K29" s="1" t="s">
        <v>291</v>
      </c>
      <c r="L29" s="1">
        <v>20</v>
      </c>
      <c r="M29" s="1">
        <v>15</v>
      </c>
      <c r="N29" s="1" t="s">
        <v>341</v>
      </c>
      <c r="O29" s="1" t="s">
        <v>105</v>
      </c>
      <c r="P29" s="1" t="s">
        <v>342</v>
      </c>
      <c r="Q29" s="1" t="s">
        <v>343</v>
      </c>
      <c r="R29" s="1" t="s">
        <v>344</v>
      </c>
      <c r="S29" s="1" t="s">
        <v>341</v>
      </c>
      <c r="T29" s="1" t="s">
        <v>47</v>
      </c>
      <c r="V29" s="1" t="s">
        <v>109</v>
      </c>
      <c r="W29" s="1" t="s">
        <v>345</v>
      </c>
      <c r="X29" s="1" t="s">
        <v>261</v>
      </c>
      <c r="Y29" s="1" t="s">
        <v>52</v>
      </c>
      <c r="Z29" s="1" t="s">
        <v>346</v>
      </c>
      <c r="AA29" s="1" t="s">
        <v>317</v>
      </c>
      <c r="AC29" s="1" t="s">
        <v>55</v>
      </c>
      <c r="AD29" s="1" t="s">
        <v>236</v>
      </c>
      <c r="AF29" s="1" t="s">
        <v>113</v>
      </c>
      <c r="AG29" s="1" t="s">
        <v>85</v>
      </c>
      <c r="AJ29" s="1" t="s">
        <v>59</v>
      </c>
      <c r="AK29" s="1" t="s">
        <v>60</v>
      </c>
      <c r="AL29" s="1" t="s">
        <v>347</v>
      </c>
      <c r="AM29" s="1" t="s">
        <v>348</v>
      </c>
    </row>
    <row r="30" spans="1:39" x14ac:dyDescent="0.3">
      <c r="A30" s="1" t="str">
        <f>HYPERLINK("https://hsdes.intel.com/resource/14013186753","14013186753")</f>
        <v>14013186753</v>
      </c>
      <c r="B30" s="1" t="s">
        <v>349</v>
      </c>
      <c r="C30" s="1" t="s">
        <v>415</v>
      </c>
      <c r="F30" s="1" t="s">
        <v>350</v>
      </c>
      <c r="G30" s="1" t="s">
        <v>260</v>
      </c>
      <c r="H30" s="1" t="s">
        <v>38</v>
      </c>
      <c r="I30" s="1" t="s">
        <v>39</v>
      </c>
      <c r="J30" s="1" t="s">
        <v>40</v>
      </c>
      <c r="K30" s="1" t="s">
        <v>351</v>
      </c>
      <c r="L30" s="1">
        <v>6</v>
      </c>
      <c r="M30" s="1">
        <v>4</v>
      </c>
      <c r="N30" s="1" t="s">
        <v>352</v>
      </c>
      <c r="O30" s="1" t="s">
        <v>353</v>
      </c>
      <c r="P30" s="1" t="s">
        <v>354</v>
      </c>
      <c r="Q30" s="1" t="s">
        <v>355</v>
      </c>
      <c r="R30" s="1" t="s">
        <v>356</v>
      </c>
      <c r="S30" s="1" t="s">
        <v>352</v>
      </c>
      <c r="T30" s="1" t="s">
        <v>47</v>
      </c>
      <c r="V30" s="1" t="s">
        <v>357</v>
      </c>
      <c r="W30" s="1" t="s">
        <v>358</v>
      </c>
      <c r="X30" s="1" t="s">
        <v>261</v>
      </c>
      <c r="Y30" s="1" t="s">
        <v>245</v>
      </c>
      <c r="Z30" s="1" t="s">
        <v>296</v>
      </c>
      <c r="AA30" s="1" t="s">
        <v>297</v>
      </c>
      <c r="AC30" s="1" t="s">
        <v>55</v>
      </c>
      <c r="AD30" s="1" t="s">
        <v>262</v>
      </c>
      <c r="AF30" s="1" t="s">
        <v>57</v>
      </c>
      <c r="AG30" s="1" t="s">
        <v>85</v>
      </c>
      <c r="AJ30" s="1" t="s">
        <v>59</v>
      </c>
      <c r="AK30" s="1" t="s">
        <v>359</v>
      </c>
      <c r="AL30" s="1" t="s">
        <v>360</v>
      </c>
      <c r="AM30" s="1" t="s">
        <v>361</v>
      </c>
    </row>
    <row r="31" spans="1:39" x14ac:dyDescent="0.3">
      <c r="A31" s="1" t="str">
        <f>HYPERLINK("https://hsdes.intel.com/resource/14013186785","14013186785")</f>
        <v>14013186785</v>
      </c>
      <c r="B31" s="1" t="s">
        <v>362</v>
      </c>
      <c r="C31" s="1" t="s">
        <v>415</v>
      </c>
      <c r="F31" s="1" t="s">
        <v>103</v>
      </c>
      <c r="G31" s="1" t="s">
        <v>260</v>
      </c>
      <c r="H31" s="1" t="s">
        <v>38</v>
      </c>
      <c r="I31" s="1" t="s">
        <v>39</v>
      </c>
      <c r="J31" s="1" t="s">
        <v>40</v>
      </c>
      <c r="K31" s="1" t="s">
        <v>291</v>
      </c>
      <c r="L31" s="1">
        <v>15</v>
      </c>
      <c r="M31" s="1">
        <v>10</v>
      </c>
      <c r="N31" s="1" t="s">
        <v>363</v>
      </c>
      <c r="O31" s="1" t="s">
        <v>105</v>
      </c>
      <c r="P31" s="1" t="s">
        <v>364</v>
      </c>
      <c r="Q31" s="1" t="s">
        <v>343</v>
      </c>
      <c r="R31" s="1" t="s">
        <v>365</v>
      </c>
      <c r="S31" s="1" t="s">
        <v>363</v>
      </c>
      <c r="T31" s="1" t="s">
        <v>47</v>
      </c>
      <c r="V31" s="1" t="s">
        <v>109</v>
      </c>
      <c r="W31" s="1" t="s">
        <v>366</v>
      </c>
      <c r="X31" s="1" t="s">
        <v>261</v>
      </c>
      <c r="Y31" s="1" t="s">
        <v>52</v>
      </c>
      <c r="Z31" s="1" t="s">
        <v>316</v>
      </c>
      <c r="AA31" s="1" t="s">
        <v>317</v>
      </c>
      <c r="AC31" s="1" t="s">
        <v>55</v>
      </c>
      <c r="AD31" s="1" t="s">
        <v>236</v>
      </c>
      <c r="AF31" s="1" t="s">
        <v>57</v>
      </c>
      <c r="AG31" s="1" t="s">
        <v>58</v>
      </c>
      <c r="AJ31" s="1" t="s">
        <v>257</v>
      </c>
      <c r="AK31" s="1" t="s">
        <v>60</v>
      </c>
      <c r="AL31" s="1" t="s">
        <v>367</v>
      </c>
      <c r="AM31" s="1" t="s">
        <v>368</v>
      </c>
    </row>
    <row r="32" spans="1:39" x14ac:dyDescent="0.3">
      <c r="A32" s="1" t="str">
        <f>HYPERLINK("https://hsdes.intel.com/resource/14013187781","14013187781")</f>
        <v>14013187781</v>
      </c>
      <c r="B32" s="1" t="s">
        <v>369</v>
      </c>
      <c r="C32" s="1" t="s">
        <v>415</v>
      </c>
      <c r="F32" s="1" t="s">
        <v>103</v>
      </c>
      <c r="G32" s="1" t="s">
        <v>260</v>
      </c>
      <c r="H32" s="1" t="s">
        <v>38</v>
      </c>
      <c r="I32" s="1" t="s">
        <v>39</v>
      </c>
      <c r="J32" s="1" t="s">
        <v>40</v>
      </c>
      <c r="K32" s="1" t="s">
        <v>291</v>
      </c>
      <c r="L32" s="1">
        <v>8</v>
      </c>
      <c r="M32" s="1">
        <v>6</v>
      </c>
      <c r="N32" s="1" t="s">
        <v>370</v>
      </c>
      <c r="O32" s="1" t="s">
        <v>105</v>
      </c>
      <c r="P32" s="1" t="s">
        <v>371</v>
      </c>
      <c r="Q32" s="1" t="s">
        <v>232</v>
      </c>
      <c r="R32" s="1" t="s">
        <v>372</v>
      </c>
      <c r="S32" s="1" t="s">
        <v>370</v>
      </c>
      <c r="T32" s="1" t="s">
        <v>185</v>
      </c>
      <c r="V32" s="1" t="s">
        <v>109</v>
      </c>
      <c r="W32" s="1" t="s">
        <v>373</v>
      </c>
      <c r="X32" s="1" t="s">
        <v>261</v>
      </c>
      <c r="Y32" s="1" t="s">
        <v>245</v>
      </c>
      <c r="Z32" s="1" t="s">
        <v>296</v>
      </c>
      <c r="AA32" s="1" t="s">
        <v>297</v>
      </c>
      <c r="AC32" s="1" t="s">
        <v>55</v>
      </c>
      <c r="AD32" s="1" t="s">
        <v>236</v>
      </c>
      <c r="AF32" s="1" t="s">
        <v>57</v>
      </c>
      <c r="AG32" s="1" t="s">
        <v>58</v>
      </c>
      <c r="AJ32" s="1" t="s">
        <v>59</v>
      </c>
      <c r="AK32" s="1" t="s">
        <v>60</v>
      </c>
      <c r="AL32" s="1" t="s">
        <v>374</v>
      </c>
      <c r="AM32" s="1" t="s">
        <v>375</v>
      </c>
    </row>
    <row r="33" spans="1:39" x14ac:dyDescent="0.3">
      <c r="A33" s="1" t="str">
        <f>HYPERLINK("https://hsdes.intel.com/resource/14013187957","14013187957")</f>
        <v>14013187957</v>
      </c>
      <c r="B33" s="1" t="s">
        <v>376</v>
      </c>
      <c r="C33" s="1" t="s">
        <v>415</v>
      </c>
      <c r="F33" s="1" t="s">
        <v>103</v>
      </c>
      <c r="G33" s="1" t="s">
        <v>260</v>
      </c>
      <c r="H33" s="1" t="s">
        <v>38</v>
      </c>
      <c r="I33" s="1" t="s">
        <v>39</v>
      </c>
      <c r="J33" s="1" t="s">
        <v>40</v>
      </c>
      <c r="K33" s="1" t="s">
        <v>65</v>
      </c>
      <c r="L33" s="1">
        <v>15</v>
      </c>
      <c r="M33" s="1">
        <v>10</v>
      </c>
      <c r="N33" s="1" t="s">
        <v>377</v>
      </c>
      <c r="O33" s="1" t="s">
        <v>105</v>
      </c>
      <c r="P33" s="1" t="s">
        <v>378</v>
      </c>
      <c r="Q33" s="1" t="s">
        <v>379</v>
      </c>
      <c r="R33" s="1" t="s">
        <v>380</v>
      </c>
      <c r="S33" s="1" t="s">
        <v>377</v>
      </c>
      <c r="T33" s="1" t="s">
        <v>381</v>
      </c>
      <c r="V33" s="1" t="s">
        <v>109</v>
      </c>
      <c r="W33" s="1" t="s">
        <v>382</v>
      </c>
      <c r="X33" s="1" t="s">
        <v>261</v>
      </c>
      <c r="Y33" s="1" t="s">
        <v>71</v>
      </c>
      <c r="Z33" s="1" t="s">
        <v>383</v>
      </c>
      <c r="AA33" s="1" t="s">
        <v>384</v>
      </c>
      <c r="AC33" s="1" t="s">
        <v>55</v>
      </c>
      <c r="AD33" s="1" t="s">
        <v>56</v>
      </c>
      <c r="AF33" s="1" t="s">
        <v>57</v>
      </c>
      <c r="AG33" s="1" t="s">
        <v>58</v>
      </c>
      <c r="AJ33" s="1" t="s">
        <v>59</v>
      </c>
      <c r="AK33" s="1" t="s">
        <v>60</v>
      </c>
      <c r="AL33" s="1" t="s">
        <v>385</v>
      </c>
      <c r="AM33" s="1" t="s">
        <v>386</v>
      </c>
    </row>
    <row r="34" spans="1:39" x14ac:dyDescent="0.3">
      <c r="A34" s="1" t="str">
        <f>HYPERLINK("https://hsdes.intel.com/resource/14013187958","14013187958")</f>
        <v>14013187958</v>
      </c>
      <c r="B34" s="1" t="s">
        <v>387</v>
      </c>
      <c r="C34" s="1" t="s">
        <v>415</v>
      </c>
      <c r="F34" s="1" t="s">
        <v>103</v>
      </c>
      <c r="G34" s="1" t="s">
        <v>260</v>
      </c>
      <c r="H34" s="1" t="s">
        <v>38</v>
      </c>
      <c r="I34" s="1" t="s">
        <v>39</v>
      </c>
      <c r="J34" s="1" t="s">
        <v>40</v>
      </c>
      <c r="K34" s="1" t="s">
        <v>65</v>
      </c>
      <c r="L34" s="1">
        <v>15</v>
      </c>
      <c r="M34" s="1">
        <v>10</v>
      </c>
      <c r="N34" s="1" t="s">
        <v>388</v>
      </c>
      <c r="O34" s="1" t="s">
        <v>105</v>
      </c>
      <c r="P34" s="1" t="s">
        <v>378</v>
      </c>
      <c r="Q34" s="1" t="s">
        <v>379</v>
      </c>
      <c r="R34" s="1" t="s">
        <v>380</v>
      </c>
      <c r="S34" s="1" t="s">
        <v>388</v>
      </c>
      <c r="T34" s="1" t="s">
        <v>381</v>
      </c>
      <c r="V34" s="1" t="s">
        <v>109</v>
      </c>
      <c r="W34" s="1" t="s">
        <v>389</v>
      </c>
      <c r="X34" s="1" t="s">
        <v>261</v>
      </c>
      <c r="Y34" s="1" t="s">
        <v>71</v>
      </c>
      <c r="Z34" s="1" t="s">
        <v>383</v>
      </c>
      <c r="AA34" s="1" t="s">
        <v>384</v>
      </c>
      <c r="AC34" s="1" t="s">
        <v>55</v>
      </c>
      <c r="AD34" s="1" t="s">
        <v>56</v>
      </c>
      <c r="AF34" s="1" t="s">
        <v>57</v>
      </c>
      <c r="AG34" s="1" t="s">
        <v>58</v>
      </c>
      <c r="AJ34" s="1" t="s">
        <v>59</v>
      </c>
      <c r="AK34" s="1" t="s">
        <v>60</v>
      </c>
      <c r="AL34" s="1" t="s">
        <v>390</v>
      </c>
      <c r="AM34" s="1" t="s">
        <v>391</v>
      </c>
    </row>
    <row r="35" spans="1:39" x14ac:dyDescent="0.3">
      <c r="A35" s="1" t="str">
        <f>HYPERLINK("https://hsdes.intel.com/resource/14013187959","14013187959")</f>
        <v>14013187959</v>
      </c>
      <c r="B35" s="1" t="s">
        <v>392</v>
      </c>
      <c r="C35" s="1" t="s">
        <v>415</v>
      </c>
      <c r="F35" s="1" t="s">
        <v>103</v>
      </c>
      <c r="G35" s="1" t="s">
        <v>260</v>
      </c>
      <c r="H35" s="1" t="s">
        <v>38</v>
      </c>
      <c r="I35" s="1" t="s">
        <v>39</v>
      </c>
      <c r="J35" s="1" t="s">
        <v>40</v>
      </c>
      <c r="K35" s="1" t="s">
        <v>65</v>
      </c>
      <c r="L35" s="1">
        <v>15</v>
      </c>
      <c r="M35" s="1">
        <v>10</v>
      </c>
      <c r="N35" s="1" t="s">
        <v>393</v>
      </c>
      <c r="O35" s="1" t="s">
        <v>105</v>
      </c>
      <c r="P35" s="1" t="s">
        <v>378</v>
      </c>
      <c r="Q35" s="1" t="s">
        <v>379</v>
      </c>
      <c r="R35" s="1" t="s">
        <v>380</v>
      </c>
      <c r="S35" s="1" t="s">
        <v>393</v>
      </c>
      <c r="T35" s="1" t="s">
        <v>381</v>
      </c>
      <c r="V35" s="1" t="s">
        <v>109</v>
      </c>
      <c r="W35" s="1" t="s">
        <v>394</v>
      </c>
      <c r="X35" s="1" t="s">
        <v>261</v>
      </c>
      <c r="Y35" s="1" t="s">
        <v>71</v>
      </c>
      <c r="Z35" s="1" t="s">
        <v>383</v>
      </c>
      <c r="AA35" s="1" t="s">
        <v>384</v>
      </c>
      <c r="AC35" s="1" t="s">
        <v>55</v>
      </c>
      <c r="AD35" s="1" t="s">
        <v>56</v>
      </c>
      <c r="AF35" s="1" t="s">
        <v>57</v>
      </c>
      <c r="AG35" s="1" t="s">
        <v>85</v>
      </c>
      <c r="AJ35" s="1" t="s">
        <v>59</v>
      </c>
      <c r="AK35" s="1" t="s">
        <v>60</v>
      </c>
      <c r="AL35" s="1" t="s">
        <v>395</v>
      </c>
      <c r="AM35" s="1" t="s">
        <v>396</v>
      </c>
    </row>
    <row r="36" spans="1:39" x14ac:dyDescent="0.3">
      <c r="A36" s="1" t="str">
        <f>HYPERLINK("https://hsdes.intel.com/resource/14013187960","14013187960")</f>
        <v>14013187960</v>
      </c>
      <c r="B36" s="1" t="s">
        <v>397</v>
      </c>
      <c r="C36" s="1" t="s">
        <v>415</v>
      </c>
      <c r="F36" s="1" t="s">
        <v>103</v>
      </c>
      <c r="G36" s="1" t="s">
        <v>260</v>
      </c>
      <c r="H36" s="1" t="s">
        <v>38</v>
      </c>
      <c r="I36" s="1" t="s">
        <v>39</v>
      </c>
      <c r="J36" s="1" t="s">
        <v>40</v>
      </c>
      <c r="K36" s="1" t="s">
        <v>65</v>
      </c>
      <c r="L36" s="1">
        <v>15</v>
      </c>
      <c r="M36" s="1">
        <v>10</v>
      </c>
      <c r="N36" s="1" t="s">
        <v>398</v>
      </c>
      <c r="O36" s="1" t="s">
        <v>105</v>
      </c>
      <c r="P36" s="1" t="s">
        <v>378</v>
      </c>
      <c r="Q36" s="1" t="s">
        <v>379</v>
      </c>
      <c r="R36" s="1" t="s">
        <v>380</v>
      </c>
      <c r="S36" s="1" t="s">
        <v>398</v>
      </c>
      <c r="T36" s="1" t="s">
        <v>381</v>
      </c>
      <c r="V36" s="1" t="s">
        <v>109</v>
      </c>
      <c r="W36" s="1" t="s">
        <v>399</v>
      </c>
      <c r="X36" s="1" t="s">
        <v>261</v>
      </c>
      <c r="Y36" s="1" t="s">
        <v>71</v>
      </c>
      <c r="Z36" s="1" t="s">
        <v>383</v>
      </c>
      <c r="AA36" s="1" t="s">
        <v>384</v>
      </c>
      <c r="AC36" s="1" t="s">
        <v>55</v>
      </c>
      <c r="AD36" s="1" t="s">
        <v>56</v>
      </c>
      <c r="AF36" s="1" t="s">
        <v>57</v>
      </c>
      <c r="AG36" s="1" t="s">
        <v>85</v>
      </c>
      <c r="AJ36" s="1" t="s">
        <v>59</v>
      </c>
      <c r="AK36" s="1" t="s">
        <v>60</v>
      </c>
      <c r="AL36" s="1" t="s">
        <v>400</v>
      </c>
      <c r="AM36" s="1" t="s">
        <v>401</v>
      </c>
    </row>
    <row r="37" spans="1:39" x14ac:dyDescent="0.3">
      <c r="A37" s="1" t="str">
        <f>HYPERLINK("https://hsdes.intel.com/resource/16012544000","16012544000")</f>
        <v>16012544000</v>
      </c>
      <c r="B37" s="1" t="s">
        <v>402</v>
      </c>
      <c r="C37" s="1" t="s">
        <v>415</v>
      </c>
      <c r="F37" s="1" t="s">
        <v>103</v>
      </c>
      <c r="G37" s="1" t="s">
        <v>260</v>
      </c>
      <c r="H37" s="1" t="s">
        <v>38</v>
      </c>
      <c r="I37" s="1" t="s">
        <v>403</v>
      </c>
      <c r="J37" s="1" t="s">
        <v>40</v>
      </c>
      <c r="K37" s="1" t="s">
        <v>404</v>
      </c>
      <c r="L37" s="1">
        <v>20</v>
      </c>
      <c r="M37" s="1">
        <v>15</v>
      </c>
      <c r="N37" s="1" t="s">
        <v>405</v>
      </c>
      <c r="O37" s="1" t="s">
        <v>406</v>
      </c>
      <c r="P37" s="1" t="s">
        <v>407</v>
      </c>
      <c r="Q37" s="1" t="s">
        <v>408</v>
      </c>
      <c r="S37" s="1" t="s">
        <v>405</v>
      </c>
      <c r="T37" s="1" t="s">
        <v>185</v>
      </c>
      <c r="V37" s="1" t="s">
        <v>109</v>
      </c>
      <c r="W37" s="1" t="s">
        <v>409</v>
      </c>
      <c r="X37" s="1" t="s">
        <v>261</v>
      </c>
      <c r="Y37" s="1" t="s">
        <v>52</v>
      </c>
      <c r="Z37" s="1" t="s">
        <v>410</v>
      </c>
      <c r="AA37" s="1" t="s">
        <v>411</v>
      </c>
      <c r="AC37" s="1" t="s">
        <v>55</v>
      </c>
      <c r="AD37" s="1" t="s">
        <v>236</v>
      </c>
      <c r="AF37" s="1" t="s">
        <v>113</v>
      </c>
      <c r="AG37" s="1" t="s">
        <v>58</v>
      </c>
      <c r="AJ37" s="1" t="s">
        <v>59</v>
      </c>
      <c r="AK37" s="1" t="s">
        <v>412</v>
      </c>
      <c r="AL37" s="1" t="s">
        <v>413</v>
      </c>
      <c r="AM37" s="1" t="s">
        <v>414</v>
      </c>
    </row>
  </sheetData>
  <autoFilter ref="A1:AM3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suite_FV_BAT_2S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2022-09-14T04:48:48Z</dcterms:created>
  <dcterms:modified xsi:type="dcterms:W3CDTF">2022-12-01T06:01:46Z</dcterms:modified>
</cp:coreProperties>
</file>