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ownloads\"/>
    </mc:Choice>
  </mc:AlternateContent>
  <xr:revisionPtr revIDLastSave="0" documentId="13_ncr:1_{8DF5ED3D-51F2-46DF-86D0-80327077BA19}" xr6:coauthVersionLast="47" xr6:coauthVersionMax="47" xr10:uidLastSave="{00000000-0000-0000-0000-000000000000}"/>
  <bookViews>
    <workbookView xWindow="-120" yWindow="-120" windowWidth="20730" windowHeight="11040" xr2:uid="{83C5A9FB-9F27-4507-A957-D3A5DBEB00EE}"/>
  </bookViews>
  <sheets>
    <sheet name="Shrink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K7" i="1" s="1"/>
  <c r="I6" i="1"/>
  <c r="J6" i="1" s="1"/>
  <c r="K6" i="1" s="1"/>
  <c r="I5" i="1"/>
  <c r="J5" i="1" s="1"/>
  <c r="K5" i="1" s="1"/>
  <c r="I4" i="1"/>
  <c r="J4" i="1" s="1"/>
  <c r="K4" i="1" s="1"/>
  <c r="I3" i="1"/>
  <c r="J3" i="1" s="1"/>
  <c r="K3" i="1" s="1"/>
  <c r="I2" i="1"/>
  <c r="J2" i="1" s="1"/>
  <c r="K2" i="1" s="1"/>
  <c r="I11" i="1"/>
  <c r="J11" i="1" s="1"/>
  <c r="K11" i="1" s="1"/>
  <c r="I10" i="1"/>
  <c r="J10" i="1" s="1"/>
  <c r="K10" i="1" s="1"/>
  <c r="I9" i="1"/>
  <c r="J9" i="1" s="1"/>
  <c r="K9" i="1" s="1"/>
  <c r="I8" i="1"/>
  <c r="J8" i="1" s="1"/>
  <c r="K8" i="1" s="1"/>
  <c r="I18" i="1"/>
  <c r="J18" i="1" s="1"/>
  <c r="K18" i="1" s="1"/>
  <c r="I17" i="1"/>
  <c r="J17" i="1" s="1"/>
  <c r="K17" i="1" s="1"/>
  <c r="I16" i="1"/>
  <c r="J16" i="1" s="1"/>
  <c r="K16" i="1" s="1"/>
  <c r="I15" i="1"/>
  <c r="J15" i="1" s="1"/>
  <c r="K15" i="1" s="1"/>
  <c r="I14" i="1"/>
  <c r="J14" i="1" s="1"/>
  <c r="K14" i="1" s="1"/>
  <c r="I13" i="1"/>
  <c r="J13" i="1" s="1"/>
  <c r="K13" i="1" s="1"/>
  <c r="I12" i="1"/>
  <c r="J12" i="1" s="1"/>
  <c r="K12" i="1" s="1"/>
  <c r="I24" i="1"/>
  <c r="J24" i="1" s="1"/>
  <c r="K24" i="1" s="1"/>
  <c r="I23" i="1"/>
  <c r="J23" i="1" s="1"/>
  <c r="K23" i="1" s="1"/>
  <c r="I22" i="1"/>
  <c r="J22" i="1" s="1"/>
  <c r="K22" i="1" s="1"/>
  <c r="I21" i="1"/>
  <c r="J21" i="1" s="1"/>
  <c r="K21" i="1" s="1"/>
  <c r="I20" i="1"/>
  <c r="J20" i="1" s="1"/>
  <c r="K20" i="1" s="1"/>
  <c r="I19" i="1"/>
  <c r="J19" i="1" s="1"/>
  <c r="K19" i="1" s="1"/>
  <c r="I40" i="1"/>
  <c r="J40" i="1" s="1"/>
  <c r="K40" i="1" s="1"/>
  <c r="I39" i="1"/>
  <c r="J39" i="1" s="1"/>
  <c r="K39" i="1" s="1"/>
  <c r="I38" i="1"/>
  <c r="J38" i="1" s="1"/>
  <c r="K38" i="1" s="1"/>
  <c r="I37" i="1"/>
  <c r="J37" i="1" s="1"/>
  <c r="K37" i="1" s="1"/>
  <c r="I36" i="1"/>
  <c r="J36" i="1" s="1"/>
  <c r="K36" i="1" s="1"/>
  <c r="I35" i="1"/>
  <c r="J35" i="1" s="1"/>
  <c r="K35" i="1" s="1"/>
  <c r="I34" i="1"/>
  <c r="J34" i="1" s="1"/>
  <c r="K34" i="1" s="1"/>
  <c r="I33" i="1"/>
  <c r="J33" i="1" s="1"/>
  <c r="K33" i="1" s="1"/>
  <c r="I32" i="1"/>
  <c r="J32" i="1" s="1"/>
  <c r="K32" i="1" s="1"/>
  <c r="I31" i="1"/>
  <c r="J31" i="1" s="1"/>
  <c r="K31" i="1" s="1"/>
  <c r="I30" i="1"/>
  <c r="J30" i="1" s="1"/>
  <c r="K30" i="1" s="1"/>
  <c r="I29" i="1"/>
  <c r="J29" i="1" s="1"/>
  <c r="K29" i="1" s="1"/>
  <c r="I28" i="1"/>
  <c r="J28" i="1" s="1"/>
  <c r="K28" i="1" s="1"/>
  <c r="I27" i="1"/>
  <c r="J27" i="1" s="1"/>
  <c r="K27" i="1" s="1"/>
  <c r="I26" i="1"/>
  <c r="J26" i="1" s="1"/>
  <c r="K26" i="1" s="1"/>
  <c r="I25" i="1"/>
  <c r="J25" i="1" s="1"/>
  <c r="K25" i="1" s="1"/>
  <c r="I45" i="1"/>
  <c r="J45" i="1" s="1"/>
  <c r="K45" i="1" s="1"/>
  <c r="I44" i="1"/>
  <c r="J44" i="1" s="1"/>
  <c r="K44" i="1" s="1"/>
  <c r="I43" i="1"/>
  <c r="J43" i="1" s="1"/>
  <c r="K43" i="1" s="1"/>
  <c r="I42" i="1"/>
  <c r="J42" i="1" s="1"/>
  <c r="K42" i="1" s="1"/>
  <c r="I41" i="1"/>
  <c r="J41" i="1" s="1"/>
  <c r="K41" i="1" s="1"/>
  <c r="I60" i="1"/>
  <c r="J60" i="1" s="1"/>
  <c r="K60" i="1" s="1"/>
  <c r="I59" i="1"/>
  <c r="J59" i="1" s="1"/>
  <c r="K59" i="1" s="1"/>
  <c r="I58" i="1"/>
  <c r="J58" i="1" s="1"/>
  <c r="K58" i="1" s="1"/>
  <c r="I57" i="1"/>
  <c r="J57" i="1" s="1"/>
  <c r="K57" i="1" s="1"/>
  <c r="I56" i="1"/>
  <c r="J56" i="1" s="1"/>
  <c r="K56" i="1" s="1"/>
  <c r="I55" i="1"/>
  <c r="J55" i="1" s="1"/>
  <c r="K55" i="1" s="1"/>
  <c r="I54" i="1"/>
  <c r="J54" i="1" s="1"/>
  <c r="K54" i="1" s="1"/>
  <c r="I53" i="1"/>
  <c r="J53" i="1" s="1"/>
  <c r="K53" i="1" s="1"/>
  <c r="I52" i="1"/>
  <c r="J52" i="1" s="1"/>
  <c r="K52" i="1" s="1"/>
  <c r="I51" i="1"/>
  <c r="J51" i="1" s="1"/>
  <c r="K51" i="1" s="1"/>
  <c r="I50" i="1"/>
  <c r="J50" i="1" s="1"/>
  <c r="K50" i="1" s="1"/>
  <c r="I49" i="1"/>
  <c r="J49" i="1" s="1"/>
  <c r="K49" i="1" s="1"/>
  <c r="I48" i="1"/>
  <c r="J48" i="1" s="1"/>
  <c r="K48" i="1" s="1"/>
  <c r="I47" i="1"/>
  <c r="J47" i="1" s="1"/>
  <c r="K47" i="1" s="1"/>
  <c r="I46" i="1"/>
  <c r="J46" i="1" s="1"/>
  <c r="K46" i="1" s="1"/>
  <c r="I63" i="1"/>
  <c r="J63" i="1" s="1"/>
  <c r="K63" i="1" s="1"/>
  <c r="I62" i="1"/>
  <c r="J62" i="1" s="1"/>
  <c r="K62" i="1" s="1"/>
  <c r="I61" i="1"/>
  <c r="J61" i="1" s="1"/>
  <c r="K61" i="1" s="1"/>
</calcChain>
</file>

<file path=xl/sharedStrings.xml><?xml version="1.0" encoding="utf-8"?>
<sst xmlns="http://schemas.openxmlformats.org/spreadsheetml/2006/main" count="73" uniqueCount="21">
  <si>
    <t>Date</t>
  </si>
  <si>
    <t>Variety</t>
  </si>
  <si>
    <t>Intake</t>
  </si>
  <si>
    <t>2nd Sort</t>
  </si>
  <si>
    <t>3rd Sort</t>
  </si>
  <si>
    <t>4th Sort</t>
  </si>
  <si>
    <t>1st Sort</t>
  </si>
  <si>
    <t>Total Sorted Weight</t>
  </si>
  <si>
    <t>Shrinkage</t>
  </si>
  <si>
    <t>Shrinkage %</t>
  </si>
  <si>
    <t>GRN</t>
  </si>
  <si>
    <t>(OIL) HASS NEW CROP</t>
  </si>
  <si>
    <t xml:space="preserve">(OIL) HASS FARM UNPROCESSED AVOCADO </t>
  </si>
  <si>
    <t>(OIL) KIENYEJI UGANDA</t>
  </si>
  <si>
    <t>(OIL) OFFLOADING MIXED REJECTS</t>
  </si>
  <si>
    <t>(OIL) KIENYEJI BURUNDI</t>
  </si>
  <si>
    <t>(OIL) FUERTE NEW CROP</t>
  </si>
  <si>
    <t>(OIL) KIENYEJI PASTE</t>
  </si>
  <si>
    <t>(OIL) HASS REJECT UNPROCESSED AVOCADO</t>
  </si>
  <si>
    <t>(OIL) KIENYEJI</t>
  </si>
  <si>
    <t xml:space="preserve"> (OIL)FUERTE FARM UNPROCESSED AVOCADO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</si>
</sst>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5">
    <dxf>
      <numFmt numFmtId="14" formatCode="0.00%"/>
    </dxf>
    <dxf>
      <numFmt numFmtId="0" formatCode="General"/>
    </dxf>
    <dxf>
      <numFmt numFmtId="0" formatCode="General"/>
    </dxf>
    <dxf>
      <numFmt numFmtId="164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D5F47-7ADF-425A-A34D-AC56436E4BB1}" name="Table4" displayName="Table4" ref="A1:K63" totalsRowShown="0" headerRowDxfId="4">
  <autoFilter ref="A1:K63" xr:uid="{C1FD5F47-7ADF-425A-A34D-AC56436E4BB1}"/>
  <sortState xmlns:xlrd2="http://schemas.microsoft.com/office/spreadsheetml/2017/richdata2" ref="A2:K63">
    <sortCondition ref="B1:B63"/>
  </sortState>
  <tableColumns count="11">
    <tableColumn id="1" xr3:uid="{48C9A6AE-7271-4C62-A5D4-660AA437E2C5}" name="Date" dataDxfId="3"/>
    <tableColumn id="2" xr3:uid="{1B5918F9-6254-4A4B-8AC4-6465111C198A}" name="GRN"/>
    <tableColumn id="3" xr3:uid="{8DDF61C6-A17E-4699-997C-D191C1248C5E}" name="Variety"/>
    <tableColumn id="4" xr3:uid="{BFC7A69C-C761-4A4D-8887-993147680F20}" name="Intake"/>
    <tableColumn id="5" xr3:uid="{26F05CD5-E745-4622-BBC0-4E48B537FCC3}" name="1st Sort"/>
    <tableColumn id="6" xr3:uid="{366C573C-7173-41EA-9FFE-4535733C341D}" name="2nd Sort"/>
    <tableColumn id="7" xr3:uid="{65C712F8-1AED-4303-B056-CEF04B38F552}" name="3rd Sort"/>
    <tableColumn id="8" xr3:uid="{0722BCC2-C6D9-4BC8-B8C8-01EEAE467479}" name="4th Sort"/>
    <tableColumn id="9" xr3:uid="{CDCE3594-8FB1-4EB9-83A1-35429470F98E}" name="Total Sorted Weight" dataDxfId="2">
      <calculatedColumnFormula>SUM(Table4[[#This Row],[1st Sort]]+Table4[[#This Row],[2nd Sort]]+Table4[[#This Row],[3rd Sort]]+Table4[[#This Row],[4th Sort]])</calculatedColumnFormula>
    </tableColumn>
    <tableColumn id="10" xr3:uid="{120CED19-DF2D-4BB5-AEE4-5ACD6CCB3E26}" name="Shrinkage" dataDxfId="1">
      <calculatedColumnFormula>Table4[[#This Row],[Intake]]-Table4[[#This Row],[Total Sorted Weight]]</calculatedColumnFormula>
    </tableColumn>
    <tableColumn id="11" xr3:uid="{F7CD7FA8-BF35-44C1-ADEE-D4C10A2C8F5E}" name="Shrinkage %" dataDxfId="0">
      <calculatedColumnFormula>Table4[[#This Row],[Shrinkage]]/Table4[[#This Row],[Intake]]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EC8A5-E39A-4A9F-8195-700BA71113ED}">
  <dimension ref="A1:K63"/>
  <sheetViews>
    <sheetView tabSelected="1" topLeftCell="B1" workbookViewId="0">
      <selection activeCell="J1" sqref="J1"/>
    </sheetView>
  </sheetViews>
  <sheetFormatPr defaultRowHeight="15" x14ac:dyDescent="0.25"/>
  <cols>
    <col min="1" max="1" width="10.7109375" bestFit="1" customWidth="1"/>
    <col min="2" max="2" width="7.7109375" customWidth="1"/>
    <col min="3" max="3" width="41.5703125" bestFit="1" customWidth="1"/>
    <col min="4" max="4" width="9.5703125" customWidth="1"/>
    <col min="5" max="5" width="11.42578125" bestFit="1" customWidth="1"/>
    <col min="6" max="6" width="12.140625" bestFit="1" customWidth="1"/>
    <col min="7" max="8" width="11.7109375" bestFit="1" customWidth="1"/>
    <col min="9" max="9" width="23.28515625" customWidth="1"/>
    <col min="10" max="10" width="13.5703125" bestFit="1" customWidth="1"/>
    <col min="11" max="11" width="15.28515625" customWidth="1"/>
  </cols>
  <sheetData>
    <row r="1" spans="1:11" ht="17.25" x14ac:dyDescent="0.3">
      <c r="A1" s="1" t="s">
        <v>0</v>
      </c>
      <c r="B1" s="1" t="s">
        <v>10</v>
      </c>
      <c r="C1" s="1" t="s">
        <v>1</v>
      </c>
      <c r="D1" s="2" t="s">
        <v>2</v>
      </c>
      <c r="E1" s="2" t="s">
        <v>6</v>
      </c>
      <c r="F1" s="2" t="s">
        <v>3</v>
      </c>
      <c r="G1" s="2" t="s">
        <v>4</v>
      </c>
      <c r="H1" s="2" t="s">
        <v>5</v>
      </c>
      <c r="I1" s="1" t="s">
        <v>7</v>
      </c>
      <c r="J1" s="1" t="s">
        <v>8</v>
      </c>
      <c r="K1" s="1" t="s">
        <v>9</v>
      </c>
    </row>
    <row r="2" spans="1:11" x14ac:dyDescent="0.25">
      <c r="A2" s="3">
        <v>45566.000185185185</v>
      </c>
      <c r="B2">
        <v>19546</v>
      </c>
      <c r="C2" t="s">
        <v>15</v>
      </c>
      <c r="D2">
        <v>28100</v>
      </c>
      <c r="I2">
        <f>SUM(Table4[[#This Row],[1st Sort]]+Table4[[#This Row],[2nd Sort]]+Table4[[#This Row],[3rd Sort]]+Table4[[#This Row],[4th Sort]])</f>
        <v>0</v>
      </c>
      <c r="J2">
        <f>Table4[[#This Row],[Intake]]-Table4[[#This Row],[Total Sorted Weight]]</f>
        <v>28100</v>
      </c>
      <c r="K2" s="4">
        <f>Table4[[#This Row],[Shrinkage]]/Table4[[#This Row],[Intake]]</f>
        <v>1</v>
      </c>
    </row>
    <row r="3" spans="1:11" x14ac:dyDescent="0.25">
      <c r="A3" s="3">
        <v>45566.000185185185</v>
      </c>
      <c r="B3">
        <v>19547</v>
      </c>
      <c r="C3" t="s">
        <v>11</v>
      </c>
      <c r="D3">
        <v>900</v>
      </c>
      <c r="I3">
        <f>SUM(Table4[[#This Row],[1st Sort]]+Table4[[#This Row],[2nd Sort]]+Table4[[#This Row],[3rd Sort]]+Table4[[#This Row],[4th Sort]])</f>
        <v>0</v>
      </c>
      <c r="J3">
        <f>Table4[[#This Row],[Intake]]-Table4[[#This Row],[Total Sorted Weight]]</f>
        <v>900</v>
      </c>
      <c r="K3" s="4">
        <f>Table4[[#This Row],[Shrinkage]]/Table4[[#This Row],[Intake]]</f>
        <v>1</v>
      </c>
    </row>
    <row r="4" spans="1:11" x14ac:dyDescent="0.25">
      <c r="A4" s="3">
        <v>45566.000185185185</v>
      </c>
      <c r="B4">
        <v>19548</v>
      </c>
      <c r="C4" t="s">
        <v>14</v>
      </c>
      <c r="D4">
        <v>1805</v>
      </c>
      <c r="I4">
        <f>SUM(Table4[[#This Row],[1st Sort]]+Table4[[#This Row],[2nd Sort]]+Table4[[#This Row],[3rd Sort]]+Table4[[#This Row],[4th Sort]])</f>
        <v>0</v>
      </c>
      <c r="J4">
        <f>Table4[[#This Row],[Intake]]-Table4[[#This Row],[Total Sorted Weight]]</f>
        <v>1805</v>
      </c>
      <c r="K4" s="4">
        <f>Table4[[#This Row],[Shrinkage]]/Table4[[#This Row],[Intake]]</f>
        <v>1</v>
      </c>
    </row>
    <row r="5" spans="1:11" x14ac:dyDescent="0.25">
      <c r="A5" s="3">
        <v>45566.000185185185</v>
      </c>
      <c r="B5">
        <v>19549</v>
      </c>
      <c r="C5" t="s">
        <v>13</v>
      </c>
      <c r="D5">
        <v>12620</v>
      </c>
      <c r="E5">
        <v>293.8</v>
      </c>
      <c r="I5">
        <f>SUM(Table4[[#This Row],[1st Sort]]+Table4[[#This Row],[2nd Sort]]+Table4[[#This Row],[3rd Sort]]+Table4[[#This Row],[4th Sort]])</f>
        <v>293.8</v>
      </c>
      <c r="J5">
        <f>Table4[[#This Row],[Intake]]-Table4[[#This Row],[Total Sorted Weight]]</f>
        <v>12326.2</v>
      </c>
      <c r="K5" s="4">
        <f>Table4[[#This Row],[Shrinkage]]/Table4[[#This Row],[Intake]]</f>
        <v>0.97671949286846282</v>
      </c>
    </row>
    <row r="6" spans="1:11" x14ac:dyDescent="0.25">
      <c r="A6" s="3">
        <v>45566.000185185185</v>
      </c>
      <c r="B6">
        <v>19550</v>
      </c>
      <c r="C6" t="s">
        <v>12</v>
      </c>
      <c r="D6">
        <v>680</v>
      </c>
      <c r="I6">
        <f>SUM(Table4[[#This Row],[1st Sort]]+Table4[[#This Row],[2nd Sort]]+Table4[[#This Row],[3rd Sort]]+Table4[[#This Row],[4th Sort]])</f>
        <v>0</v>
      </c>
      <c r="J6">
        <f>Table4[[#This Row],[Intake]]-Table4[[#This Row],[Total Sorted Weight]]</f>
        <v>680</v>
      </c>
      <c r="K6" s="4">
        <f>Table4[[#This Row],[Shrinkage]]/Table4[[#This Row],[Intake]]</f>
        <v>1</v>
      </c>
    </row>
    <row r="7" spans="1:11" x14ac:dyDescent="0.25">
      <c r="A7" s="3">
        <v>45566.000185185185</v>
      </c>
      <c r="B7">
        <v>19551</v>
      </c>
      <c r="C7" t="s">
        <v>11</v>
      </c>
      <c r="D7">
        <v>940</v>
      </c>
      <c r="I7">
        <f>SUM(Table4[[#This Row],[1st Sort]]+Table4[[#This Row],[2nd Sort]]+Table4[[#This Row],[3rd Sort]]+Table4[[#This Row],[4th Sort]])</f>
        <v>0</v>
      </c>
      <c r="J7">
        <f>Table4[[#This Row],[Intake]]-Table4[[#This Row],[Total Sorted Weight]]</f>
        <v>940</v>
      </c>
      <c r="K7" s="4">
        <f>Table4[[#This Row],[Shrinkage]]/Table4[[#This Row],[Intake]]</f>
        <v>1</v>
      </c>
    </row>
    <row r="8" spans="1:11" x14ac:dyDescent="0.25">
      <c r="A8" s="3">
        <v>45567.000185185185</v>
      </c>
      <c r="B8">
        <v>19552</v>
      </c>
      <c r="C8" t="s">
        <v>13</v>
      </c>
      <c r="D8">
        <v>12560</v>
      </c>
      <c r="E8">
        <v>167.4</v>
      </c>
      <c r="I8">
        <f>SUM(Table4[[#This Row],[1st Sort]]+Table4[[#This Row],[2nd Sort]]+Table4[[#This Row],[3rd Sort]]+Table4[[#This Row],[4th Sort]])</f>
        <v>167.4</v>
      </c>
      <c r="J8">
        <f>Table4[[#This Row],[Intake]]-Table4[[#This Row],[Total Sorted Weight]]</f>
        <v>12392.6</v>
      </c>
      <c r="K8" s="4">
        <f>Table4[[#This Row],[Shrinkage]]/Table4[[#This Row],[Intake]]</f>
        <v>0.98667197452229305</v>
      </c>
    </row>
    <row r="9" spans="1:11" x14ac:dyDescent="0.25">
      <c r="A9" s="3">
        <v>45567.000185185185</v>
      </c>
      <c r="B9">
        <v>19554</v>
      </c>
      <c r="C9" t="s">
        <v>11</v>
      </c>
      <c r="D9">
        <v>292.5</v>
      </c>
      <c r="I9">
        <f>SUM(Table4[[#This Row],[1st Sort]]+Table4[[#This Row],[2nd Sort]]+Table4[[#This Row],[3rd Sort]]+Table4[[#This Row],[4th Sort]])</f>
        <v>0</v>
      </c>
      <c r="J9">
        <f>Table4[[#This Row],[Intake]]-Table4[[#This Row],[Total Sorted Weight]]</f>
        <v>292.5</v>
      </c>
      <c r="K9" s="4">
        <f>Table4[[#This Row],[Shrinkage]]/Table4[[#This Row],[Intake]]</f>
        <v>1</v>
      </c>
    </row>
    <row r="10" spans="1:11" x14ac:dyDescent="0.25">
      <c r="A10" s="3">
        <v>45567.000185185185</v>
      </c>
      <c r="B10">
        <v>19555</v>
      </c>
      <c r="C10" t="s">
        <v>14</v>
      </c>
      <c r="D10">
        <v>40</v>
      </c>
      <c r="I10">
        <f>SUM(Table4[[#This Row],[1st Sort]]+Table4[[#This Row],[2nd Sort]]+Table4[[#This Row],[3rd Sort]]+Table4[[#This Row],[4th Sort]])</f>
        <v>0</v>
      </c>
      <c r="J10">
        <f>Table4[[#This Row],[Intake]]-Table4[[#This Row],[Total Sorted Weight]]</f>
        <v>40</v>
      </c>
      <c r="K10" s="4">
        <f>Table4[[#This Row],[Shrinkage]]/Table4[[#This Row],[Intake]]</f>
        <v>1</v>
      </c>
    </row>
    <row r="11" spans="1:11" x14ac:dyDescent="0.25">
      <c r="A11" s="3">
        <v>45567.000185185185</v>
      </c>
      <c r="B11">
        <v>19557</v>
      </c>
      <c r="C11" t="s">
        <v>15</v>
      </c>
      <c r="D11">
        <v>26920</v>
      </c>
      <c r="E11">
        <v>12077.2</v>
      </c>
      <c r="I11">
        <f>SUM(Table4[[#This Row],[1st Sort]]+Table4[[#This Row],[2nd Sort]]+Table4[[#This Row],[3rd Sort]]+Table4[[#This Row],[4th Sort]])</f>
        <v>12077.2</v>
      </c>
      <c r="J11">
        <f>Table4[[#This Row],[Intake]]-Table4[[#This Row],[Total Sorted Weight]]</f>
        <v>14842.8</v>
      </c>
      <c r="K11" s="4">
        <f>Table4[[#This Row],[Shrinkage]]/Table4[[#This Row],[Intake]]</f>
        <v>0.5513670133729569</v>
      </c>
    </row>
    <row r="12" spans="1:11" x14ac:dyDescent="0.25">
      <c r="A12" s="3">
        <v>45568.000185185185</v>
      </c>
      <c r="B12">
        <v>19558</v>
      </c>
      <c r="C12" t="s">
        <v>13</v>
      </c>
      <c r="D12">
        <v>12500</v>
      </c>
      <c r="I12">
        <f>SUM(Table4[[#This Row],[1st Sort]]+Table4[[#This Row],[2nd Sort]]+Table4[[#This Row],[3rd Sort]]+Table4[[#This Row],[4th Sort]])</f>
        <v>0</v>
      </c>
      <c r="J12">
        <f>Table4[[#This Row],[Intake]]-Table4[[#This Row],[Total Sorted Weight]]</f>
        <v>12500</v>
      </c>
      <c r="K12" s="4">
        <f>Table4[[#This Row],[Shrinkage]]/Table4[[#This Row],[Intake]]</f>
        <v>1</v>
      </c>
    </row>
    <row r="13" spans="1:11" x14ac:dyDescent="0.25">
      <c r="A13" s="3">
        <v>45568.000185185185</v>
      </c>
      <c r="B13">
        <v>19560</v>
      </c>
      <c r="C13" t="s">
        <v>13</v>
      </c>
      <c r="D13">
        <v>12520</v>
      </c>
      <c r="I13">
        <f>SUM(Table4[[#This Row],[1st Sort]]+Table4[[#This Row],[2nd Sort]]+Table4[[#This Row],[3rd Sort]]+Table4[[#This Row],[4th Sort]])</f>
        <v>0</v>
      </c>
      <c r="J13">
        <f>Table4[[#This Row],[Intake]]-Table4[[#This Row],[Total Sorted Weight]]</f>
        <v>12520</v>
      </c>
      <c r="K13" s="4">
        <f>Table4[[#This Row],[Shrinkage]]/Table4[[#This Row],[Intake]]</f>
        <v>1</v>
      </c>
    </row>
    <row r="14" spans="1:11" x14ac:dyDescent="0.25">
      <c r="A14" s="3">
        <v>45568.000185185185</v>
      </c>
      <c r="B14">
        <v>19561</v>
      </c>
      <c r="C14" t="s">
        <v>13</v>
      </c>
      <c r="D14">
        <v>9660</v>
      </c>
      <c r="E14">
        <v>1251.2</v>
      </c>
      <c r="I14">
        <f>SUM(Table4[[#This Row],[1st Sort]]+Table4[[#This Row],[2nd Sort]]+Table4[[#This Row],[3rd Sort]]+Table4[[#This Row],[4th Sort]])</f>
        <v>1251.2</v>
      </c>
      <c r="J14">
        <f>Table4[[#This Row],[Intake]]-Table4[[#This Row],[Total Sorted Weight]]</f>
        <v>8408.7999999999993</v>
      </c>
      <c r="K14" s="4">
        <f>Table4[[#This Row],[Shrinkage]]/Table4[[#This Row],[Intake]]</f>
        <v>0.8704761904761904</v>
      </c>
    </row>
    <row r="15" spans="1:11" x14ac:dyDescent="0.25">
      <c r="A15" s="3">
        <v>45568.000185185185</v>
      </c>
      <c r="B15">
        <v>19563</v>
      </c>
      <c r="C15" t="s">
        <v>13</v>
      </c>
      <c r="D15">
        <v>22700</v>
      </c>
      <c r="E15">
        <v>4247</v>
      </c>
      <c r="I15">
        <f>SUM(Table4[[#This Row],[1st Sort]]+Table4[[#This Row],[2nd Sort]]+Table4[[#This Row],[3rd Sort]]+Table4[[#This Row],[4th Sort]])</f>
        <v>4247</v>
      </c>
      <c r="J15">
        <f>Table4[[#This Row],[Intake]]-Table4[[#This Row],[Total Sorted Weight]]</f>
        <v>18453</v>
      </c>
      <c r="K15" s="4">
        <f>Table4[[#This Row],[Shrinkage]]/Table4[[#This Row],[Intake]]</f>
        <v>0.81290748898678411</v>
      </c>
    </row>
    <row r="16" spans="1:11" x14ac:dyDescent="0.25">
      <c r="A16" s="3">
        <v>45568.000185185185</v>
      </c>
      <c r="B16">
        <v>19564</v>
      </c>
      <c r="C16" t="s">
        <v>17</v>
      </c>
      <c r="D16">
        <v>1720</v>
      </c>
      <c r="E16">
        <v>173.6</v>
      </c>
      <c r="I16">
        <f>SUM(Table4[[#This Row],[1st Sort]]+Table4[[#This Row],[2nd Sort]]+Table4[[#This Row],[3rd Sort]]+Table4[[#This Row],[4th Sort]])</f>
        <v>173.6</v>
      </c>
      <c r="J16">
        <f>Table4[[#This Row],[Intake]]-Table4[[#This Row],[Total Sorted Weight]]</f>
        <v>1546.4</v>
      </c>
      <c r="K16" s="4">
        <f>Table4[[#This Row],[Shrinkage]]/Table4[[#This Row],[Intake]]</f>
        <v>0.89906976744186051</v>
      </c>
    </row>
    <row r="17" spans="1:11" x14ac:dyDescent="0.25">
      <c r="A17" s="3">
        <v>45568.000185185185</v>
      </c>
      <c r="B17">
        <v>19565</v>
      </c>
      <c r="C17" t="s">
        <v>13</v>
      </c>
      <c r="D17">
        <v>6440</v>
      </c>
      <c r="E17">
        <v>1045.8</v>
      </c>
      <c r="I17">
        <f>SUM(Table4[[#This Row],[1st Sort]]+Table4[[#This Row],[2nd Sort]]+Table4[[#This Row],[3rd Sort]]+Table4[[#This Row],[4th Sort]])</f>
        <v>1045.8</v>
      </c>
      <c r="J17">
        <f>Table4[[#This Row],[Intake]]-Table4[[#This Row],[Total Sorted Weight]]</f>
        <v>5394.2</v>
      </c>
      <c r="K17" s="4">
        <f>Table4[[#This Row],[Shrinkage]]/Table4[[#This Row],[Intake]]</f>
        <v>0.83760869565217388</v>
      </c>
    </row>
    <row r="18" spans="1:11" x14ac:dyDescent="0.25">
      <c r="A18" s="3">
        <v>45568.000185185185</v>
      </c>
      <c r="B18">
        <v>19566</v>
      </c>
      <c r="C18" t="s">
        <v>11</v>
      </c>
      <c r="D18">
        <v>460</v>
      </c>
      <c r="I18">
        <f>SUM(Table4[[#This Row],[1st Sort]]+Table4[[#This Row],[2nd Sort]]+Table4[[#This Row],[3rd Sort]]+Table4[[#This Row],[4th Sort]])</f>
        <v>0</v>
      </c>
      <c r="J18">
        <f>Table4[[#This Row],[Intake]]-Table4[[#This Row],[Total Sorted Weight]]</f>
        <v>460</v>
      </c>
      <c r="K18" s="4">
        <f>Table4[[#This Row],[Shrinkage]]/Table4[[#This Row],[Intake]]</f>
        <v>1</v>
      </c>
    </row>
    <row r="19" spans="1:11" x14ac:dyDescent="0.25">
      <c r="A19" s="3">
        <v>45569.000185185185</v>
      </c>
      <c r="B19">
        <v>19567</v>
      </c>
      <c r="C19" t="s">
        <v>11</v>
      </c>
      <c r="D19">
        <v>440</v>
      </c>
      <c r="I19">
        <f>SUM(Table4[[#This Row],[1st Sort]]+Table4[[#This Row],[2nd Sort]]+Table4[[#This Row],[3rd Sort]]+Table4[[#This Row],[4th Sort]])</f>
        <v>0</v>
      </c>
      <c r="J19">
        <f>Table4[[#This Row],[Intake]]-Table4[[#This Row],[Total Sorted Weight]]</f>
        <v>440</v>
      </c>
      <c r="K19" s="4">
        <f>Table4[[#This Row],[Shrinkage]]/Table4[[#This Row],[Intake]]</f>
        <v>1</v>
      </c>
    </row>
    <row r="20" spans="1:11" x14ac:dyDescent="0.25">
      <c r="A20" s="3">
        <v>45569.000185185185</v>
      </c>
      <c r="B20">
        <v>19568</v>
      </c>
      <c r="C20" t="s">
        <v>14</v>
      </c>
      <c r="D20">
        <v>3490</v>
      </c>
      <c r="I20">
        <f>SUM(Table4[[#This Row],[1st Sort]]+Table4[[#This Row],[2nd Sort]]+Table4[[#This Row],[3rd Sort]]+Table4[[#This Row],[4th Sort]])</f>
        <v>0</v>
      </c>
      <c r="J20">
        <f>Table4[[#This Row],[Intake]]-Table4[[#This Row],[Total Sorted Weight]]</f>
        <v>3490</v>
      </c>
      <c r="K20" s="4">
        <f>Table4[[#This Row],[Shrinkage]]/Table4[[#This Row],[Intake]]</f>
        <v>1</v>
      </c>
    </row>
    <row r="21" spans="1:11" x14ac:dyDescent="0.25">
      <c r="A21" s="3">
        <v>45569.000185185185</v>
      </c>
      <c r="B21">
        <v>19569</v>
      </c>
      <c r="C21" t="s">
        <v>11</v>
      </c>
      <c r="D21">
        <v>860</v>
      </c>
      <c r="I21">
        <f>SUM(Table4[[#This Row],[1st Sort]]+Table4[[#This Row],[2nd Sort]]+Table4[[#This Row],[3rd Sort]]+Table4[[#This Row],[4th Sort]])</f>
        <v>0</v>
      </c>
      <c r="J21">
        <f>Table4[[#This Row],[Intake]]-Table4[[#This Row],[Total Sorted Weight]]</f>
        <v>860</v>
      </c>
      <c r="K21" s="4">
        <f>Table4[[#This Row],[Shrinkage]]/Table4[[#This Row],[Intake]]</f>
        <v>1</v>
      </c>
    </row>
    <row r="22" spans="1:11" x14ac:dyDescent="0.25">
      <c r="A22" s="3">
        <v>45569.000185185185</v>
      </c>
      <c r="B22">
        <v>19570</v>
      </c>
      <c r="C22" t="s">
        <v>19</v>
      </c>
      <c r="D22">
        <v>9940</v>
      </c>
      <c r="E22">
        <v>48.4</v>
      </c>
      <c r="I22">
        <f>SUM(Table4[[#This Row],[1st Sort]]+Table4[[#This Row],[2nd Sort]]+Table4[[#This Row],[3rd Sort]]+Table4[[#This Row],[4th Sort]])</f>
        <v>48.4</v>
      </c>
      <c r="J22">
        <f>Table4[[#This Row],[Intake]]-Table4[[#This Row],[Total Sorted Weight]]</f>
        <v>9891.6</v>
      </c>
      <c r="K22" s="4">
        <f>Table4[[#This Row],[Shrinkage]]/Table4[[#This Row],[Intake]]</f>
        <v>0.99513078470824956</v>
      </c>
    </row>
    <row r="23" spans="1:11" x14ac:dyDescent="0.25">
      <c r="A23" s="3">
        <v>45569.000185185185</v>
      </c>
      <c r="B23">
        <v>19571</v>
      </c>
      <c r="C23" t="s">
        <v>11</v>
      </c>
      <c r="D23">
        <v>200</v>
      </c>
      <c r="I23">
        <f>SUM(Table4[[#This Row],[1st Sort]]+Table4[[#This Row],[2nd Sort]]+Table4[[#This Row],[3rd Sort]]+Table4[[#This Row],[4th Sort]])</f>
        <v>0</v>
      </c>
      <c r="J23">
        <f>Table4[[#This Row],[Intake]]-Table4[[#This Row],[Total Sorted Weight]]</f>
        <v>200</v>
      </c>
      <c r="K23" s="4">
        <f>Table4[[#This Row],[Shrinkage]]/Table4[[#This Row],[Intake]]</f>
        <v>1</v>
      </c>
    </row>
    <row r="24" spans="1:11" x14ac:dyDescent="0.25">
      <c r="A24" s="3">
        <v>45569.000185185185</v>
      </c>
      <c r="B24">
        <v>19573</v>
      </c>
      <c r="C24" t="s">
        <v>11</v>
      </c>
      <c r="D24">
        <v>260</v>
      </c>
      <c r="I24">
        <f>SUM(Table4[[#This Row],[1st Sort]]+Table4[[#This Row],[2nd Sort]]+Table4[[#This Row],[3rd Sort]]+Table4[[#This Row],[4th Sort]])</f>
        <v>0</v>
      </c>
      <c r="J24">
        <f>Table4[[#This Row],[Intake]]-Table4[[#This Row],[Total Sorted Weight]]</f>
        <v>260</v>
      </c>
      <c r="K24" s="4">
        <f>Table4[[#This Row],[Shrinkage]]/Table4[[#This Row],[Intake]]</f>
        <v>1</v>
      </c>
    </row>
    <row r="25" spans="1:11" x14ac:dyDescent="0.25">
      <c r="A25" s="3">
        <v>45570.000185185185</v>
      </c>
      <c r="B25">
        <v>19575</v>
      </c>
      <c r="C25" t="s">
        <v>13</v>
      </c>
      <c r="D25">
        <v>22680</v>
      </c>
      <c r="E25">
        <v>4077.4</v>
      </c>
      <c r="I25">
        <f>SUM(Table4[[#This Row],[1st Sort]]+Table4[[#This Row],[2nd Sort]]+Table4[[#This Row],[3rd Sort]]+Table4[[#This Row],[4th Sort]])</f>
        <v>4077.4</v>
      </c>
      <c r="J25">
        <f>Table4[[#This Row],[Intake]]-Table4[[#This Row],[Total Sorted Weight]]</f>
        <v>18602.599999999999</v>
      </c>
      <c r="K25" s="4">
        <f>Table4[[#This Row],[Shrinkage]]/Table4[[#This Row],[Intake]]</f>
        <v>0.82022045855379178</v>
      </c>
    </row>
    <row r="26" spans="1:11" x14ac:dyDescent="0.25">
      <c r="A26" s="3">
        <v>45570.000185185185</v>
      </c>
      <c r="B26">
        <v>19576</v>
      </c>
      <c r="C26" t="s">
        <v>11</v>
      </c>
      <c r="D26">
        <v>1680</v>
      </c>
      <c r="I26">
        <f>SUM(Table4[[#This Row],[1st Sort]]+Table4[[#This Row],[2nd Sort]]+Table4[[#This Row],[3rd Sort]]+Table4[[#This Row],[4th Sort]])</f>
        <v>0</v>
      </c>
      <c r="J26">
        <f>Table4[[#This Row],[Intake]]-Table4[[#This Row],[Total Sorted Weight]]</f>
        <v>1680</v>
      </c>
      <c r="K26" s="4">
        <f>Table4[[#This Row],[Shrinkage]]/Table4[[#This Row],[Intake]]</f>
        <v>1</v>
      </c>
    </row>
    <row r="27" spans="1:11" x14ac:dyDescent="0.25">
      <c r="A27" s="3">
        <v>45570.000185185185</v>
      </c>
      <c r="B27">
        <v>19577</v>
      </c>
      <c r="C27" t="s">
        <v>13</v>
      </c>
      <c r="D27">
        <v>25300</v>
      </c>
      <c r="E27">
        <v>1582.8</v>
      </c>
      <c r="I27">
        <f>SUM(Table4[[#This Row],[1st Sort]]+Table4[[#This Row],[2nd Sort]]+Table4[[#This Row],[3rd Sort]]+Table4[[#This Row],[4th Sort]])</f>
        <v>1582.8</v>
      </c>
      <c r="J27">
        <f>Table4[[#This Row],[Intake]]-Table4[[#This Row],[Total Sorted Weight]]</f>
        <v>23717.200000000001</v>
      </c>
      <c r="K27" s="4">
        <f>Table4[[#This Row],[Shrinkage]]/Table4[[#This Row],[Intake]]</f>
        <v>0.93743873517786569</v>
      </c>
    </row>
    <row r="28" spans="1:11" x14ac:dyDescent="0.25">
      <c r="A28" s="3">
        <v>45570.000185185185</v>
      </c>
      <c r="B28">
        <v>19578</v>
      </c>
      <c r="C28" t="s">
        <v>18</v>
      </c>
      <c r="D28">
        <v>177.5</v>
      </c>
      <c r="I28">
        <f>SUM(Table4[[#This Row],[1st Sort]]+Table4[[#This Row],[2nd Sort]]+Table4[[#This Row],[3rd Sort]]+Table4[[#This Row],[4th Sort]])</f>
        <v>0</v>
      </c>
      <c r="J28">
        <f>Table4[[#This Row],[Intake]]-Table4[[#This Row],[Total Sorted Weight]]</f>
        <v>177.5</v>
      </c>
      <c r="K28" s="4">
        <f>Table4[[#This Row],[Shrinkage]]/Table4[[#This Row],[Intake]]</f>
        <v>1</v>
      </c>
    </row>
    <row r="29" spans="1:11" x14ac:dyDescent="0.25">
      <c r="A29" s="3">
        <v>45570.000185185185</v>
      </c>
      <c r="B29">
        <v>19586</v>
      </c>
      <c r="C29" t="s">
        <v>12</v>
      </c>
      <c r="D29">
        <v>900</v>
      </c>
      <c r="I29">
        <f>SUM(Table4[[#This Row],[1st Sort]]+Table4[[#This Row],[2nd Sort]]+Table4[[#This Row],[3rd Sort]]+Table4[[#This Row],[4th Sort]])</f>
        <v>0</v>
      </c>
      <c r="J29">
        <f>Table4[[#This Row],[Intake]]-Table4[[#This Row],[Total Sorted Weight]]</f>
        <v>900</v>
      </c>
      <c r="K29" s="4">
        <f>Table4[[#This Row],[Shrinkage]]/Table4[[#This Row],[Intake]]</f>
        <v>1</v>
      </c>
    </row>
    <row r="30" spans="1:11" x14ac:dyDescent="0.25">
      <c r="A30" s="3">
        <v>45570.000185185185</v>
      </c>
      <c r="B30">
        <v>19587</v>
      </c>
      <c r="C30" t="s">
        <v>11</v>
      </c>
      <c r="D30">
        <v>60</v>
      </c>
      <c r="I30">
        <f>SUM(Table4[[#This Row],[1st Sort]]+Table4[[#This Row],[2nd Sort]]+Table4[[#This Row],[3rd Sort]]+Table4[[#This Row],[4th Sort]])</f>
        <v>0</v>
      </c>
      <c r="J30">
        <f>Table4[[#This Row],[Intake]]-Table4[[#This Row],[Total Sorted Weight]]</f>
        <v>60</v>
      </c>
      <c r="K30" s="4">
        <f>Table4[[#This Row],[Shrinkage]]/Table4[[#This Row],[Intake]]</f>
        <v>1</v>
      </c>
    </row>
    <row r="31" spans="1:11" x14ac:dyDescent="0.25">
      <c r="A31" s="3">
        <v>45570.000185185185</v>
      </c>
      <c r="B31">
        <v>19588</v>
      </c>
      <c r="C31" t="s">
        <v>11</v>
      </c>
      <c r="D31">
        <v>140</v>
      </c>
      <c r="I31">
        <f>SUM(Table4[[#This Row],[1st Sort]]+Table4[[#This Row],[2nd Sort]]+Table4[[#This Row],[3rd Sort]]+Table4[[#This Row],[4th Sort]])</f>
        <v>0</v>
      </c>
      <c r="J31">
        <f>Table4[[#This Row],[Intake]]-Table4[[#This Row],[Total Sorted Weight]]</f>
        <v>140</v>
      </c>
      <c r="K31" s="4">
        <f>Table4[[#This Row],[Shrinkage]]/Table4[[#This Row],[Intake]]</f>
        <v>1</v>
      </c>
    </row>
    <row r="32" spans="1:11" x14ac:dyDescent="0.25">
      <c r="A32" s="3">
        <v>45570.000185185185</v>
      </c>
      <c r="B32">
        <v>19589</v>
      </c>
      <c r="C32" t="s">
        <v>18</v>
      </c>
      <c r="D32">
        <v>590</v>
      </c>
      <c r="I32">
        <f>SUM(Table4[[#This Row],[1st Sort]]+Table4[[#This Row],[2nd Sort]]+Table4[[#This Row],[3rd Sort]]+Table4[[#This Row],[4th Sort]])</f>
        <v>0</v>
      </c>
      <c r="J32">
        <f>Table4[[#This Row],[Intake]]-Table4[[#This Row],[Total Sorted Weight]]</f>
        <v>590</v>
      </c>
      <c r="K32" s="4">
        <f>Table4[[#This Row],[Shrinkage]]/Table4[[#This Row],[Intake]]</f>
        <v>1</v>
      </c>
    </row>
    <row r="33" spans="1:11" x14ac:dyDescent="0.25">
      <c r="A33" s="3">
        <v>45570.000185185185</v>
      </c>
      <c r="B33">
        <v>19590</v>
      </c>
      <c r="C33" t="s">
        <v>18</v>
      </c>
      <c r="D33">
        <v>197.5</v>
      </c>
      <c r="I33">
        <f>SUM(Table4[[#This Row],[1st Sort]]+Table4[[#This Row],[2nd Sort]]+Table4[[#This Row],[3rd Sort]]+Table4[[#This Row],[4th Sort]])</f>
        <v>0</v>
      </c>
      <c r="J33">
        <f>Table4[[#This Row],[Intake]]-Table4[[#This Row],[Total Sorted Weight]]</f>
        <v>197.5</v>
      </c>
      <c r="K33" s="4">
        <f>Table4[[#This Row],[Shrinkage]]/Table4[[#This Row],[Intake]]</f>
        <v>1</v>
      </c>
    </row>
    <row r="34" spans="1:11" x14ac:dyDescent="0.25">
      <c r="A34" s="3">
        <v>45570.000185185185</v>
      </c>
      <c r="B34">
        <v>19591</v>
      </c>
      <c r="C34" t="s">
        <v>11</v>
      </c>
      <c r="D34">
        <v>120</v>
      </c>
      <c r="I34">
        <f>SUM(Table4[[#This Row],[1st Sort]]+Table4[[#This Row],[2nd Sort]]+Table4[[#This Row],[3rd Sort]]+Table4[[#This Row],[4th Sort]])</f>
        <v>0</v>
      </c>
      <c r="J34">
        <f>Table4[[#This Row],[Intake]]-Table4[[#This Row],[Total Sorted Weight]]</f>
        <v>120</v>
      </c>
      <c r="K34" s="4">
        <f>Table4[[#This Row],[Shrinkage]]/Table4[[#This Row],[Intake]]</f>
        <v>1</v>
      </c>
    </row>
    <row r="35" spans="1:11" x14ac:dyDescent="0.25">
      <c r="A35" s="3">
        <v>45570.000185185185</v>
      </c>
      <c r="B35">
        <v>19592</v>
      </c>
      <c r="C35" t="s">
        <v>11</v>
      </c>
      <c r="D35">
        <v>1160</v>
      </c>
      <c r="I35">
        <f>SUM(Table4[[#This Row],[1st Sort]]+Table4[[#This Row],[2nd Sort]]+Table4[[#This Row],[3rd Sort]]+Table4[[#This Row],[4th Sort]])</f>
        <v>0</v>
      </c>
      <c r="J35">
        <f>Table4[[#This Row],[Intake]]-Table4[[#This Row],[Total Sorted Weight]]</f>
        <v>1160</v>
      </c>
      <c r="K35" s="4">
        <f>Table4[[#This Row],[Shrinkage]]/Table4[[#This Row],[Intake]]</f>
        <v>1</v>
      </c>
    </row>
    <row r="36" spans="1:11" x14ac:dyDescent="0.25">
      <c r="A36" s="3">
        <v>45570.000185185185</v>
      </c>
      <c r="B36">
        <v>19593</v>
      </c>
      <c r="C36" t="s">
        <v>11</v>
      </c>
      <c r="D36">
        <v>40</v>
      </c>
      <c r="I36">
        <f>SUM(Table4[[#This Row],[1st Sort]]+Table4[[#This Row],[2nd Sort]]+Table4[[#This Row],[3rd Sort]]+Table4[[#This Row],[4th Sort]])</f>
        <v>0</v>
      </c>
      <c r="J36">
        <f>Table4[[#This Row],[Intake]]-Table4[[#This Row],[Total Sorted Weight]]</f>
        <v>40</v>
      </c>
      <c r="K36" s="4">
        <f>Table4[[#This Row],[Shrinkage]]/Table4[[#This Row],[Intake]]</f>
        <v>1</v>
      </c>
    </row>
    <row r="37" spans="1:11" x14ac:dyDescent="0.25">
      <c r="A37" s="3">
        <v>45570.000185185185</v>
      </c>
      <c r="B37">
        <v>19594</v>
      </c>
      <c r="C37" t="s">
        <v>16</v>
      </c>
      <c r="D37">
        <v>100</v>
      </c>
      <c r="I37">
        <f>SUM(Table4[[#This Row],[1st Sort]]+Table4[[#This Row],[2nd Sort]]+Table4[[#This Row],[3rd Sort]]+Table4[[#This Row],[4th Sort]])</f>
        <v>0</v>
      </c>
      <c r="J37">
        <f>Table4[[#This Row],[Intake]]-Table4[[#This Row],[Total Sorted Weight]]</f>
        <v>100</v>
      </c>
      <c r="K37" s="4">
        <f>Table4[[#This Row],[Shrinkage]]/Table4[[#This Row],[Intake]]</f>
        <v>1</v>
      </c>
    </row>
    <row r="38" spans="1:11" x14ac:dyDescent="0.25">
      <c r="A38" s="3">
        <v>45570.000185185185</v>
      </c>
      <c r="B38">
        <v>19595</v>
      </c>
      <c r="C38" t="s">
        <v>11</v>
      </c>
      <c r="D38">
        <v>440</v>
      </c>
      <c r="I38">
        <f>SUM(Table4[[#This Row],[1st Sort]]+Table4[[#This Row],[2nd Sort]]+Table4[[#This Row],[3rd Sort]]+Table4[[#This Row],[4th Sort]])</f>
        <v>0</v>
      </c>
      <c r="J38">
        <f>Table4[[#This Row],[Intake]]-Table4[[#This Row],[Total Sorted Weight]]</f>
        <v>440</v>
      </c>
      <c r="K38" s="4">
        <f>Table4[[#This Row],[Shrinkage]]/Table4[[#This Row],[Intake]]</f>
        <v>1</v>
      </c>
    </row>
    <row r="39" spans="1:11" x14ac:dyDescent="0.25">
      <c r="A39" s="3">
        <v>45570.000185185185</v>
      </c>
      <c r="B39">
        <v>19596</v>
      </c>
      <c r="C39" t="s">
        <v>20</v>
      </c>
      <c r="D39">
        <v>640</v>
      </c>
      <c r="I39">
        <f>SUM(Table4[[#This Row],[1st Sort]]+Table4[[#This Row],[2nd Sort]]+Table4[[#This Row],[3rd Sort]]+Table4[[#This Row],[4th Sort]])</f>
        <v>0</v>
      </c>
      <c r="J39">
        <f>Table4[[#This Row],[Intake]]-Table4[[#This Row],[Total Sorted Weight]]</f>
        <v>640</v>
      </c>
      <c r="K39" s="4">
        <f>Table4[[#This Row],[Shrinkage]]/Table4[[#This Row],[Intake]]</f>
        <v>1</v>
      </c>
    </row>
    <row r="40" spans="1:11" x14ac:dyDescent="0.25">
      <c r="A40" s="3">
        <v>45570.000185185185</v>
      </c>
      <c r="B40">
        <v>19597</v>
      </c>
      <c r="C40" t="s">
        <v>12</v>
      </c>
      <c r="D40">
        <v>800</v>
      </c>
      <c r="I40">
        <f>SUM(Table4[[#This Row],[1st Sort]]+Table4[[#This Row],[2nd Sort]]+Table4[[#This Row],[3rd Sort]]+Table4[[#This Row],[4th Sort]])</f>
        <v>0</v>
      </c>
      <c r="J40">
        <f>Table4[[#This Row],[Intake]]-Table4[[#This Row],[Total Sorted Weight]]</f>
        <v>800</v>
      </c>
      <c r="K40" s="4">
        <f>Table4[[#This Row],[Shrinkage]]/Table4[[#This Row],[Intake]]</f>
        <v>1</v>
      </c>
    </row>
    <row r="41" spans="1:11" x14ac:dyDescent="0.25">
      <c r="A41" s="3">
        <v>45571.000185185185</v>
      </c>
      <c r="B41">
        <v>19598</v>
      </c>
      <c r="C41" t="s">
        <v>15</v>
      </c>
      <c r="D41">
        <v>29580</v>
      </c>
      <c r="E41">
        <v>17769.8</v>
      </c>
      <c r="F41">
        <v>1847.8</v>
      </c>
      <c r="I41">
        <f>SUM(Table4[[#This Row],[1st Sort]]+Table4[[#This Row],[2nd Sort]]+Table4[[#This Row],[3rd Sort]]+Table4[[#This Row],[4th Sort]])</f>
        <v>19617.599999999999</v>
      </c>
      <c r="J41">
        <f>Table4[[#This Row],[Intake]]-Table4[[#This Row],[Total Sorted Weight]]</f>
        <v>9962.4000000000015</v>
      </c>
      <c r="K41" s="4">
        <f>Table4[[#This Row],[Shrinkage]]/Table4[[#This Row],[Intake]]</f>
        <v>0.33679513184584181</v>
      </c>
    </row>
    <row r="42" spans="1:11" x14ac:dyDescent="0.25">
      <c r="A42" s="3">
        <v>45571.000185185185</v>
      </c>
      <c r="B42">
        <v>19599</v>
      </c>
      <c r="C42" t="s">
        <v>15</v>
      </c>
      <c r="D42">
        <v>30660</v>
      </c>
      <c r="E42">
        <v>6029.8</v>
      </c>
      <c r="F42">
        <v>5610.4</v>
      </c>
      <c r="I42">
        <f>SUM(Table4[[#This Row],[1st Sort]]+Table4[[#This Row],[2nd Sort]]+Table4[[#This Row],[3rd Sort]]+Table4[[#This Row],[4th Sort]])</f>
        <v>11640.2</v>
      </c>
      <c r="J42">
        <f>Table4[[#This Row],[Intake]]-Table4[[#This Row],[Total Sorted Weight]]</f>
        <v>19019.8</v>
      </c>
      <c r="K42" s="4">
        <f>Table4[[#This Row],[Shrinkage]]/Table4[[#This Row],[Intake]]</f>
        <v>0.62034572733202864</v>
      </c>
    </row>
    <row r="43" spans="1:11" x14ac:dyDescent="0.25">
      <c r="A43" s="3">
        <v>45571.000185185185</v>
      </c>
      <c r="B43">
        <v>19600</v>
      </c>
      <c r="C43" t="s">
        <v>13</v>
      </c>
      <c r="D43">
        <v>25600</v>
      </c>
      <c r="E43">
        <v>1158.5999999999999</v>
      </c>
      <c r="I43">
        <f>SUM(Table4[[#This Row],[1st Sort]]+Table4[[#This Row],[2nd Sort]]+Table4[[#This Row],[3rd Sort]]+Table4[[#This Row],[4th Sort]])</f>
        <v>1158.5999999999999</v>
      </c>
      <c r="J43">
        <f>Table4[[#This Row],[Intake]]-Table4[[#This Row],[Total Sorted Weight]]</f>
        <v>24441.4</v>
      </c>
      <c r="K43" s="4">
        <f>Table4[[#This Row],[Shrinkage]]/Table4[[#This Row],[Intake]]</f>
        <v>0.95474218750000006</v>
      </c>
    </row>
    <row r="44" spans="1:11" x14ac:dyDescent="0.25">
      <c r="A44" s="3">
        <v>45571.000185185185</v>
      </c>
      <c r="B44">
        <v>19601</v>
      </c>
      <c r="C44" t="s">
        <v>13</v>
      </c>
      <c r="D44">
        <v>21100</v>
      </c>
      <c r="E44">
        <v>5023.3999999999996</v>
      </c>
      <c r="I44">
        <f>SUM(Table4[[#This Row],[1st Sort]]+Table4[[#This Row],[2nd Sort]]+Table4[[#This Row],[3rd Sort]]+Table4[[#This Row],[4th Sort]])</f>
        <v>5023.3999999999996</v>
      </c>
      <c r="J44">
        <f>Table4[[#This Row],[Intake]]-Table4[[#This Row],[Total Sorted Weight]]</f>
        <v>16076.6</v>
      </c>
      <c r="K44" s="4">
        <f>Table4[[#This Row],[Shrinkage]]/Table4[[#This Row],[Intake]]</f>
        <v>0.76192417061611373</v>
      </c>
    </row>
    <row r="45" spans="1:11" x14ac:dyDescent="0.25">
      <c r="A45" s="3">
        <v>45571.000185185185</v>
      </c>
      <c r="B45">
        <v>19602</v>
      </c>
      <c r="C45" t="s">
        <v>13</v>
      </c>
      <c r="D45">
        <v>14620</v>
      </c>
      <c r="E45">
        <v>103.6</v>
      </c>
      <c r="I45">
        <f>SUM(Table4[[#This Row],[1st Sort]]+Table4[[#This Row],[2nd Sort]]+Table4[[#This Row],[3rd Sort]]+Table4[[#This Row],[4th Sort]])</f>
        <v>103.6</v>
      </c>
      <c r="J45">
        <f>Table4[[#This Row],[Intake]]-Table4[[#This Row],[Total Sorted Weight]]</f>
        <v>14516.4</v>
      </c>
      <c r="K45" s="4">
        <f>Table4[[#This Row],[Shrinkage]]/Table4[[#This Row],[Intake]]</f>
        <v>0.99291381668946643</v>
      </c>
    </row>
    <row r="46" spans="1:11" x14ac:dyDescent="0.25">
      <c r="A46" s="3">
        <v>45572.000185185185</v>
      </c>
      <c r="B46">
        <v>19603</v>
      </c>
      <c r="C46" t="s">
        <v>15</v>
      </c>
      <c r="D46">
        <v>27100</v>
      </c>
      <c r="E46">
        <v>2990.8</v>
      </c>
      <c r="F46">
        <v>20996.799999999999</v>
      </c>
      <c r="I46">
        <f>SUM(Table4[[#This Row],[1st Sort]]+Table4[[#This Row],[2nd Sort]]+Table4[[#This Row],[3rd Sort]]+Table4[[#This Row],[4th Sort]])</f>
        <v>23987.599999999999</v>
      </c>
      <c r="J46">
        <f>Table4[[#This Row],[Intake]]-Table4[[#This Row],[Total Sorted Weight]]</f>
        <v>3112.4000000000015</v>
      </c>
      <c r="K46" s="4">
        <f>Table4[[#This Row],[Shrinkage]]/Table4[[#This Row],[Intake]]</f>
        <v>0.11484870848708492</v>
      </c>
    </row>
    <row r="47" spans="1:11" x14ac:dyDescent="0.25">
      <c r="A47" s="3">
        <v>45572.000185185185</v>
      </c>
      <c r="B47">
        <v>19604</v>
      </c>
      <c r="C47" t="s">
        <v>15</v>
      </c>
      <c r="D47">
        <v>26880</v>
      </c>
      <c r="E47">
        <v>18049.599999999999</v>
      </c>
      <c r="I47">
        <f>SUM(Table4[[#This Row],[1st Sort]]+Table4[[#This Row],[2nd Sort]]+Table4[[#This Row],[3rd Sort]]+Table4[[#This Row],[4th Sort]])</f>
        <v>18049.599999999999</v>
      </c>
      <c r="J47">
        <f>Table4[[#This Row],[Intake]]-Table4[[#This Row],[Total Sorted Weight]]</f>
        <v>8830.4000000000015</v>
      </c>
      <c r="K47" s="4">
        <f>Table4[[#This Row],[Shrinkage]]/Table4[[#This Row],[Intake]]</f>
        <v>0.32851190476190484</v>
      </c>
    </row>
    <row r="48" spans="1:11" x14ac:dyDescent="0.25">
      <c r="A48" s="3">
        <v>45572.000185185185</v>
      </c>
      <c r="B48">
        <v>19605</v>
      </c>
      <c r="C48" t="s">
        <v>13</v>
      </c>
      <c r="D48">
        <v>23940</v>
      </c>
      <c r="E48">
        <v>8778</v>
      </c>
      <c r="I48">
        <f>SUM(Table4[[#This Row],[1st Sort]]+Table4[[#This Row],[2nd Sort]]+Table4[[#This Row],[3rd Sort]]+Table4[[#This Row],[4th Sort]])</f>
        <v>8778</v>
      </c>
      <c r="J48">
        <f>Table4[[#This Row],[Intake]]-Table4[[#This Row],[Total Sorted Weight]]</f>
        <v>15162</v>
      </c>
      <c r="K48" s="4">
        <f>Table4[[#This Row],[Shrinkage]]/Table4[[#This Row],[Intake]]</f>
        <v>0.6333333333333333</v>
      </c>
    </row>
    <row r="49" spans="1:11" x14ac:dyDescent="0.25">
      <c r="A49" s="3">
        <v>45572.000185185185</v>
      </c>
      <c r="B49">
        <v>19606</v>
      </c>
      <c r="C49" t="s">
        <v>11</v>
      </c>
      <c r="D49">
        <v>640</v>
      </c>
      <c r="I49">
        <f>SUM(Table4[[#This Row],[1st Sort]]+Table4[[#This Row],[2nd Sort]]+Table4[[#This Row],[3rd Sort]]+Table4[[#This Row],[4th Sort]])</f>
        <v>0</v>
      </c>
      <c r="J49">
        <f>Table4[[#This Row],[Intake]]-Table4[[#This Row],[Total Sorted Weight]]</f>
        <v>640</v>
      </c>
      <c r="K49" s="4">
        <f>Table4[[#This Row],[Shrinkage]]/Table4[[#This Row],[Intake]]</f>
        <v>1</v>
      </c>
    </row>
    <row r="50" spans="1:11" x14ac:dyDescent="0.25">
      <c r="A50" s="3">
        <v>45572.000185185185</v>
      </c>
      <c r="B50">
        <v>19607</v>
      </c>
      <c r="C50" t="s">
        <v>16</v>
      </c>
      <c r="D50">
        <v>540</v>
      </c>
      <c r="I50">
        <f>SUM(Table4[[#This Row],[1st Sort]]+Table4[[#This Row],[2nd Sort]]+Table4[[#This Row],[3rd Sort]]+Table4[[#This Row],[4th Sort]])</f>
        <v>0</v>
      </c>
      <c r="J50">
        <f>Table4[[#This Row],[Intake]]-Table4[[#This Row],[Total Sorted Weight]]</f>
        <v>540</v>
      </c>
      <c r="K50" s="4">
        <f>Table4[[#This Row],[Shrinkage]]/Table4[[#This Row],[Intake]]</f>
        <v>1</v>
      </c>
    </row>
    <row r="51" spans="1:11" x14ac:dyDescent="0.25">
      <c r="A51" s="3">
        <v>45572.000185185185</v>
      </c>
      <c r="B51">
        <v>19612</v>
      </c>
      <c r="C51" t="s">
        <v>11</v>
      </c>
      <c r="D51">
        <v>100</v>
      </c>
      <c r="I51">
        <f>SUM(Table4[[#This Row],[1st Sort]]+Table4[[#This Row],[2nd Sort]]+Table4[[#This Row],[3rd Sort]]+Table4[[#This Row],[4th Sort]])</f>
        <v>0</v>
      </c>
      <c r="J51">
        <f>Table4[[#This Row],[Intake]]-Table4[[#This Row],[Total Sorted Weight]]</f>
        <v>100</v>
      </c>
      <c r="K51" s="4">
        <f>Table4[[#This Row],[Shrinkage]]/Table4[[#This Row],[Intake]]</f>
        <v>1</v>
      </c>
    </row>
    <row r="52" spans="1:11" x14ac:dyDescent="0.25">
      <c r="A52" s="3">
        <v>45572.000185185185</v>
      </c>
      <c r="B52">
        <v>19613</v>
      </c>
      <c r="C52" t="s">
        <v>13</v>
      </c>
      <c r="D52">
        <v>24320</v>
      </c>
      <c r="E52">
        <v>1051.5999999999999</v>
      </c>
      <c r="I52">
        <f>SUM(Table4[[#This Row],[1st Sort]]+Table4[[#This Row],[2nd Sort]]+Table4[[#This Row],[3rd Sort]]+Table4[[#This Row],[4th Sort]])</f>
        <v>1051.5999999999999</v>
      </c>
      <c r="J52">
        <f>Table4[[#This Row],[Intake]]-Table4[[#This Row],[Total Sorted Weight]]</f>
        <v>23268.400000000001</v>
      </c>
      <c r="K52" s="4">
        <f>Table4[[#This Row],[Shrinkage]]/Table4[[#This Row],[Intake]]</f>
        <v>0.95675986842105265</v>
      </c>
    </row>
    <row r="53" spans="1:11" x14ac:dyDescent="0.25">
      <c r="A53" s="3">
        <v>45572.000185185185</v>
      </c>
      <c r="B53">
        <v>19614</v>
      </c>
      <c r="C53" t="s">
        <v>18</v>
      </c>
      <c r="D53">
        <v>4072.5</v>
      </c>
      <c r="I53">
        <f>SUM(Table4[[#This Row],[1st Sort]]+Table4[[#This Row],[2nd Sort]]+Table4[[#This Row],[3rd Sort]]+Table4[[#This Row],[4th Sort]])</f>
        <v>0</v>
      </c>
      <c r="J53">
        <f>Table4[[#This Row],[Intake]]-Table4[[#This Row],[Total Sorted Weight]]</f>
        <v>4072.5</v>
      </c>
      <c r="K53" s="4">
        <f>Table4[[#This Row],[Shrinkage]]/Table4[[#This Row],[Intake]]</f>
        <v>1</v>
      </c>
    </row>
    <row r="54" spans="1:11" x14ac:dyDescent="0.25">
      <c r="A54" s="3">
        <v>45572.000185185185</v>
      </c>
      <c r="B54">
        <v>19615</v>
      </c>
      <c r="C54" t="s">
        <v>17</v>
      </c>
      <c r="D54">
        <v>1260</v>
      </c>
      <c r="I54">
        <f>SUM(Table4[[#This Row],[1st Sort]]+Table4[[#This Row],[2nd Sort]]+Table4[[#This Row],[3rd Sort]]+Table4[[#This Row],[4th Sort]])</f>
        <v>0</v>
      </c>
      <c r="J54">
        <f>Table4[[#This Row],[Intake]]-Table4[[#This Row],[Total Sorted Weight]]</f>
        <v>1260</v>
      </c>
      <c r="K54" s="4">
        <f>Table4[[#This Row],[Shrinkage]]/Table4[[#This Row],[Intake]]</f>
        <v>1</v>
      </c>
    </row>
    <row r="55" spans="1:11" x14ac:dyDescent="0.25">
      <c r="A55" s="3">
        <v>45572.000185185185</v>
      </c>
      <c r="B55">
        <v>19618</v>
      </c>
      <c r="C55" t="s">
        <v>11</v>
      </c>
      <c r="D55">
        <v>5280</v>
      </c>
      <c r="I55">
        <f>SUM(Table4[[#This Row],[1st Sort]]+Table4[[#This Row],[2nd Sort]]+Table4[[#This Row],[3rd Sort]]+Table4[[#This Row],[4th Sort]])</f>
        <v>0</v>
      </c>
      <c r="J55">
        <f>Table4[[#This Row],[Intake]]-Table4[[#This Row],[Total Sorted Weight]]</f>
        <v>5280</v>
      </c>
      <c r="K55" s="4">
        <f>Table4[[#This Row],[Shrinkage]]/Table4[[#This Row],[Intake]]</f>
        <v>1</v>
      </c>
    </row>
    <row r="56" spans="1:11" x14ac:dyDescent="0.25">
      <c r="A56" s="3">
        <v>45572.000185185185</v>
      </c>
      <c r="B56">
        <v>19619</v>
      </c>
      <c r="C56" t="s">
        <v>11</v>
      </c>
      <c r="D56">
        <v>2540</v>
      </c>
      <c r="I56">
        <f>SUM(Table4[[#This Row],[1st Sort]]+Table4[[#This Row],[2nd Sort]]+Table4[[#This Row],[3rd Sort]]+Table4[[#This Row],[4th Sort]])</f>
        <v>0</v>
      </c>
      <c r="J56">
        <f>Table4[[#This Row],[Intake]]-Table4[[#This Row],[Total Sorted Weight]]</f>
        <v>2540</v>
      </c>
      <c r="K56" s="4">
        <f>Table4[[#This Row],[Shrinkage]]/Table4[[#This Row],[Intake]]</f>
        <v>1</v>
      </c>
    </row>
    <row r="57" spans="1:11" x14ac:dyDescent="0.25">
      <c r="A57" s="3">
        <v>45572.000185185185</v>
      </c>
      <c r="B57">
        <v>19620</v>
      </c>
      <c r="C57" t="s">
        <v>13</v>
      </c>
      <c r="D57">
        <v>24720</v>
      </c>
      <c r="E57">
        <v>3512.8</v>
      </c>
      <c r="I57">
        <f>SUM(Table4[[#This Row],[1st Sort]]+Table4[[#This Row],[2nd Sort]]+Table4[[#This Row],[3rd Sort]]+Table4[[#This Row],[4th Sort]])</f>
        <v>3512.8</v>
      </c>
      <c r="J57">
        <f>Table4[[#This Row],[Intake]]-Table4[[#This Row],[Total Sorted Weight]]</f>
        <v>21207.200000000001</v>
      </c>
      <c r="K57" s="4">
        <f>Table4[[#This Row],[Shrinkage]]/Table4[[#This Row],[Intake]]</f>
        <v>0.85789644012944988</v>
      </c>
    </row>
    <row r="58" spans="1:11" x14ac:dyDescent="0.25">
      <c r="A58" s="3">
        <v>45572.000185185185</v>
      </c>
      <c r="B58">
        <v>19621</v>
      </c>
      <c r="C58" t="s">
        <v>11</v>
      </c>
      <c r="D58">
        <v>180</v>
      </c>
      <c r="I58">
        <f>SUM(Table4[[#This Row],[1st Sort]]+Table4[[#This Row],[2nd Sort]]+Table4[[#This Row],[3rd Sort]]+Table4[[#This Row],[4th Sort]])</f>
        <v>0</v>
      </c>
      <c r="J58">
        <f>Table4[[#This Row],[Intake]]-Table4[[#This Row],[Total Sorted Weight]]</f>
        <v>180</v>
      </c>
      <c r="K58" s="4">
        <f>Table4[[#This Row],[Shrinkage]]/Table4[[#This Row],[Intake]]</f>
        <v>1</v>
      </c>
    </row>
    <row r="59" spans="1:11" x14ac:dyDescent="0.25">
      <c r="A59" s="3">
        <v>45572.000185185185</v>
      </c>
      <c r="B59">
        <v>19623</v>
      </c>
      <c r="C59" t="s">
        <v>16</v>
      </c>
      <c r="D59">
        <v>80</v>
      </c>
      <c r="I59">
        <f>SUM(Table4[[#This Row],[1st Sort]]+Table4[[#This Row],[2nd Sort]]+Table4[[#This Row],[3rd Sort]]+Table4[[#This Row],[4th Sort]])</f>
        <v>0</v>
      </c>
      <c r="J59">
        <f>Table4[[#This Row],[Intake]]-Table4[[#This Row],[Total Sorted Weight]]</f>
        <v>80</v>
      </c>
      <c r="K59" s="4">
        <f>Table4[[#This Row],[Shrinkage]]/Table4[[#This Row],[Intake]]</f>
        <v>1</v>
      </c>
    </row>
    <row r="60" spans="1:11" x14ac:dyDescent="0.25">
      <c r="A60" s="3">
        <v>45572.000185185185</v>
      </c>
      <c r="B60">
        <v>19624</v>
      </c>
      <c r="C60" t="s">
        <v>11</v>
      </c>
      <c r="D60">
        <v>980</v>
      </c>
      <c r="I60">
        <f>SUM(Table4[[#This Row],[1st Sort]]+Table4[[#This Row],[2nd Sort]]+Table4[[#This Row],[3rd Sort]]+Table4[[#This Row],[4th Sort]])</f>
        <v>0</v>
      </c>
      <c r="J60">
        <f>Table4[[#This Row],[Intake]]-Table4[[#This Row],[Total Sorted Weight]]</f>
        <v>980</v>
      </c>
      <c r="K60" s="4">
        <f>Table4[[#This Row],[Shrinkage]]/Table4[[#This Row],[Intake]]</f>
        <v>1</v>
      </c>
    </row>
    <row r="61" spans="1:11" x14ac:dyDescent="0.25">
      <c r="A61" s="3">
        <v>45573.000185185185</v>
      </c>
      <c r="B61">
        <v>19625</v>
      </c>
      <c r="C61" t="s">
        <v>14</v>
      </c>
      <c r="D61">
        <v>5525</v>
      </c>
      <c r="I61">
        <f>SUM(Table4[[#This Row],[1st Sort]]+Table4[[#This Row],[2nd Sort]]+Table4[[#This Row],[3rd Sort]]+Table4[[#This Row],[4th Sort]])</f>
        <v>0</v>
      </c>
      <c r="J61">
        <f>Table4[[#This Row],[Intake]]-Table4[[#This Row],[Total Sorted Weight]]</f>
        <v>5525</v>
      </c>
      <c r="K61" s="4">
        <f>Table4[[#This Row],[Shrinkage]]/Table4[[#This Row],[Intake]]</f>
        <v>1</v>
      </c>
    </row>
    <row r="62" spans="1:11" x14ac:dyDescent="0.25">
      <c r="A62" s="3">
        <v>45573.000185185185</v>
      </c>
      <c r="B62">
        <v>19626</v>
      </c>
      <c r="C62" t="s">
        <v>15</v>
      </c>
      <c r="D62">
        <v>30320</v>
      </c>
      <c r="I62">
        <f>SUM(Table4[[#This Row],[1st Sort]]+Table4[[#This Row],[2nd Sort]]+Table4[[#This Row],[3rd Sort]]+Table4[[#This Row],[4th Sort]])</f>
        <v>0</v>
      </c>
      <c r="J62">
        <f>Table4[[#This Row],[Intake]]-Table4[[#This Row],[Total Sorted Weight]]</f>
        <v>30320</v>
      </c>
      <c r="K62" s="4">
        <f>Table4[[#This Row],[Shrinkage]]/Table4[[#This Row],[Intake]]</f>
        <v>1</v>
      </c>
    </row>
    <row r="63" spans="1:11" x14ac:dyDescent="0.25">
      <c r="A63" s="3">
        <v>45573.000185185185</v>
      </c>
      <c r="B63">
        <v>19627</v>
      </c>
      <c r="C63" t="s">
        <v>15</v>
      </c>
      <c r="D63">
        <v>44760</v>
      </c>
      <c r="I63">
        <f>SUM(Table4[[#This Row],[1st Sort]]+Table4[[#This Row],[2nd Sort]]+Table4[[#This Row],[3rd Sort]]+Table4[[#This Row],[4th Sort]])</f>
        <v>0</v>
      </c>
      <c r="J63">
        <f>Table4[[#This Row],[Intake]]-Table4[[#This Row],[Total Sorted Weight]]</f>
        <v>44760</v>
      </c>
      <c r="K63" s="4">
        <f>Table4[[#This Row],[Shrinkage]]/Table4[[#This Row],[Intake]]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Shrinkage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Okumu Arthur</cp:lastModifiedBy>
  <dcterms:created xsi:type="dcterms:W3CDTF">2024-10-08T09:40:03Z</dcterms:created>
  <dcterms:modified xsi:type="dcterms:W3CDTF">2024-10-11T10:46:18Z</dcterms:modified>
</cp:coreProperties>
</file>