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\Documents\"/>
    </mc:Choice>
  </mc:AlternateContent>
  <xr:revisionPtr revIDLastSave="0" documentId="8_{5299416C-C897-4072-81E7-C4D898A61418}" xr6:coauthVersionLast="45" xr6:coauthVersionMax="45" xr10:uidLastSave="{00000000-0000-0000-0000-000000000000}"/>
  <bookViews>
    <workbookView xWindow="-120" yWindow="-120" windowWidth="29040" windowHeight="17640" xr2:uid="{5446B193-5088-4B9E-87CF-F7164ABE294A}"/>
  </bookViews>
  <sheets>
    <sheet name="resource_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0" i="1"/>
  <c r="C19" i="1"/>
  <c r="I13" i="1"/>
  <c r="F13" i="1"/>
  <c r="I11" i="1"/>
  <c r="I14" i="1" s="1"/>
  <c r="I16" i="1" s="1"/>
  <c r="F11" i="1"/>
  <c r="F14" i="1" s="1"/>
  <c r="F16" i="1" s="1"/>
  <c r="A9" i="1"/>
  <c r="A10" i="1" s="1"/>
  <c r="A11" i="1" s="1"/>
  <c r="A12" i="1" s="1"/>
  <c r="A13" i="1" s="1"/>
  <c r="A7" i="1"/>
  <c r="I6" i="1"/>
  <c r="I8" i="1" s="1"/>
  <c r="F6" i="1"/>
  <c r="F8" i="1" s="1"/>
  <c r="A6" i="1"/>
  <c r="I5" i="1"/>
  <c r="F5" i="1"/>
  <c r="F17" i="1" l="1"/>
  <c r="F18" i="1" s="1"/>
  <c r="F19" i="1" s="1"/>
  <c r="I17" i="1"/>
  <c r="I18" i="1" s="1"/>
  <c r="I19" i="1" s="1"/>
</calcChain>
</file>

<file path=xl/sharedStrings.xml><?xml version="1.0" encoding="utf-8"?>
<sst xmlns="http://schemas.openxmlformats.org/spreadsheetml/2006/main" count="70" uniqueCount="45">
  <si>
    <t xml:space="preserve"> align and bqsr recal:</t>
  </si>
  <si>
    <t>BQSRapply:</t>
  </si>
  <si>
    <t>BQSRapply - rerrun</t>
  </si>
  <si>
    <t>Pairs of tiny tasks</t>
  </si>
  <si>
    <t>EDIT based on STDOUT of align_make_input.sh</t>
  </si>
  <si>
    <t>tasks</t>
  </si>
  <si>
    <t>Nodes</t>
  </si>
  <si>
    <t>PLAY - nodes vs walltime</t>
  </si>
  <si>
    <t>cpus</t>
  </si>
  <si>
    <t>Cores per node</t>
  </si>
  <si>
    <t>STAYS SAME (FOR NOW)</t>
  </si>
  <si>
    <t>cpus/task</t>
  </si>
  <si>
    <t>Mins per task</t>
  </si>
  <si>
    <t>tasks at once</t>
  </si>
  <si>
    <t>Total cores</t>
  </si>
  <si>
    <t>Use this to update resource requsts in align_run_parallel.pbs</t>
  </si>
  <si>
    <t>chunks of tasks</t>
  </si>
  <si>
    <t>Total mem</t>
  </si>
  <si>
    <t>tot mins</t>
  </si>
  <si>
    <t>CPUs per task</t>
  </si>
  <si>
    <t>mins/chunk</t>
  </si>
  <si>
    <t>Tasks at once</t>
  </si>
  <si>
    <t>(Must minimise this &lt; 1 K )</t>
  </si>
  <si>
    <t>Chunks of tasks</t>
  </si>
  <si>
    <t>nodes</t>
  </si>
  <si>
    <t>Walltime (est. max. mins)</t>
  </si>
  <si>
    <t>Key value of interest</t>
  </si>
  <si>
    <t>Walltime (request, mins)</t>
  </si>
  <si>
    <t>Walltime (request, hours)</t>
  </si>
  <si>
    <t>mem</t>
  </si>
  <si>
    <t>total tasks</t>
  </si>
  <si>
    <t>Parallel by sample tasks (split fastq, dedup/sort, index, align merge, bqsr merge)</t>
  </si>
  <si>
    <t>chunksof tasks</t>
  </si>
  <si>
    <t>samples</t>
  </si>
  <si>
    <t>cpus/sample</t>
  </si>
  <si>
    <t>request</t>
  </si>
  <si>
    <t>tot cpu</t>
  </si>
  <si>
    <t>request hrs</t>
  </si>
  <si>
    <t>Nodes - rounded up</t>
  </si>
  <si>
    <t xml:space="preserve">cpu </t>
  </si>
  <si>
    <t>tot mem</t>
  </si>
  <si>
    <t>48 hours for 1-720 cores</t>
  </si>
  <si>
    <t>24 hours for 768-1488 cores</t>
  </si>
  <si>
    <t>10 hours for 1536-3024 cores</t>
  </si>
  <si>
    <t>5 hours for  3072-20736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</si>
</sst>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rgb="FFFF0000"/>
      <name val="Calibri"/>
      <family val="2"/>
      <scheme val="minor"/>
    </font>
    <font>
      <sz val="11"/>
      <color rgb="FF172B4D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/>
      <diagonal/>
    </border>
    <border>
      <left style="medium">
        <color rgb="FFC1C7D0"/>
      </left>
      <right style="medium">
        <color rgb="FFC1C7D0"/>
      </right>
      <top/>
      <bottom/>
      <diagonal/>
    </border>
    <border>
      <left style="medium">
        <color rgb="FFC1C7D0"/>
      </left>
      <right style="medium">
        <color rgb="FFC1C7D0"/>
      </right>
      <top/>
      <bottom style="medium">
        <color rgb="FFC1C7D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0" fontId="3" fillId="0" borderId="0" xfId="0" applyFont="1"/>
    <xf numFmtId="0" fontId="0" fillId="3" borderId="4" xfId="0" applyFill="1" applyBorder="1"/>
    <xf numFmtId="0" fontId="0" fillId="3" borderId="0" xfId="0" applyFill="1"/>
    <xf numFmtId="2" fontId="0" fillId="0" borderId="4" xfId="0" applyNumberFormat="1" applyBorder="1"/>
    <xf numFmtId="2" fontId="4" fillId="4" borderId="6" xfId="0" applyNumberFormat="1" applyFont="1" applyFill="1" applyBorder="1"/>
    <xf numFmtId="0" fontId="1" fillId="4" borderId="7" xfId="0" applyFont="1" applyFill="1" applyBorder="1"/>
    <xf numFmtId="0" fontId="1" fillId="0" borderId="5" xfId="0" applyFont="1" applyBorder="1"/>
    <xf numFmtId="2" fontId="2" fillId="4" borderId="4" xfId="0" applyNumberFormat="1" applyFont="1" applyFill="1" applyBorder="1"/>
    <xf numFmtId="0" fontId="2" fillId="4" borderId="0" xfId="0" applyFont="1" applyFill="1"/>
    <xf numFmtId="2" fontId="2" fillId="4" borderId="8" xfId="0" applyNumberFormat="1" applyFont="1" applyFill="1" applyBorder="1"/>
    <xf numFmtId="0" fontId="2" fillId="4" borderId="9" xfId="0" applyFont="1" applyFill="1" applyBorder="1"/>
    <xf numFmtId="0" fontId="2" fillId="0" borderId="10" xfId="0" applyFont="1" applyBorder="1"/>
    <xf numFmtId="0" fontId="1" fillId="0" borderId="4" xfId="0" applyFont="1" applyBorder="1"/>
    <xf numFmtId="0" fontId="0" fillId="0" borderId="5" xfId="0" applyBorder="1" applyAlignment="1">
      <alignment horizontal="left"/>
    </xf>
    <xf numFmtId="0" fontId="0" fillId="0" borderId="8" xfId="0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5" borderId="11" xfId="0" applyFill="1" applyBorder="1" applyAlignment="1">
      <alignment horizontal="left" vertical="center" wrapText="1" indent="1"/>
    </xf>
    <xf numFmtId="0" fontId="5" fillId="5" borderId="12" xfId="0" applyFont="1" applyFill="1" applyBorder="1" applyAlignment="1">
      <alignment horizontal="left" vertical="center" wrapText="1" indent="1"/>
    </xf>
    <xf numFmtId="0" fontId="5" fillId="5" borderId="13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43F4-C347-48D6-9952-6C4F4A215FA8}">
  <dimension ref="A1:K28"/>
  <sheetViews>
    <sheetView tabSelected="1" workbookViewId="0">
      <selection activeCell="E27" sqref="E27"/>
    </sheetView>
  </sheetViews>
  <sheetFormatPr defaultRowHeight="15" x14ac:dyDescent="0.25"/>
  <cols>
    <col min="2" max="2" width="24.42578125" bestFit="1" customWidth="1"/>
    <col min="3" max="3" width="56.140625" bestFit="1" customWidth="1"/>
    <col min="5" max="5" width="23" bestFit="1" customWidth="1"/>
    <col min="8" max="8" width="14.42578125" bestFit="1" customWidth="1"/>
    <col min="9" max="9" width="12" bestFit="1" customWidth="1"/>
    <col min="10" max="10" width="14" bestFit="1" customWidth="1"/>
    <col min="11" max="11" width="16.5703125" bestFit="1" customWidth="1"/>
  </cols>
  <sheetData>
    <row r="1" spans="1:11" x14ac:dyDescent="0.25">
      <c r="A1" s="1" t="s">
        <v>0</v>
      </c>
      <c r="B1" s="2"/>
      <c r="C1" s="3"/>
      <c r="E1" s="1" t="s">
        <v>1</v>
      </c>
      <c r="F1" s="3"/>
      <c r="H1" s="1" t="s">
        <v>2</v>
      </c>
      <c r="I1" s="3"/>
    </row>
    <row r="2" spans="1:11" x14ac:dyDescent="0.25">
      <c r="A2" s="4">
        <v>2000</v>
      </c>
      <c r="B2" s="5" t="s">
        <v>3</v>
      </c>
      <c r="C2" s="6" t="s">
        <v>4</v>
      </c>
      <c r="E2" s="7" t="s">
        <v>5</v>
      </c>
      <c r="F2" s="6">
        <v>3366</v>
      </c>
      <c r="H2" s="7" t="s">
        <v>5</v>
      </c>
      <c r="I2" s="6">
        <v>3366</v>
      </c>
    </row>
    <row r="3" spans="1:11" x14ac:dyDescent="0.25">
      <c r="A3" s="4">
        <v>100</v>
      </c>
      <c r="B3" s="5" t="s">
        <v>6</v>
      </c>
      <c r="C3" s="6" t="s">
        <v>7</v>
      </c>
      <c r="E3" s="7" t="s">
        <v>8</v>
      </c>
      <c r="F3" s="6">
        <v>48</v>
      </c>
      <c r="H3" s="7" t="s">
        <v>8</v>
      </c>
      <c r="I3" s="6">
        <v>48</v>
      </c>
    </row>
    <row r="4" spans="1:11" x14ac:dyDescent="0.25">
      <c r="A4" s="8">
        <v>48</v>
      </c>
      <c r="B4" s="9" t="s">
        <v>9</v>
      </c>
      <c r="C4" s="6" t="s">
        <v>10</v>
      </c>
      <c r="E4" s="7" t="s">
        <v>11</v>
      </c>
      <c r="F4" s="6">
        <v>2</v>
      </c>
      <c r="H4" s="7" t="s">
        <v>11</v>
      </c>
      <c r="I4" s="6">
        <v>2</v>
      </c>
    </row>
    <row r="5" spans="1:11" x14ac:dyDescent="0.25">
      <c r="A5" s="7">
        <v>6</v>
      </c>
      <c r="B5" t="s">
        <v>12</v>
      </c>
      <c r="C5" s="6"/>
      <c r="E5" s="7" t="s">
        <v>13</v>
      </c>
      <c r="F5" s="6">
        <f>F3/2</f>
        <v>24</v>
      </c>
      <c r="H5" s="7" t="s">
        <v>13</v>
      </c>
      <c r="I5" s="6">
        <f>I3/2</f>
        <v>24</v>
      </c>
    </row>
    <row r="6" spans="1:11" x14ac:dyDescent="0.25">
      <c r="A6" s="10">
        <f>A3*A4</f>
        <v>4800</v>
      </c>
      <c r="B6" s="11" t="s">
        <v>14</v>
      </c>
      <c r="C6" s="12" t="s">
        <v>15</v>
      </c>
      <c r="E6" s="7" t="s">
        <v>16</v>
      </c>
      <c r="F6" s="6">
        <f>F2/24</f>
        <v>140.25</v>
      </c>
      <c r="H6" s="7" t="s">
        <v>16</v>
      </c>
      <c r="I6" s="6">
        <f>I2/24</f>
        <v>140.25</v>
      </c>
    </row>
    <row r="7" spans="1:11" x14ac:dyDescent="0.25">
      <c r="A7" s="10">
        <f>A3*190</f>
        <v>19000</v>
      </c>
      <c r="B7" s="11" t="s">
        <v>17</v>
      </c>
      <c r="C7" s="12" t="s">
        <v>15</v>
      </c>
      <c r="E7" s="7" t="s">
        <v>18</v>
      </c>
      <c r="F7" s="6">
        <v>40</v>
      </c>
      <c r="H7" s="7" t="s">
        <v>18</v>
      </c>
      <c r="I7" s="6">
        <v>40</v>
      </c>
    </row>
    <row r="8" spans="1:11" x14ac:dyDescent="0.25">
      <c r="A8" s="7">
        <v>8</v>
      </c>
      <c r="B8" t="s">
        <v>19</v>
      </c>
      <c r="C8" s="6"/>
      <c r="E8" s="7" t="s">
        <v>20</v>
      </c>
      <c r="F8" s="6">
        <f>F7/F6</f>
        <v>0.28520499108734404</v>
      </c>
      <c r="H8" s="7" t="s">
        <v>20</v>
      </c>
      <c r="I8" s="6">
        <f>I7/I6</f>
        <v>0.28520499108734404</v>
      </c>
      <c r="K8" s="13"/>
    </row>
    <row r="9" spans="1:11" x14ac:dyDescent="0.25">
      <c r="A9" s="14">
        <f>A6/A8</f>
        <v>600</v>
      </c>
      <c r="B9" s="15" t="s">
        <v>21</v>
      </c>
      <c r="C9" s="12" t="s">
        <v>22</v>
      </c>
      <c r="E9" s="7"/>
      <c r="F9" s="6"/>
      <c r="H9" s="7"/>
      <c r="I9" s="6"/>
    </row>
    <row r="10" spans="1:11" x14ac:dyDescent="0.25">
      <c r="A10" s="16">
        <f>A2/A9</f>
        <v>3.3333333333333335</v>
      </c>
      <c r="B10" t="s">
        <v>23</v>
      </c>
      <c r="C10" s="6"/>
      <c r="E10" s="7" t="s">
        <v>24</v>
      </c>
      <c r="F10" s="6">
        <v>30</v>
      </c>
      <c r="H10" s="7" t="s">
        <v>24</v>
      </c>
      <c r="I10" s="6">
        <v>2</v>
      </c>
    </row>
    <row r="11" spans="1:11" x14ac:dyDescent="0.25">
      <c r="A11" s="17">
        <f>A10*A5</f>
        <v>20</v>
      </c>
      <c r="B11" s="18" t="s">
        <v>25</v>
      </c>
      <c r="C11" s="19" t="s">
        <v>26</v>
      </c>
      <c r="E11" s="7" t="s">
        <v>8</v>
      </c>
      <c r="F11" s="6">
        <f>F10*48</f>
        <v>1440</v>
      </c>
      <c r="H11" s="7" t="s">
        <v>8</v>
      </c>
      <c r="I11" s="6">
        <f>I10*48</f>
        <v>96</v>
      </c>
    </row>
    <row r="12" spans="1:11" x14ac:dyDescent="0.25">
      <c r="A12" s="20">
        <f>A11*1.5</f>
        <v>30</v>
      </c>
      <c r="B12" s="21" t="s">
        <v>27</v>
      </c>
      <c r="C12" s="12" t="s">
        <v>15</v>
      </c>
      <c r="E12" s="7" t="s">
        <v>11</v>
      </c>
      <c r="F12" s="6">
        <v>2</v>
      </c>
      <c r="H12" s="7" t="s">
        <v>11</v>
      </c>
      <c r="I12" s="6">
        <v>2</v>
      </c>
    </row>
    <row r="13" spans="1:11" ht="15.75" thickBot="1" x14ac:dyDescent="0.3">
      <c r="A13" s="22">
        <f>A12/60</f>
        <v>0.5</v>
      </c>
      <c r="B13" s="23" t="s">
        <v>28</v>
      </c>
      <c r="C13" s="24" t="s">
        <v>15</v>
      </c>
      <c r="E13" s="7" t="s">
        <v>29</v>
      </c>
      <c r="F13" s="6">
        <f>F10*191</f>
        <v>5730</v>
      </c>
      <c r="H13" s="7" t="s">
        <v>29</v>
      </c>
      <c r="I13" s="6">
        <f>I10*191</f>
        <v>382</v>
      </c>
    </row>
    <row r="14" spans="1:11" x14ac:dyDescent="0.25">
      <c r="E14" s="25" t="s">
        <v>13</v>
      </c>
      <c r="F14" s="19">
        <f>F11/F12</f>
        <v>720</v>
      </c>
      <c r="H14" s="25" t="s">
        <v>13</v>
      </c>
      <c r="I14" s="19">
        <f>I11/I12</f>
        <v>48</v>
      </c>
    </row>
    <row r="15" spans="1:11" ht="15.75" thickBot="1" x14ac:dyDescent="0.3">
      <c r="E15" s="25" t="s">
        <v>30</v>
      </c>
      <c r="F15" s="19">
        <v>279378</v>
      </c>
      <c r="H15" s="25" t="s">
        <v>30</v>
      </c>
      <c r="I15" s="19">
        <v>311</v>
      </c>
    </row>
    <row r="16" spans="1:11" x14ac:dyDescent="0.25">
      <c r="B16" s="1" t="s">
        <v>31</v>
      </c>
      <c r="C16" s="3"/>
      <c r="E16" s="7" t="s">
        <v>32</v>
      </c>
      <c r="F16" s="6">
        <f>F15/F14</f>
        <v>388.02499999999998</v>
      </c>
      <c r="H16" s="7" t="s">
        <v>32</v>
      </c>
      <c r="I16" s="6">
        <f>I15/I14</f>
        <v>6.479166666666667</v>
      </c>
    </row>
    <row r="17" spans="2:11" x14ac:dyDescent="0.25">
      <c r="B17" s="7" t="s">
        <v>33</v>
      </c>
      <c r="C17" s="26">
        <v>48</v>
      </c>
      <c r="E17" s="7" t="s">
        <v>18</v>
      </c>
      <c r="F17" s="6">
        <f>F16*F8</f>
        <v>110.66666666666667</v>
      </c>
      <c r="H17" s="7" t="s">
        <v>18</v>
      </c>
      <c r="I17" s="6">
        <f>I16*I8</f>
        <v>1.8478906714200833</v>
      </c>
    </row>
    <row r="18" spans="2:11" x14ac:dyDescent="0.25">
      <c r="B18" s="7" t="s">
        <v>34</v>
      </c>
      <c r="C18" s="26">
        <v>12</v>
      </c>
      <c r="E18" s="7" t="s">
        <v>35</v>
      </c>
      <c r="F18" s="6">
        <f>F17*2</f>
        <v>221.33333333333334</v>
      </c>
      <c r="H18" s="7" t="s">
        <v>35</v>
      </c>
      <c r="I18" s="6">
        <f>I17*2</f>
        <v>3.6957813428401667</v>
      </c>
    </row>
    <row r="19" spans="2:11" ht="15.75" thickBot="1" x14ac:dyDescent="0.3">
      <c r="B19" s="7" t="s">
        <v>36</v>
      </c>
      <c r="C19" s="26">
        <f>C17*C18</f>
        <v>576</v>
      </c>
      <c r="E19" s="27" t="s">
        <v>37</v>
      </c>
      <c r="F19" s="28">
        <f>F18/60</f>
        <v>3.6888888888888891</v>
      </c>
      <c r="H19" s="27" t="s">
        <v>37</v>
      </c>
      <c r="I19" s="28">
        <f>I18/60</f>
        <v>6.1596355714002779E-2</v>
      </c>
    </row>
    <row r="20" spans="2:11" x14ac:dyDescent="0.25">
      <c r="B20" s="7" t="s">
        <v>24</v>
      </c>
      <c r="C20" s="26">
        <f>C19/48</f>
        <v>12</v>
      </c>
    </row>
    <row r="21" spans="2:11" x14ac:dyDescent="0.25">
      <c r="B21" s="7" t="s">
        <v>38</v>
      </c>
      <c r="C21" s="26">
        <v>12</v>
      </c>
    </row>
    <row r="22" spans="2:11" x14ac:dyDescent="0.25">
      <c r="B22" s="7" t="s">
        <v>39</v>
      </c>
      <c r="C22" s="26">
        <f>C21*48</f>
        <v>576</v>
      </c>
    </row>
    <row r="23" spans="2:11" ht="15.75" thickBot="1" x14ac:dyDescent="0.3">
      <c r="B23" s="27" t="s">
        <v>40</v>
      </c>
      <c r="C23" s="29">
        <f>C21*191</f>
        <v>2292</v>
      </c>
    </row>
    <row r="24" spans="2:11" x14ac:dyDescent="0.25">
      <c r="K24" s="30"/>
    </row>
    <row r="25" spans="2:11" ht="33" x14ac:dyDescent="0.25">
      <c r="K25" s="31" t="s">
        <v>41</v>
      </c>
    </row>
    <row r="26" spans="2:11" ht="49.5" x14ac:dyDescent="0.25">
      <c r="K26" s="31" t="s">
        <v>42</v>
      </c>
    </row>
    <row r="27" spans="2:11" ht="49.5" x14ac:dyDescent="0.25">
      <c r="K27" s="31" t="s">
        <v>43</v>
      </c>
    </row>
    <row r="28" spans="2:11" ht="50.25" thickBot="1" x14ac:dyDescent="0.3">
      <c r="K28" s="32" t="s">
        <v>44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resource_calculator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</dc:creator>
  <cp:lastModifiedBy>Cali</cp:lastModifiedBy>
  <dcterms:created xsi:type="dcterms:W3CDTF">2020-03-12T04:22:50Z</dcterms:created>
  <dcterms:modified xsi:type="dcterms:W3CDTF">2020-03-12T04:23:16Z</dcterms:modified>
</cp:coreProperties>
</file>