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presas" sheetId="1" r:id="rId3"/>
    <sheet state="visible" name="Precios" sheetId="2" r:id="rId4"/>
    <sheet state="visible" name="Cartera" sheetId="3" r:id="rId5"/>
    <sheet state="visible" name="Operaciones" sheetId="4" r:id="rId6"/>
  </sheets>
  <definedNames/>
  <calcPr/>
</workbook>
</file>

<file path=xl/sharedStrings.xml><?xml version="1.0" encoding="utf-8"?>
<sst xmlns="http://schemas.openxmlformats.org/spreadsheetml/2006/main" count="177" uniqueCount="80">
  <si>
    <t>Empresa</t>
  </si>
  <si>
    <t>ABERTIS_INFR</t>
  </si>
  <si>
    <t>ACCIONA</t>
  </si>
  <si>
    <t>ACERINOX</t>
  </si>
  <si>
    <t>ACS_CONST.</t>
  </si>
  <si>
    <t>AENA</t>
  </si>
  <si>
    <t>AMADEUS_IT</t>
  </si>
  <si>
    <t>ARCEL.MITTAL</t>
  </si>
  <si>
    <t>B.POPULAR</t>
  </si>
  <si>
    <t>B.SABADELL</t>
  </si>
  <si>
    <t>SANTANDER</t>
  </si>
  <si>
    <t>BANKIA</t>
  </si>
  <si>
    <t>BANKINTER</t>
  </si>
  <si>
    <t>BBVA</t>
  </si>
  <si>
    <t>CAIXABANK</t>
  </si>
  <si>
    <t>DIA</t>
  </si>
  <si>
    <t>ENAGAS</t>
  </si>
  <si>
    <t>ENDESA</t>
  </si>
  <si>
    <t>FCC</t>
  </si>
  <si>
    <t>FERROVIAL</t>
  </si>
  <si>
    <t>GAMESA</t>
  </si>
  <si>
    <t>GAS_NATURAL</t>
  </si>
  <si>
    <t>GRIFOLS</t>
  </si>
  <si>
    <t>INT.AIRL.GRP</t>
  </si>
  <si>
    <t>INDRA</t>
  </si>
  <si>
    <t>IBERDROLA</t>
  </si>
  <si>
    <t>MAPFRE</t>
  </si>
  <si>
    <t>MEDIASET_ESP</t>
  </si>
  <si>
    <t>MERLIN_PROP.</t>
  </si>
  <si>
    <t>OBR.H.LAIN</t>
  </si>
  <si>
    <t>RED_ELE.CORP</t>
  </si>
  <si>
    <t>REPSOL</t>
  </si>
  <si>
    <t>SACYR</t>
  </si>
  <si>
    <t>TEC.REUNIDAS</t>
  </si>
  <si>
    <t>TELEFONICA</t>
  </si>
  <si>
    <t>Datos cotización valores del ibex 35 (www.bolsamadrid.es). Se actualiza cada hora</t>
  </si>
  <si>
    <t>Últ.</t>
  </si>
  <si>
    <t>% Dif.</t>
  </si>
  <si>
    <t>Máx.</t>
  </si>
  <si>
    <t>Mín.</t>
  </si>
  <si>
    <t>Volumen</t>
  </si>
  <si>
    <t>Efectivo (miles €)</t>
  </si>
  <si>
    <t>Fecha</t>
  </si>
  <si>
    <t>Hora</t>
  </si>
  <si>
    <t>NOMBRE_FIJADO</t>
  </si>
  <si>
    <t>ABERTIS</t>
  </si>
  <si>
    <t>Cierre</t>
  </si>
  <si>
    <t>ACS</t>
  </si>
  <si>
    <t>AMADEUS</t>
  </si>
  <si>
    <t>ARCELORMIT.</t>
  </si>
  <si>
    <t>BA.POPULAR</t>
  </si>
  <si>
    <t>BA.SABADELL</t>
  </si>
  <si>
    <t>BA.SANTANDER</t>
  </si>
  <si>
    <t>CELLNEX</t>
  </si>
  <si>
    <t>GAS NATURAL</t>
  </si>
  <si>
    <t>GRIFOLS CL.A</t>
  </si>
  <si>
    <t>IAG</t>
  </si>
  <si>
    <t>INDITEX</t>
  </si>
  <si>
    <t>INDRA A</t>
  </si>
  <si>
    <t>MEDIASET</t>
  </si>
  <si>
    <t>MERLIN</t>
  </si>
  <si>
    <t>R.E.C.</t>
  </si>
  <si>
    <t>VISCOFAN</t>
  </si>
  <si>
    <t>Acciones</t>
  </si>
  <si>
    <t>ValorActual</t>
  </si>
  <si>
    <t>CotizActual</t>
  </si>
  <si>
    <t>DISPONIBLE</t>
  </si>
  <si>
    <t>Cantidad a Invertir</t>
  </si>
  <si>
    <t>Dividendos</t>
  </si>
  <si>
    <t>ValorOP</t>
  </si>
  <si>
    <t>Comision</t>
  </si>
  <si>
    <t>DiasCompra</t>
  </si>
  <si>
    <t>%Reval Total</t>
  </si>
  <si>
    <t>%Reval anual</t>
  </si>
  <si>
    <t>Invertido</t>
  </si>
  <si>
    <t>Recibible</t>
  </si>
  <si>
    <t>Rend</t>
  </si>
  <si>
    <t>%Rend</t>
  </si>
  <si>
    <t>Fecha Operacio</t>
  </si>
  <si>
    <t>Precio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</si>
</sst>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</font>
    <font>
      <b/>
    </font>
    <font>
      <name val="Arial"/>
    </font>
    <font>
      <b/>
      <sz val="18.0"/>
    </font>
    <font/>
    <font>
      <sz val="11.0"/>
      <color rgb="FF000000"/>
      <name val="Inconsolata"/>
    </font>
    <font>
      <b/>
      <sz val="11.0"/>
      <color rgb="FF000000"/>
      <name val="Inconsolata"/>
    </font>
    <font>
      <b/>
      <color rgb="FF000000"/>
    </font>
    <font>
      <color rgb="FFFF0000"/>
    </font>
    <font>
      <color rgb="FF0000FF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0" fontId="4" numFmtId="3" xfId="0" applyFont="1" applyNumberFormat="1"/>
    <xf borderId="0" fillId="0" fontId="4" numFmtId="4" xfId="0" applyFont="1" applyNumberFormat="1"/>
    <xf borderId="0" fillId="0" fontId="4" numFmtId="164" xfId="0" applyFont="1" applyNumberFormat="1"/>
    <xf borderId="0" fillId="2" fontId="5" numFmtId="0" xfId="0" applyAlignment="1" applyFill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3" fontId="4" numFmtId="4" xfId="0" applyAlignment="1" applyFill="1" applyFont="1" applyNumberFormat="1">
      <alignment horizontal="center"/>
    </xf>
    <xf borderId="0" fillId="0" fontId="4" numFmtId="4" xfId="0" applyAlignment="1" applyFont="1" applyNumberFormat="1">
      <alignment/>
    </xf>
    <xf borderId="0" fillId="3" fontId="4" numFmtId="0" xfId="0" applyAlignment="1" applyFont="1">
      <alignment horizontal="center"/>
    </xf>
    <xf borderId="0" fillId="3" fontId="5" numFmtId="0" xfId="0" applyAlignment="1" applyFont="1">
      <alignment horizontal="center"/>
    </xf>
    <xf borderId="0" fillId="2" fontId="6" numFmtId="0" xfId="0" applyAlignment="1" applyFont="1">
      <alignment/>
    </xf>
    <xf borderId="0" fillId="4" fontId="7" numFmtId="0" xfId="0" applyAlignment="1" applyFill="1" applyFont="1">
      <alignment/>
    </xf>
    <xf borderId="0" fillId="4" fontId="7" numFmtId="0" xfId="0" applyAlignment="1" applyFont="1">
      <alignment horizontal="center"/>
    </xf>
    <xf borderId="0" fillId="4" fontId="8" numFmtId="0" xfId="0" applyAlignment="1" applyFont="1">
      <alignment/>
    </xf>
    <xf borderId="0" fillId="4" fontId="9" numFmtId="0" xfId="0" applyAlignment="1" applyFont="1">
      <alignment/>
    </xf>
    <xf borderId="0" fillId="4" fontId="4" numFmtId="0" xfId="0" applyAlignment="1" applyFont="1">
      <alignment horizontal="center"/>
    </xf>
    <xf borderId="0" fillId="5" fontId="6" numFmtId="0" xfId="0" applyAlignment="1" applyFill="1" applyFont="1">
      <alignment/>
    </xf>
    <xf borderId="0" fillId="5" fontId="1" numFmtId="0" xfId="0" applyAlignment="1" applyFont="1">
      <alignment/>
    </xf>
    <xf borderId="0" fillId="3" fontId="7" numFmtId="0" xfId="0" applyAlignment="1" applyFont="1">
      <alignment/>
    </xf>
    <xf borderId="0" fillId="3" fontId="7" numFmtId="0" xfId="0" applyAlignment="1" applyFont="1">
      <alignment horizontal="center"/>
    </xf>
    <xf borderId="0" fillId="3" fontId="10" numFmtId="0" xfId="0" applyAlignment="1" applyFont="1">
      <alignment/>
    </xf>
    <xf borderId="0" fillId="3" fontId="1" numFmtId="4" xfId="0" applyFont="1" applyNumberFormat="1"/>
    <xf borderId="0" fillId="0" fontId="4" numFmtId="14" xfId="0" applyAlignment="1" applyFont="1" applyNumberFormat="1">
      <alignment horizontal="center"/>
    </xf>
    <xf borderId="0" fillId="3" fontId="4" numFmtId="0" xfId="0" applyAlignment="1" applyFont="1">
      <alignment horizontal="center"/>
    </xf>
    <xf borderId="0" fillId="3" fontId="4" numFmtId="4" xfId="0" applyAlignment="1" applyFont="1" applyNumberFormat="1">
      <alignment horizontal="center"/>
    </xf>
    <xf borderId="0" fillId="3" fontId="4" numFmtId="4" xfId="0" applyFont="1" applyNumberFormat="1"/>
    <xf borderId="0" fillId="3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3" t="s">
        <v>3</v>
      </c>
    </row>
    <row r="5">
      <c r="A5" s="2" t="s">
        <v>4</v>
      </c>
    </row>
    <row r="6">
      <c r="A6" s="3" t="s">
        <v>5</v>
      </c>
    </row>
    <row r="7">
      <c r="A7" s="2" t="s">
        <v>6</v>
      </c>
    </row>
    <row r="8">
      <c r="A8" s="3" t="s">
        <v>7</v>
      </c>
    </row>
    <row r="9">
      <c r="A9" s="3" t="s">
        <v>8</v>
      </c>
    </row>
    <row r="10">
      <c r="A10" s="2" t="s">
        <v>9</v>
      </c>
    </row>
    <row r="11">
      <c r="A11" s="2" t="s">
        <v>10</v>
      </c>
    </row>
    <row r="12">
      <c r="A12" s="3" t="s">
        <v>11</v>
      </c>
    </row>
    <row r="13">
      <c r="A13" s="3" t="s">
        <v>12</v>
      </c>
    </row>
    <row r="14">
      <c r="A14" s="3" t="s">
        <v>13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</row>
    <row r="18">
      <c r="A18" s="3" t="s">
        <v>17</v>
      </c>
    </row>
    <row r="19">
      <c r="A19" s="3" t="s">
        <v>18</v>
      </c>
    </row>
    <row r="20">
      <c r="A20" s="3" t="s">
        <v>19</v>
      </c>
    </row>
    <row r="21">
      <c r="A21" s="3" t="s">
        <v>20</v>
      </c>
    </row>
    <row r="22">
      <c r="A22" s="2" t="s">
        <v>21</v>
      </c>
    </row>
    <row r="23">
      <c r="A23" s="3" t="s">
        <v>22</v>
      </c>
    </row>
    <row r="24">
      <c r="A24" s="3" t="s">
        <v>23</v>
      </c>
    </row>
    <row r="25">
      <c r="A25" s="2" t="s">
        <v>24</v>
      </c>
    </row>
    <row r="26">
      <c r="A26" s="3" t="s">
        <v>25</v>
      </c>
    </row>
    <row r="27">
      <c r="A27" s="2" t="s">
        <v>24</v>
      </c>
    </row>
    <row r="28">
      <c r="A28" s="3" t="s">
        <v>26</v>
      </c>
    </row>
    <row r="29">
      <c r="A29" s="2" t="s">
        <v>27</v>
      </c>
    </row>
    <row r="30">
      <c r="A30" s="2" t="s">
        <v>28</v>
      </c>
    </row>
    <row r="31">
      <c r="A31" s="3" t="s">
        <v>29</v>
      </c>
    </row>
    <row r="32">
      <c r="A32" s="2" t="s">
        <v>30</v>
      </c>
    </row>
    <row r="33">
      <c r="A33" s="3" t="s">
        <v>31</v>
      </c>
    </row>
    <row r="34">
      <c r="A34" s="3" t="s">
        <v>32</v>
      </c>
    </row>
    <row r="35">
      <c r="A35" s="3" t="s">
        <v>33</v>
      </c>
    </row>
    <row r="36">
      <c r="A36" s="3" t="s">
        <v>34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2" max="2" width="5.86"/>
    <col customWidth="1" min="3" max="3" width="6.86"/>
    <col customWidth="1" min="4" max="4" width="6.14"/>
    <col customWidth="1" min="5" max="5" width="5.71"/>
    <col customWidth="1" min="6" max="6" width="9.71"/>
    <col customWidth="1" min="7" max="7" width="12.29"/>
    <col customWidth="1" min="8" max="8" width="10.0"/>
  </cols>
  <sheetData>
    <row r="1">
      <c r="A1" s="4" t="s">
        <v>35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t="str">
        <f>IFERROR(__xludf.DUMMYFUNCTION("IMPORTHTML(""http://www.bolsamadrid.es/esp/aspx/Mercados/Precios.aspx?indice=ESI100000000&amp;punto=indice"", ""table"" , 5)"),"Nombre")</f>
        <v>Nombre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L2" s="1" t="s">
        <v>44</v>
      </c>
    </row>
    <row r="3">
      <c r="A3" t="s">
        <v>45</v>
      </c>
      <c r="B3">
        <v>12.845</v>
      </c>
      <c r="C3">
        <v>-6.34</v>
      </c>
      <c r="D3">
        <v>13.055</v>
      </c>
      <c r="E3">
        <v>12.12</v>
      </c>
      <c r="F3" s="6">
        <v>4252630.0</v>
      </c>
      <c r="G3" s="7">
        <v>54594.82</v>
      </c>
      <c r="H3" s="8">
        <v>42545.0</v>
      </c>
      <c r="I3" t="s">
        <v>46</v>
      </c>
      <c r="L3" s="2" t="s">
        <v>1</v>
      </c>
      <c r="M3" s="2"/>
    </row>
    <row r="4">
      <c r="A4" t="s">
        <v>2</v>
      </c>
      <c r="B4">
        <v>63.27</v>
      </c>
      <c r="C4">
        <v>-6.83</v>
      </c>
      <c r="D4">
        <v>64.63</v>
      </c>
      <c r="E4">
        <v>61.05</v>
      </c>
      <c r="F4" s="6">
        <v>334537.0</v>
      </c>
      <c r="G4" s="7">
        <v>21197.91</v>
      </c>
      <c r="H4" s="8">
        <v>42545.0</v>
      </c>
      <c r="I4" t="s">
        <v>46</v>
      </c>
      <c r="L4" s="3" t="s">
        <v>2</v>
      </c>
      <c r="M4" s="3"/>
    </row>
    <row r="5">
      <c r="A5" t="s">
        <v>3</v>
      </c>
      <c r="B5">
        <v>9.346</v>
      </c>
      <c r="C5">
        <v>-5.39</v>
      </c>
      <c r="D5">
        <v>9.74</v>
      </c>
      <c r="E5">
        <v>7.61</v>
      </c>
      <c r="F5" s="6">
        <v>5194119.0</v>
      </c>
      <c r="G5" s="7">
        <v>47757.37</v>
      </c>
      <c r="H5" s="8">
        <v>42545.0</v>
      </c>
      <c r="I5" t="s">
        <v>46</v>
      </c>
      <c r="L5" s="3" t="s">
        <v>3</v>
      </c>
      <c r="M5" s="3"/>
    </row>
    <row r="6">
      <c r="A6" t="s">
        <v>47</v>
      </c>
      <c r="B6">
        <v>25.02</v>
      </c>
      <c r="C6">
        <v>-10.79</v>
      </c>
      <c r="D6">
        <v>26.24</v>
      </c>
      <c r="E6">
        <v>21.7</v>
      </c>
      <c r="F6" s="6">
        <v>1775661.0</v>
      </c>
      <c r="G6" s="7">
        <v>44939.18</v>
      </c>
      <c r="H6" s="8">
        <v>42545.0</v>
      </c>
      <c r="I6" t="s">
        <v>46</v>
      </c>
      <c r="L6" s="2" t="s">
        <v>4</v>
      </c>
      <c r="M6" s="2"/>
    </row>
    <row r="7">
      <c r="A7" t="s">
        <v>5</v>
      </c>
      <c r="B7">
        <v>110.0</v>
      </c>
      <c r="C7">
        <v>-7.91</v>
      </c>
      <c r="D7">
        <v>115.95</v>
      </c>
      <c r="E7">
        <v>105.0</v>
      </c>
      <c r="F7" s="6">
        <v>2483026.0</v>
      </c>
      <c r="G7" s="7">
        <v>276148.64</v>
      </c>
      <c r="H7" s="8">
        <v>42545.0</v>
      </c>
      <c r="I7" t="s">
        <v>46</v>
      </c>
      <c r="L7" s="3" t="s">
        <v>5</v>
      </c>
      <c r="M7" s="3"/>
    </row>
    <row r="8">
      <c r="A8" t="s">
        <v>48</v>
      </c>
      <c r="B8">
        <v>39.085</v>
      </c>
      <c r="C8">
        <v>-4.94</v>
      </c>
      <c r="D8">
        <v>40.105</v>
      </c>
      <c r="E8">
        <v>37.535</v>
      </c>
      <c r="F8" s="6">
        <v>1381133.0</v>
      </c>
      <c r="G8" s="7">
        <v>54235.61</v>
      </c>
      <c r="H8" s="8">
        <v>42545.0</v>
      </c>
      <c r="I8" t="s">
        <v>46</v>
      </c>
      <c r="L8" s="2" t="s">
        <v>6</v>
      </c>
      <c r="M8" s="2"/>
    </row>
    <row r="9">
      <c r="A9" t="s">
        <v>49</v>
      </c>
      <c r="B9">
        <v>4.196</v>
      </c>
      <c r="C9">
        <v>-12.75</v>
      </c>
      <c r="D9">
        <v>4.398</v>
      </c>
      <c r="E9">
        <v>3.91</v>
      </c>
      <c r="F9" s="6">
        <v>8039663.0</v>
      </c>
      <c r="G9" s="7">
        <v>33758.06</v>
      </c>
      <c r="H9" s="8">
        <v>42545.0</v>
      </c>
      <c r="I9" t="s">
        <v>46</v>
      </c>
      <c r="L9" s="3" t="s">
        <v>7</v>
      </c>
      <c r="M9" s="3"/>
    </row>
    <row r="10">
      <c r="A10" t="s">
        <v>50</v>
      </c>
      <c r="B10">
        <v>1.18</v>
      </c>
      <c r="C10">
        <v>-15.29</v>
      </c>
      <c r="D10">
        <v>1.206</v>
      </c>
      <c r="E10">
        <v>1.051</v>
      </c>
      <c r="F10" s="6">
        <v>7.8267743E7</v>
      </c>
      <c r="G10" s="7">
        <v>89520.61</v>
      </c>
      <c r="H10" s="8">
        <v>42545.0</v>
      </c>
      <c r="I10" t="s">
        <v>46</v>
      </c>
      <c r="L10" s="3" t="s">
        <v>8</v>
      </c>
      <c r="M10" s="2"/>
    </row>
    <row r="11">
      <c r="A11" t="s">
        <v>51</v>
      </c>
      <c r="B11">
        <v>1.209</v>
      </c>
      <c r="C11">
        <v>-19.29</v>
      </c>
      <c r="D11">
        <v>1.236</v>
      </c>
      <c r="E11">
        <v>1.11</v>
      </c>
      <c r="F11" s="6">
        <v>9.4110614E7</v>
      </c>
      <c r="G11" s="7">
        <v>112502.52</v>
      </c>
      <c r="H11" s="8">
        <v>42545.0</v>
      </c>
      <c r="I11" t="s">
        <v>46</v>
      </c>
      <c r="L11" s="2" t="s">
        <v>9</v>
      </c>
      <c r="M11" s="3"/>
    </row>
    <row r="12">
      <c r="A12" t="s">
        <v>52</v>
      </c>
      <c r="B12">
        <v>3.384</v>
      </c>
      <c r="C12">
        <v>-19.89</v>
      </c>
      <c r="D12">
        <v>3.55</v>
      </c>
      <c r="E12">
        <v>3.15</v>
      </c>
      <c r="F12" s="6">
        <v>3.68021721E8</v>
      </c>
      <c r="G12" s="7">
        <v>1244519.55</v>
      </c>
      <c r="H12" s="8">
        <v>42545.0</v>
      </c>
      <c r="I12" t="s">
        <v>46</v>
      </c>
      <c r="L12" s="2" t="s">
        <v>10</v>
      </c>
      <c r="M12" s="3"/>
    </row>
    <row r="13">
      <c r="A13" t="s">
        <v>11</v>
      </c>
      <c r="B13">
        <v>0.568</v>
      </c>
      <c r="C13">
        <v>-20.78</v>
      </c>
      <c r="D13">
        <v>0.643</v>
      </c>
      <c r="E13">
        <v>0.528</v>
      </c>
      <c r="F13" s="6">
        <v>9.4631534E7</v>
      </c>
      <c r="G13" s="7">
        <v>55057.87</v>
      </c>
      <c r="H13" s="8">
        <v>42545.0</v>
      </c>
      <c r="I13" t="s">
        <v>46</v>
      </c>
      <c r="L13" s="3" t="s">
        <v>11</v>
      </c>
      <c r="M13" s="3"/>
    </row>
    <row r="14">
      <c r="A14" t="s">
        <v>12</v>
      </c>
      <c r="B14">
        <v>5.854</v>
      </c>
      <c r="C14">
        <v>-9.09</v>
      </c>
      <c r="D14">
        <v>6.084</v>
      </c>
      <c r="E14">
        <v>5.61</v>
      </c>
      <c r="F14" s="6">
        <v>6571835.0</v>
      </c>
      <c r="G14" s="7">
        <v>38855.06</v>
      </c>
      <c r="H14" s="8">
        <v>42545.0</v>
      </c>
      <c r="I14" t="s">
        <v>46</v>
      </c>
      <c r="L14" s="3" t="s">
        <v>12</v>
      </c>
      <c r="M14" s="3"/>
    </row>
    <row r="15">
      <c r="A15" t="s">
        <v>13</v>
      </c>
      <c r="B15">
        <v>4.844</v>
      </c>
      <c r="C15">
        <v>-16.18</v>
      </c>
      <c r="D15">
        <v>5.145</v>
      </c>
      <c r="E15">
        <v>4.5</v>
      </c>
      <c r="F15" s="6">
        <v>2.076124E8</v>
      </c>
      <c r="G15" s="7">
        <v>1008074.81</v>
      </c>
      <c r="H15" s="8">
        <v>42545.0</v>
      </c>
      <c r="I15" t="s">
        <v>46</v>
      </c>
      <c r="L15" s="3" t="s">
        <v>13</v>
      </c>
      <c r="M15" s="3"/>
    </row>
    <row r="16">
      <c r="A16" t="s">
        <v>14</v>
      </c>
      <c r="B16">
        <v>1.924</v>
      </c>
      <c r="C16">
        <v>-18.13</v>
      </c>
      <c r="D16">
        <v>2.057</v>
      </c>
      <c r="E16">
        <v>1.818</v>
      </c>
      <c r="F16" s="6">
        <v>7.969309E7</v>
      </c>
      <c r="G16" s="7">
        <v>154332.45</v>
      </c>
      <c r="H16" s="8">
        <v>42545.0</v>
      </c>
      <c r="I16" t="s">
        <v>46</v>
      </c>
      <c r="L16" s="3" t="s">
        <v>14</v>
      </c>
      <c r="M16" s="3"/>
    </row>
    <row r="17">
      <c r="A17" t="s">
        <v>53</v>
      </c>
      <c r="B17">
        <v>13.205</v>
      </c>
      <c r="C17">
        <v>-7.27</v>
      </c>
      <c r="D17">
        <v>13.695</v>
      </c>
      <c r="E17">
        <v>13.025</v>
      </c>
      <c r="F17" s="6">
        <v>2469672.0</v>
      </c>
      <c r="G17" s="7">
        <v>32763.02</v>
      </c>
      <c r="H17" s="8">
        <v>42545.0</v>
      </c>
      <c r="I17" t="s">
        <v>46</v>
      </c>
      <c r="L17" s="3" t="s">
        <v>15</v>
      </c>
      <c r="M17" s="3"/>
    </row>
    <row r="18">
      <c r="A18" t="s">
        <v>15</v>
      </c>
      <c r="B18">
        <v>4.819</v>
      </c>
      <c r="C18">
        <v>-9.08</v>
      </c>
      <c r="D18">
        <v>5.03</v>
      </c>
      <c r="E18">
        <v>4.151</v>
      </c>
      <c r="F18" s="6">
        <v>1.0079753E7</v>
      </c>
      <c r="G18" s="7">
        <v>49013.04</v>
      </c>
      <c r="H18" s="8">
        <v>42545.0</v>
      </c>
      <c r="I18" t="s">
        <v>46</v>
      </c>
      <c r="L18" s="3" t="s">
        <v>16</v>
      </c>
      <c r="M18" s="3"/>
    </row>
    <row r="19">
      <c r="A19" t="s">
        <v>16</v>
      </c>
      <c r="B19">
        <v>25.11</v>
      </c>
      <c r="C19">
        <v>-6.13</v>
      </c>
      <c r="D19">
        <v>26.7</v>
      </c>
      <c r="E19">
        <v>23.01</v>
      </c>
      <c r="F19" s="6">
        <v>2872511.0</v>
      </c>
      <c r="G19" s="7">
        <v>72678.58</v>
      </c>
      <c r="H19" s="8">
        <v>42545.0</v>
      </c>
      <c r="I19" t="s">
        <v>46</v>
      </c>
      <c r="L19" s="3" t="s">
        <v>17</v>
      </c>
      <c r="M19" s="3"/>
    </row>
    <row r="20">
      <c r="A20" t="s">
        <v>17</v>
      </c>
      <c r="B20">
        <v>16.165</v>
      </c>
      <c r="C20">
        <v>-8.31</v>
      </c>
      <c r="D20">
        <v>16.465</v>
      </c>
      <c r="E20">
        <v>14.69</v>
      </c>
      <c r="F20" s="6">
        <v>3388533.0</v>
      </c>
      <c r="G20" s="7">
        <v>54857.3</v>
      </c>
      <c r="H20" s="8">
        <v>42545.0</v>
      </c>
      <c r="I20" t="s">
        <v>46</v>
      </c>
      <c r="L20" s="3" t="s">
        <v>18</v>
      </c>
      <c r="M20" s="3"/>
    </row>
    <row r="21">
      <c r="A21" t="s">
        <v>18</v>
      </c>
      <c r="B21">
        <v>7.556</v>
      </c>
      <c r="C21">
        <v>-0.45</v>
      </c>
      <c r="D21">
        <v>7.589</v>
      </c>
      <c r="E21">
        <v>7.551</v>
      </c>
      <c r="F21" s="6">
        <v>7060473.0</v>
      </c>
      <c r="G21" s="7">
        <v>53423.37</v>
      </c>
      <c r="H21" s="8">
        <v>42545.0</v>
      </c>
      <c r="I21" t="s">
        <v>46</v>
      </c>
      <c r="L21" s="3" t="s">
        <v>19</v>
      </c>
      <c r="M21" s="3"/>
    </row>
    <row r="22">
      <c r="A22" t="s">
        <v>19</v>
      </c>
      <c r="B22">
        <v>17.13</v>
      </c>
      <c r="C22">
        <v>-9.32</v>
      </c>
      <c r="D22">
        <v>17.37</v>
      </c>
      <c r="E22">
        <v>15.16</v>
      </c>
      <c r="F22" s="6">
        <v>1.1542347E7</v>
      </c>
      <c r="G22" s="7">
        <v>195103.41</v>
      </c>
      <c r="H22" s="8">
        <v>42545.0</v>
      </c>
      <c r="I22" t="s">
        <v>46</v>
      </c>
      <c r="L22" s="3" t="s">
        <v>20</v>
      </c>
      <c r="M22" s="2"/>
    </row>
    <row r="23">
      <c r="A23" t="s">
        <v>20</v>
      </c>
      <c r="B23">
        <v>16.45</v>
      </c>
      <c r="C23">
        <v>-8.59</v>
      </c>
      <c r="D23">
        <v>17.11</v>
      </c>
      <c r="E23">
        <v>15.0</v>
      </c>
      <c r="F23" s="6">
        <v>4693624.0</v>
      </c>
      <c r="G23" s="7">
        <v>78349.62</v>
      </c>
      <c r="H23" s="8">
        <v>42545.0</v>
      </c>
      <c r="I23" t="s">
        <v>46</v>
      </c>
      <c r="L23" s="2" t="s">
        <v>21</v>
      </c>
      <c r="M23" s="3"/>
    </row>
    <row r="24">
      <c r="A24" t="s">
        <v>54</v>
      </c>
      <c r="B24">
        <v>16.01</v>
      </c>
      <c r="C24">
        <v>-9.32</v>
      </c>
      <c r="D24">
        <v>16.49</v>
      </c>
      <c r="E24">
        <v>14.685</v>
      </c>
      <c r="F24" s="6">
        <v>3813881.0</v>
      </c>
      <c r="G24" s="7">
        <v>61446.33</v>
      </c>
      <c r="H24" s="8">
        <v>42545.0</v>
      </c>
      <c r="I24" t="s">
        <v>46</v>
      </c>
      <c r="L24" s="3" t="s">
        <v>22</v>
      </c>
      <c r="M24" s="3"/>
    </row>
    <row r="25">
      <c r="A25" t="s">
        <v>55</v>
      </c>
      <c r="B25">
        <v>18.86</v>
      </c>
      <c r="C25">
        <v>-3.78</v>
      </c>
      <c r="D25">
        <v>19.045</v>
      </c>
      <c r="E25">
        <v>17.915</v>
      </c>
      <c r="F25" s="6">
        <v>1787006.0</v>
      </c>
      <c r="G25" s="7">
        <v>33420.34</v>
      </c>
      <c r="H25" s="8">
        <v>42545.0</v>
      </c>
      <c r="I25" t="s">
        <v>46</v>
      </c>
      <c r="L25" s="3" t="s">
        <v>23</v>
      </c>
      <c r="M25" s="3"/>
    </row>
    <row r="26">
      <c r="A26" t="s">
        <v>56</v>
      </c>
      <c r="B26">
        <v>5.018</v>
      </c>
      <c r="C26">
        <v>-26.86</v>
      </c>
      <c r="D26">
        <v>5.755</v>
      </c>
      <c r="E26">
        <v>4.78</v>
      </c>
      <c r="F26" s="6">
        <v>2.6084197E7</v>
      </c>
      <c r="G26" s="7">
        <v>136681.83</v>
      </c>
      <c r="H26" s="8">
        <v>42545.0</v>
      </c>
      <c r="I26" t="s">
        <v>46</v>
      </c>
      <c r="L26" s="2" t="s">
        <v>24</v>
      </c>
      <c r="M26" s="2"/>
    </row>
    <row r="27">
      <c r="A27" t="s">
        <v>25</v>
      </c>
      <c r="B27">
        <v>5.388</v>
      </c>
      <c r="C27">
        <v>-10.2</v>
      </c>
      <c r="D27">
        <v>5.58</v>
      </c>
      <c r="E27">
        <v>4.8</v>
      </c>
      <c r="F27" s="6">
        <v>7.1430304E7</v>
      </c>
      <c r="G27" s="7">
        <v>384977.28</v>
      </c>
      <c r="H27" s="8">
        <v>42545.0</v>
      </c>
      <c r="I27" t="s">
        <v>46</v>
      </c>
      <c r="L27" s="3" t="s">
        <v>25</v>
      </c>
      <c r="M27" s="3"/>
    </row>
    <row r="28">
      <c r="A28" t="s">
        <v>57</v>
      </c>
      <c r="B28">
        <v>28.9</v>
      </c>
      <c r="C28">
        <v>-6.8</v>
      </c>
      <c r="D28">
        <v>29.8</v>
      </c>
      <c r="E28">
        <v>27.18</v>
      </c>
      <c r="F28" s="6">
        <v>1.0852477E7</v>
      </c>
      <c r="G28" s="7">
        <v>315125.57</v>
      </c>
      <c r="H28" s="8">
        <v>42545.0</v>
      </c>
      <c r="I28" t="s">
        <v>46</v>
      </c>
      <c r="L28" s="2" t="s">
        <v>24</v>
      </c>
      <c r="M28" s="3"/>
    </row>
    <row r="29">
      <c r="A29" t="s">
        <v>58</v>
      </c>
      <c r="B29">
        <v>8.965</v>
      </c>
      <c r="C29">
        <v>-8.9</v>
      </c>
      <c r="D29">
        <v>9.34</v>
      </c>
      <c r="E29">
        <v>8.4</v>
      </c>
      <c r="F29" s="6">
        <v>1193662.0</v>
      </c>
      <c r="G29" s="7">
        <v>10688.74</v>
      </c>
      <c r="H29" s="8">
        <v>42545.0</v>
      </c>
      <c r="I29" t="s">
        <v>46</v>
      </c>
      <c r="L29" s="3" t="s">
        <v>26</v>
      </c>
      <c r="M29" s="2"/>
    </row>
    <row r="30">
      <c r="A30" t="s">
        <v>26</v>
      </c>
      <c r="B30">
        <v>1.94</v>
      </c>
      <c r="C30">
        <v>-9.3</v>
      </c>
      <c r="D30">
        <v>1.99</v>
      </c>
      <c r="E30">
        <v>1.75</v>
      </c>
      <c r="F30" s="6">
        <v>3.516957E7</v>
      </c>
      <c r="G30" s="7">
        <v>66778.42</v>
      </c>
      <c r="H30" s="8">
        <v>42545.0</v>
      </c>
      <c r="I30" t="s">
        <v>46</v>
      </c>
      <c r="L30" s="2" t="s">
        <v>27</v>
      </c>
      <c r="M30" s="2"/>
    </row>
    <row r="31">
      <c r="A31" t="s">
        <v>59</v>
      </c>
      <c r="B31">
        <v>10.215</v>
      </c>
      <c r="C31">
        <v>-10.71</v>
      </c>
      <c r="D31">
        <v>10.5</v>
      </c>
      <c r="E31">
        <v>9.264</v>
      </c>
      <c r="F31" s="6">
        <v>2233666.0</v>
      </c>
      <c r="G31" s="7">
        <v>22862.61</v>
      </c>
      <c r="H31" s="8">
        <v>42545.0</v>
      </c>
      <c r="I31" t="s">
        <v>46</v>
      </c>
      <c r="L31" s="2" t="s">
        <v>28</v>
      </c>
      <c r="M31" s="3"/>
    </row>
    <row r="32">
      <c r="A32" t="s">
        <v>60</v>
      </c>
      <c r="B32">
        <v>8.339</v>
      </c>
      <c r="C32">
        <v>-14.91</v>
      </c>
      <c r="D32">
        <v>9.1</v>
      </c>
      <c r="E32">
        <v>8.25</v>
      </c>
      <c r="F32" s="6">
        <v>1.6994213E7</v>
      </c>
      <c r="G32" s="7">
        <v>146711.8</v>
      </c>
      <c r="H32" s="8">
        <v>42545.0</v>
      </c>
      <c r="I32" t="s">
        <v>46</v>
      </c>
      <c r="L32" s="3" t="s">
        <v>29</v>
      </c>
      <c r="M32" s="2"/>
    </row>
    <row r="33">
      <c r="A33" t="s">
        <v>61</v>
      </c>
      <c r="B33">
        <v>72.85</v>
      </c>
      <c r="C33">
        <v>-6.78</v>
      </c>
      <c r="D33">
        <v>75.23</v>
      </c>
      <c r="E33">
        <v>71.98</v>
      </c>
      <c r="F33" s="6">
        <v>991866.0</v>
      </c>
      <c r="G33" s="7">
        <v>72971.04</v>
      </c>
      <c r="H33" s="8">
        <v>42545.0</v>
      </c>
      <c r="I33" t="s">
        <v>46</v>
      </c>
      <c r="L33" s="2" t="s">
        <v>30</v>
      </c>
      <c r="M33" s="3"/>
    </row>
    <row r="34">
      <c r="A34" t="s">
        <v>31</v>
      </c>
      <c r="B34">
        <v>10.42</v>
      </c>
      <c r="C34">
        <v>-10.94</v>
      </c>
      <c r="D34">
        <v>10.99</v>
      </c>
      <c r="E34">
        <v>9.6</v>
      </c>
      <c r="F34" s="6">
        <v>2.7883464E7</v>
      </c>
      <c r="G34" s="7">
        <v>294729.28</v>
      </c>
      <c r="H34" s="8">
        <v>42545.0</v>
      </c>
      <c r="I34" t="s">
        <v>46</v>
      </c>
      <c r="L34" s="3" t="s">
        <v>31</v>
      </c>
      <c r="M34" s="3"/>
    </row>
    <row r="35">
      <c r="A35" t="s">
        <v>33</v>
      </c>
      <c r="B35">
        <v>25.385</v>
      </c>
      <c r="C35">
        <v>-3.55</v>
      </c>
      <c r="D35">
        <v>25.79</v>
      </c>
      <c r="E35">
        <v>22.2</v>
      </c>
      <c r="F35" s="6">
        <v>643419.0</v>
      </c>
      <c r="G35" s="7">
        <v>16214.64</v>
      </c>
      <c r="H35" s="8">
        <v>42545.0</v>
      </c>
      <c r="I35" t="s">
        <v>46</v>
      </c>
      <c r="L35" s="3" t="s">
        <v>32</v>
      </c>
      <c r="M35" s="3"/>
    </row>
    <row r="36">
      <c r="A36" t="s">
        <v>34</v>
      </c>
      <c r="B36">
        <v>7.732</v>
      </c>
      <c r="C36">
        <v>-16.12</v>
      </c>
      <c r="D36">
        <v>8.386</v>
      </c>
      <c r="E36">
        <v>7.451</v>
      </c>
      <c r="F36" s="6">
        <v>9.5050628E7</v>
      </c>
      <c r="G36" s="7">
        <v>762592.23</v>
      </c>
      <c r="H36" s="8">
        <v>42545.0</v>
      </c>
      <c r="I36" t="s">
        <v>46</v>
      </c>
      <c r="L36" s="3" t="s">
        <v>33</v>
      </c>
      <c r="M36" s="3"/>
    </row>
    <row r="37">
      <c r="A37" t="s">
        <v>62</v>
      </c>
      <c r="B37">
        <v>48.61</v>
      </c>
      <c r="C37">
        <v>-2.04</v>
      </c>
      <c r="D37">
        <v>49.37</v>
      </c>
      <c r="E37">
        <v>46.565</v>
      </c>
      <c r="F37" s="6">
        <v>405246.0</v>
      </c>
      <c r="G37" s="7">
        <v>19627.71</v>
      </c>
      <c r="H37" s="8">
        <v>42545.0</v>
      </c>
      <c r="I37" t="s">
        <v>46</v>
      </c>
      <c r="L37" s="3" t="s">
        <v>34</v>
      </c>
      <c r="M37" s="3"/>
    </row>
    <row r="39">
      <c r="C3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" max="2" width="10.43"/>
    <col customWidth="1" min="3" max="3" width="12.14"/>
    <col customWidth="1" min="9" max="9" width="8.71"/>
    <col customWidth="1" min="11" max="11" width="10.43"/>
  </cols>
  <sheetData>
    <row r="1">
      <c r="A1" s="9" t="s">
        <v>0</v>
      </c>
      <c r="B1" s="10" t="s">
        <v>63</v>
      </c>
      <c r="C1" s="11" t="s">
        <v>64</v>
      </c>
      <c r="I1" s="10" t="s">
        <v>63</v>
      </c>
      <c r="K1" s="10" t="s">
        <v>65</v>
      </c>
    </row>
    <row r="2">
      <c r="A2" s="10" t="s">
        <v>66</v>
      </c>
      <c r="B2" s="12" t="str">
        <f t="shared" ref="B2:B37" si="1">IF(I2&gt;0,I2,"")</f>
        <v>9,891.70</v>
      </c>
      <c r="C2" s="7" t="str">
        <f t="shared" ref="C2:C37" si="2">If(B2="","",B2*K2)</f>
        <v>9,891.70</v>
      </c>
      <c r="I2" s="13" t="str">
        <f>Operaciones!B1-Operaciones!M2</f>
        <v>9,891.70</v>
      </c>
      <c r="K2" s="14">
        <v>1.0</v>
      </c>
    </row>
    <row r="3">
      <c r="A3" t="str">
        <f>Precios!L3</f>
        <v>ABERTIS_INFR</v>
      </c>
      <c r="B3" s="12" t="str">
        <f t="shared" si="1"/>
        <v>2,000.00</v>
      </c>
      <c r="C3" s="7" t="str">
        <f t="shared" si="2"/>
        <v>25,690.00</v>
      </c>
      <c r="I3" s="11" t="str">
        <f>sumif(Operaciones!$A$2:$A$23,A3,Operaciones!$C$2:$C$23)</f>
        <v>2000</v>
      </c>
      <c r="K3" s="15" t="str">
        <f>If(B3="","",sumif(Precios!$L$3:$L$37,A3,Precios!B$3:B$37))</f>
        <v>12.845</v>
      </c>
    </row>
    <row r="4">
      <c r="A4" t="str">
        <f>Precios!L4</f>
        <v>ACCIONA</v>
      </c>
      <c r="B4" s="12" t="str">
        <f t="shared" si="1"/>
        <v/>
      </c>
      <c r="C4" s="7" t="str">
        <f t="shared" si="2"/>
        <v/>
      </c>
      <c r="I4" s="11" t="str">
        <f>sumif(Operaciones!$A$2:$A$23,A4,Operaciones!$C$2:$C$23)</f>
        <v>0</v>
      </c>
      <c r="K4" s="15" t="str">
        <f>If(B4="","",sumif(Precios!$L$3:$L$37,A4,Precios!B$3:B$37))</f>
        <v/>
      </c>
    </row>
    <row r="5">
      <c r="A5" t="str">
        <f>Precios!L5</f>
        <v>ACERINOX</v>
      </c>
      <c r="B5" s="12" t="str">
        <f t="shared" si="1"/>
        <v/>
      </c>
      <c r="C5" s="7" t="str">
        <f t="shared" si="2"/>
        <v/>
      </c>
      <c r="I5" s="11" t="str">
        <f>sumif(Operaciones!$A$2:$A$23,A5,Operaciones!$C$2:$C$23)</f>
        <v>0</v>
      </c>
      <c r="K5" s="15" t="str">
        <f>If(B5="","",sumif(Precios!$L$3:$L$37,A5,Precios!B$3:B$37))</f>
        <v/>
      </c>
    </row>
    <row r="6">
      <c r="A6" t="str">
        <f>Precios!L6</f>
        <v>ACS_CONST.</v>
      </c>
      <c r="B6" s="12" t="str">
        <f t="shared" si="1"/>
        <v/>
      </c>
      <c r="C6" s="7" t="str">
        <f t="shared" si="2"/>
        <v/>
      </c>
      <c r="I6" s="11" t="str">
        <f>sumif(Operaciones!$A$2:$A$23,A6,Operaciones!$C$2:$C$23)</f>
        <v>0</v>
      </c>
      <c r="K6" s="15" t="str">
        <f>If(B6="","",sumif(Precios!$L$3:$L$37,A6,Precios!B$3:B$37))</f>
        <v/>
      </c>
    </row>
    <row r="7">
      <c r="A7" t="str">
        <f>Precios!L7</f>
        <v>AENA</v>
      </c>
      <c r="B7" s="12" t="str">
        <f t="shared" si="1"/>
        <v/>
      </c>
      <c r="C7" s="7" t="str">
        <f t="shared" si="2"/>
        <v/>
      </c>
      <c r="I7" s="11" t="str">
        <f>sumif(Operaciones!$A$2:$A$23,A7,Operaciones!$C$2:$C$23)</f>
        <v>0</v>
      </c>
      <c r="K7" s="15" t="str">
        <f>If(B7="","",sumif(Precios!$L$3:$L$37,A7,Precios!B$3:B$37))</f>
        <v/>
      </c>
    </row>
    <row r="8">
      <c r="A8" t="str">
        <f>Precios!L8</f>
        <v>AMADEUS_IT</v>
      </c>
      <c r="B8" s="12" t="str">
        <f t="shared" si="1"/>
        <v/>
      </c>
      <c r="C8" s="7" t="str">
        <f t="shared" si="2"/>
        <v/>
      </c>
      <c r="I8" s="11" t="str">
        <f>sumif(Operaciones!$A$2:$A$23,A8,Operaciones!$C$2:$C$23)</f>
        <v>0</v>
      </c>
      <c r="K8" s="15" t="str">
        <f>If(B8="","",sumif(Precios!$L$3:$L$37,A8,Precios!B$3:B$37))</f>
        <v/>
      </c>
    </row>
    <row r="9">
      <c r="A9" t="str">
        <f>Precios!L9</f>
        <v>ARCEL.MITTAL</v>
      </c>
      <c r="B9" s="12" t="str">
        <f t="shared" si="1"/>
        <v/>
      </c>
      <c r="C9" s="7" t="str">
        <f t="shared" si="2"/>
        <v/>
      </c>
      <c r="I9" s="11" t="str">
        <f>sumif(Operaciones!$A$2:$A$23,A9,Operaciones!$C$2:$C$23)</f>
        <v>0</v>
      </c>
      <c r="K9" s="15" t="str">
        <f>If(B9="","",sumif(Precios!$L$3:$L$37,A9,Precios!B$3:B$37))</f>
        <v/>
      </c>
    </row>
    <row r="10">
      <c r="A10" t="str">
        <f>Precios!L10</f>
        <v>B.POPULAR</v>
      </c>
      <c r="B10" s="12" t="str">
        <f t="shared" si="1"/>
        <v/>
      </c>
      <c r="C10" s="7" t="str">
        <f t="shared" si="2"/>
        <v/>
      </c>
      <c r="I10" s="11" t="str">
        <f>sumif(Operaciones!$A$2:$A$23,A10,Operaciones!$C$2:$C$23)</f>
        <v>0</v>
      </c>
      <c r="K10" s="15" t="str">
        <f>If(B10="","",sumif(Precios!$L$3:$L$37,A10,Precios!B$3:B$37))</f>
        <v/>
      </c>
    </row>
    <row r="11">
      <c r="A11" t="str">
        <f>Precios!L11</f>
        <v>B.SABADELL</v>
      </c>
      <c r="B11" s="12" t="str">
        <f t="shared" si="1"/>
        <v/>
      </c>
      <c r="C11" s="7" t="str">
        <f t="shared" si="2"/>
        <v/>
      </c>
      <c r="I11" s="11" t="str">
        <f>sumif(Operaciones!$A$2:$A$23,A11,Operaciones!$C$2:$C$23)</f>
        <v>0</v>
      </c>
      <c r="K11" s="15" t="str">
        <f>If(B11="","",sumif(Precios!$L$3:$L$37,A11,Precios!B$3:B$37))</f>
        <v/>
      </c>
    </row>
    <row r="12">
      <c r="A12" t="str">
        <f>Precios!L12</f>
        <v>SANTANDER</v>
      </c>
      <c r="B12" s="12" t="str">
        <f t="shared" si="1"/>
        <v/>
      </c>
      <c r="C12" s="7" t="str">
        <f t="shared" si="2"/>
        <v/>
      </c>
      <c r="I12" s="11" t="str">
        <f>sumif(Operaciones!$A$2:$A$23,A12,Operaciones!$C$2:$C$23)</f>
        <v>0</v>
      </c>
      <c r="K12" s="15" t="str">
        <f>If(B12="","",sumif(Precios!$L$3:$L$37,A12,Precios!B$3:B$37))</f>
        <v/>
      </c>
    </row>
    <row r="13">
      <c r="A13" t="str">
        <f>Precios!L13</f>
        <v>BANKIA</v>
      </c>
      <c r="B13" s="12" t="str">
        <f t="shared" si="1"/>
        <v/>
      </c>
      <c r="C13" s="7" t="str">
        <f t="shared" si="2"/>
        <v/>
      </c>
      <c r="I13" s="11" t="str">
        <f>sumif(Operaciones!$A$2:$A$23,A13,Operaciones!$C$2:$C$23)</f>
        <v>0</v>
      </c>
      <c r="K13" s="15" t="str">
        <f>If(B13="","",sumif(Precios!$L$3:$L$37,A13,Precios!B$3:B$37))</f>
        <v/>
      </c>
    </row>
    <row r="14">
      <c r="A14" t="str">
        <f>Precios!L14</f>
        <v>BANKINTER</v>
      </c>
      <c r="B14" s="12" t="str">
        <f t="shared" si="1"/>
        <v/>
      </c>
      <c r="C14" s="7" t="str">
        <f t="shared" si="2"/>
        <v/>
      </c>
      <c r="I14" s="11" t="str">
        <f>sumif(Operaciones!$A$2:$A$23,A14,Operaciones!$C$2:$C$23)</f>
        <v>0</v>
      </c>
      <c r="K14" s="15" t="str">
        <f>If(B14="","",sumif(Precios!$L$3:$L$37,A14,Precios!B$3:B$37))</f>
        <v/>
      </c>
    </row>
    <row r="15">
      <c r="A15" t="str">
        <f>Precios!L15</f>
        <v>BBVA</v>
      </c>
      <c r="B15" s="12" t="str">
        <f t="shared" si="1"/>
        <v>7,200.00</v>
      </c>
      <c r="C15" s="7" t="str">
        <f t="shared" si="2"/>
        <v>34,876.80</v>
      </c>
      <c r="I15" s="11" t="str">
        <f>sumif(Operaciones!$A$2:$A$23,A15,Operaciones!$C$2:$C$23)</f>
        <v>7200</v>
      </c>
      <c r="K15" s="15" t="str">
        <f>If(B15="","",sumif(Precios!$L$3:$L$37,A15,Precios!B$3:B$37))</f>
        <v>4.844</v>
      </c>
    </row>
    <row r="16">
      <c r="A16" t="str">
        <f>Precios!L16</f>
        <v>CAIXABANK</v>
      </c>
      <c r="B16" s="12" t="str">
        <f t="shared" si="1"/>
        <v/>
      </c>
      <c r="C16" s="7" t="str">
        <f t="shared" si="2"/>
        <v/>
      </c>
      <c r="I16" s="11" t="str">
        <f>sumif(Operaciones!$A$2:$A$23,A16,Operaciones!$C$2:$C$23)</f>
        <v>0</v>
      </c>
      <c r="K16" s="15" t="str">
        <f>If(B16="","",sumif(Precios!$L$3:$L$37,A16,Precios!B$3:B$37))</f>
        <v/>
      </c>
    </row>
    <row r="17">
      <c r="A17" t="str">
        <f>Precios!L17</f>
        <v>DIA</v>
      </c>
      <c r="B17" s="12" t="str">
        <f t="shared" si="1"/>
        <v/>
      </c>
      <c r="C17" s="7" t="str">
        <f t="shared" si="2"/>
        <v/>
      </c>
      <c r="I17" s="11" t="str">
        <f>sumif(Operaciones!$A$2:$A$23,A17,Operaciones!$C$2:$C$23)</f>
        <v>0</v>
      </c>
      <c r="K17" s="15" t="str">
        <f>If(B17="","",sumif(Precios!$L$3:$L$37,A17,Precios!B$3:B$37))</f>
        <v/>
      </c>
    </row>
    <row r="18">
      <c r="A18" t="str">
        <f>Precios!L18</f>
        <v>ENAGAS</v>
      </c>
      <c r="B18" s="12" t="str">
        <f t="shared" si="1"/>
        <v/>
      </c>
      <c r="C18" s="7" t="str">
        <f t="shared" si="2"/>
        <v/>
      </c>
      <c r="I18" s="11" t="str">
        <f>sumif(Operaciones!$A$2:$A$23,A18,Operaciones!$C$2:$C$23)</f>
        <v>0</v>
      </c>
      <c r="K18" s="15" t="str">
        <f>If(B18="","",sumif(Precios!$L$3:$L$37,A18,Precios!B$3:B$37))</f>
        <v/>
      </c>
    </row>
    <row r="19">
      <c r="A19" t="str">
        <f>Precios!L19</f>
        <v>ENDESA</v>
      </c>
      <c r="B19" s="12" t="str">
        <f t="shared" si="1"/>
        <v>1,000.00</v>
      </c>
      <c r="C19" s="7" t="str">
        <f t="shared" si="2"/>
        <v>25,110.00</v>
      </c>
      <c r="I19" s="11" t="str">
        <f>sumif(Operaciones!$A$2:$A$23,A19,Operaciones!$C$2:$C$23)</f>
        <v>1000</v>
      </c>
      <c r="K19" s="15" t="str">
        <f>If(B19="","",sumif(Precios!$L$3:$L$37,A19,Precios!B$3:B$37))</f>
        <v>25.11</v>
      </c>
    </row>
    <row r="20">
      <c r="A20" t="str">
        <f>Precios!L20</f>
        <v>FCC</v>
      </c>
      <c r="B20" s="12" t="str">
        <f t="shared" si="1"/>
        <v/>
      </c>
      <c r="C20" s="7" t="str">
        <f t="shared" si="2"/>
        <v/>
      </c>
      <c r="I20" s="11" t="str">
        <f>sumif(Operaciones!$A$2:$A$23,A20,Operaciones!$C$2:$C$23)</f>
        <v>0</v>
      </c>
      <c r="K20" s="15" t="str">
        <f>If(B20="","",sumif(Precios!$L$3:$L$37,A20,Precios!B$3:B$37))</f>
        <v/>
      </c>
    </row>
    <row r="21">
      <c r="A21" t="str">
        <f>Precios!L21</f>
        <v>FERROVIAL</v>
      </c>
      <c r="B21" s="12" t="str">
        <f t="shared" si="1"/>
        <v/>
      </c>
      <c r="C21" s="7" t="str">
        <f t="shared" si="2"/>
        <v/>
      </c>
      <c r="I21" s="11" t="str">
        <f>sumif(Operaciones!$A$2:$A$23,A21,Operaciones!$C$2:$C$23)</f>
        <v>0</v>
      </c>
      <c r="K21" s="15" t="str">
        <f>If(B21="","",sumif(Precios!$L$3:$L$37,A21,Precios!B$3:B$37))</f>
        <v/>
      </c>
    </row>
    <row r="22">
      <c r="A22" t="str">
        <f>Precios!L22</f>
        <v>GAMESA</v>
      </c>
      <c r="B22" s="12" t="str">
        <f t="shared" si="1"/>
        <v/>
      </c>
      <c r="C22" s="7" t="str">
        <f t="shared" si="2"/>
        <v/>
      </c>
      <c r="I22" s="11" t="str">
        <f>sumif(Operaciones!$A$2:$A$23,A22,Operaciones!$C$2:$C$23)</f>
        <v>0</v>
      </c>
      <c r="K22" s="15" t="str">
        <f>If(B22="","",sumif(Precios!$L$3:$L$37,A22,Precios!B$3:B$37))</f>
        <v/>
      </c>
    </row>
    <row r="23">
      <c r="A23" t="str">
        <f>Precios!L23</f>
        <v>GAS_NATURAL</v>
      </c>
      <c r="B23" s="12" t="str">
        <f t="shared" si="1"/>
        <v/>
      </c>
      <c r="C23" s="7" t="str">
        <f t="shared" si="2"/>
        <v/>
      </c>
      <c r="I23" s="11" t="str">
        <f>sumif(Operaciones!$A$2:$A$23,A23,Operaciones!$C$2:$C$23)</f>
        <v>0</v>
      </c>
      <c r="K23" s="15" t="str">
        <f>If(B23="","",sumif(Precios!$L$3:$L$37,A23,Precios!B$3:B$37))</f>
        <v/>
      </c>
    </row>
    <row r="24">
      <c r="A24" t="str">
        <f>Precios!L24</f>
        <v>GRIFOLS</v>
      </c>
      <c r="B24" s="12" t="str">
        <f t="shared" si="1"/>
        <v/>
      </c>
      <c r="C24" s="7" t="str">
        <f t="shared" si="2"/>
        <v/>
      </c>
      <c r="I24" s="11" t="str">
        <f>sumif(Operaciones!$A$2:$A$23,A24,Operaciones!$C$2:$C$23)</f>
        <v>0</v>
      </c>
      <c r="K24" s="15" t="str">
        <f>If(B24="","",sumif(Precios!$L$3:$L$37,A24,Precios!B$3:B$37))</f>
        <v/>
      </c>
    </row>
    <row r="25">
      <c r="A25" t="str">
        <f>Precios!L25</f>
        <v>INT.AIRL.GRP</v>
      </c>
      <c r="B25" s="12" t="str">
        <f t="shared" si="1"/>
        <v/>
      </c>
      <c r="C25" s="7" t="str">
        <f t="shared" si="2"/>
        <v/>
      </c>
      <c r="I25" s="11" t="str">
        <f>sumif(Operaciones!$A$2:$A$23,A25,Operaciones!$C$2:$C$23)</f>
        <v>0</v>
      </c>
      <c r="K25" s="15" t="str">
        <f>If(B25="","",sumif(Precios!$L$3:$L$37,A25,Precios!B$3:B$37))</f>
        <v/>
      </c>
    </row>
    <row r="26">
      <c r="A26" t="str">
        <f>Precios!L26</f>
        <v>INDRA</v>
      </c>
      <c r="B26" s="12" t="str">
        <f t="shared" si="1"/>
        <v/>
      </c>
      <c r="C26" s="7" t="str">
        <f t="shared" si="2"/>
        <v/>
      </c>
      <c r="I26" s="11" t="str">
        <f>sumif(Operaciones!$A$2:$A$23,A26,Operaciones!$C$2:$C$23)</f>
        <v>0</v>
      </c>
      <c r="K26" s="15" t="str">
        <f>If(B26="","",sumif(Precios!$L$3:$L$37,A26,Precios!B$3:B$37))</f>
        <v/>
      </c>
    </row>
    <row r="27">
      <c r="A27" t="str">
        <f>Precios!L27</f>
        <v>IBERDROLA</v>
      </c>
      <c r="B27" s="12" t="str">
        <f t="shared" si="1"/>
        <v/>
      </c>
      <c r="C27" s="7" t="str">
        <f t="shared" si="2"/>
        <v/>
      </c>
      <c r="I27" s="11" t="str">
        <f>sumif(Operaciones!$A$2:$A$23,A27,Operaciones!$C$2:$C$23)</f>
        <v>0</v>
      </c>
      <c r="K27" s="15" t="str">
        <f>If(B27="","",sumif(Precios!$L$3:$L$37,A27,Precios!B$3:B$37))</f>
        <v/>
      </c>
    </row>
    <row r="28">
      <c r="A28" t="str">
        <f>Precios!L28</f>
        <v>INDRA</v>
      </c>
      <c r="B28" s="12" t="str">
        <f t="shared" si="1"/>
        <v/>
      </c>
      <c r="C28" s="7" t="str">
        <f t="shared" si="2"/>
        <v/>
      </c>
      <c r="I28" s="11" t="str">
        <f>sumif(Operaciones!$A$2:$A$23,A28,Operaciones!$C$2:$C$23)</f>
        <v>0</v>
      </c>
      <c r="K28" s="15" t="str">
        <f>If(B28="","",sumif(Precios!$L$3:$L$37,A28,Precios!B$3:B$37))</f>
        <v/>
      </c>
    </row>
    <row r="29">
      <c r="A29" t="str">
        <f>Precios!L29</f>
        <v>MAPFRE</v>
      </c>
      <c r="B29" s="12" t="str">
        <f t="shared" si="1"/>
        <v/>
      </c>
      <c r="C29" s="7" t="str">
        <f t="shared" si="2"/>
        <v/>
      </c>
      <c r="I29" s="11" t="str">
        <f>sumif(Operaciones!$A$2:$A$23,A29,Operaciones!$C$2:$C$23)</f>
        <v>0</v>
      </c>
      <c r="K29" s="15" t="str">
        <f>If(B29="","",sumif(Precios!$L$3:$L$37,A29,Precios!B$3:B$37))</f>
        <v/>
      </c>
    </row>
    <row r="30">
      <c r="A30" t="str">
        <f>Precios!L30</f>
        <v>MEDIASET_ESP</v>
      </c>
      <c r="B30" s="12" t="str">
        <f t="shared" si="1"/>
        <v/>
      </c>
      <c r="C30" s="7" t="str">
        <f t="shared" si="2"/>
        <v/>
      </c>
      <c r="I30" s="11" t="str">
        <f>sumif(Operaciones!$A$2:$A$23,A30,Operaciones!$C$2:$C$23)</f>
        <v>0</v>
      </c>
      <c r="K30" s="15" t="str">
        <f>If(B30="","",sumif(Precios!$L$3:$L$37,A30,Precios!B$3:B$37))</f>
        <v/>
      </c>
    </row>
    <row r="31">
      <c r="A31" t="str">
        <f>Precios!L31</f>
        <v>MERLIN_PROP.</v>
      </c>
      <c r="B31" s="12" t="str">
        <f t="shared" si="1"/>
        <v/>
      </c>
      <c r="C31" s="7" t="str">
        <f t="shared" si="2"/>
        <v/>
      </c>
      <c r="I31" s="11" t="str">
        <f>sumif(Operaciones!$A$2:$A$23,A31,Operaciones!$C$2:$C$23)</f>
        <v>0</v>
      </c>
      <c r="K31" s="15" t="str">
        <f>If(B31="","",sumif(Precios!$L$3:$L$37,A31,Precios!B$3:B$37))</f>
        <v/>
      </c>
    </row>
    <row r="32">
      <c r="A32" t="str">
        <f>Precios!L32</f>
        <v>OBR.H.LAIN</v>
      </c>
      <c r="B32" s="12" t="str">
        <f t="shared" si="1"/>
        <v/>
      </c>
      <c r="C32" s="7" t="str">
        <f t="shared" si="2"/>
        <v/>
      </c>
      <c r="I32" s="11" t="str">
        <f>sumif(Operaciones!$A$2:$A$23,A32,Operaciones!$C$2:$C$23)</f>
        <v>0</v>
      </c>
      <c r="K32" s="15" t="str">
        <f>If(B32="","",sumif(Precios!$L$3:$L$37,A32,Precios!B$3:B$37))</f>
        <v/>
      </c>
    </row>
    <row r="33">
      <c r="A33" t="str">
        <f>Precios!L33</f>
        <v>RED_ELE.CORP</v>
      </c>
      <c r="B33" s="12" t="str">
        <f t="shared" si="1"/>
        <v/>
      </c>
      <c r="C33" s="7" t="str">
        <f t="shared" si="2"/>
        <v/>
      </c>
      <c r="I33" s="11" t="str">
        <f>sumif(Operaciones!$A$2:$A$23,A33,Operaciones!$C$2:$C$23)</f>
        <v>0</v>
      </c>
      <c r="K33" s="15" t="str">
        <f>If(B33="","",sumif(Precios!$L$3:$L$37,A33,Precios!B$3:B$37))</f>
        <v/>
      </c>
    </row>
    <row r="34">
      <c r="A34" t="str">
        <f>Precios!L34</f>
        <v>REPSOL</v>
      </c>
      <c r="B34" s="12" t="str">
        <f t="shared" si="1"/>
        <v/>
      </c>
      <c r="C34" s="7" t="str">
        <f t="shared" si="2"/>
        <v/>
      </c>
      <c r="I34" s="11" t="str">
        <f>sumif(Operaciones!$A$2:$A$23,A34,Operaciones!$C$2:$C$23)</f>
        <v>0</v>
      </c>
      <c r="K34" s="15" t="str">
        <f>If(B34="","",sumif(Precios!$L$3:$L$37,A34,Precios!B$3:B$37))</f>
        <v/>
      </c>
    </row>
    <row r="35">
      <c r="A35" t="str">
        <f>Precios!L35</f>
        <v>SACYR</v>
      </c>
      <c r="B35" s="12" t="str">
        <f t="shared" si="1"/>
        <v/>
      </c>
      <c r="C35" s="7" t="str">
        <f t="shared" si="2"/>
        <v/>
      </c>
      <c r="I35" s="11" t="str">
        <f>sumif(Operaciones!$A$2:$A$23,A35,Operaciones!$C$2:$C$23)</f>
        <v>0</v>
      </c>
      <c r="K35" s="15" t="str">
        <f>If(B35="","",sumif(Precios!$L$3:$L$37,A35,Precios!B$3:B$37))</f>
        <v/>
      </c>
    </row>
    <row r="36">
      <c r="A36" t="str">
        <f>Precios!L36</f>
        <v>TEC.REUNIDAS</v>
      </c>
      <c r="B36" s="12" t="str">
        <f t="shared" si="1"/>
        <v/>
      </c>
      <c r="C36" s="7" t="str">
        <f t="shared" si="2"/>
        <v/>
      </c>
      <c r="I36" s="11" t="str">
        <f>sumif(Operaciones!$A$2:$A$23,A36,Operaciones!$C$2:$C$23)</f>
        <v>0</v>
      </c>
      <c r="K36" s="15" t="str">
        <f>If(B36="","",sumif(Precios!$L$3:$L$37,A36,Precios!B$3:B$37))</f>
        <v/>
      </c>
    </row>
    <row r="37">
      <c r="A37" t="str">
        <f>Precios!L37</f>
        <v>TELEFONICA</v>
      </c>
      <c r="B37" s="12" t="str">
        <f t="shared" si="1"/>
        <v/>
      </c>
      <c r="C37" s="7" t="str">
        <f t="shared" si="2"/>
        <v/>
      </c>
      <c r="I37" s="11" t="str">
        <f>sumif(Operaciones!$A$2:$A$23,A37,Operaciones!$C$2:$C$23)</f>
        <v>0</v>
      </c>
      <c r="K37" s="15" t="str">
        <f>If(B37="","",sumif(Precios!$L$3:$L$37,A37,Precios!B$3:B$37))</f>
        <v/>
      </c>
    </row>
    <row r="38">
      <c r="A38" t="str">
        <f>Precios!L38</f>
        <v/>
      </c>
    </row>
    <row r="39">
      <c r="A39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14"/>
    <col customWidth="1" min="2" max="2" width="10.86"/>
    <col customWidth="1" min="3" max="3" width="7.86"/>
    <col customWidth="1" min="4" max="4" width="7.0"/>
    <col customWidth="1" min="5" max="6" width="8.0"/>
    <col customWidth="1" min="7" max="7" width="9.29"/>
    <col customWidth="1" min="8" max="8" width="11.29"/>
    <col customWidth="1" min="9" max="9" width="11.0"/>
    <col customWidth="1" min="10" max="10" width="11.86"/>
    <col customWidth="1" min="11" max="11" width="12.71"/>
    <col customWidth="1" min="12" max="12" width="12.0"/>
    <col customWidth="1" min="13" max="13" width="9.71"/>
    <col customWidth="1" min="14" max="14" width="9.0"/>
    <col customWidth="1" min="15" max="15" width="8.71"/>
    <col customWidth="1" min="16" max="16" width="7.57"/>
  </cols>
  <sheetData>
    <row r="1">
      <c r="A1" s="16" t="s">
        <v>67</v>
      </c>
      <c r="B1" s="1" t="str">
        <f>100000</f>
        <v>100000</v>
      </c>
      <c r="C1" s="10"/>
      <c r="D1" s="10"/>
      <c r="E1" s="17" t="s">
        <v>68</v>
      </c>
      <c r="F1" s="18" t="s">
        <v>69</v>
      </c>
      <c r="G1" s="18" t="s">
        <v>70</v>
      </c>
      <c r="H1" s="17" t="s">
        <v>64</v>
      </c>
      <c r="I1" s="17" t="s">
        <v>65</v>
      </c>
      <c r="J1" s="17" t="s">
        <v>71</v>
      </c>
      <c r="K1" s="17" t="s">
        <v>72</v>
      </c>
      <c r="L1" s="17" t="s">
        <v>73</v>
      </c>
      <c r="M1" s="19" t="s">
        <v>74</v>
      </c>
      <c r="N1" s="20" t="s">
        <v>75</v>
      </c>
      <c r="O1" s="21" t="s">
        <v>76</v>
      </c>
      <c r="P1" s="21" t="s">
        <v>77</v>
      </c>
    </row>
    <row r="2">
      <c r="A2" s="22" t="s">
        <v>0</v>
      </c>
      <c r="B2" s="23" t="s">
        <v>78</v>
      </c>
      <c r="C2" s="23" t="s">
        <v>63</v>
      </c>
      <c r="D2" s="23" t="s">
        <v>79</v>
      </c>
      <c r="E2" s="24" t="str">
        <f t="shared" ref="E2:H2" si="1">sum(E3:E6)</f>
        <v>1928.92</v>
      </c>
      <c r="F2" s="25" t="str">
        <f t="shared" si="1"/>
        <v>89660</v>
      </c>
      <c r="G2" s="25" t="str">
        <f t="shared" si="1"/>
        <v>448.3</v>
      </c>
      <c r="H2" s="25" t="str">
        <f t="shared" si="1"/>
        <v>85676.8</v>
      </c>
      <c r="I2" s="24"/>
      <c r="J2" s="26"/>
      <c r="K2" s="26"/>
      <c r="L2" s="26"/>
      <c r="M2" s="27" t="str">
        <f t="shared" ref="M2:O2" si="2">sum(M3:M6)</f>
        <v>90,108.30</v>
      </c>
      <c r="N2" s="27" t="str">
        <f t="shared" si="2"/>
        <v>87,177.34</v>
      </c>
      <c r="O2" s="27" t="str">
        <f t="shared" si="2"/>
        <v>-2,930.96</v>
      </c>
      <c r="P2" s="27" t="str">
        <f t="shared" ref="P2:P6" si="3">O2*100/M2</f>
        <v>-3.25</v>
      </c>
    </row>
    <row r="3">
      <c r="A3" t="str">
        <f>Precios!L19</f>
        <v>ENDESA</v>
      </c>
      <c r="B3" s="28">
        <v>42116.0</v>
      </c>
      <c r="C3" s="11">
        <v>1000.0</v>
      </c>
      <c r="D3" s="11">
        <v>18.62</v>
      </c>
      <c r="E3" s="10" t="str">
        <f>1021.32</f>
        <v>1021.32</v>
      </c>
      <c r="F3" s="29" t="str">
        <f t="shared" ref="F3:F23" si="4">IF(C3="","",D3*C3)</f>
        <v>18620</v>
      </c>
      <c r="G3" s="14" t="str">
        <f t="shared" ref="G3:G6" si="5">IF(A3="","",F3*0.005)</f>
        <v>93.1</v>
      </c>
      <c r="H3" s="29" t="str">
        <f t="shared" ref="H3:H23" si="6">If(C3="","",C3*I3)</f>
        <v>25110</v>
      </c>
      <c r="I3" s="15" t="str">
        <f>If(C3="","",sumif(Precios!$L$3:$L$37,A3,Precios!B$3:B$37))</f>
        <v>25.11</v>
      </c>
      <c r="J3" s="29" t="str">
        <f t="shared" ref="J3:J23" si="7">If(B3="","",today()-B3)</f>
        <v>430</v>
      </c>
      <c r="K3" s="30" t="str">
        <f t="shared" ref="K3:K23" si="8">If(D3="","",(I3-D3)*100/D3)</f>
        <v>34.85</v>
      </c>
      <c r="L3" s="30" t="str">
        <f t="shared" ref="L3:L23" si="9">if(J3="","",K3*360/J3)</f>
        <v>29.18</v>
      </c>
      <c r="M3" s="31" t="str">
        <f t="shared" ref="M3:M6" si="10">F3+G3</f>
        <v>18,713.10</v>
      </c>
      <c r="N3" s="31" t="str">
        <f t="shared" ref="N3:N6" si="11">H3*(0.995)+E3</f>
        <v>26,005.77</v>
      </c>
      <c r="O3" s="31" t="str">
        <f t="shared" ref="O3:O6" si="12">N3-M3</f>
        <v>7,292.67</v>
      </c>
      <c r="P3" s="31" t="str">
        <f t="shared" si="3"/>
        <v>38.97</v>
      </c>
    </row>
    <row r="4">
      <c r="A4" s="10" t="s">
        <v>1</v>
      </c>
      <c r="B4" s="28">
        <v>42461.0</v>
      </c>
      <c r="C4" s="11">
        <v>2000.0</v>
      </c>
      <c r="D4" s="11">
        <v>14.3</v>
      </c>
      <c r="F4" s="29" t="str">
        <f t="shared" si="4"/>
        <v>28600</v>
      </c>
      <c r="G4" s="14" t="str">
        <f t="shared" si="5"/>
        <v>143</v>
      </c>
      <c r="H4" s="29" t="str">
        <f t="shared" si="6"/>
        <v>25690</v>
      </c>
      <c r="I4" s="15" t="str">
        <f>If(C4="","",sumif(Precios!$L$3:$L$37,A4,Precios!B$3:B$37))</f>
        <v>12.845</v>
      </c>
      <c r="J4" s="29" t="str">
        <f t="shared" si="7"/>
        <v>85</v>
      </c>
      <c r="K4" s="30" t="str">
        <f t="shared" si="8"/>
        <v>-10.17</v>
      </c>
      <c r="L4" s="30" t="str">
        <f t="shared" si="9"/>
        <v>-43.09</v>
      </c>
      <c r="M4" s="31" t="str">
        <f t="shared" si="10"/>
        <v>28,743.00</v>
      </c>
      <c r="N4" s="31" t="str">
        <f t="shared" si="11"/>
        <v>25,561.55</v>
      </c>
      <c r="O4" s="31" t="str">
        <f t="shared" si="12"/>
        <v>-3,181.45</v>
      </c>
      <c r="P4" s="31" t="str">
        <f t="shared" si="3"/>
        <v>-11.07</v>
      </c>
    </row>
    <row r="5">
      <c r="A5" s="10" t="s">
        <v>13</v>
      </c>
      <c r="B5" s="28">
        <v>42262.0</v>
      </c>
      <c r="C5" s="11">
        <v>3200.0</v>
      </c>
      <c r="D5" s="11">
        <v>6.3</v>
      </c>
      <c r="E5" s="10" t="str">
        <f>907.6</f>
        <v>907.6</v>
      </c>
      <c r="F5" s="29" t="str">
        <f t="shared" si="4"/>
        <v>20160</v>
      </c>
      <c r="G5" s="14" t="str">
        <f t="shared" si="5"/>
        <v>100.8</v>
      </c>
      <c r="H5" s="29" t="str">
        <f t="shared" si="6"/>
        <v>15500.8</v>
      </c>
      <c r="I5" s="15" t="str">
        <f>If(C5="","",sumif(Precios!$L$3:$L$37,A5,Precios!B$3:B$37))</f>
        <v>4.844</v>
      </c>
      <c r="J5" s="29" t="str">
        <f t="shared" si="7"/>
        <v>284</v>
      </c>
      <c r="K5" s="30" t="str">
        <f t="shared" si="8"/>
        <v>-23.11</v>
      </c>
      <c r="L5" s="30" t="str">
        <f t="shared" si="9"/>
        <v>-29.30</v>
      </c>
      <c r="M5" s="31" t="str">
        <f t="shared" si="10"/>
        <v>20,260.80</v>
      </c>
      <c r="N5" s="31" t="str">
        <f t="shared" si="11"/>
        <v>16,330.90</v>
      </c>
      <c r="O5" s="31" t="str">
        <f t="shared" si="12"/>
        <v>-3,929.90</v>
      </c>
      <c r="P5" s="31" t="str">
        <f t="shared" si="3"/>
        <v>-19.40</v>
      </c>
    </row>
    <row r="6">
      <c r="A6" s="10" t="s">
        <v>13</v>
      </c>
      <c r="B6" s="28">
        <v>42496.0</v>
      </c>
      <c r="C6" s="11">
        <v>4000.0</v>
      </c>
      <c r="D6" s="11">
        <v>5.57</v>
      </c>
      <c r="F6" s="29" t="str">
        <f t="shared" si="4"/>
        <v>22280</v>
      </c>
      <c r="G6" s="14" t="str">
        <f t="shared" si="5"/>
        <v>111.4</v>
      </c>
      <c r="H6" s="29" t="str">
        <f t="shared" si="6"/>
        <v>19376</v>
      </c>
      <c r="I6" s="15" t="str">
        <f>If(C6="","",sumif(Precios!$L$3:$L$37,A6,Precios!B$3:B$37))</f>
        <v>4.844</v>
      </c>
      <c r="J6" s="29" t="str">
        <f t="shared" si="7"/>
        <v>50</v>
      </c>
      <c r="K6" s="30" t="str">
        <f t="shared" si="8"/>
        <v>-13.03</v>
      </c>
      <c r="L6" s="30" t="str">
        <f t="shared" si="9"/>
        <v>-93.85</v>
      </c>
      <c r="M6" s="31" t="str">
        <f t="shared" si="10"/>
        <v>22,391.40</v>
      </c>
      <c r="N6" s="31" t="str">
        <f t="shared" si="11"/>
        <v>19,279.12</v>
      </c>
      <c r="O6" s="31" t="str">
        <f t="shared" si="12"/>
        <v>-3,112.28</v>
      </c>
      <c r="P6" s="31" t="str">
        <f t="shared" si="3"/>
        <v>-13.90</v>
      </c>
    </row>
    <row r="7">
      <c r="F7" s="29" t="str">
        <f t="shared" si="4"/>
        <v/>
      </c>
      <c r="G7" s="14" t="str">
        <f t="shared" ref="G7:G23" si="13">IF(A7="","",F7*0.01)</f>
        <v/>
      </c>
      <c r="H7" s="29" t="str">
        <f t="shared" si="6"/>
        <v/>
      </c>
      <c r="I7" s="15" t="str">
        <f>If(C7="","",sumif(Precios!$L$3:$L$37,A7,Precios!B$3:B$37))</f>
        <v/>
      </c>
      <c r="J7" s="29" t="str">
        <f t="shared" si="7"/>
        <v/>
      </c>
      <c r="K7" s="30" t="str">
        <f t="shared" si="8"/>
        <v/>
      </c>
      <c r="L7" s="30" t="str">
        <f t="shared" si="9"/>
        <v/>
      </c>
      <c r="M7" s="32"/>
      <c r="N7" s="32"/>
      <c r="O7" s="32"/>
      <c r="P7" s="32"/>
    </row>
    <row r="8">
      <c r="F8" s="29" t="str">
        <f t="shared" si="4"/>
        <v/>
      </c>
      <c r="G8" s="14" t="str">
        <f t="shared" si="13"/>
        <v/>
      </c>
      <c r="H8" s="29" t="str">
        <f t="shared" si="6"/>
        <v/>
      </c>
      <c r="I8" s="15" t="str">
        <f>If(C8="","",sumif(Precios!$L$3:$L$37,A8,Precios!B$3:B$37))</f>
        <v/>
      </c>
      <c r="J8" s="29" t="str">
        <f t="shared" si="7"/>
        <v/>
      </c>
      <c r="K8" s="30" t="str">
        <f t="shared" si="8"/>
        <v/>
      </c>
      <c r="L8" s="30" t="str">
        <f t="shared" si="9"/>
        <v/>
      </c>
      <c r="M8" s="32"/>
      <c r="N8" s="32"/>
      <c r="O8" s="32"/>
      <c r="P8" s="32"/>
    </row>
    <row r="9">
      <c r="F9" s="29" t="str">
        <f t="shared" si="4"/>
        <v/>
      </c>
      <c r="G9" s="14" t="str">
        <f t="shared" si="13"/>
        <v/>
      </c>
      <c r="H9" s="29" t="str">
        <f t="shared" si="6"/>
        <v/>
      </c>
      <c r="I9" s="15" t="str">
        <f>If(C9="","",sumif(Precios!$L$3:$L$37,A9,Precios!B$3:B$37))</f>
        <v/>
      </c>
      <c r="J9" s="29" t="str">
        <f t="shared" si="7"/>
        <v/>
      </c>
      <c r="K9" s="30" t="str">
        <f t="shared" si="8"/>
        <v/>
      </c>
      <c r="L9" s="30" t="str">
        <f t="shared" si="9"/>
        <v/>
      </c>
      <c r="M9" s="32"/>
      <c r="N9" s="32"/>
      <c r="O9" s="32"/>
      <c r="P9" s="32"/>
    </row>
    <row r="10">
      <c r="F10" s="29" t="str">
        <f t="shared" si="4"/>
        <v/>
      </c>
      <c r="G10" s="14" t="str">
        <f t="shared" si="13"/>
        <v/>
      </c>
      <c r="H10" s="29" t="str">
        <f t="shared" si="6"/>
        <v/>
      </c>
      <c r="I10" s="15" t="str">
        <f>If(C10="","",sumif(Precios!$L$3:$L$37,A10,Precios!B$3:B$37))</f>
        <v/>
      </c>
      <c r="J10" s="29" t="str">
        <f t="shared" si="7"/>
        <v/>
      </c>
      <c r="K10" s="30" t="str">
        <f t="shared" si="8"/>
        <v/>
      </c>
      <c r="L10" s="30" t="str">
        <f t="shared" si="9"/>
        <v/>
      </c>
      <c r="M10" s="32"/>
      <c r="N10" s="32"/>
      <c r="O10" s="32"/>
      <c r="P10" s="32"/>
    </row>
    <row r="11">
      <c r="F11" s="29" t="str">
        <f t="shared" si="4"/>
        <v/>
      </c>
      <c r="G11" s="14" t="str">
        <f t="shared" si="13"/>
        <v/>
      </c>
      <c r="H11" s="29" t="str">
        <f t="shared" si="6"/>
        <v/>
      </c>
      <c r="I11" s="15" t="str">
        <f>If(C11="","",sumif(Precios!$L$3:$L$37,A11,Precios!B$3:B$37))</f>
        <v/>
      </c>
      <c r="J11" s="29" t="str">
        <f t="shared" si="7"/>
        <v/>
      </c>
      <c r="K11" s="30" t="str">
        <f t="shared" si="8"/>
        <v/>
      </c>
      <c r="L11" s="30" t="str">
        <f t="shared" si="9"/>
        <v/>
      </c>
      <c r="M11" s="32"/>
      <c r="N11" s="32"/>
      <c r="O11" s="32"/>
      <c r="P11" s="32"/>
    </row>
    <row r="12">
      <c r="F12" s="29" t="str">
        <f t="shared" si="4"/>
        <v/>
      </c>
      <c r="G12" s="14" t="str">
        <f t="shared" si="13"/>
        <v/>
      </c>
      <c r="H12" s="29" t="str">
        <f t="shared" si="6"/>
        <v/>
      </c>
      <c r="I12" s="15" t="str">
        <f>If(C12="","",sumif(Precios!$L$3:$L$37,A12,Precios!B$3:B$37))</f>
        <v/>
      </c>
      <c r="J12" s="29" t="str">
        <f t="shared" si="7"/>
        <v/>
      </c>
      <c r="K12" s="30" t="str">
        <f t="shared" si="8"/>
        <v/>
      </c>
      <c r="L12" s="30" t="str">
        <f t="shared" si="9"/>
        <v/>
      </c>
      <c r="M12" s="32"/>
      <c r="N12" s="32"/>
      <c r="O12" s="32"/>
      <c r="P12" s="32"/>
    </row>
    <row r="13">
      <c r="F13" s="29" t="str">
        <f t="shared" si="4"/>
        <v/>
      </c>
      <c r="G13" s="14" t="str">
        <f t="shared" si="13"/>
        <v/>
      </c>
      <c r="H13" s="29" t="str">
        <f t="shared" si="6"/>
        <v/>
      </c>
      <c r="I13" s="15" t="str">
        <f>If(C13="","",sumif(Precios!$L$3:$L$37,A13,Precios!B$3:B$37))</f>
        <v/>
      </c>
      <c r="J13" s="29" t="str">
        <f t="shared" si="7"/>
        <v/>
      </c>
      <c r="K13" s="30" t="str">
        <f t="shared" si="8"/>
        <v/>
      </c>
      <c r="L13" s="30" t="str">
        <f t="shared" si="9"/>
        <v/>
      </c>
      <c r="M13" s="32"/>
      <c r="N13" s="32"/>
      <c r="O13" s="32"/>
      <c r="P13" s="32"/>
    </row>
    <row r="14">
      <c r="F14" s="29" t="str">
        <f t="shared" si="4"/>
        <v/>
      </c>
      <c r="G14" s="14" t="str">
        <f t="shared" si="13"/>
        <v/>
      </c>
      <c r="H14" s="29" t="str">
        <f t="shared" si="6"/>
        <v/>
      </c>
      <c r="I14" s="15" t="str">
        <f>If(C14="","",sumif(Precios!$L$3:$L$37,A14,Precios!B$3:B$37))</f>
        <v/>
      </c>
      <c r="J14" s="29" t="str">
        <f t="shared" si="7"/>
        <v/>
      </c>
      <c r="K14" s="30" t="str">
        <f t="shared" si="8"/>
        <v/>
      </c>
      <c r="L14" s="30" t="str">
        <f t="shared" si="9"/>
        <v/>
      </c>
      <c r="M14" s="32"/>
      <c r="N14" s="32"/>
      <c r="O14" s="32"/>
      <c r="P14" s="32"/>
    </row>
    <row r="15">
      <c r="F15" s="29" t="str">
        <f t="shared" si="4"/>
        <v/>
      </c>
      <c r="G15" s="14" t="str">
        <f t="shared" si="13"/>
        <v/>
      </c>
      <c r="H15" s="29" t="str">
        <f t="shared" si="6"/>
        <v/>
      </c>
      <c r="I15" s="15" t="str">
        <f>If(C15="","",sumif(Precios!$L$3:$L$37,A15,Precios!B$3:B$37))</f>
        <v/>
      </c>
      <c r="J15" s="29" t="str">
        <f t="shared" si="7"/>
        <v/>
      </c>
      <c r="K15" s="30" t="str">
        <f t="shared" si="8"/>
        <v/>
      </c>
      <c r="L15" s="30" t="str">
        <f t="shared" si="9"/>
        <v/>
      </c>
      <c r="M15" s="32"/>
      <c r="N15" s="32"/>
      <c r="O15" s="32"/>
      <c r="P15" s="32"/>
    </row>
    <row r="16">
      <c r="F16" s="29" t="str">
        <f t="shared" si="4"/>
        <v/>
      </c>
      <c r="G16" s="14" t="str">
        <f t="shared" si="13"/>
        <v/>
      </c>
      <c r="H16" s="29" t="str">
        <f t="shared" si="6"/>
        <v/>
      </c>
      <c r="I16" s="15" t="str">
        <f>If(C16="","",sumif(Precios!$L$3:$L$37,A16,Precios!B$3:B$37))</f>
        <v/>
      </c>
      <c r="J16" s="29" t="str">
        <f t="shared" si="7"/>
        <v/>
      </c>
      <c r="K16" s="30" t="str">
        <f t="shared" si="8"/>
        <v/>
      </c>
      <c r="L16" s="30" t="str">
        <f t="shared" si="9"/>
        <v/>
      </c>
      <c r="M16" s="32"/>
      <c r="N16" s="32"/>
      <c r="O16" s="32"/>
      <c r="P16" s="32"/>
    </row>
    <row r="17">
      <c r="F17" s="29" t="str">
        <f t="shared" si="4"/>
        <v/>
      </c>
      <c r="G17" s="14" t="str">
        <f t="shared" si="13"/>
        <v/>
      </c>
      <c r="H17" s="29" t="str">
        <f t="shared" si="6"/>
        <v/>
      </c>
      <c r="I17" s="15" t="str">
        <f>If(C17="","",sumif(Precios!$L$3:$L$37,A17,Precios!B$3:B$37))</f>
        <v/>
      </c>
      <c r="J17" s="29" t="str">
        <f t="shared" si="7"/>
        <v/>
      </c>
      <c r="K17" s="30" t="str">
        <f t="shared" si="8"/>
        <v/>
      </c>
      <c r="L17" s="30" t="str">
        <f t="shared" si="9"/>
        <v/>
      </c>
      <c r="M17" s="32"/>
      <c r="N17" s="32"/>
      <c r="O17" s="32"/>
      <c r="P17" s="32"/>
    </row>
    <row r="18">
      <c r="F18" s="29" t="str">
        <f t="shared" si="4"/>
        <v/>
      </c>
      <c r="G18" s="14" t="str">
        <f t="shared" si="13"/>
        <v/>
      </c>
      <c r="H18" s="29" t="str">
        <f t="shared" si="6"/>
        <v/>
      </c>
      <c r="I18" s="15" t="str">
        <f>If(C18="","",sumif(Precios!$L$3:$L$37,A18,Precios!B$3:B$37))</f>
        <v/>
      </c>
      <c r="J18" s="29" t="str">
        <f t="shared" si="7"/>
        <v/>
      </c>
      <c r="K18" s="30" t="str">
        <f t="shared" si="8"/>
        <v/>
      </c>
      <c r="L18" s="30" t="str">
        <f t="shared" si="9"/>
        <v/>
      </c>
      <c r="M18" s="32"/>
      <c r="N18" s="32"/>
      <c r="O18" s="32"/>
      <c r="P18" s="32"/>
    </row>
    <row r="19">
      <c r="F19" s="29" t="str">
        <f t="shared" si="4"/>
        <v/>
      </c>
      <c r="G19" s="14" t="str">
        <f t="shared" si="13"/>
        <v/>
      </c>
      <c r="H19" s="29" t="str">
        <f t="shared" si="6"/>
        <v/>
      </c>
      <c r="I19" s="15" t="str">
        <f>If(C19="","",sumif(Precios!$L$3:$L$37,A19,Precios!B$3:B$37))</f>
        <v/>
      </c>
      <c r="J19" s="29" t="str">
        <f t="shared" si="7"/>
        <v/>
      </c>
      <c r="K19" s="30" t="str">
        <f t="shared" si="8"/>
        <v/>
      </c>
      <c r="L19" s="30" t="str">
        <f t="shared" si="9"/>
        <v/>
      </c>
      <c r="M19" s="32"/>
      <c r="N19" s="32"/>
      <c r="O19" s="32"/>
      <c r="P19" s="32"/>
    </row>
    <row r="20">
      <c r="F20" s="29" t="str">
        <f t="shared" si="4"/>
        <v/>
      </c>
      <c r="G20" s="14" t="str">
        <f t="shared" si="13"/>
        <v/>
      </c>
      <c r="H20" s="29" t="str">
        <f t="shared" si="6"/>
        <v/>
      </c>
      <c r="I20" s="15" t="str">
        <f>If(C20="","",sumif(Precios!$L$3:$L$37,A20,Precios!B$3:B$37))</f>
        <v/>
      </c>
      <c r="J20" s="29" t="str">
        <f t="shared" si="7"/>
        <v/>
      </c>
      <c r="K20" s="30" t="str">
        <f t="shared" si="8"/>
        <v/>
      </c>
      <c r="L20" s="30" t="str">
        <f t="shared" si="9"/>
        <v/>
      </c>
      <c r="M20" s="32"/>
      <c r="N20" s="32"/>
      <c r="O20" s="32"/>
      <c r="P20" s="32"/>
    </row>
    <row r="21">
      <c r="F21" s="29" t="str">
        <f t="shared" si="4"/>
        <v/>
      </c>
      <c r="G21" s="14" t="str">
        <f t="shared" si="13"/>
        <v/>
      </c>
      <c r="H21" s="29" t="str">
        <f t="shared" si="6"/>
        <v/>
      </c>
      <c r="I21" s="15" t="str">
        <f>If(C21="","",sumif(Precios!$L$3:$L$37,A21,Precios!B$3:B$37))</f>
        <v/>
      </c>
      <c r="J21" s="29" t="str">
        <f t="shared" si="7"/>
        <v/>
      </c>
      <c r="K21" s="30" t="str">
        <f t="shared" si="8"/>
        <v/>
      </c>
      <c r="L21" s="30" t="str">
        <f t="shared" si="9"/>
        <v/>
      </c>
      <c r="M21" s="32"/>
      <c r="N21" s="32"/>
      <c r="O21" s="32"/>
      <c r="P21" s="32"/>
    </row>
    <row r="22">
      <c r="F22" s="29" t="str">
        <f t="shared" si="4"/>
        <v/>
      </c>
      <c r="G22" s="14" t="str">
        <f t="shared" si="13"/>
        <v/>
      </c>
      <c r="H22" s="29" t="str">
        <f t="shared" si="6"/>
        <v/>
      </c>
      <c r="I22" s="15" t="str">
        <f>If(C22="","",sumif(Precios!$L$3:$L$37,A22,Precios!B$3:B$37))</f>
        <v/>
      </c>
      <c r="J22" s="29" t="str">
        <f t="shared" si="7"/>
        <v/>
      </c>
      <c r="K22" s="30" t="str">
        <f t="shared" si="8"/>
        <v/>
      </c>
      <c r="L22" s="30" t="str">
        <f t="shared" si="9"/>
        <v/>
      </c>
      <c r="M22" s="32"/>
      <c r="N22" s="32"/>
      <c r="O22" s="32"/>
      <c r="P22" s="32"/>
    </row>
    <row r="23">
      <c r="F23" s="29" t="str">
        <f t="shared" si="4"/>
        <v/>
      </c>
      <c r="G23" s="14" t="str">
        <f t="shared" si="13"/>
        <v/>
      </c>
      <c r="H23" s="29" t="str">
        <f t="shared" si="6"/>
        <v/>
      </c>
      <c r="I23" s="15" t="str">
        <f>If(C23="","",sumif(Precios!$L$3:$L$37,A23,Precios!B$3:B$37))</f>
        <v/>
      </c>
      <c r="J23" s="29" t="str">
        <f t="shared" si="7"/>
        <v/>
      </c>
      <c r="K23" s="30" t="str">
        <f t="shared" si="8"/>
        <v/>
      </c>
      <c r="L23" s="30" t="str">
        <f t="shared" si="9"/>
        <v/>
      </c>
      <c r="M23" s="32"/>
      <c r="N23" s="32"/>
      <c r="O23" s="32"/>
      <c r="P23" s="32"/>
    </row>
    <row r="24">
      <c r="F24" s="33"/>
      <c r="G24" s="33"/>
    </row>
    <row r="25">
      <c r="F25" s="33"/>
      <c r="G25" s="33"/>
    </row>
    <row r="26">
      <c r="F26" s="33"/>
      <c r="G26" s="33"/>
    </row>
    <row r="27">
      <c r="F27" s="33"/>
      <c r="G27" s="33"/>
    </row>
    <row r="28">
      <c r="F28" s="33"/>
      <c r="G28" s="33"/>
    </row>
    <row r="29">
      <c r="F29" s="33"/>
      <c r="G29" s="33"/>
    </row>
    <row r="30">
      <c r="F30" s="33"/>
      <c r="G30" s="33"/>
    </row>
    <row r="31">
      <c r="F31" s="33"/>
      <c r="G31" s="33"/>
    </row>
    <row r="32">
      <c r="F32" s="33"/>
      <c r="G32" s="33"/>
    </row>
    <row r="33">
      <c r="F33" s="33"/>
      <c r="G33" s="33"/>
    </row>
    <row r="34">
      <c r="F34" s="33"/>
      <c r="G34" s="33"/>
    </row>
    <row r="35">
      <c r="F35" s="33"/>
      <c r="G35" s="33"/>
    </row>
    <row r="36">
      <c r="F36" s="33"/>
      <c r="G36" s="33"/>
    </row>
    <row r="37">
      <c r="F37" s="33"/>
      <c r="G37" s="33"/>
    </row>
    <row r="38">
      <c r="F38" s="33"/>
      <c r="G38" s="33"/>
    </row>
    <row r="39">
      <c r="F39" s="33"/>
      <c r="G39" s="33"/>
    </row>
    <row r="40">
      <c r="F40" s="33"/>
      <c r="G40" s="33"/>
    </row>
    <row r="41">
      <c r="F41" s="33"/>
      <c r="G41" s="33"/>
    </row>
    <row r="42">
      <c r="F42" s="33"/>
      <c r="G42" s="33"/>
    </row>
    <row r="43">
      <c r="F43" s="33"/>
      <c r="G43" s="33"/>
    </row>
    <row r="44">
      <c r="F44" s="33"/>
      <c r="G44" s="33"/>
    </row>
    <row r="45">
      <c r="F45" s="33"/>
      <c r="G45" s="33"/>
    </row>
    <row r="46">
      <c r="F46" s="33"/>
      <c r="G46" s="33"/>
    </row>
    <row r="47">
      <c r="F47" s="33"/>
      <c r="G47" s="33"/>
    </row>
    <row r="48">
      <c r="F48" s="33"/>
      <c r="G48" s="33"/>
    </row>
    <row r="49">
      <c r="F49" s="33"/>
      <c r="G49" s="33"/>
    </row>
    <row r="50">
      <c r="F50" s="33"/>
      <c r="G50" s="33"/>
    </row>
    <row r="51">
      <c r="F51" s="33"/>
      <c r="G51" s="33"/>
    </row>
    <row r="52">
      <c r="F52" s="33"/>
      <c r="G52" s="33"/>
    </row>
    <row r="53">
      <c r="F53" s="33"/>
      <c r="G53" s="33"/>
    </row>
    <row r="54">
      <c r="F54" s="33"/>
      <c r="G54" s="33"/>
    </row>
    <row r="55">
      <c r="F55" s="33"/>
      <c r="G55" s="33"/>
    </row>
    <row r="56">
      <c r="F56" s="33"/>
      <c r="G56" s="33"/>
    </row>
    <row r="57">
      <c r="F57" s="33"/>
      <c r="G57" s="33"/>
    </row>
    <row r="58">
      <c r="F58" s="33"/>
      <c r="G58" s="33"/>
    </row>
    <row r="59">
      <c r="F59" s="33"/>
      <c r="G59" s="33"/>
    </row>
    <row r="60">
      <c r="F60" s="33"/>
      <c r="G60" s="33"/>
    </row>
    <row r="61">
      <c r="F61" s="33"/>
      <c r="G61" s="33"/>
    </row>
    <row r="62">
      <c r="F62" s="33"/>
      <c r="G62" s="33"/>
    </row>
    <row r="63">
      <c r="F63" s="33"/>
      <c r="G63" s="33"/>
    </row>
    <row r="64">
      <c r="F64" s="33"/>
      <c r="G64" s="33"/>
    </row>
    <row r="65">
      <c r="F65" s="33"/>
      <c r="G65" s="33"/>
    </row>
    <row r="66">
      <c r="F66" s="33"/>
      <c r="G66" s="33"/>
    </row>
    <row r="67">
      <c r="F67" s="33"/>
      <c r="G67" s="33"/>
    </row>
    <row r="68">
      <c r="F68" s="33"/>
      <c r="G68" s="33"/>
    </row>
    <row r="69">
      <c r="F69" s="33"/>
      <c r="G69" s="33"/>
    </row>
    <row r="70">
      <c r="F70" s="33"/>
      <c r="G70" s="33"/>
    </row>
    <row r="71">
      <c r="F71" s="33"/>
      <c r="G71" s="33"/>
    </row>
    <row r="72">
      <c r="F72" s="33"/>
      <c r="G72" s="33"/>
    </row>
    <row r="73">
      <c r="F73" s="33"/>
      <c r="G73" s="33"/>
    </row>
    <row r="74">
      <c r="F74" s="33"/>
      <c r="G74" s="33"/>
    </row>
    <row r="75">
      <c r="F75" s="33"/>
      <c r="G75" s="33"/>
    </row>
    <row r="76">
      <c r="F76" s="33"/>
      <c r="G76" s="33"/>
    </row>
    <row r="77">
      <c r="F77" s="33"/>
      <c r="G77" s="33"/>
    </row>
    <row r="78">
      <c r="F78" s="33"/>
      <c r="G78" s="33"/>
    </row>
    <row r="79">
      <c r="F79" s="33"/>
      <c r="G79" s="33"/>
    </row>
    <row r="80">
      <c r="F80" s="33"/>
      <c r="G80" s="33"/>
    </row>
    <row r="81">
      <c r="F81" s="33"/>
      <c r="G81" s="33"/>
    </row>
    <row r="82">
      <c r="F82" s="33"/>
      <c r="G82" s="33"/>
    </row>
    <row r="83">
      <c r="F83" s="33"/>
      <c r="G83" s="33"/>
    </row>
    <row r="84">
      <c r="F84" s="33"/>
      <c r="G84" s="33"/>
    </row>
    <row r="85">
      <c r="F85" s="33"/>
      <c r="G85" s="33"/>
    </row>
    <row r="86">
      <c r="F86" s="33"/>
      <c r="G86" s="33"/>
    </row>
    <row r="87">
      <c r="F87" s="33"/>
      <c r="G87" s="33"/>
    </row>
    <row r="88">
      <c r="F88" s="33"/>
      <c r="G88" s="33"/>
    </row>
    <row r="89">
      <c r="F89" s="33"/>
      <c r="G89" s="33"/>
    </row>
    <row r="90">
      <c r="F90" s="33"/>
      <c r="G90" s="33"/>
    </row>
    <row r="91">
      <c r="F91" s="33"/>
      <c r="G91" s="33"/>
    </row>
    <row r="92">
      <c r="F92" s="33"/>
      <c r="G92" s="33"/>
    </row>
    <row r="93">
      <c r="F93" s="33"/>
      <c r="G93" s="33"/>
    </row>
    <row r="94">
      <c r="F94" s="33"/>
      <c r="G94" s="33"/>
    </row>
    <row r="95">
      <c r="F95" s="33"/>
      <c r="G95" s="33"/>
    </row>
    <row r="96">
      <c r="F96" s="33"/>
      <c r="G96" s="33"/>
    </row>
    <row r="97">
      <c r="F97" s="33"/>
      <c r="G97" s="33"/>
    </row>
    <row r="98">
      <c r="F98" s="33"/>
      <c r="G98" s="33"/>
    </row>
    <row r="99">
      <c r="F99" s="33"/>
      <c r="G99" s="33"/>
    </row>
    <row r="100">
      <c r="F100" s="33"/>
      <c r="G100" s="33"/>
    </row>
    <row r="101">
      <c r="F101" s="33"/>
      <c r="G101" s="33"/>
    </row>
    <row r="102">
      <c r="F102" s="33"/>
      <c r="G102" s="33"/>
    </row>
    <row r="103">
      <c r="F103" s="33"/>
      <c r="G103" s="33"/>
    </row>
    <row r="104">
      <c r="F104" s="33"/>
      <c r="G104" s="33"/>
    </row>
    <row r="105">
      <c r="F105" s="33"/>
      <c r="G105" s="33"/>
    </row>
    <row r="106">
      <c r="F106" s="33"/>
      <c r="G106" s="33"/>
    </row>
    <row r="107">
      <c r="F107" s="33"/>
      <c r="G107" s="33"/>
    </row>
    <row r="108">
      <c r="F108" s="33"/>
      <c r="G108" s="33"/>
    </row>
    <row r="109">
      <c r="F109" s="33"/>
      <c r="G109" s="33"/>
    </row>
    <row r="110">
      <c r="F110" s="33"/>
      <c r="G110" s="33"/>
    </row>
    <row r="111">
      <c r="F111" s="33"/>
      <c r="G111" s="33"/>
    </row>
    <row r="112">
      <c r="F112" s="33"/>
      <c r="G112" s="33"/>
    </row>
    <row r="113">
      <c r="F113" s="33"/>
      <c r="G113" s="33"/>
    </row>
    <row r="114">
      <c r="F114" s="33"/>
      <c r="G114" s="33"/>
    </row>
    <row r="115">
      <c r="F115" s="33"/>
      <c r="G115" s="33"/>
    </row>
    <row r="116">
      <c r="F116" s="33"/>
      <c r="G116" s="33"/>
    </row>
    <row r="117">
      <c r="F117" s="33"/>
      <c r="G117" s="33"/>
    </row>
    <row r="118">
      <c r="F118" s="33"/>
      <c r="G118" s="33"/>
    </row>
    <row r="119">
      <c r="F119" s="33"/>
      <c r="G119" s="33"/>
    </row>
    <row r="120">
      <c r="F120" s="33"/>
      <c r="G120" s="33"/>
    </row>
    <row r="121">
      <c r="F121" s="33"/>
      <c r="G121" s="33"/>
    </row>
    <row r="122">
      <c r="F122" s="33"/>
      <c r="G122" s="33"/>
    </row>
    <row r="123">
      <c r="F123" s="33"/>
      <c r="G123" s="33"/>
    </row>
    <row r="124">
      <c r="F124" s="33"/>
      <c r="G124" s="33"/>
    </row>
    <row r="125">
      <c r="F125" s="33"/>
      <c r="G125" s="33"/>
    </row>
    <row r="126">
      <c r="F126" s="33"/>
      <c r="G126" s="33"/>
    </row>
    <row r="127">
      <c r="F127" s="33"/>
      <c r="G127" s="33"/>
    </row>
    <row r="128">
      <c r="F128" s="33"/>
      <c r="G128" s="33"/>
    </row>
    <row r="129">
      <c r="F129" s="33"/>
      <c r="G129" s="33"/>
    </row>
    <row r="130">
      <c r="F130" s="33"/>
      <c r="G130" s="33"/>
    </row>
    <row r="131">
      <c r="F131" s="33"/>
      <c r="G131" s="33"/>
    </row>
    <row r="132">
      <c r="F132" s="33"/>
      <c r="G132" s="33"/>
    </row>
    <row r="133">
      <c r="F133" s="33"/>
      <c r="G133" s="33"/>
    </row>
    <row r="134">
      <c r="F134" s="33"/>
      <c r="G134" s="33"/>
    </row>
    <row r="135">
      <c r="F135" s="33"/>
      <c r="G135" s="33"/>
    </row>
    <row r="136">
      <c r="F136" s="33"/>
      <c r="G136" s="33"/>
    </row>
    <row r="137">
      <c r="F137" s="33"/>
      <c r="G137" s="33"/>
    </row>
    <row r="138">
      <c r="F138" s="33"/>
      <c r="G138" s="33"/>
    </row>
    <row r="139">
      <c r="F139" s="33"/>
      <c r="G139" s="33"/>
    </row>
    <row r="140">
      <c r="F140" s="33"/>
      <c r="G140" s="33"/>
    </row>
    <row r="141">
      <c r="F141" s="33"/>
      <c r="G141" s="33"/>
    </row>
    <row r="142">
      <c r="F142" s="33"/>
      <c r="G142" s="33"/>
    </row>
    <row r="143">
      <c r="F143" s="33"/>
      <c r="G143" s="33"/>
    </row>
    <row r="144">
      <c r="F144" s="33"/>
      <c r="G144" s="33"/>
    </row>
    <row r="145">
      <c r="F145" s="33"/>
      <c r="G145" s="33"/>
    </row>
    <row r="146">
      <c r="F146" s="33"/>
      <c r="G146" s="33"/>
    </row>
    <row r="147">
      <c r="F147" s="33"/>
      <c r="G147" s="33"/>
    </row>
    <row r="148">
      <c r="F148" s="33"/>
      <c r="G148" s="33"/>
    </row>
    <row r="149">
      <c r="F149" s="33"/>
      <c r="G149" s="33"/>
    </row>
    <row r="150">
      <c r="F150" s="33"/>
      <c r="G150" s="33"/>
    </row>
    <row r="151">
      <c r="F151" s="33"/>
      <c r="G151" s="33"/>
    </row>
    <row r="152">
      <c r="F152" s="33"/>
      <c r="G152" s="33"/>
    </row>
    <row r="153">
      <c r="F153" s="33"/>
      <c r="G153" s="33"/>
    </row>
    <row r="154">
      <c r="F154" s="33"/>
      <c r="G154" s="33"/>
    </row>
    <row r="155">
      <c r="F155" s="33"/>
      <c r="G155" s="33"/>
    </row>
    <row r="156">
      <c r="F156" s="33"/>
      <c r="G156" s="33"/>
    </row>
    <row r="157">
      <c r="F157" s="33"/>
      <c r="G157" s="33"/>
    </row>
    <row r="158">
      <c r="F158" s="33"/>
      <c r="G158" s="33"/>
    </row>
    <row r="159">
      <c r="F159" s="33"/>
      <c r="G159" s="33"/>
    </row>
    <row r="160">
      <c r="F160" s="33"/>
      <c r="G160" s="33"/>
    </row>
    <row r="161">
      <c r="F161" s="33"/>
      <c r="G161" s="33"/>
    </row>
    <row r="162">
      <c r="F162" s="33"/>
      <c r="G162" s="33"/>
    </row>
    <row r="163">
      <c r="F163" s="33"/>
      <c r="G163" s="33"/>
    </row>
    <row r="164">
      <c r="F164" s="33"/>
      <c r="G164" s="33"/>
    </row>
    <row r="165">
      <c r="F165" s="33"/>
      <c r="G165" s="33"/>
    </row>
    <row r="166">
      <c r="F166" s="33"/>
      <c r="G166" s="33"/>
    </row>
    <row r="167">
      <c r="F167" s="33"/>
      <c r="G167" s="33"/>
    </row>
    <row r="168">
      <c r="F168" s="33"/>
      <c r="G168" s="33"/>
    </row>
    <row r="169">
      <c r="F169" s="33"/>
      <c r="G169" s="33"/>
    </row>
    <row r="170">
      <c r="F170" s="33"/>
      <c r="G170" s="33"/>
    </row>
    <row r="171">
      <c r="F171" s="33"/>
      <c r="G171" s="33"/>
    </row>
    <row r="172">
      <c r="F172" s="33"/>
      <c r="G172" s="33"/>
    </row>
    <row r="173">
      <c r="F173" s="33"/>
      <c r="G173" s="33"/>
    </row>
    <row r="174">
      <c r="F174" s="33"/>
      <c r="G174" s="33"/>
    </row>
    <row r="175">
      <c r="F175" s="33"/>
      <c r="G175" s="33"/>
    </row>
    <row r="176">
      <c r="F176" s="33"/>
      <c r="G176" s="33"/>
    </row>
    <row r="177">
      <c r="F177" s="33"/>
      <c r="G177" s="33"/>
    </row>
    <row r="178">
      <c r="F178" s="33"/>
      <c r="G178" s="33"/>
    </row>
    <row r="179">
      <c r="F179" s="33"/>
      <c r="G179" s="33"/>
    </row>
    <row r="180">
      <c r="F180" s="33"/>
      <c r="G180" s="33"/>
    </row>
    <row r="181">
      <c r="F181" s="33"/>
      <c r="G181" s="33"/>
    </row>
    <row r="182">
      <c r="F182" s="33"/>
      <c r="G182" s="33"/>
    </row>
    <row r="183">
      <c r="F183" s="33"/>
      <c r="G183" s="33"/>
    </row>
    <row r="184">
      <c r="F184" s="33"/>
      <c r="G184" s="33"/>
    </row>
    <row r="185">
      <c r="F185" s="33"/>
      <c r="G185" s="33"/>
    </row>
    <row r="186">
      <c r="F186" s="33"/>
      <c r="G186" s="33"/>
    </row>
    <row r="187">
      <c r="F187" s="33"/>
      <c r="G187" s="33"/>
    </row>
    <row r="188">
      <c r="F188" s="33"/>
      <c r="G188" s="33"/>
    </row>
    <row r="189">
      <c r="F189" s="33"/>
      <c r="G189" s="33"/>
    </row>
    <row r="190">
      <c r="F190" s="33"/>
      <c r="G190" s="33"/>
    </row>
    <row r="191">
      <c r="F191" s="33"/>
      <c r="G191" s="33"/>
    </row>
    <row r="192">
      <c r="F192" s="33"/>
      <c r="G192" s="33"/>
    </row>
    <row r="193">
      <c r="F193" s="33"/>
      <c r="G193" s="33"/>
    </row>
    <row r="194">
      <c r="F194" s="33"/>
      <c r="G194" s="33"/>
    </row>
    <row r="195">
      <c r="F195" s="33"/>
      <c r="G195" s="33"/>
    </row>
    <row r="196">
      <c r="F196" s="33"/>
      <c r="G196" s="33"/>
    </row>
    <row r="197">
      <c r="F197" s="33"/>
      <c r="G197" s="33"/>
    </row>
    <row r="198">
      <c r="F198" s="33"/>
      <c r="G198" s="33"/>
    </row>
    <row r="199">
      <c r="F199" s="33"/>
      <c r="G199" s="33"/>
    </row>
    <row r="200">
      <c r="F200" s="33"/>
      <c r="G200" s="33"/>
    </row>
    <row r="201">
      <c r="F201" s="33"/>
      <c r="G201" s="33"/>
    </row>
    <row r="202">
      <c r="F202" s="33"/>
      <c r="G202" s="33"/>
    </row>
    <row r="203">
      <c r="F203" s="33"/>
      <c r="G203" s="33"/>
    </row>
    <row r="204">
      <c r="F204" s="33"/>
      <c r="G204" s="33"/>
    </row>
    <row r="205">
      <c r="F205" s="33"/>
      <c r="G205" s="33"/>
    </row>
    <row r="206">
      <c r="F206" s="33"/>
      <c r="G206" s="33"/>
    </row>
    <row r="207">
      <c r="F207" s="33"/>
      <c r="G207" s="33"/>
    </row>
    <row r="208">
      <c r="F208" s="33"/>
      <c r="G208" s="33"/>
    </row>
    <row r="209">
      <c r="F209" s="33"/>
      <c r="G209" s="33"/>
    </row>
    <row r="210">
      <c r="F210" s="33"/>
      <c r="G210" s="33"/>
    </row>
    <row r="211">
      <c r="F211" s="33"/>
      <c r="G211" s="33"/>
    </row>
    <row r="212">
      <c r="F212" s="33"/>
      <c r="G212" s="33"/>
    </row>
    <row r="213">
      <c r="F213" s="33"/>
      <c r="G213" s="33"/>
    </row>
    <row r="214">
      <c r="F214" s="33"/>
      <c r="G214" s="33"/>
    </row>
    <row r="215">
      <c r="F215" s="33"/>
      <c r="G215" s="33"/>
    </row>
    <row r="216">
      <c r="F216" s="33"/>
      <c r="G216" s="33"/>
    </row>
    <row r="217">
      <c r="F217" s="33"/>
      <c r="G217" s="33"/>
    </row>
    <row r="218">
      <c r="F218" s="33"/>
      <c r="G218" s="33"/>
    </row>
    <row r="219">
      <c r="F219" s="33"/>
      <c r="G219" s="33"/>
    </row>
    <row r="220">
      <c r="F220" s="33"/>
      <c r="G220" s="33"/>
    </row>
    <row r="221">
      <c r="F221" s="33"/>
      <c r="G221" s="33"/>
    </row>
    <row r="222">
      <c r="F222" s="33"/>
      <c r="G222" s="33"/>
    </row>
    <row r="223">
      <c r="F223" s="33"/>
      <c r="G223" s="33"/>
    </row>
    <row r="224">
      <c r="F224" s="33"/>
      <c r="G224" s="33"/>
    </row>
    <row r="225">
      <c r="F225" s="33"/>
      <c r="G225" s="33"/>
    </row>
    <row r="226">
      <c r="F226" s="33"/>
      <c r="G226" s="33"/>
    </row>
    <row r="227">
      <c r="F227" s="33"/>
      <c r="G227" s="33"/>
    </row>
    <row r="228">
      <c r="F228" s="33"/>
      <c r="G228" s="33"/>
    </row>
    <row r="229">
      <c r="F229" s="33"/>
      <c r="G229" s="33"/>
    </row>
    <row r="230">
      <c r="F230" s="33"/>
      <c r="G230" s="33"/>
    </row>
    <row r="231">
      <c r="F231" s="33"/>
      <c r="G231" s="33"/>
    </row>
    <row r="232">
      <c r="F232" s="33"/>
      <c r="G232" s="33"/>
    </row>
    <row r="233">
      <c r="F233" s="33"/>
      <c r="G233" s="33"/>
    </row>
    <row r="234">
      <c r="F234" s="33"/>
      <c r="G234" s="33"/>
    </row>
    <row r="235">
      <c r="F235" s="33"/>
      <c r="G235" s="33"/>
    </row>
    <row r="236">
      <c r="F236" s="33"/>
      <c r="G236" s="33"/>
    </row>
    <row r="237">
      <c r="F237" s="33"/>
      <c r="G237" s="33"/>
    </row>
    <row r="238">
      <c r="F238" s="33"/>
      <c r="G238" s="33"/>
    </row>
    <row r="239">
      <c r="F239" s="33"/>
      <c r="G239" s="33"/>
    </row>
    <row r="240">
      <c r="F240" s="33"/>
      <c r="G240" s="33"/>
    </row>
    <row r="241">
      <c r="F241" s="33"/>
      <c r="G241" s="33"/>
    </row>
    <row r="242">
      <c r="F242" s="33"/>
      <c r="G242" s="33"/>
    </row>
    <row r="243">
      <c r="F243" s="33"/>
      <c r="G243" s="33"/>
    </row>
    <row r="244">
      <c r="F244" s="33"/>
      <c r="G244" s="33"/>
    </row>
    <row r="245">
      <c r="F245" s="33"/>
      <c r="G245" s="33"/>
    </row>
    <row r="246">
      <c r="F246" s="33"/>
      <c r="G246" s="33"/>
    </row>
    <row r="247">
      <c r="F247" s="33"/>
      <c r="G247" s="33"/>
    </row>
    <row r="248">
      <c r="F248" s="33"/>
      <c r="G248" s="33"/>
    </row>
    <row r="249">
      <c r="F249" s="33"/>
      <c r="G249" s="33"/>
    </row>
    <row r="250">
      <c r="F250" s="33"/>
      <c r="G250" s="33"/>
    </row>
    <row r="251">
      <c r="F251" s="33"/>
      <c r="G251" s="33"/>
    </row>
    <row r="252">
      <c r="F252" s="33"/>
      <c r="G252" s="33"/>
    </row>
    <row r="253">
      <c r="F253" s="33"/>
      <c r="G253" s="33"/>
    </row>
    <row r="254">
      <c r="F254" s="33"/>
      <c r="G254" s="33"/>
    </row>
    <row r="255">
      <c r="F255" s="33"/>
      <c r="G255" s="33"/>
    </row>
    <row r="256">
      <c r="F256" s="33"/>
      <c r="G256" s="33"/>
    </row>
    <row r="257">
      <c r="F257" s="33"/>
      <c r="G257" s="33"/>
    </row>
    <row r="258">
      <c r="F258" s="33"/>
      <c r="G258" s="33"/>
    </row>
    <row r="259">
      <c r="F259" s="33"/>
      <c r="G259" s="33"/>
    </row>
    <row r="260">
      <c r="F260" s="33"/>
      <c r="G260" s="33"/>
    </row>
    <row r="261">
      <c r="F261" s="33"/>
      <c r="G261" s="33"/>
    </row>
    <row r="262">
      <c r="F262" s="33"/>
      <c r="G262" s="33"/>
    </row>
    <row r="263">
      <c r="F263" s="33"/>
      <c r="G263" s="33"/>
    </row>
    <row r="264">
      <c r="F264" s="33"/>
      <c r="G264" s="33"/>
    </row>
    <row r="265">
      <c r="F265" s="33"/>
      <c r="G265" s="33"/>
    </row>
    <row r="266">
      <c r="F266" s="33"/>
      <c r="G266" s="33"/>
    </row>
    <row r="267">
      <c r="F267" s="33"/>
      <c r="G267" s="33"/>
    </row>
    <row r="268">
      <c r="F268" s="33"/>
      <c r="G268" s="33"/>
    </row>
    <row r="269">
      <c r="F269" s="33"/>
      <c r="G269" s="33"/>
    </row>
    <row r="270">
      <c r="F270" s="33"/>
      <c r="G270" s="33"/>
    </row>
    <row r="271">
      <c r="F271" s="33"/>
      <c r="G271" s="33"/>
    </row>
    <row r="272">
      <c r="F272" s="33"/>
      <c r="G272" s="33"/>
    </row>
    <row r="273">
      <c r="F273" s="33"/>
      <c r="G273" s="33"/>
    </row>
    <row r="274">
      <c r="F274" s="33"/>
      <c r="G274" s="33"/>
    </row>
    <row r="275">
      <c r="F275" s="33"/>
      <c r="G275" s="33"/>
    </row>
    <row r="276">
      <c r="F276" s="33"/>
      <c r="G276" s="33"/>
    </row>
    <row r="277">
      <c r="F277" s="33"/>
      <c r="G277" s="33"/>
    </row>
    <row r="278">
      <c r="F278" s="33"/>
      <c r="G278" s="33"/>
    </row>
    <row r="279">
      <c r="F279" s="33"/>
      <c r="G279" s="33"/>
    </row>
    <row r="280">
      <c r="F280" s="33"/>
      <c r="G280" s="33"/>
    </row>
    <row r="281">
      <c r="F281" s="33"/>
      <c r="G281" s="33"/>
    </row>
    <row r="282">
      <c r="F282" s="33"/>
      <c r="G282" s="33"/>
    </row>
    <row r="283">
      <c r="F283" s="33"/>
      <c r="G283" s="33"/>
    </row>
    <row r="284">
      <c r="F284" s="33"/>
      <c r="G284" s="33"/>
    </row>
    <row r="285">
      <c r="F285" s="33"/>
      <c r="G285" s="33"/>
    </row>
    <row r="286">
      <c r="F286" s="33"/>
      <c r="G286" s="33"/>
    </row>
    <row r="287">
      <c r="F287" s="33"/>
      <c r="G287" s="33"/>
    </row>
    <row r="288">
      <c r="F288" s="33"/>
      <c r="G288" s="33"/>
    </row>
    <row r="289">
      <c r="F289" s="33"/>
      <c r="G289" s="33"/>
    </row>
    <row r="290">
      <c r="F290" s="33"/>
      <c r="G290" s="33"/>
    </row>
    <row r="291">
      <c r="F291" s="33"/>
      <c r="G291" s="33"/>
    </row>
    <row r="292">
      <c r="F292" s="33"/>
      <c r="G292" s="33"/>
    </row>
    <row r="293">
      <c r="F293" s="33"/>
      <c r="G293" s="33"/>
    </row>
    <row r="294">
      <c r="F294" s="33"/>
      <c r="G294" s="33"/>
    </row>
    <row r="295">
      <c r="F295" s="33"/>
      <c r="G295" s="33"/>
    </row>
    <row r="296">
      <c r="F296" s="33"/>
      <c r="G296" s="33"/>
    </row>
    <row r="297">
      <c r="F297" s="33"/>
      <c r="G297" s="33"/>
    </row>
    <row r="298">
      <c r="F298" s="33"/>
      <c r="G298" s="33"/>
    </row>
    <row r="299">
      <c r="F299" s="33"/>
      <c r="G299" s="33"/>
    </row>
    <row r="300">
      <c r="F300" s="33"/>
      <c r="G300" s="33"/>
    </row>
    <row r="301">
      <c r="F301" s="33"/>
      <c r="G301" s="33"/>
    </row>
    <row r="302">
      <c r="F302" s="33"/>
      <c r="G302" s="33"/>
    </row>
    <row r="303">
      <c r="F303" s="33"/>
      <c r="G303" s="33"/>
    </row>
    <row r="304">
      <c r="F304" s="33"/>
      <c r="G304" s="33"/>
    </row>
    <row r="305">
      <c r="F305" s="33"/>
      <c r="G305" s="33"/>
    </row>
    <row r="306">
      <c r="F306" s="33"/>
      <c r="G306" s="33"/>
    </row>
    <row r="307">
      <c r="F307" s="33"/>
      <c r="G307" s="33"/>
    </row>
    <row r="308">
      <c r="F308" s="33"/>
      <c r="G308" s="33"/>
    </row>
    <row r="309">
      <c r="F309" s="33"/>
      <c r="G309" s="33"/>
    </row>
    <row r="310">
      <c r="F310" s="33"/>
      <c r="G310" s="33"/>
    </row>
    <row r="311">
      <c r="F311" s="33"/>
      <c r="G311" s="33"/>
    </row>
    <row r="312">
      <c r="F312" s="33"/>
      <c r="G312" s="33"/>
    </row>
    <row r="313">
      <c r="F313" s="33"/>
      <c r="G313" s="33"/>
    </row>
    <row r="314">
      <c r="F314" s="33"/>
      <c r="G314" s="33"/>
    </row>
    <row r="315">
      <c r="F315" s="33"/>
      <c r="G315" s="33"/>
    </row>
    <row r="316">
      <c r="F316" s="33"/>
      <c r="G316" s="33"/>
    </row>
    <row r="317">
      <c r="F317" s="33"/>
      <c r="G317" s="33"/>
    </row>
    <row r="318">
      <c r="F318" s="33"/>
      <c r="G318" s="33"/>
    </row>
    <row r="319">
      <c r="F319" s="33"/>
      <c r="G319" s="33"/>
    </row>
    <row r="320">
      <c r="F320" s="33"/>
      <c r="G320" s="33"/>
    </row>
    <row r="321">
      <c r="F321" s="33"/>
      <c r="G321" s="33"/>
    </row>
    <row r="322">
      <c r="F322" s="33"/>
      <c r="G322" s="33"/>
    </row>
    <row r="323">
      <c r="F323" s="33"/>
      <c r="G323" s="33"/>
    </row>
    <row r="324">
      <c r="F324" s="33"/>
      <c r="G324" s="33"/>
    </row>
    <row r="325">
      <c r="F325" s="33"/>
      <c r="G325" s="33"/>
    </row>
    <row r="326">
      <c r="F326" s="33"/>
      <c r="G326" s="33"/>
    </row>
    <row r="327">
      <c r="F327" s="33"/>
      <c r="G327" s="33"/>
    </row>
    <row r="328">
      <c r="F328" s="33"/>
      <c r="G328" s="33"/>
    </row>
    <row r="329">
      <c r="F329" s="33"/>
      <c r="G329" s="33"/>
    </row>
    <row r="330">
      <c r="F330" s="33"/>
      <c r="G330" s="33"/>
    </row>
    <row r="331">
      <c r="F331" s="33"/>
      <c r="G331" s="33"/>
    </row>
    <row r="332">
      <c r="F332" s="33"/>
      <c r="G332" s="33"/>
    </row>
    <row r="333">
      <c r="F333" s="33"/>
      <c r="G333" s="33"/>
    </row>
    <row r="334">
      <c r="F334" s="33"/>
      <c r="G334" s="33"/>
    </row>
    <row r="335">
      <c r="F335" s="33"/>
      <c r="G335" s="33"/>
    </row>
    <row r="336">
      <c r="F336" s="33"/>
      <c r="G336" s="33"/>
    </row>
    <row r="337">
      <c r="F337" s="33"/>
      <c r="G337" s="33"/>
    </row>
    <row r="338">
      <c r="F338" s="33"/>
      <c r="G338" s="33"/>
    </row>
    <row r="339">
      <c r="F339" s="33"/>
      <c r="G339" s="33"/>
    </row>
    <row r="340">
      <c r="F340" s="33"/>
      <c r="G340" s="33"/>
    </row>
    <row r="341">
      <c r="F341" s="33"/>
      <c r="G341" s="33"/>
    </row>
    <row r="342">
      <c r="F342" s="33"/>
      <c r="G342" s="33"/>
    </row>
    <row r="343">
      <c r="F343" s="33"/>
      <c r="G343" s="33"/>
    </row>
    <row r="344">
      <c r="F344" s="33"/>
      <c r="G344" s="33"/>
    </row>
    <row r="345">
      <c r="F345" s="33"/>
      <c r="G345" s="33"/>
    </row>
    <row r="346">
      <c r="F346" s="33"/>
      <c r="G346" s="33"/>
    </row>
    <row r="347">
      <c r="F347" s="33"/>
      <c r="G347" s="33"/>
    </row>
    <row r="348">
      <c r="F348" s="33"/>
      <c r="G348" s="33"/>
    </row>
    <row r="349">
      <c r="F349" s="33"/>
      <c r="G349" s="33"/>
    </row>
    <row r="350">
      <c r="F350" s="33"/>
      <c r="G350" s="33"/>
    </row>
    <row r="351">
      <c r="F351" s="33"/>
      <c r="G351" s="33"/>
    </row>
    <row r="352">
      <c r="F352" s="33"/>
      <c r="G352" s="33"/>
    </row>
    <row r="353">
      <c r="F353" s="33"/>
      <c r="G353" s="33"/>
    </row>
    <row r="354">
      <c r="F354" s="33"/>
      <c r="G354" s="33"/>
    </row>
    <row r="355">
      <c r="F355" s="33"/>
      <c r="G355" s="33"/>
    </row>
    <row r="356">
      <c r="F356" s="33"/>
      <c r="G356" s="33"/>
    </row>
    <row r="357">
      <c r="F357" s="33"/>
      <c r="G357" s="33"/>
    </row>
    <row r="358">
      <c r="F358" s="33"/>
      <c r="G358" s="33"/>
    </row>
    <row r="359">
      <c r="F359" s="33"/>
      <c r="G359" s="33"/>
    </row>
    <row r="360">
      <c r="F360" s="33"/>
      <c r="G360" s="33"/>
    </row>
    <row r="361">
      <c r="F361" s="33"/>
      <c r="G361" s="33"/>
    </row>
    <row r="362">
      <c r="F362" s="33"/>
      <c r="G362" s="33"/>
    </row>
    <row r="363">
      <c r="F363" s="33"/>
      <c r="G363" s="33"/>
    </row>
    <row r="364">
      <c r="F364" s="33"/>
      <c r="G364" s="33"/>
    </row>
    <row r="365">
      <c r="F365" s="33"/>
      <c r="G365" s="33"/>
    </row>
    <row r="366">
      <c r="F366" s="33"/>
      <c r="G366" s="33"/>
    </row>
    <row r="367">
      <c r="F367" s="33"/>
      <c r="G367" s="33"/>
    </row>
    <row r="368">
      <c r="F368" s="33"/>
      <c r="G368" s="33"/>
    </row>
    <row r="369">
      <c r="F369" s="33"/>
      <c r="G369" s="33"/>
    </row>
    <row r="370">
      <c r="F370" s="33"/>
      <c r="G370" s="33"/>
    </row>
    <row r="371">
      <c r="F371" s="33"/>
      <c r="G371" s="33"/>
    </row>
    <row r="372">
      <c r="F372" s="33"/>
      <c r="G372" s="33"/>
    </row>
    <row r="373">
      <c r="F373" s="33"/>
      <c r="G373" s="33"/>
    </row>
    <row r="374">
      <c r="F374" s="33"/>
      <c r="G374" s="33"/>
    </row>
    <row r="375">
      <c r="F375" s="33"/>
      <c r="G375" s="33"/>
    </row>
    <row r="376">
      <c r="F376" s="33"/>
      <c r="G376" s="33"/>
    </row>
    <row r="377">
      <c r="F377" s="33"/>
      <c r="G377" s="33"/>
    </row>
    <row r="378">
      <c r="F378" s="33"/>
      <c r="G378" s="33"/>
    </row>
    <row r="379">
      <c r="F379" s="33"/>
      <c r="G379" s="33"/>
    </row>
    <row r="380">
      <c r="F380" s="33"/>
      <c r="G380" s="33"/>
    </row>
    <row r="381">
      <c r="F381" s="33"/>
      <c r="G381" s="33"/>
    </row>
    <row r="382">
      <c r="F382" s="33"/>
      <c r="G382" s="33"/>
    </row>
    <row r="383">
      <c r="F383" s="33"/>
      <c r="G383" s="33"/>
    </row>
    <row r="384">
      <c r="F384" s="33"/>
      <c r="G384" s="33"/>
    </row>
    <row r="385">
      <c r="F385" s="33"/>
      <c r="G385" s="33"/>
    </row>
    <row r="386">
      <c r="F386" s="33"/>
      <c r="G386" s="33"/>
    </row>
    <row r="387">
      <c r="F387" s="33"/>
      <c r="G387" s="33"/>
    </row>
    <row r="388">
      <c r="F388" s="33"/>
      <c r="G388" s="33"/>
    </row>
    <row r="389">
      <c r="F389" s="33"/>
      <c r="G389" s="33"/>
    </row>
    <row r="390">
      <c r="F390" s="33"/>
      <c r="G390" s="33"/>
    </row>
    <row r="391">
      <c r="F391" s="33"/>
      <c r="G391" s="33"/>
    </row>
    <row r="392">
      <c r="F392" s="33"/>
      <c r="G392" s="33"/>
    </row>
    <row r="393">
      <c r="F393" s="33"/>
      <c r="G393" s="33"/>
    </row>
    <row r="394">
      <c r="F394" s="33"/>
      <c r="G394" s="33"/>
    </row>
    <row r="395">
      <c r="F395" s="33"/>
      <c r="G395" s="33"/>
    </row>
    <row r="396">
      <c r="F396" s="33"/>
      <c r="G396" s="33"/>
    </row>
    <row r="397">
      <c r="F397" s="33"/>
      <c r="G397" s="33"/>
    </row>
    <row r="398">
      <c r="F398" s="33"/>
      <c r="G398" s="33"/>
    </row>
    <row r="399">
      <c r="F399" s="33"/>
      <c r="G399" s="33"/>
    </row>
    <row r="400">
      <c r="F400" s="33"/>
      <c r="G400" s="33"/>
    </row>
    <row r="401">
      <c r="F401" s="33"/>
      <c r="G401" s="33"/>
    </row>
    <row r="402">
      <c r="F402" s="33"/>
      <c r="G402" s="33"/>
    </row>
    <row r="403">
      <c r="F403" s="33"/>
      <c r="G403" s="33"/>
    </row>
    <row r="404">
      <c r="F404" s="33"/>
      <c r="G404" s="33"/>
    </row>
    <row r="405">
      <c r="F405" s="33"/>
      <c r="G405" s="33"/>
    </row>
    <row r="406">
      <c r="F406" s="33"/>
      <c r="G406" s="33"/>
    </row>
    <row r="407">
      <c r="F407" s="33"/>
      <c r="G407" s="33"/>
    </row>
    <row r="408">
      <c r="F408" s="33"/>
      <c r="G408" s="33"/>
    </row>
    <row r="409">
      <c r="F409" s="33"/>
      <c r="G409" s="33"/>
    </row>
    <row r="410">
      <c r="F410" s="33"/>
      <c r="G410" s="33"/>
    </row>
    <row r="411">
      <c r="F411" s="33"/>
      <c r="G411" s="33"/>
    </row>
    <row r="412">
      <c r="F412" s="33"/>
      <c r="G412" s="33"/>
    </row>
    <row r="413">
      <c r="F413" s="33"/>
      <c r="G413" s="33"/>
    </row>
    <row r="414">
      <c r="F414" s="33"/>
      <c r="G414" s="33"/>
    </row>
    <row r="415">
      <c r="F415" s="33"/>
      <c r="G415" s="33"/>
    </row>
    <row r="416">
      <c r="F416" s="33"/>
      <c r="G416" s="33"/>
    </row>
    <row r="417">
      <c r="F417" s="33"/>
      <c r="G417" s="33"/>
    </row>
    <row r="418">
      <c r="F418" s="33"/>
      <c r="G418" s="33"/>
    </row>
    <row r="419">
      <c r="F419" s="33"/>
      <c r="G419" s="33"/>
    </row>
    <row r="420">
      <c r="F420" s="33"/>
      <c r="G420" s="33"/>
    </row>
    <row r="421">
      <c r="F421" s="33"/>
      <c r="G421" s="33"/>
    </row>
    <row r="422">
      <c r="F422" s="33"/>
      <c r="G422" s="33"/>
    </row>
    <row r="423">
      <c r="F423" s="33"/>
      <c r="G423" s="33"/>
    </row>
    <row r="424">
      <c r="F424" s="33"/>
      <c r="G424" s="33"/>
    </row>
    <row r="425">
      <c r="F425" s="33"/>
      <c r="G425" s="33"/>
    </row>
    <row r="426">
      <c r="F426" s="33"/>
      <c r="G426" s="33"/>
    </row>
    <row r="427">
      <c r="F427" s="33"/>
      <c r="G427" s="33"/>
    </row>
    <row r="428">
      <c r="F428" s="33"/>
      <c r="G428" s="33"/>
    </row>
    <row r="429">
      <c r="F429" s="33"/>
      <c r="G429" s="33"/>
    </row>
    <row r="430">
      <c r="F430" s="33"/>
      <c r="G430" s="33"/>
    </row>
    <row r="431">
      <c r="F431" s="33"/>
      <c r="G431" s="33"/>
    </row>
    <row r="432">
      <c r="F432" s="33"/>
      <c r="G432" s="33"/>
    </row>
    <row r="433">
      <c r="F433" s="33"/>
      <c r="G433" s="33"/>
    </row>
    <row r="434">
      <c r="F434" s="33"/>
      <c r="G434" s="33"/>
    </row>
    <row r="435">
      <c r="F435" s="33"/>
      <c r="G435" s="33"/>
    </row>
    <row r="436">
      <c r="F436" s="33"/>
      <c r="G436" s="33"/>
    </row>
    <row r="437">
      <c r="F437" s="33"/>
      <c r="G437" s="33"/>
    </row>
    <row r="438">
      <c r="F438" s="33"/>
      <c r="G438" s="33"/>
    </row>
    <row r="439">
      <c r="F439" s="33"/>
      <c r="G439" s="33"/>
    </row>
    <row r="440">
      <c r="F440" s="33"/>
      <c r="G440" s="33"/>
    </row>
    <row r="441">
      <c r="F441" s="33"/>
      <c r="G441" s="33"/>
    </row>
    <row r="442">
      <c r="F442" s="33"/>
      <c r="G442" s="33"/>
    </row>
    <row r="443">
      <c r="F443" s="33"/>
      <c r="G443" s="33"/>
    </row>
    <row r="444">
      <c r="F444" s="33"/>
      <c r="G444" s="33"/>
    </row>
    <row r="445">
      <c r="F445" s="33"/>
      <c r="G445" s="33"/>
    </row>
    <row r="446">
      <c r="F446" s="33"/>
      <c r="G446" s="33"/>
    </row>
    <row r="447">
      <c r="F447" s="33"/>
      <c r="G447" s="33"/>
    </row>
    <row r="448">
      <c r="F448" s="33"/>
      <c r="G448" s="33"/>
    </row>
    <row r="449">
      <c r="F449" s="33"/>
      <c r="G449" s="33"/>
    </row>
    <row r="450">
      <c r="F450" s="33"/>
      <c r="G450" s="33"/>
    </row>
    <row r="451">
      <c r="F451" s="33"/>
      <c r="G451" s="33"/>
    </row>
    <row r="452">
      <c r="F452" s="33"/>
      <c r="G452" s="33"/>
    </row>
    <row r="453">
      <c r="F453" s="33"/>
      <c r="G453" s="33"/>
    </row>
    <row r="454">
      <c r="F454" s="33"/>
      <c r="G454" s="33"/>
    </row>
    <row r="455">
      <c r="F455" s="33"/>
      <c r="G455" s="33"/>
    </row>
    <row r="456">
      <c r="F456" s="33"/>
      <c r="G456" s="33"/>
    </row>
    <row r="457">
      <c r="F457" s="33"/>
      <c r="G457" s="33"/>
    </row>
    <row r="458">
      <c r="F458" s="33"/>
      <c r="G458" s="33"/>
    </row>
    <row r="459">
      <c r="F459" s="33"/>
      <c r="G459" s="33"/>
    </row>
    <row r="460">
      <c r="F460" s="33"/>
      <c r="G460" s="33"/>
    </row>
    <row r="461">
      <c r="F461" s="33"/>
      <c r="G461" s="33"/>
    </row>
    <row r="462">
      <c r="F462" s="33"/>
      <c r="G462" s="33"/>
    </row>
    <row r="463">
      <c r="F463" s="33"/>
      <c r="G463" s="33"/>
    </row>
    <row r="464">
      <c r="F464" s="33"/>
      <c r="G464" s="33"/>
    </row>
    <row r="465">
      <c r="F465" s="33"/>
      <c r="G465" s="33"/>
    </row>
    <row r="466">
      <c r="F466" s="33"/>
      <c r="G466" s="33"/>
    </row>
    <row r="467">
      <c r="F467" s="33"/>
      <c r="G467" s="33"/>
    </row>
    <row r="468">
      <c r="F468" s="33"/>
      <c r="G468" s="33"/>
    </row>
    <row r="469">
      <c r="F469" s="33"/>
      <c r="G469" s="33"/>
    </row>
    <row r="470">
      <c r="F470" s="33"/>
      <c r="G470" s="33"/>
    </row>
    <row r="471">
      <c r="F471" s="33"/>
      <c r="G471" s="33"/>
    </row>
    <row r="472">
      <c r="F472" s="33"/>
      <c r="G472" s="33"/>
    </row>
    <row r="473">
      <c r="F473" s="33"/>
      <c r="G473" s="33"/>
    </row>
    <row r="474">
      <c r="F474" s="33"/>
      <c r="G474" s="33"/>
    </row>
    <row r="475">
      <c r="F475" s="33"/>
      <c r="G475" s="33"/>
    </row>
    <row r="476">
      <c r="F476" s="33"/>
      <c r="G476" s="33"/>
    </row>
    <row r="477">
      <c r="F477" s="33"/>
      <c r="G477" s="33"/>
    </row>
    <row r="478">
      <c r="F478" s="33"/>
      <c r="G478" s="33"/>
    </row>
    <row r="479">
      <c r="F479" s="33"/>
      <c r="G479" s="33"/>
    </row>
    <row r="480">
      <c r="F480" s="33"/>
      <c r="G480" s="33"/>
    </row>
    <row r="481">
      <c r="F481" s="33"/>
      <c r="G481" s="33"/>
    </row>
    <row r="482">
      <c r="F482" s="33"/>
      <c r="G482" s="33"/>
    </row>
    <row r="483">
      <c r="F483" s="33"/>
      <c r="G483" s="33"/>
    </row>
    <row r="484">
      <c r="F484" s="33"/>
      <c r="G484" s="33"/>
    </row>
    <row r="485">
      <c r="F485" s="33"/>
      <c r="G485" s="33"/>
    </row>
    <row r="486">
      <c r="F486" s="33"/>
      <c r="G486" s="33"/>
    </row>
    <row r="487">
      <c r="F487" s="33"/>
      <c r="G487" s="33"/>
    </row>
    <row r="488">
      <c r="F488" s="33"/>
      <c r="G488" s="33"/>
    </row>
    <row r="489">
      <c r="F489" s="33"/>
      <c r="G489" s="33"/>
    </row>
    <row r="490">
      <c r="F490" s="33"/>
      <c r="G490" s="33"/>
    </row>
    <row r="491">
      <c r="F491" s="33"/>
      <c r="G491" s="33"/>
    </row>
    <row r="492">
      <c r="F492" s="33"/>
      <c r="G492" s="33"/>
    </row>
    <row r="493">
      <c r="F493" s="33"/>
      <c r="G493" s="33"/>
    </row>
    <row r="494">
      <c r="F494" s="33"/>
      <c r="G494" s="33"/>
    </row>
    <row r="495">
      <c r="F495" s="33"/>
      <c r="G495" s="33"/>
    </row>
    <row r="496">
      <c r="F496" s="33"/>
      <c r="G496" s="33"/>
    </row>
    <row r="497">
      <c r="F497" s="33"/>
      <c r="G497" s="33"/>
    </row>
    <row r="498">
      <c r="F498" s="33"/>
      <c r="G498" s="33"/>
    </row>
    <row r="499">
      <c r="F499" s="33"/>
      <c r="G499" s="33"/>
    </row>
    <row r="500">
      <c r="F500" s="33"/>
      <c r="G500" s="33"/>
    </row>
    <row r="501">
      <c r="F501" s="33"/>
      <c r="G501" s="33"/>
    </row>
    <row r="502">
      <c r="F502" s="33"/>
      <c r="G502" s="33"/>
    </row>
    <row r="503">
      <c r="F503" s="33"/>
      <c r="G503" s="33"/>
    </row>
    <row r="504">
      <c r="F504" s="33"/>
      <c r="G504" s="33"/>
    </row>
    <row r="505">
      <c r="F505" s="33"/>
      <c r="G505" s="33"/>
    </row>
    <row r="506">
      <c r="F506" s="33"/>
      <c r="G506" s="33"/>
    </row>
    <row r="507">
      <c r="F507" s="33"/>
      <c r="G507" s="33"/>
    </row>
    <row r="508">
      <c r="F508" s="33"/>
      <c r="G508" s="33"/>
    </row>
    <row r="509">
      <c r="F509" s="33"/>
      <c r="G509" s="33"/>
    </row>
    <row r="510">
      <c r="F510" s="33"/>
      <c r="G510" s="33"/>
    </row>
    <row r="511">
      <c r="F511" s="33"/>
      <c r="G511" s="33"/>
    </row>
    <row r="512">
      <c r="F512" s="33"/>
      <c r="G512" s="33"/>
    </row>
    <row r="513">
      <c r="F513" s="33"/>
      <c r="G513" s="33"/>
    </row>
    <row r="514">
      <c r="F514" s="33"/>
      <c r="G514" s="33"/>
    </row>
    <row r="515">
      <c r="F515" s="33"/>
      <c r="G515" s="33"/>
    </row>
    <row r="516">
      <c r="F516" s="33"/>
      <c r="G516" s="33"/>
    </row>
    <row r="517">
      <c r="F517" s="33"/>
      <c r="G517" s="33"/>
    </row>
    <row r="518">
      <c r="F518" s="33"/>
      <c r="G518" s="33"/>
    </row>
    <row r="519">
      <c r="F519" s="33"/>
      <c r="G519" s="33"/>
    </row>
    <row r="520">
      <c r="F520" s="33"/>
      <c r="G520" s="33"/>
    </row>
    <row r="521">
      <c r="F521" s="33"/>
      <c r="G521" s="33"/>
    </row>
    <row r="522">
      <c r="F522" s="33"/>
      <c r="G522" s="33"/>
    </row>
    <row r="523">
      <c r="F523" s="33"/>
      <c r="G523" s="33"/>
    </row>
    <row r="524">
      <c r="F524" s="33"/>
      <c r="G524" s="33"/>
    </row>
    <row r="525">
      <c r="F525" s="33"/>
      <c r="G525" s="33"/>
    </row>
    <row r="526">
      <c r="F526" s="33"/>
      <c r="G526" s="33"/>
    </row>
    <row r="527">
      <c r="F527" s="33"/>
      <c r="G527" s="33"/>
    </row>
    <row r="528">
      <c r="F528" s="33"/>
      <c r="G528" s="33"/>
    </row>
    <row r="529">
      <c r="F529" s="33"/>
      <c r="G529" s="33"/>
    </row>
    <row r="530">
      <c r="F530" s="33"/>
      <c r="G530" s="33"/>
    </row>
    <row r="531">
      <c r="F531" s="33"/>
      <c r="G531" s="33"/>
    </row>
    <row r="532">
      <c r="F532" s="33"/>
      <c r="G532" s="33"/>
    </row>
    <row r="533">
      <c r="F533" s="33"/>
      <c r="G533" s="33"/>
    </row>
    <row r="534">
      <c r="F534" s="33"/>
      <c r="G534" s="33"/>
    </row>
    <row r="535">
      <c r="F535" s="33"/>
      <c r="G535" s="33"/>
    </row>
    <row r="536">
      <c r="F536" s="33"/>
      <c r="G536" s="33"/>
    </row>
    <row r="537">
      <c r="F537" s="33"/>
      <c r="G537" s="33"/>
    </row>
    <row r="538">
      <c r="F538" s="33"/>
      <c r="G538" s="33"/>
    </row>
    <row r="539">
      <c r="F539" s="33"/>
      <c r="G539" s="33"/>
    </row>
    <row r="540">
      <c r="F540" s="33"/>
      <c r="G540" s="33"/>
    </row>
    <row r="541">
      <c r="F541" s="33"/>
      <c r="G541" s="33"/>
    </row>
    <row r="542">
      <c r="F542" s="33"/>
      <c r="G542" s="33"/>
    </row>
    <row r="543">
      <c r="F543" s="33"/>
      <c r="G543" s="33"/>
    </row>
    <row r="544">
      <c r="F544" s="33"/>
      <c r="G544" s="33"/>
    </row>
    <row r="545">
      <c r="F545" s="33"/>
      <c r="G545" s="33"/>
    </row>
    <row r="546">
      <c r="F546" s="33"/>
      <c r="G546" s="33"/>
    </row>
    <row r="547">
      <c r="F547" s="33"/>
      <c r="G547" s="33"/>
    </row>
    <row r="548">
      <c r="F548" s="33"/>
      <c r="G548" s="33"/>
    </row>
    <row r="549">
      <c r="F549" s="33"/>
      <c r="G549" s="33"/>
    </row>
    <row r="550">
      <c r="F550" s="33"/>
      <c r="G550" s="33"/>
    </row>
    <row r="551">
      <c r="F551" s="33"/>
      <c r="G551" s="33"/>
    </row>
    <row r="552">
      <c r="F552" s="33"/>
      <c r="G552" s="33"/>
    </row>
    <row r="553">
      <c r="F553" s="33"/>
      <c r="G553" s="33"/>
    </row>
    <row r="554">
      <c r="F554" s="33"/>
      <c r="G554" s="33"/>
    </row>
    <row r="555">
      <c r="F555" s="33"/>
      <c r="G555" s="33"/>
    </row>
    <row r="556">
      <c r="F556" s="33"/>
      <c r="G556" s="33"/>
    </row>
    <row r="557">
      <c r="F557" s="33"/>
      <c r="G557" s="33"/>
    </row>
    <row r="558">
      <c r="F558" s="33"/>
      <c r="G558" s="33"/>
    </row>
    <row r="559">
      <c r="F559" s="33"/>
      <c r="G559" s="33"/>
    </row>
    <row r="560">
      <c r="F560" s="33"/>
      <c r="G560" s="33"/>
    </row>
    <row r="561">
      <c r="F561" s="33"/>
      <c r="G561" s="33"/>
    </row>
    <row r="562">
      <c r="F562" s="33"/>
      <c r="G562" s="33"/>
    </row>
    <row r="563">
      <c r="F563" s="33"/>
      <c r="G563" s="33"/>
    </row>
    <row r="564">
      <c r="F564" s="33"/>
      <c r="G564" s="33"/>
    </row>
    <row r="565">
      <c r="F565" s="33"/>
      <c r="G565" s="33"/>
    </row>
    <row r="566">
      <c r="F566" s="33"/>
      <c r="G566" s="33"/>
    </row>
    <row r="567">
      <c r="F567" s="33"/>
      <c r="G567" s="33"/>
    </row>
    <row r="568">
      <c r="F568" s="33"/>
      <c r="G568" s="33"/>
    </row>
    <row r="569">
      <c r="F569" s="33"/>
      <c r="G569" s="33"/>
    </row>
    <row r="570">
      <c r="F570" s="33"/>
      <c r="G570" s="33"/>
    </row>
    <row r="571">
      <c r="F571" s="33"/>
      <c r="G571" s="33"/>
    </row>
    <row r="572">
      <c r="F572" s="33"/>
      <c r="G572" s="33"/>
    </row>
    <row r="573">
      <c r="F573" s="33"/>
      <c r="G573" s="33"/>
    </row>
    <row r="574">
      <c r="F574" s="33"/>
      <c r="G574" s="33"/>
    </row>
    <row r="575">
      <c r="F575" s="33"/>
      <c r="G575" s="33"/>
    </row>
    <row r="576">
      <c r="F576" s="33"/>
      <c r="G576" s="33"/>
    </row>
    <row r="577">
      <c r="F577" s="33"/>
      <c r="G577" s="33"/>
    </row>
    <row r="578">
      <c r="F578" s="33"/>
      <c r="G578" s="33"/>
    </row>
    <row r="579">
      <c r="F579" s="33"/>
      <c r="G579" s="33"/>
    </row>
    <row r="580">
      <c r="F580" s="33"/>
      <c r="G580" s="33"/>
    </row>
    <row r="581">
      <c r="F581" s="33"/>
      <c r="G581" s="33"/>
    </row>
    <row r="582">
      <c r="F582" s="33"/>
      <c r="G582" s="33"/>
    </row>
    <row r="583">
      <c r="F583" s="33"/>
      <c r="G583" s="33"/>
    </row>
    <row r="584">
      <c r="F584" s="33"/>
      <c r="G584" s="33"/>
    </row>
    <row r="585">
      <c r="F585" s="33"/>
      <c r="G585" s="33"/>
    </row>
    <row r="586">
      <c r="F586" s="33"/>
      <c r="G586" s="33"/>
    </row>
    <row r="587">
      <c r="F587" s="33"/>
      <c r="G587" s="33"/>
    </row>
    <row r="588">
      <c r="F588" s="33"/>
      <c r="G588" s="33"/>
    </row>
    <row r="589">
      <c r="F589" s="33"/>
      <c r="G589" s="33"/>
    </row>
    <row r="590">
      <c r="F590" s="33"/>
      <c r="G590" s="33"/>
    </row>
    <row r="591">
      <c r="F591" s="33"/>
      <c r="G591" s="33"/>
    </row>
    <row r="592">
      <c r="F592" s="33"/>
      <c r="G592" s="33"/>
    </row>
    <row r="593">
      <c r="F593" s="33"/>
      <c r="G593" s="33"/>
    </row>
    <row r="594">
      <c r="F594" s="33"/>
      <c r="G594" s="33"/>
    </row>
    <row r="595">
      <c r="F595" s="33"/>
      <c r="G595" s="33"/>
    </row>
    <row r="596">
      <c r="F596" s="33"/>
      <c r="G596" s="33"/>
    </row>
    <row r="597">
      <c r="F597" s="33"/>
      <c r="G597" s="33"/>
    </row>
    <row r="598">
      <c r="F598" s="33"/>
      <c r="G598" s="33"/>
    </row>
    <row r="599">
      <c r="F599" s="33"/>
      <c r="G599" s="33"/>
    </row>
    <row r="600">
      <c r="F600" s="33"/>
      <c r="G600" s="33"/>
    </row>
    <row r="601">
      <c r="F601" s="33"/>
      <c r="G601" s="33"/>
    </row>
    <row r="602">
      <c r="F602" s="33"/>
      <c r="G602" s="33"/>
    </row>
    <row r="603">
      <c r="F603" s="33"/>
      <c r="G603" s="33"/>
    </row>
    <row r="604">
      <c r="F604" s="33"/>
      <c r="G604" s="33"/>
    </row>
    <row r="605">
      <c r="F605" s="33"/>
      <c r="G605" s="33"/>
    </row>
    <row r="606">
      <c r="F606" s="33"/>
      <c r="G606" s="33"/>
    </row>
    <row r="607">
      <c r="F607" s="33"/>
      <c r="G607" s="33"/>
    </row>
    <row r="608">
      <c r="F608" s="33"/>
      <c r="G608" s="33"/>
    </row>
    <row r="609">
      <c r="F609" s="33"/>
      <c r="G609" s="33"/>
    </row>
    <row r="610">
      <c r="F610" s="33"/>
      <c r="G610" s="33"/>
    </row>
    <row r="611">
      <c r="F611" s="33"/>
      <c r="G611" s="33"/>
    </row>
    <row r="612">
      <c r="F612" s="33"/>
      <c r="G612" s="33"/>
    </row>
    <row r="613">
      <c r="F613" s="33"/>
      <c r="G613" s="33"/>
    </row>
    <row r="614">
      <c r="F614" s="33"/>
      <c r="G614" s="33"/>
    </row>
    <row r="615">
      <c r="F615" s="33"/>
      <c r="G615" s="33"/>
    </row>
    <row r="616">
      <c r="F616" s="33"/>
      <c r="G616" s="33"/>
    </row>
    <row r="617">
      <c r="F617" s="33"/>
      <c r="G617" s="33"/>
    </row>
    <row r="618">
      <c r="F618" s="33"/>
      <c r="G618" s="33"/>
    </row>
    <row r="619">
      <c r="F619" s="33"/>
      <c r="G619" s="33"/>
    </row>
    <row r="620">
      <c r="F620" s="33"/>
      <c r="G620" s="33"/>
    </row>
    <row r="621">
      <c r="F621" s="33"/>
      <c r="G621" s="33"/>
    </row>
    <row r="622">
      <c r="F622" s="33"/>
      <c r="G622" s="33"/>
    </row>
    <row r="623">
      <c r="F623" s="33"/>
      <c r="G623" s="33"/>
    </row>
    <row r="624">
      <c r="F624" s="33"/>
      <c r="G624" s="33"/>
    </row>
    <row r="625">
      <c r="F625" s="33"/>
      <c r="G625" s="33"/>
    </row>
    <row r="626">
      <c r="F626" s="33"/>
      <c r="G626" s="33"/>
    </row>
    <row r="627">
      <c r="F627" s="33"/>
      <c r="G627" s="33"/>
    </row>
    <row r="628">
      <c r="F628" s="33"/>
      <c r="G628" s="33"/>
    </row>
    <row r="629">
      <c r="F629" s="33"/>
      <c r="G629" s="33"/>
    </row>
    <row r="630">
      <c r="F630" s="33"/>
      <c r="G630" s="33"/>
    </row>
    <row r="631">
      <c r="F631" s="33"/>
      <c r="G631" s="33"/>
    </row>
    <row r="632">
      <c r="F632" s="33"/>
      <c r="G632" s="33"/>
    </row>
    <row r="633">
      <c r="F633" s="33"/>
      <c r="G633" s="33"/>
    </row>
    <row r="634">
      <c r="F634" s="33"/>
      <c r="G634" s="33"/>
    </row>
    <row r="635">
      <c r="F635" s="33"/>
      <c r="G635" s="33"/>
    </row>
    <row r="636">
      <c r="F636" s="33"/>
      <c r="G636" s="33"/>
    </row>
    <row r="637">
      <c r="F637" s="33"/>
      <c r="G637" s="33"/>
    </row>
    <row r="638">
      <c r="F638" s="33"/>
      <c r="G638" s="33"/>
    </row>
    <row r="639">
      <c r="F639" s="33"/>
      <c r="G639" s="33"/>
    </row>
    <row r="640">
      <c r="F640" s="33"/>
      <c r="G640" s="33"/>
    </row>
    <row r="641">
      <c r="F641" s="33"/>
      <c r="G641" s="33"/>
    </row>
    <row r="642">
      <c r="F642" s="33"/>
      <c r="G642" s="33"/>
    </row>
    <row r="643">
      <c r="F643" s="33"/>
      <c r="G643" s="33"/>
    </row>
    <row r="644">
      <c r="F644" s="33"/>
      <c r="G644" s="33"/>
    </row>
    <row r="645">
      <c r="F645" s="33"/>
      <c r="G645" s="33"/>
    </row>
    <row r="646">
      <c r="F646" s="33"/>
      <c r="G646" s="33"/>
    </row>
    <row r="647">
      <c r="F647" s="33"/>
      <c r="G647" s="33"/>
    </row>
    <row r="648">
      <c r="F648" s="33"/>
      <c r="G648" s="33"/>
    </row>
    <row r="649">
      <c r="F649" s="33"/>
      <c r="G649" s="33"/>
    </row>
    <row r="650">
      <c r="F650" s="33"/>
      <c r="G650" s="33"/>
    </row>
    <row r="651">
      <c r="F651" s="33"/>
      <c r="G651" s="33"/>
    </row>
    <row r="652">
      <c r="F652" s="33"/>
      <c r="G652" s="33"/>
    </row>
    <row r="653">
      <c r="F653" s="33"/>
      <c r="G653" s="33"/>
    </row>
    <row r="654">
      <c r="F654" s="33"/>
      <c r="G654" s="33"/>
    </row>
    <row r="655">
      <c r="F655" s="33"/>
      <c r="G655" s="33"/>
    </row>
    <row r="656">
      <c r="F656" s="33"/>
      <c r="G656" s="33"/>
    </row>
    <row r="657">
      <c r="F657" s="33"/>
      <c r="G657" s="33"/>
    </row>
    <row r="658">
      <c r="F658" s="33"/>
      <c r="G658" s="33"/>
    </row>
    <row r="659">
      <c r="F659" s="33"/>
      <c r="G659" s="33"/>
    </row>
    <row r="660">
      <c r="F660" s="33"/>
      <c r="G660" s="33"/>
    </row>
    <row r="661">
      <c r="F661" s="33"/>
      <c r="G661" s="33"/>
    </row>
    <row r="662">
      <c r="F662" s="33"/>
      <c r="G662" s="33"/>
    </row>
    <row r="663">
      <c r="F663" s="33"/>
      <c r="G663" s="33"/>
    </row>
    <row r="664">
      <c r="F664" s="33"/>
      <c r="G664" s="33"/>
    </row>
    <row r="665">
      <c r="F665" s="33"/>
      <c r="G665" s="33"/>
    </row>
    <row r="666">
      <c r="F666" s="33"/>
      <c r="G666" s="33"/>
    </row>
    <row r="667">
      <c r="F667" s="33"/>
      <c r="G667" s="33"/>
    </row>
    <row r="668">
      <c r="F668" s="33"/>
      <c r="G668" s="33"/>
    </row>
    <row r="669">
      <c r="F669" s="33"/>
      <c r="G669" s="33"/>
    </row>
    <row r="670">
      <c r="F670" s="33"/>
      <c r="G670" s="33"/>
    </row>
    <row r="671">
      <c r="F671" s="33"/>
      <c r="G671" s="33"/>
    </row>
    <row r="672">
      <c r="F672" s="33"/>
      <c r="G672" s="33"/>
    </row>
    <row r="673">
      <c r="F673" s="33"/>
      <c r="G673" s="33"/>
    </row>
    <row r="674">
      <c r="F674" s="33"/>
      <c r="G674" s="33"/>
    </row>
    <row r="675">
      <c r="F675" s="33"/>
      <c r="G675" s="33"/>
    </row>
    <row r="676">
      <c r="F676" s="33"/>
      <c r="G676" s="33"/>
    </row>
    <row r="677">
      <c r="F677" s="33"/>
      <c r="G677" s="33"/>
    </row>
    <row r="678">
      <c r="F678" s="33"/>
      <c r="G678" s="33"/>
    </row>
    <row r="679">
      <c r="F679" s="33"/>
      <c r="G679" s="33"/>
    </row>
    <row r="680">
      <c r="F680" s="33"/>
      <c r="G680" s="33"/>
    </row>
    <row r="681">
      <c r="F681" s="33"/>
      <c r="G681" s="33"/>
    </row>
    <row r="682">
      <c r="F682" s="33"/>
      <c r="G682" s="33"/>
    </row>
    <row r="683">
      <c r="F683" s="33"/>
      <c r="G683" s="33"/>
    </row>
    <row r="684">
      <c r="F684" s="33"/>
      <c r="G684" s="33"/>
    </row>
    <row r="685">
      <c r="F685" s="33"/>
      <c r="G685" s="33"/>
    </row>
    <row r="686">
      <c r="F686" s="33"/>
      <c r="G686" s="33"/>
    </row>
    <row r="687">
      <c r="F687" s="33"/>
      <c r="G687" s="33"/>
    </row>
    <row r="688">
      <c r="F688" s="33"/>
      <c r="G688" s="33"/>
    </row>
    <row r="689">
      <c r="F689" s="33"/>
      <c r="G689" s="33"/>
    </row>
    <row r="690">
      <c r="F690" s="33"/>
      <c r="G690" s="33"/>
    </row>
    <row r="691">
      <c r="F691" s="33"/>
      <c r="G691" s="33"/>
    </row>
    <row r="692">
      <c r="F692" s="33"/>
      <c r="G692" s="33"/>
    </row>
    <row r="693">
      <c r="F693" s="33"/>
      <c r="G693" s="33"/>
    </row>
    <row r="694">
      <c r="F694" s="33"/>
      <c r="G694" s="33"/>
    </row>
    <row r="695">
      <c r="F695" s="33"/>
      <c r="G695" s="33"/>
    </row>
    <row r="696">
      <c r="F696" s="33"/>
      <c r="G696" s="33"/>
    </row>
    <row r="697">
      <c r="F697" s="33"/>
      <c r="G697" s="33"/>
    </row>
    <row r="698">
      <c r="F698" s="33"/>
      <c r="G698" s="33"/>
    </row>
    <row r="699">
      <c r="F699" s="33"/>
      <c r="G699" s="33"/>
    </row>
    <row r="700">
      <c r="F700" s="33"/>
      <c r="G700" s="33"/>
    </row>
    <row r="701">
      <c r="F701" s="33"/>
      <c r="G701" s="33"/>
    </row>
    <row r="702">
      <c r="F702" s="33"/>
      <c r="G702" s="33"/>
    </row>
    <row r="703">
      <c r="F703" s="33"/>
      <c r="G703" s="33"/>
    </row>
    <row r="704">
      <c r="F704" s="33"/>
      <c r="G704" s="33"/>
    </row>
    <row r="705">
      <c r="F705" s="33"/>
      <c r="G705" s="33"/>
    </row>
    <row r="706">
      <c r="F706" s="33"/>
      <c r="G706" s="33"/>
    </row>
    <row r="707">
      <c r="F707" s="33"/>
      <c r="G707" s="33"/>
    </row>
    <row r="708">
      <c r="F708" s="33"/>
      <c r="G708" s="33"/>
    </row>
    <row r="709">
      <c r="F709" s="33"/>
      <c r="G709" s="33"/>
    </row>
    <row r="710">
      <c r="F710" s="33"/>
      <c r="G710" s="33"/>
    </row>
    <row r="711">
      <c r="F711" s="33"/>
      <c r="G711" s="33"/>
    </row>
    <row r="712">
      <c r="F712" s="33"/>
      <c r="G712" s="33"/>
    </row>
    <row r="713">
      <c r="F713" s="33"/>
      <c r="G713" s="33"/>
    </row>
    <row r="714">
      <c r="F714" s="33"/>
      <c r="G714" s="33"/>
    </row>
    <row r="715">
      <c r="F715" s="33"/>
      <c r="G715" s="33"/>
    </row>
    <row r="716">
      <c r="F716" s="33"/>
      <c r="G716" s="33"/>
    </row>
    <row r="717">
      <c r="F717" s="33"/>
      <c r="G717" s="33"/>
    </row>
    <row r="718">
      <c r="F718" s="33"/>
      <c r="G718" s="33"/>
    </row>
    <row r="719">
      <c r="F719" s="33"/>
      <c r="G719" s="33"/>
    </row>
    <row r="720">
      <c r="F720" s="33"/>
      <c r="G720" s="33"/>
    </row>
    <row r="721">
      <c r="F721" s="33"/>
      <c r="G721" s="33"/>
    </row>
    <row r="722">
      <c r="F722" s="33"/>
      <c r="G722" s="33"/>
    </row>
    <row r="723">
      <c r="F723" s="33"/>
      <c r="G723" s="33"/>
    </row>
    <row r="724">
      <c r="F724" s="33"/>
      <c r="G724" s="33"/>
    </row>
    <row r="725">
      <c r="F725" s="33"/>
      <c r="G725" s="33"/>
    </row>
    <row r="726">
      <c r="F726" s="33"/>
      <c r="G726" s="33"/>
    </row>
    <row r="727">
      <c r="F727" s="33"/>
      <c r="G727" s="33"/>
    </row>
    <row r="728">
      <c r="F728" s="33"/>
      <c r="G728" s="33"/>
    </row>
    <row r="729">
      <c r="F729" s="33"/>
      <c r="G729" s="33"/>
    </row>
    <row r="730">
      <c r="F730" s="33"/>
      <c r="G730" s="33"/>
    </row>
    <row r="731">
      <c r="F731" s="33"/>
      <c r="G731" s="33"/>
    </row>
    <row r="732">
      <c r="F732" s="33"/>
      <c r="G732" s="33"/>
    </row>
    <row r="733">
      <c r="F733" s="33"/>
      <c r="G733" s="33"/>
    </row>
    <row r="734">
      <c r="F734" s="33"/>
      <c r="G734" s="33"/>
    </row>
    <row r="735">
      <c r="F735" s="33"/>
      <c r="G735" s="33"/>
    </row>
    <row r="736">
      <c r="F736" s="33"/>
      <c r="G736" s="33"/>
    </row>
    <row r="737">
      <c r="F737" s="33"/>
      <c r="G737" s="33"/>
    </row>
    <row r="738">
      <c r="F738" s="33"/>
      <c r="G738" s="33"/>
    </row>
    <row r="739">
      <c r="F739" s="33"/>
      <c r="G739" s="33"/>
    </row>
    <row r="740">
      <c r="F740" s="33"/>
      <c r="G740" s="33"/>
    </row>
    <row r="741">
      <c r="F741" s="33"/>
      <c r="G741" s="33"/>
    </row>
    <row r="742">
      <c r="F742" s="33"/>
      <c r="G742" s="33"/>
    </row>
    <row r="743">
      <c r="F743" s="33"/>
      <c r="G743" s="33"/>
    </row>
    <row r="744">
      <c r="F744" s="33"/>
      <c r="G744" s="33"/>
    </row>
    <row r="745">
      <c r="F745" s="33"/>
      <c r="G745" s="33"/>
    </row>
    <row r="746">
      <c r="F746" s="33"/>
      <c r="G746" s="33"/>
    </row>
    <row r="747">
      <c r="F747" s="33"/>
      <c r="G747" s="33"/>
    </row>
    <row r="748">
      <c r="F748" s="33"/>
      <c r="G748" s="33"/>
    </row>
    <row r="749">
      <c r="F749" s="33"/>
      <c r="G749" s="33"/>
    </row>
    <row r="750">
      <c r="F750" s="33"/>
      <c r="G750" s="33"/>
    </row>
    <row r="751">
      <c r="F751" s="33"/>
      <c r="G751" s="33"/>
    </row>
    <row r="752">
      <c r="F752" s="33"/>
      <c r="G752" s="33"/>
    </row>
    <row r="753">
      <c r="F753" s="33"/>
      <c r="G753" s="33"/>
    </row>
    <row r="754">
      <c r="F754" s="33"/>
      <c r="G754" s="33"/>
    </row>
    <row r="755">
      <c r="F755" s="33"/>
      <c r="G755" s="33"/>
    </row>
    <row r="756">
      <c r="F756" s="33"/>
      <c r="G756" s="33"/>
    </row>
    <row r="757">
      <c r="F757" s="33"/>
      <c r="G757" s="33"/>
    </row>
    <row r="758">
      <c r="F758" s="33"/>
      <c r="G758" s="33"/>
    </row>
    <row r="759">
      <c r="F759" s="33"/>
      <c r="G759" s="33"/>
    </row>
    <row r="760">
      <c r="F760" s="33"/>
      <c r="G760" s="33"/>
    </row>
    <row r="761">
      <c r="F761" s="33"/>
      <c r="G761" s="33"/>
    </row>
    <row r="762">
      <c r="F762" s="33"/>
      <c r="G762" s="33"/>
    </row>
    <row r="763">
      <c r="F763" s="33"/>
      <c r="G763" s="33"/>
    </row>
    <row r="764">
      <c r="F764" s="33"/>
      <c r="G764" s="33"/>
    </row>
    <row r="765">
      <c r="F765" s="33"/>
      <c r="G765" s="33"/>
    </row>
    <row r="766">
      <c r="F766" s="33"/>
      <c r="G766" s="33"/>
    </row>
    <row r="767">
      <c r="F767" s="33"/>
      <c r="G767" s="33"/>
    </row>
    <row r="768">
      <c r="F768" s="33"/>
      <c r="G768" s="33"/>
    </row>
    <row r="769">
      <c r="F769" s="33"/>
      <c r="G769" s="33"/>
    </row>
    <row r="770">
      <c r="F770" s="33"/>
      <c r="G770" s="33"/>
    </row>
    <row r="771">
      <c r="F771" s="33"/>
      <c r="G771" s="33"/>
    </row>
    <row r="772">
      <c r="F772" s="33"/>
      <c r="G772" s="33"/>
    </row>
    <row r="773">
      <c r="F773" s="33"/>
      <c r="G773" s="33"/>
    </row>
    <row r="774">
      <c r="F774" s="33"/>
      <c r="G774" s="33"/>
    </row>
    <row r="775">
      <c r="F775" s="33"/>
      <c r="G775" s="33"/>
    </row>
    <row r="776">
      <c r="F776" s="33"/>
      <c r="G776" s="33"/>
    </row>
    <row r="777">
      <c r="F777" s="33"/>
      <c r="G777" s="33"/>
    </row>
    <row r="778">
      <c r="F778" s="33"/>
      <c r="G778" s="33"/>
    </row>
    <row r="779">
      <c r="F779" s="33"/>
      <c r="G779" s="33"/>
    </row>
    <row r="780">
      <c r="F780" s="33"/>
      <c r="G780" s="33"/>
    </row>
    <row r="781">
      <c r="F781" s="33"/>
      <c r="G781" s="33"/>
    </row>
    <row r="782">
      <c r="F782" s="33"/>
      <c r="G782" s="33"/>
    </row>
    <row r="783">
      <c r="F783" s="33"/>
      <c r="G783" s="33"/>
    </row>
    <row r="784">
      <c r="F784" s="33"/>
      <c r="G784" s="33"/>
    </row>
    <row r="785">
      <c r="F785" s="33"/>
      <c r="G785" s="33"/>
    </row>
    <row r="786">
      <c r="F786" s="33"/>
      <c r="G786" s="33"/>
    </row>
    <row r="787">
      <c r="F787" s="33"/>
      <c r="G787" s="33"/>
    </row>
    <row r="788">
      <c r="F788" s="33"/>
      <c r="G788" s="33"/>
    </row>
    <row r="789">
      <c r="F789" s="33"/>
      <c r="G789" s="33"/>
    </row>
    <row r="790">
      <c r="F790" s="33"/>
      <c r="G790" s="33"/>
    </row>
    <row r="791">
      <c r="F791" s="33"/>
      <c r="G791" s="33"/>
    </row>
    <row r="792">
      <c r="F792" s="33"/>
      <c r="G792" s="33"/>
    </row>
    <row r="793">
      <c r="F793" s="33"/>
      <c r="G793" s="33"/>
    </row>
    <row r="794">
      <c r="F794" s="33"/>
      <c r="G794" s="33"/>
    </row>
    <row r="795">
      <c r="F795" s="33"/>
      <c r="G795" s="33"/>
    </row>
    <row r="796">
      <c r="F796" s="33"/>
      <c r="G796" s="33"/>
    </row>
    <row r="797">
      <c r="F797" s="33"/>
      <c r="G797" s="33"/>
    </row>
    <row r="798">
      <c r="F798" s="33"/>
      <c r="G798" s="33"/>
    </row>
    <row r="799">
      <c r="F799" s="33"/>
      <c r="G799" s="33"/>
    </row>
    <row r="800">
      <c r="F800" s="33"/>
      <c r="G800" s="33"/>
    </row>
    <row r="801">
      <c r="F801" s="33"/>
      <c r="G801" s="33"/>
    </row>
    <row r="802">
      <c r="F802" s="33"/>
      <c r="G802" s="33"/>
    </row>
    <row r="803">
      <c r="F803" s="33"/>
      <c r="G803" s="33"/>
    </row>
    <row r="804">
      <c r="F804" s="33"/>
      <c r="G804" s="33"/>
    </row>
    <row r="805">
      <c r="F805" s="33"/>
      <c r="G805" s="33"/>
    </row>
    <row r="806">
      <c r="F806" s="33"/>
      <c r="G806" s="33"/>
    </row>
    <row r="807">
      <c r="F807" s="33"/>
      <c r="G807" s="33"/>
    </row>
    <row r="808">
      <c r="F808" s="33"/>
      <c r="G808" s="33"/>
    </row>
    <row r="809">
      <c r="F809" s="33"/>
      <c r="G809" s="33"/>
    </row>
    <row r="810">
      <c r="F810" s="33"/>
      <c r="G810" s="33"/>
    </row>
    <row r="811">
      <c r="F811" s="33"/>
      <c r="G811" s="33"/>
    </row>
    <row r="812">
      <c r="F812" s="33"/>
      <c r="G812" s="33"/>
    </row>
    <row r="813">
      <c r="F813" s="33"/>
      <c r="G813" s="33"/>
    </row>
    <row r="814">
      <c r="F814" s="33"/>
      <c r="G814" s="33"/>
    </row>
    <row r="815">
      <c r="F815" s="33"/>
      <c r="G815" s="33"/>
    </row>
    <row r="816">
      <c r="F816" s="33"/>
      <c r="G816" s="33"/>
    </row>
    <row r="817">
      <c r="F817" s="33"/>
      <c r="G817" s="33"/>
    </row>
    <row r="818">
      <c r="F818" s="33"/>
      <c r="G818" s="33"/>
    </row>
    <row r="819">
      <c r="F819" s="33"/>
      <c r="G819" s="33"/>
    </row>
    <row r="820">
      <c r="F820" s="33"/>
      <c r="G820" s="33"/>
    </row>
    <row r="821">
      <c r="F821" s="33"/>
      <c r="G821" s="33"/>
    </row>
    <row r="822">
      <c r="F822" s="33"/>
      <c r="G822" s="33"/>
    </row>
    <row r="823">
      <c r="F823" s="33"/>
      <c r="G823" s="33"/>
    </row>
    <row r="824">
      <c r="F824" s="33"/>
      <c r="G824" s="33"/>
    </row>
    <row r="825">
      <c r="F825" s="33"/>
      <c r="G825" s="33"/>
    </row>
    <row r="826">
      <c r="F826" s="33"/>
      <c r="G826" s="33"/>
    </row>
    <row r="827">
      <c r="F827" s="33"/>
      <c r="G827" s="33"/>
    </row>
    <row r="828">
      <c r="F828" s="33"/>
      <c r="G828" s="33"/>
    </row>
    <row r="829">
      <c r="F829" s="33"/>
      <c r="G829" s="33"/>
    </row>
    <row r="830">
      <c r="F830" s="33"/>
      <c r="G830" s="33"/>
    </row>
    <row r="831">
      <c r="F831" s="33"/>
      <c r="G831" s="33"/>
    </row>
    <row r="832">
      <c r="F832" s="33"/>
      <c r="G832" s="33"/>
    </row>
    <row r="833">
      <c r="F833" s="33"/>
      <c r="G833" s="33"/>
    </row>
    <row r="834">
      <c r="F834" s="33"/>
      <c r="G834" s="33"/>
    </row>
    <row r="835">
      <c r="F835" s="33"/>
      <c r="G835" s="33"/>
    </row>
    <row r="836">
      <c r="F836" s="33"/>
      <c r="G836" s="33"/>
    </row>
    <row r="837">
      <c r="F837" s="33"/>
      <c r="G837" s="33"/>
    </row>
    <row r="838">
      <c r="F838" s="33"/>
      <c r="G838" s="33"/>
    </row>
    <row r="839">
      <c r="F839" s="33"/>
      <c r="G839" s="33"/>
    </row>
    <row r="840">
      <c r="F840" s="33"/>
      <c r="G840" s="33"/>
    </row>
    <row r="841">
      <c r="F841" s="33"/>
      <c r="G841" s="33"/>
    </row>
    <row r="842">
      <c r="F842" s="33"/>
      <c r="G842" s="33"/>
    </row>
    <row r="843">
      <c r="F843" s="33"/>
      <c r="G843" s="33"/>
    </row>
    <row r="844">
      <c r="F844" s="33"/>
      <c r="G844" s="33"/>
    </row>
    <row r="845">
      <c r="F845" s="33"/>
      <c r="G845" s="33"/>
    </row>
    <row r="846">
      <c r="F846" s="33"/>
      <c r="G846" s="33"/>
    </row>
    <row r="847">
      <c r="F847" s="33"/>
      <c r="G847" s="33"/>
    </row>
    <row r="848">
      <c r="F848" s="33"/>
      <c r="G848" s="33"/>
    </row>
    <row r="849">
      <c r="F849" s="33"/>
      <c r="G849" s="33"/>
    </row>
    <row r="850">
      <c r="F850" s="33"/>
      <c r="G850" s="33"/>
    </row>
    <row r="851">
      <c r="F851" s="33"/>
      <c r="G851" s="33"/>
    </row>
    <row r="852">
      <c r="F852" s="33"/>
      <c r="G852" s="33"/>
    </row>
    <row r="853">
      <c r="F853" s="33"/>
      <c r="G853" s="33"/>
    </row>
    <row r="854">
      <c r="F854" s="33"/>
      <c r="G854" s="33"/>
    </row>
    <row r="855">
      <c r="F855" s="33"/>
      <c r="G855" s="33"/>
    </row>
    <row r="856">
      <c r="F856" s="33"/>
      <c r="G856" s="33"/>
    </row>
    <row r="857">
      <c r="F857" s="33"/>
      <c r="G857" s="33"/>
    </row>
    <row r="858">
      <c r="F858" s="33"/>
      <c r="G858" s="33"/>
    </row>
    <row r="859">
      <c r="F859" s="33"/>
      <c r="G859" s="33"/>
    </row>
    <row r="860">
      <c r="F860" s="33"/>
      <c r="G860" s="33"/>
    </row>
    <row r="861">
      <c r="F861" s="33"/>
      <c r="G861" s="33"/>
    </row>
    <row r="862">
      <c r="F862" s="33"/>
      <c r="G862" s="33"/>
    </row>
    <row r="863">
      <c r="F863" s="33"/>
      <c r="G863" s="33"/>
    </row>
    <row r="864">
      <c r="F864" s="33"/>
      <c r="G864" s="33"/>
    </row>
    <row r="865">
      <c r="F865" s="33"/>
      <c r="G865" s="33"/>
    </row>
    <row r="866">
      <c r="F866" s="33"/>
      <c r="G866" s="33"/>
    </row>
    <row r="867">
      <c r="F867" s="33"/>
      <c r="G867" s="33"/>
    </row>
    <row r="868">
      <c r="F868" s="33"/>
      <c r="G868" s="33"/>
    </row>
    <row r="869">
      <c r="F869" s="33"/>
      <c r="G869" s="33"/>
    </row>
    <row r="870">
      <c r="F870" s="33"/>
      <c r="G870" s="33"/>
    </row>
    <row r="871">
      <c r="F871" s="33"/>
      <c r="G871" s="33"/>
    </row>
    <row r="872">
      <c r="F872" s="33"/>
      <c r="G872" s="33"/>
    </row>
    <row r="873">
      <c r="F873" s="33"/>
      <c r="G873" s="33"/>
    </row>
    <row r="874">
      <c r="F874" s="33"/>
      <c r="G874" s="33"/>
    </row>
    <row r="875">
      <c r="F875" s="33"/>
      <c r="G875" s="33"/>
    </row>
    <row r="876">
      <c r="F876" s="33"/>
      <c r="G876" s="33"/>
    </row>
    <row r="877">
      <c r="F877" s="33"/>
      <c r="G877" s="33"/>
    </row>
    <row r="878">
      <c r="F878" s="33"/>
      <c r="G878" s="33"/>
    </row>
    <row r="879">
      <c r="F879" s="33"/>
      <c r="G879" s="33"/>
    </row>
    <row r="880">
      <c r="F880" s="33"/>
      <c r="G880" s="33"/>
    </row>
    <row r="881">
      <c r="F881" s="33"/>
      <c r="G881" s="33"/>
    </row>
    <row r="882">
      <c r="F882" s="33"/>
      <c r="G882" s="33"/>
    </row>
    <row r="883">
      <c r="F883" s="33"/>
      <c r="G883" s="33"/>
    </row>
    <row r="884">
      <c r="F884" s="33"/>
      <c r="G884" s="33"/>
    </row>
    <row r="885">
      <c r="F885" s="33"/>
      <c r="G885" s="33"/>
    </row>
    <row r="886">
      <c r="F886" s="33"/>
      <c r="G886" s="33"/>
    </row>
    <row r="887">
      <c r="F887" s="33"/>
      <c r="G887" s="33"/>
    </row>
    <row r="888">
      <c r="F888" s="33"/>
      <c r="G888" s="33"/>
    </row>
    <row r="889">
      <c r="F889" s="33"/>
      <c r="G889" s="33"/>
    </row>
    <row r="890">
      <c r="F890" s="33"/>
      <c r="G890" s="33"/>
    </row>
    <row r="891">
      <c r="F891" s="33"/>
      <c r="G891" s="33"/>
    </row>
    <row r="892">
      <c r="F892" s="33"/>
      <c r="G892" s="33"/>
    </row>
    <row r="893">
      <c r="F893" s="33"/>
      <c r="G893" s="33"/>
    </row>
    <row r="894">
      <c r="F894" s="33"/>
      <c r="G894" s="33"/>
    </row>
    <row r="895">
      <c r="F895" s="33"/>
      <c r="G895" s="33"/>
    </row>
    <row r="896">
      <c r="F896" s="33"/>
      <c r="G896" s="33"/>
    </row>
    <row r="897">
      <c r="F897" s="33"/>
      <c r="G897" s="33"/>
    </row>
    <row r="898">
      <c r="F898" s="33"/>
      <c r="G898" s="33"/>
    </row>
    <row r="899">
      <c r="F899" s="33"/>
      <c r="G899" s="33"/>
    </row>
    <row r="900">
      <c r="F900" s="33"/>
      <c r="G900" s="33"/>
    </row>
    <row r="901">
      <c r="F901" s="33"/>
      <c r="G901" s="33"/>
    </row>
    <row r="902">
      <c r="F902" s="33"/>
      <c r="G902" s="33"/>
    </row>
    <row r="903">
      <c r="F903" s="33"/>
      <c r="G903" s="33"/>
    </row>
    <row r="904">
      <c r="F904" s="33"/>
      <c r="G904" s="33"/>
    </row>
    <row r="905">
      <c r="F905" s="33"/>
      <c r="G905" s="33"/>
    </row>
    <row r="906">
      <c r="F906" s="33"/>
      <c r="G906" s="33"/>
    </row>
    <row r="907">
      <c r="F907" s="33"/>
      <c r="G907" s="33"/>
    </row>
    <row r="908">
      <c r="F908" s="33"/>
      <c r="G908" s="33"/>
    </row>
    <row r="909">
      <c r="F909" s="33"/>
      <c r="G909" s="33"/>
    </row>
    <row r="910">
      <c r="F910" s="33"/>
      <c r="G910" s="33"/>
    </row>
    <row r="911">
      <c r="F911" s="33"/>
      <c r="G911" s="33"/>
    </row>
    <row r="912">
      <c r="F912" s="33"/>
      <c r="G912" s="33"/>
    </row>
    <row r="913">
      <c r="F913" s="33"/>
      <c r="G913" s="33"/>
    </row>
    <row r="914">
      <c r="F914" s="33"/>
      <c r="G914" s="33"/>
    </row>
    <row r="915">
      <c r="F915" s="33"/>
      <c r="G915" s="33"/>
    </row>
    <row r="916">
      <c r="F916" s="33"/>
      <c r="G916" s="33"/>
    </row>
    <row r="917">
      <c r="F917" s="33"/>
      <c r="G917" s="33"/>
    </row>
    <row r="918">
      <c r="F918" s="33"/>
      <c r="G918" s="33"/>
    </row>
    <row r="919">
      <c r="F919" s="33"/>
      <c r="G919" s="33"/>
    </row>
    <row r="920">
      <c r="F920" s="33"/>
      <c r="G920" s="33"/>
    </row>
    <row r="921">
      <c r="F921" s="33"/>
      <c r="G921" s="33"/>
    </row>
    <row r="922">
      <c r="F922" s="33"/>
      <c r="G922" s="33"/>
    </row>
    <row r="923">
      <c r="F923" s="33"/>
      <c r="G923" s="33"/>
    </row>
    <row r="924">
      <c r="F924" s="33"/>
      <c r="G924" s="33"/>
    </row>
    <row r="925">
      <c r="F925" s="33"/>
      <c r="G925" s="33"/>
    </row>
    <row r="926">
      <c r="F926" s="33"/>
      <c r="G926" s="33"/>
    </row>
    <row r="927">
      <c r="F927" s="33"/>
      <c r="G927" s="33"/>
    </row>
    <row r="928">
      <c r="F928" s="33"/>
      <c r="G928" s="33"/>
    </row>
    <row r="929">
      <c r="F929" s="33"/>
      <c r="G929" s="33"/>
    </row>
    <row r="930">
      <c r="F930" s="33"/>
      <c r="G930" s="33"/>
    </row>
    <row r="931">
      <c r="F931" s="33"/>
      <c r="G931" s="33"/>
    </row>
    <row r="932">
      <c r="F932" s="33"/>
      <c r="G932" s="33"/>
    </row>
    <row r="933">
      <c r="F933" s="33"/>
      <c r="G933" s="33"/>
    </row>
    <row r="934">
      <c r="F934" s="33"/>
      <c r="G934" s="33"/>
    </row>
    <row r="935">
      <c r="F935" s="33"/>
      <c r="G935" s="33"/>
    </row>
    <row r="936">
      <c r="F936" s="33"/>
      <c r="G936" s="33"/>
    </row>
    <row r="937">
      <c r="F937" s="33"/>
      <c r="G937" s="33"/>
    </row>
    <row r="938">
      <c r="F938" s="33"/>
      <c r="G938" s="33"/>
    </row>
    <row r="939">
      <c r="F939" s="33"/>
      <c r="G939" s="33"/>
    </row>
    <row r="940">
      <c r="F940" s="33"/>
      <c r="G940" s="33"/>
    </row>
    <row r="941">
      <c r="F941" s="33"/>
      <c r="G941" s="33"/>
    </row>
    <row r="942">
      <c r="F942" s="33"/>
      <c r="G942" s="33"/>
    </row>
    <row r="943">
      <c r="F943" s="33"/>
      <c r="G943" s="33"/>
    </row>
    <row r="944">
      <c r="F944" s="33"/>
      <c r="G944" s="33"/>
    </row>
    <row r="945">
      <c r="F945" s="33"/>
      <c r="G945" s="33"/>
    </row>
    <row r="946">
      <c r="F946" s="33"/>
      <c r="G946" s="33"/>
    </row>
    <row r="947">
      <c r="F947" s="33"/>
      <c r="G947" s="33"/>
    </row>
    <row r="948">
      <c r="F948" s="33"/>
      <c r="G948" s="33"/>
    </row>
    <row r="949">
      <c r="F949" s="33"/>
      <c r="G949" s="33"/>
    </row>
    <row r="950">
      <c r="F950" s="33"/>
      <c r="G950" s="33"/>
    </row>
    <row r="951">
      <c r="F951" s="33"/>
      <c r="G951" s="33"/>
    </row>
    <row r="952">
      <c r="F952" s="33"/>
      <c r="G952" s="33"/>
    </row>
    <row r="953">
      <c r="F953" s="33"/>
      <c r="G953" s="33"/>
    </row>
    <row r="954">
      <c r="F954" s="33"/>
      <c r="G954" s="33"/>
    </row>
    <row r="955">
      <c r="F955" s="33"/>
      <c r="G955" s="33"/>
    </row>
    <row r="956">
      <c r="F956" s="33"/>
      <c r="G956" s="33"/>
    </row>
    <row r="957">
      <c r="F957" s="33"/>
      <c r="G957" s="33"/>
    </row>
    <row r="958">
      <c r="F958" s="33"/>
      <c r="G958" s="33"/>
    </row>
    <row r="959">
      <c r="F959" s="33"/>
      <c r="G959" s="33"/>
    </row>
    <row r="960">
      <c r="F960" s="33"/>
      <c r="G960" s="33"/>
    </row>
    <row r="961">
      <c r="F961" s="33"/>
      <c r="G961" s="33"/>
    </row>
    <row r="962">
      <c r="F962" s="33"/>
      <c r="G962" s="33"/>
    </row>
    <row r="963">
      <c r="F963" s="33"/>
      <c r="G963" s="33"/>
    </row>
    <row r="964">
      <c r="F964" s="33"/>
      <c r="G964" s="33"/>
    </row>
    <row r="965">
      <c r="F965" s="33"/>
      <c r="G965" s="33"/>
    </row>
    <row r="966">
      <c r="F966" s="33"/>
      <c r="G966" s="33"/>
    </row>
    <row r="967">
      <c r="F967" s="33"/>
      <c r="G967" s="33"/>
    </row>
    <row r="968">
      <c r="F968" s="33"/>
      <c r="G968" s="33"/>
    </row>
    <row r="969">
      <c r="F969" s="33"/>
      <c r="G969" s="33"/>
    </row>
    <row r="970">
      <c r="F970" s="33"/>
      <c r="G970" s="33"/>
    </row>
    <row r="971">
      <c r="F971" s="33"/>
      <c r="G971" s="33"/>
    </row>
    <row r="972">
      <c r="F972" s="33"/>
      <c r="G972" s="33"/>
    </row>
    <row r="973">
      <c r="F973" s="33"/>
      <c r="G973" s="33"/>
    </row>
    <row r="974">
      <c r="F974" s="33"/>
      <c r="G974" s="33"/>
    </row>
    <row r="975">
      <c r="F975" s="33"/>
      <c r="G975" s="33"/>
    </row>
    <row r="976">
      <c r="F976" s="33"/>
      <c r="G976" s="33"/>
    </row>
    <row r="977">
      <c r="F977" s="33"/>
      <c r="G977" s="33"/>
    </row>
    <row r="978">
      <c r="F978" s="33"/>
      <c r="G978" s="33"/>
    </row>
    <row r="979">
      <c r="F979" s="33"/>
      <c r="G979" s="33"/>
    </row>
    <row r="980">
      <c r="F980" s="33"/>
      <c r="G980" s="33"/>
    </row>
    <row r="981">
      <c r="F981" s="33"/>
      <c r="G981" s="33"/>
    </row>
    <row r="982">
      <c r="F982" s="33"/>
      <c r="G982" s="33"/>
    </row>
    <row r="983">
      <c r="F983" s="33"/>
      <c r="G983" s="33"/>
    </row>
    <row r="984">
      <c r="F984" s="33"/>
      <c r="G984" s="33"/>
    </row>
    <row r="985">
      <c r="F985" s="33"/>
      <c r="G985" s="33"/>
    </row>
    <row r="986">
      <c r="F986" s="33"/>
      <c r="G986" s="33"/>
    </row>
    <row r="987">
      <c r="F987" s="33"/>
      <c r="G987" s="33"/>
    </row>
    <row r="988">
      <c r="F988" s="33"/>
      <c r="G988" s="33"/>
    </row>
    <row r="989">
      <c r="F989" s="33"/>
      <c r="G989" s="33"/>
    </row>
    <row r="990">
      <c r="F990" s="33"/>
      <c r="G990" s="33"/>
    </row>
    <row r="991">
      <c r="F991" s="33"/>
      <c r="G991" s="33"/>
    </row>
    <row r="992">
      <c r="F992" s="33"/>
      <c r="G992" s="33"/>
    </row>
    <row r="993">
      <c r="F993" s="33"/>
      <c r="G993" s="33"/>
    </row>
    <row r="994">
      <c r="F994" s="33"/>
      <c r="G994" s="33"/>
    </row>
    <row r="995">
      <c r="F995" s="33"/>
      <c r="G995" s="33"/>
    </row>
    <row r="996">
      <c r="F996" s="33"/>
      <c r="G996" s="33"/>
    </row>
    <row r="997">
      <c r="F997" s="33"/>
      <c r="G997" s="33"/>
    </row>
    <row r="998">
      <c r="F998" s="33"/>
      <c r="G998" s="33"/>
    </row>
    <row r="999">
      <c r="F999" s="33"/>
      <c r="G999" s="33"/>
    </row>
    <row r="1000">
      <c r="F1000" s="33"/>
      <c r="G1000" s="33"/>
    </row>
  </sheetData>
  <dataValidations>
    <dataValidation type="list" allowBlank="1" sqref="A3:A6">
      <formula1>Empresas!$A$2:$A$36</formula1>
    </dataValidation>
  </dataValidations>
  <drawing r:id="rId1"/>
</worksheet>
</file>