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filterPrivacy="1"/>
  <xr:revisionPtr revIDLastSave="0" documentId="13_ncr:1_{A2664B22-C464-450A-9A94-6586B5B52EB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esults initial" sheetId="5" r:id="rId1"/>
    <sheet name="Results processors" sheetId="6" r:id="rId2"/>
    <sheet name="Results ngrams" sheetId="7" r:id="rId3"/>
    <sheet name="Results annot" sheetId="10" r:id="rId4"/>
    <sheet name="Comparativa Modelo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5" i="10" l="1"/>
  <c r="I55" i="10"/>
  <c r="H55" i="10"/>
  <c r="G55" i="10"/>
  <c r="F55" i="10"/>
  <c r="E55" i="10"/>
  <c r="D55" i="10"/>
  <c r="C55" i="10"/>
  <c r="F55" i="7"/>
  <c r="F55" i="6"/>
  <c r="H55" i="5"/>
  <c r="I55" i="7" l="1"/>
  <c r="H55" i="7"/>
  <c r="G55" i="7"/>
  <c r="E55" i="7"/>
  <c r="D55" i="7"/>
  <c r="C55" i="7"/>
  <c r="G55" i="6"/>
  <c r="H55" i="6"/>
  <c r="E55" i="6"/>
  <c r="D55" i="6"/>
  <c r="C55" i="6"/>
  <c r="I55" i="5"/>
  <c r="G55" i="5"/>
  <c r="F55" i="5"/>
  <c r="E55" i="5"/>
</calcChain>
</file>

<file path=xl/sharedStrings.xml><?xml version="1.0" encoding="utf-8"?>
<sst xmlns="http://schemas.openxmlformats.org/spreadsheetml/2006/main" count="454" uniqueCount="123">
  <si>
    <t>Locale</t>
  </si>
  <si>
    <t>XLM-R Full</t>
  </si>
  <si>
    <t>mT5 T2T Full</t>
  </si>
  <si>
    <t>mT5 Enc Full</t>
  </si>
  <si>
    <t>af-ZA</t>
  </si>
  <si>
    <t>am-ET</t>
  </si>
  <si>
    <t>ar-SA</t>
  </si>
  <si>
    <t>az-AZ</t>
  </si>
  <si>
    <t>bn-BD</t>
  </si>
  <si>
    <t>cy-GB</t>
  </si>
  <si>
    <t>da-DK</t>
  </si>
  <si>
    <t>de-DE</t>
  </si>
  <si>
    <t>el-GR</t>
  </si>
  <si>
    <t>en-US</t>
  </si>
  <si>
    <t>es-ES</t>
  </si>
  <si>
    <t>fa-IR</t>
  </si>
  <si>
    <t>fi-FI</t>
  </si>
  <si>
    <t>fr-FR</t>
  </si>
  <si>
    <t>he-IL</t>
  </si>
  <si>
    <t>hi-IN</t>
  </si>
  <si>
    <t>hu-HU</t>
  </si>
  <si>
    <t>hy-AM</t>
  </si>
  <si>
    <t>id-ID</t>
  </si>
  <si>
    <t>is-IS</t>
  </si>
  <si>
    <t>it-IT</t>
  </si>
  <si>
    <t>ja-JP</t>
  </si>
  <si>
    <t>jv-ID</t>
  </si>
  <si>
    <t>ka-GE</t>
  </si>
  <si>
    <t>km-KH</t>
  </si>
  <si>
    <t>kn-IN</t>
  </si>
  <si>
    <t>ko-KR</t>
  </si>
  <si>
    <t>lv-LV</t>
  </si>
  <si>
    <t>ml-IN</t>
  </si>
  <si>
    <t>mn-MN</t>
  </si>
  <si>
    <t>ms-MY</t>
  </si>
  <si>
    <t>my-MM</t>
  </si>
  <si>
    <t>nb-NO</t>
  </si>
  <si>
    <t>nl-NL</t>
  </si>
  <si>
    <t>pl-PL</t>
  </si>
  <si>
    <t>pt-PT</t>
  </si>
  <si>
    <t>ro-RO</t>
  </si>
  <si>
    <t>ru-RU</t>
  </si>
  <si>
    <t>sl-SL</t>
  </si>
  <si>
    <t>sq-AL</t>
  </si>
  <si>
    <t>sv-SE</t>
  </si>
  <si>
    <t>sw-KE</t>
  </si>
  <si>
    <t>ta-IN</t>
  </si>
  <si>
    <t>te-IN</t>
  </si>
  <si>
    <t>th-TH</t>
  </si>
  <si>
    <t>tl-PH</t>
  </si>
  <si>
    <t>tr-TR</t>
  </si>
  <si>
    <t>ur-PK</t>
  </si>
  <si>
    <t>vi-VN</t>
  </si>
  <si>
    <t>zh-CN</t>
  </si>
  <si>
    <t>zh-TW</t>
  </si>
  <si>
    <t>Language</t>
  </si>
  <si>
    <t>Afrikaans</t>
  </si>
  <si>
    <t>Amharic</t>
  </si>
  <si>
    <t>Arabic</t>
  </si>
  <si>
    <t>Azeri</t>
  </si>
  <si>
    <t>Bangla</t>
  </si>
  <si>
    <t>Welsh</t>
  </si>
  <si>
    <t>Danish</t>
  </si>
  <si>
    <t>German</t>
  </si>
  <si>
    <t>Greek</t>
  </si>
  <si>
    <t>English</t>
  </si>
  <si>
    <t>Spanish</t>
  </si>
  <si>
    <t>Farsi</t>
  </si>
  <si>
    <t>Finnish</t>
  </si>
  <si>
    <t>French</t>
  </si>
  <si>
    <t>Hebrew</t>
  </si>
  <si>
    <t>Hindi</t>
  </si>
  <si>
    <t>Hungarian</t>
  </si>
  <si>
    <t>Armenian</t>
  </si>
  <si>
    <t>Indonesian</t>
  </si>
  <si>
    <t>Icelandic</t>
  </si>
  <si>
    <t>Italian</t>
  </si>
  <si>
    <t>Japanese</t>
  </si>
  <si>
    <t>Javanese</t>
  </si>
  <si>
    <t>Georgian</t>
  </si>
  <si>
    <t>Khmer</t>
  </si>
  <si>
    <t>Kannada</t>
  </si>
  <si>
    <t>Korean</t>
  </si>
  <si>
    <t>Latvian</t>
  </si>
  <si>
    <t>Malayalam</t>
  </si>
  <si>
    <t>Mongolian</t>
  </si>
  <si>
    <t>Malay</t>
  </si>
  <si>
    <t>Burmese</t>
  </si>
  <si>
    <t>Norwegian</t>
  </si>
  <si>
    <t>Dutch</t>
  </si>
  <si>
    <t>Polish</t>
  </si>
  <si>
    <t>Portuguese</t>
  </si>
  <si>
    <t>Romanian</t>
  </si>
  <si>
    <t>Russian</t>
  </si>
  <si>
    <t>Slovenian</t>
  </si>
  <si>
    <t>Albanian</t>
  </si>
  <si>
    <t>Swedish</t>
  </si>
  <si>
    <t>Swahili</t>
  </si>
  <si>
    <t>Tamil</t>
  </si>
  <si>
    <t>Telugu</t>
  </si>
  <si>
    <t>Thai</t>
  </si>
  <si>
    <t>Tagalo</t>
  </si>
  <si>
    <t>Turkish</t>
  </si>
  <si>
    <t>Urdu</t>
  </si>
  <si>
    <t>Vietnamese</t>
  </si>
  <si>
    <t>Chinese</t>
  </si>
  <si>
    <t>Chinese Taiwan</t>
  </si>
  <si>
    <t>RASA</t>
  </si>
  <si>
    <t>neural utt</t>
  </si>
  <si>
    <t>XLM-R</t>
  </si>
  <si>
    <t>neural utt processor</t>
  </si>
  <si>
    <t>neural utt ngrams</t>
  </si>
  <si>
    <t>neural annot ngrams</t>
  </si>
  <si>
    <t>Accuracy</t>
  </si>
  <si>
    <t>TPS</t>
  </si>
  <si>
    <t>Accuracy Español</t>
  </si>
  <si>
    <t>mT5 T2T</t>
  </si>
  <si>
    <t>mT5 enc</t>
  </si>
  <si>
    <t>Modelo</t>
  </si>
  <si>
    <t>Neural 1</t>
  </si>
  <si>
    <t>Neural 2</t>
  </si>
  <si>
    <t>Neural 3</t>
  </si>
  <si>
    <t>Neural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</si>
</sst>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6" borderId="0" xfId="0" applyFill="1" applyBorder="1"/>
    <xf numFmtId="0" fontId="0" fillId="8" borderId="0" xfId="0" applyFill="1"/>
    <xf numFmtId="0" fontId="0" fillId="3" borderId="1" xfId="0" applyFill="1" applyBorder="1"/>
    <xf numFmtId="164" fontId="0" fillId="0" borderId="0" xfId="0" applyNumberFormat="1"/>
  </cellXfs>
  <cellStyles count="1">
    <cellStyle name="Normal" xfId="0" builtinId="0"/>
  </cellStyles>
  <dxfs count="38"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modelos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'Comparativa Modelos'!$E$3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'Comparativa Modelos'!$C$4:$C$11</c:f>
              <c:strCache>
                <c:ptCount val="8"/>
                <c:pt idx="0">
                  <c:v>XLM-R</c:v>
                </c:pt>
                <c:pt idx="1">
                  <c:v>mT5 T2T</c:v>
                </c:pt>
                <c:pt idx="2">
                  <c:v>mT5 enc</c:v>
                </c:pt>
                <c:pt idx="3">
                  <c:v>RASA</c:v>
                </c:pt>
                <c:pt idx="4">
                  <c:v>Neural 1</c:v>
                </c:pt>
                <c:pt idx="5">
                  <c:v>Neural 2</c:v>
                </c:pt>
                <c:pt idx="6">
                  <c:v>Neural 3</c:v>
                </c:pt>
                <c:pt idx="7">
                  <c:v>Neural 4</c:v>
                </c:pt>
              </c:strCache>
            </c:strRef>
          </c:cat>
          <c:val>
            <c:numRef>
              <c:f>'Comparativa Modelos'!$E$4:$E$11</c:f>
              <c:numCache>
                <c:formatCode>General</c:formatCode>
                <c:ptCount val="8"/>
                <c:pt idx="0" formatCode="0.0">
                  <c:v>85.1</c:v>
                </c:pt>
                <c:pt idx="1">
                  <c:v>85.2</c:v>
                </c:pt>
                <c:pt idx="2">
                  <c:v>86</c:v>
                </c:pt>
                <c:pt idx="3">
                  <c:v>79.5</c:v>
                </c:pt>
                <c:pt idx="4">
                  <c:v>74.7</c:v>
                </c:pt>
                <c:pt idx="5">
                  <c:v>80</c:v>
                </c:pt>
                <c:pt idx="6">
                  <c:v>81.5</c:v>
                </c:pt>
                <c:pt idx="7">
                  <c:v>84.94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6A-48E1-AA5D-DA5F7628CF2B}"/>
            </c:ext>
          </c:extLst>
        </c:ser>
        <c:ser>
          <c:idx val="2"/>
          <c:order val="2"/>
          <c:tx>
            <c:strRef>
              <c:f>'Comparativa Modelos'!$F$3</c:f>
              <c:strCache>
                <c:ptCount val="1"/>
                <c:pt idx="0">
                  <c:v>Accuracy Español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'Comparativa Modelos'!$C$4:$C$11</c:f>
              <c:strCache>
                <c:ptCount val="8"/>
                <c:pt idx="0">
                  <c:v>XLM-R</c:v>
                </c:pt>
                <c:pt idx="1">
                  <c:v>mT5 T2T</c:v>
                </c:pt>
                <c:pt idx="2">
                  <c:v>mT5 enc</c:v>
                </c:pt>
                <c:pt idx="3">
                  <c:v>RASA</c:v>
                </c:pt>
                <c:pt idx="4">
                  <c:v>Neural 1</c:v>
                </c:pt>
                <c:pt idx="5">
                  <c:v>Neural 2</c:v>
                </c:pt>
                <c:pt idx="6">
                  <c:v>Neural 3</c:v>
                </c:pt>
                <c:pt idx="7">
                  <c:v>Neural 4</c:v>
                </c:pt>
              </c:strCache>
            </c:strRef>
          </c:cat>
          <c:val>
            <c:numRef>
              <c:f>'Comparativa Modelos'!$F$4:$F$11</c:f>
              <c:numCache>
                <c:formatCode>General</c:formatCode>
                <c:ptCount val="8"/>
                <c:pt idx="0">
                  <c:v>86.9</c:v>
                </c:pt>
                <c:pt idx="1">
                  <c:v>86.7</c:v>
                </c:pt>
                <c:pt idx="2">
                  <c:v>86.8</c:v>
                </c:pt>
                <c:pt idx="3">
                  <c:v>80.400000000000006</c:v>
                </c:pt>
                <c:pt idx="4">
                  <c:v>81.3</c:v>
                </c:pt>
                <c:pt idx="5">
                  <c:v>81.099999999999994</c:v>
                </c:pt>
                <c:pt idx="6">
                  <c:v>83.1</c:v>
                </c:pt>
                <c:pt idx="7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6A-48E1-AA5D-DA5F7628C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5430607"/>
        <c:axId val="1165433103"/>
      </c:barChart>
      <c:lineChart>
        <c:grouping val="standard"/>
        <c:varyColors val="0"/>
        <c:ser>
          <c:idx val="0"/>
          <c:order val="0"/>
          <c:tx>
            <c:strRef>
              <c:f>'Comparativa Modelos'!$D$3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'Comparativa Modelos'!$C$4:$C$11</c:f>
              <c:strCache>
                <c:ptCount val="8"/>
                <c:pt idx="0">
                  <c:v>XLM-R</c:v>
                </c:pt>
                <c:pt idx="1">
                  <c:v>mT5 T2T</c:v>
                </c:pt>
                <c:pt idx="2">
                  <c:v>mT5 enc</c:v>
                </c:pt>
                <c:pt idx="3">
                  <c:v>RASA</c:v>
                </c:pt>
                <c:pt idx="4">
                  <c:v>Neural 1</c:v>
                </c:pt>
                <c:pt idx="5">
                  <c:v>Neural 2</c:v>
                </c:pt>
                <c:pt idx="6">
                  <c:v>Neural 3</c:v>
                </c:pt>
                <c:pt idx="7">
                  <c:v>Neural 4</c:v>
                </c:pt>
              </c:strCache>
            </c:strRef>
          </c:cat>
          <c:val>
            <c:numRef>
              <c:f>'Comparativa Modelos'!$D$4:$D$11</c:f>
              <c:numCache>
                <c:formatCode>General</c:formatCode>
                <c:ptCount val="8"/>
                <c:pt idx="0">
                  <c:v>32</c:v>
                </c:pt>
                <c:pt idx="1">
                  <c:v>27</c:v>
                </c:pt>
                <c:pt idx="2">
                  <c:v>31</c:v>
                </c:pt>
                <c:pt idx="3">
                  <c:v>84</c:v>
                </c:pt>
                <c:pt idx="4">
                  <c:v>105092</c:v>
                </c:pt>
                <c:pt idx="5">
                  <c:v>67134</c:v>
                </c:pt>
                <c:pt idx="6">
                  <c:v>40446</c:v>
                </c:pt>
                <c:pt idx="7">
                  <c:v>35575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A-48E1-AA5D-DA5F7628C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49855"/>
        <c:axId val="1165432687"/>
      </c:lineChart>
      <c:catAx>
        <c:axId val="11654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33103"/>
        <c:crosses val="autoZero"/>
        <c:auto val="1"/>
        <c:lblAlgn val="ctr"/>
        <c:lblOffset val="100"/>
        <c:noMultiLvlLbl val="0"/>
      </c:catAx>
      <c:valAx>
        <c:axId val="11654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30607"/>
        <c:crosses val="autoZero"/>
        <c:crossBetween val="between"/>
      </c:valAx>
      <c:valAx>
        <c:axId val="116543268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9855"/>
        <c:crosses val="max"/>
        <c:crossBetween val="between"/>
      </c:valAx>
      <c:catAx>
        <c:axId val="20049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54326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2</xdr:row>
      <xdr:rowOff>0</xdr:rowOff>
    </xdr:from>
    <xdr:to>
      <xdr:col>15</xdr:col>
      <xdr:colOff>99060</xdr:colOff>
      <xdr:row>20</xdr:row>
      <xdr:rowOff>167640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74AE12-882A-F4DE-19D3-DBEF2AAEA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143A7E2-AF62-4A62-BD13-A7DCC081AB22}" name="Tabla1347" displayName="Tabla1347" ref="C3:I55" totalsRowCount="1" dataDxfId="37">
  <autoFilter ref="C3:I54" xr:uid="{26F59702-BA45-4BEC-B340-1920DFEA3BA4}"/>
  <sortState xmlns:xlrd2="http://schemas.microsoft.com/office/spreadsheetml/2017/richdata2" ref="C4:I54">
    <sortCondition ref="C3:C54"/>
  </sortState>
  <tableColumns count="7">
    <tableColumn id="1" xr3:uid="{10B39170-861B-44FD-A275-278DCD1CBC77}" name="Locale" dataDxfId="36"/>
    <tableColumn id="9" xr3:uid="{EACCA9AB-D24B-4BBE-BE68-C540CE72AD16}" name="Language" dataDxfId="35"/>
    <tableColumn id="2" xr3:uid="{81393748-ED56-456F-94E3-B8051B01361E}" name="XLM-R Full" totalsRowFunction="custom" dataDxfId="34">
      <totalsRowFormula>AVERAGE(Tabla1347[XLM-R Full])</totalsRowFormula>
    </tableColumn>
    <tableColumn id="3" xr3:uid="{07DC1998-8328-456E-8684-51DABF8782E1}" name="mT5 T2T Full" totalsRowFunction="custom" dataDxfId="33">
      <totalsRowFormula>AVERAGE(Tabla1347[mT5 T2T Full])</totalsRowFormula>
    </tableColumn>
    <tableColumn id="4" xr3:uid="{9EA1D643-3B88-427D-89A6-E6D99B61BE9C}" name="mT5 Enc Full" totalsRowFunction="custom" dataDxfId="32">
      <totalsRowFormula>AVERAGE(Tabla1347[mT5 Enc Full])</totalsRowFormula>
    </tableColumn>
    <tableColumn id="15" xr3:uid="{8F1AF364-29C1-41B5-BFA1-59F48891412A}" name="RASA" totalsRowFunction="custom" dataDxfId="31">
      <totalsRowFormula>AVERAGE(Tabla1347[RASA])</totalsRowFormula>
    </tableColumn>
    <tableColumn id="10" xr3:uid="{EE52270F-5795-4E36-B2CA-32341DB59C5C}" name="neural utt" totalsRowFunction="custom" dataDxfId="30">
      <totalsRowFormula>AVERAGE(Tabla1347[neural utt])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BA544E9-3C6B-4599-9F3C-C791AACCFFDC}" name="Tabla13478" displayName="Tabla13478" ref="A3:H55" totalsRowCount="1" dataDxfId="29">
  <autoFilter ref="A3:H54" xr:uid="{26F59702-BA45-4BEC-B340-1920DFEA3BA4}"/>
  <sortState xmlns:xlrd2="http://schemas.microsoft.com/office/spreadsheetml/2017/richdata2" ref="A4:H54">
    <sortCondition ref="A3:A54"/>
  </sortState>
  <tableColumns count="8">
    <tableColumn id="1" xr3:uid="{F48CC60C-43EA-4DFD-8D68-FDFF600C9DE0}" name="Locale" dataDxfId="28"/>
    <tableColumn id="9" xr3:uid="{2A24C349-367C-49F1-891A-6FD4472E1BEB}" name="Language" dataDxfId="27"/>
    <tableColumn id="2" xr3:uid="{19B13FED-18C2-46FA-88D5-329E855693BD}" name="XLM-R Full" totalsRowFunction="custom" dataDxfId="26">
      <totalsRowFormula>AVERAGE(Tabla13478[XLM-R Full])</totalsRowFormula>
    </tableColumn>
    <tableColumn id="3" xr3:uid="{F1874DCF-6CEA-4B0E-B6AB-334E7F412C3B}" name="mT5 T2T Full" totalsRowFunction="custom" dataDxfId="25">
      <totalsRowFormula>AVERAGE(Tabla13478[mT5 T2T Full])</totalsRowFormula>
    </tableColumn>
    <tableColumn id="4" xr3:uid="{01359AD5-989E-424E-8424-2A2395298FCC}" name="mT5 Enc Full" totalsRowFunction="custom" dataDxfId="24">
      <totalsRowFormula>AVERAGE(Tabla13478[mT5 Enc Full])</totalsRowFormula>
    </tableColumn>
    <tableColumn id="15" xr3:uid="{9A4A9A08-73EF-4A36-A851-A58AFACD0575}" name="RASA" totalsRowFunction="custom" dataDxfId="23">
      <totalsRowFormula>AVERAGE(Tabla13478[RASA])</totalsRowFormula>
    </tableColumn>
    <tableColumn id="16" xr3:uid="{AEE8A757-BFEC-4CF3-9EB7-35EED63FC85E}" name="neural utt" totalsRowFunction="custom" dataDxfId="1">
      <totalsRowFormula>AVERAGE(Tabla13478[neural utt])</totalsRowFormula>
    </tableColumn>
    <tableColumn id="10" xr3:uid="{BCF50629-AA81-42DC-B412-BC314C42835F}" name="neural utt processor" totalsRowFunction="custom" dataDxfId="0">
      <totalsRowFormula>AVERAGE(Tabla13478[neural utt processor])</totalsRow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969CD8-4271-42DE-B9A8-8CDD3DCBE80D}" name="Tabla134789" displayName="Tabla134789" ref="A3:I55" totalsRowCount="1" dataDxfId="22">
  <autoFilter ref="A3:I54" xr:uid="{26F59702-BA45-4BEC-B340-1920DFEA3BA4}"/>
  <sortState xmlns:xlrd2="http://schemas.microsoft.com/office/spreadsheetml/2017/richdata2" ref="A4:I54">
    <sortCondition ref="A3:A54"/>
  </sortState>
  <tableColumns count="9">
    <tableColumn id="1" xr3:uid="{5CACA5B9-3EA1-430E-A361-37FEA095074C}" name="Locale" dataDxfId="21"/>
    <tableColumn id="9" xr3:uid="{134406F1-30E5-4C2A-A082-839D4766163F}" name="Language" dataDxfId="20"/>
    <tableColumn id="2" xr3:uid="{6EF359FF-D1E7-4A25-9CB3-669FE37FC079}" name="XLM-R Full" totalsRowFunction="custom" dataDxfId="19">
      <totalsRowFormula>AVERAGE(Tabla134789[XLM-R Full])</totalsRowFormula>
    </tableColumn>
    <tableColumn id="3" xr3:uid="{B3783B73-8761-4986-99F7-3C6E4D62C347}" name="mT5 T2T Full" totalsRowFunction="custom" dataDxfId="18">
      <totalsRowFormula>AVERAGE(Tabla134789[mT5 T2T Full])</totalsRowFormula>
    </tableColumn>
    <tableColumn id="4" xr3:uid="{24F722D2-494D-430A-8133-B6FEEB24C3CA}" name="mT5 Enc Full" totalsRowFunction="custom" dataDxfId="17">
      <totalsRowFormula>AVERAGE(Tabla134789[mT5 Enc Full])</totalsRowFormula>
    </tableColumn>
    <tableColumn id="15" xr3:uid="{CD4240CD-048D-45F5-9FFD-BBBA689D35F1}" name="RASA" totalsRowFunction="custom" dataDxfId="16">
      <totalsRowFormula>AVERAGE(Tabla134789[RASA])</totalsRowFormula>
    </tableColumn>
    <tableColumn id="16" xr3:uid="{7080BE39-2FEC-4256-B544-76B51CFC7997}" name="neural utt" totalsRowFunction="custom" dataDxfId="15">
      <totalsRowFormula>AVERAGE(Tabla134789[neural utt])</totalsRowFormula>
    </tableColumn>
    <tableColumn id="10" xr3:uid="{5BB8496F-94FC-4C2E-A34A-E90BF9EFE2C9}" name="neural utt processor" totalsRowFunction="custom" dataDxfId="14">
      <totalsRowFormula>AVERAGE(Tabla134789[neural utt processor])</totalsRowFormula>
    </tableColumn>
    <tableColumn id="18" xr3:uid="{C2536EB8-6884-4A64-8C1D-CAF7DC491D07}" name="neural utt ngrams" totalsRowFunction="custom" dataDxfId="13">
      <totalsRowFormula>AVERAGE(Tabla134789[neural utt ngrams])</totalsRow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758735-3069-42EB-8DA4-49497CD0A915}" name="Tabla1347892" displayName="Tabla1347892" ref="A3:J55" totalsRowCount="1" dataDxfId="12">
  <autoFilter ref="A3:J54" xr:uid="{26F59702-BA45-4BEC-B340-1920DFEA3BA4}"/>
  <sortState xmlns:xlrd2="http://schemas.microsoft.com/office/spreadsheetml/2017/richdata2" ref="A4:J54">
    <sortCondition ref="A3:A54"/>
  </sortState>
  <tableColumns count="10">
    <tableColumn id="1" xr3:uid="{AB22A87F-94F9-42E2-844F-ABF582E106DF}" name="Locale" dataDxfId="11"/>
    <tableColumn id="9" xr3:uid="{1679374C-0E1F-45BD-A2D0-5454299C6AC0}" name="Language" dataDxfId="10"/>
    <tableColumn id="2" xr3:uid="{EE963B96-C1DE-46C4-93FF-BB481E493EF1}" name="XLM-R Full" totalsRowFunction="custom" dataDxfId="9">
      <totalsRowFormula>AVERAGE(Tabla1347892[XLM-R Full])</totalsRowFormula>
    </tableColumn>
    <tableColumn id="3" xr3:uid="{AE62A70D-2BE1-4CFE-9088-B0E6743632C7}" name="mT5 T2T Full" totalsRowFunction="custom" dataDxfId="8">
      <totalsRowFormula>AVERAGE(Tabla1347892[mT5 T2T Full])</totalsRowFormula>
    </tableColumn>
    <tableColumn id="4" xr3:uid="{F8BC86F4-1B39-40B4-9B88-E4276271A46A}" name="mT5 Enc Full" totalsRowFunction="custom" dataDxfId="7">
      <totalsRowFormula>AVERAGE(Tabla1347892[mT5 Enc Full])</totalsRowFormula>
    </tableColumn>
    <tableColumn id="15" xr3:uid="{0F8D135A-8DAA-431A-A687-25E461FC6E62}" name="RASA" totalsRowFunction="custom" dataDxfId="6">
      <totalsRowFormula>AVERAGE(Tabla1347892[RASA])</totalsRowFormula>
    </tableColumn>
    <tableColumn id="16" xr3:uid="{871C94A0-1E73-4DB9-AD28-EA0085424FCC}" name="neural utt" totalsRowFunction="custom" dataDxfId="5">
      <totalsRowFormula>AVERAGE(Tabla1347892[neural utt])</totalsRowFormula>
    </tableColumn>
    <tableColumn id="10" xr3:uid="{85B87053-ED1B-4531-9F26-D91E5132478F}" name="neural utt processor" totalsRowFunction="custom" dataDxfId="4">
      <totalsRowFormula>AVERAGE(Tabla1347892[neural utt processor])</totalsRowFormula>
    </tableColumn>
    <tableColumn id="18" xr3:uid="{9136264F-0B25-49D5-A46D-B57637786382}" name="neural utt ngrams" totalsRowFunction="custom" dataDxfId="3">
      <totalsRowFormula>AVERAGE(Tabla1347892[neural utt ngrams])</totalsRowFormula>
    </tableColumn>
    <tableColumn id="6" xr3:uid="{B895BB71-94F3-47EB-9F7C-DC68C747E568}" name="neural annot ngrams" totalsRowFunction="custom" dataDxfId="2">
      <totalsRowFormula>AVERAGE(Tabla1347892[neural annot ngrams])</totalsRow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7B97732-067B-45A5-9702-41793CA5C94F}" name="Tabla9" displayName="Tabla9" ref="C3:F11" totalsRowShown="0">
  <autoFilter ref="C3:F11" xr:uid="{47B97732-067B-45A5-9702-41793CA5C94F}"/>
  <tableColumns count="4">
    <tableColumn id="1" xr3:uid="{12F3B977-120C-4B77-9B2A-D9D919FE6F3C}" name="Modelo"/>
    <tableColumn id="2" xr3:uid="{E2DA58EE-C338-45A7-A494-5DB2F9C8872C}" name="TPS"/>
    <tableColumn id="3" xr3:uid="{ACC0EDD4-D8CD-416F-835D-6F668341E61A}" name="Accuracy"/>
    <tableColumn id="4" xr3:uid="{7E3F1FBD-5FB6-4390-9448-C957807AC6CE}" name="Accuracy Españo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ACD1-A939-49E0-888A-85B98F399AD0}">
  <dimension ref="A3:I55"/>
  <sheetViews>
    <sheetView topLeftCell="A29" workbookViewId="0">
      <selection activeCell="I4" sqref="I4:I54"/>
    </sheetView>
  </sheetViews>
  <sheetFormatPr baseColWidth="10" defaultColWidth="8.88671875" defaultRowHeight="14.4" x14ac:dyDescent="0.3"/>
  <cols>
    <col min="4" max="4" width="13.6640625" bestFit="1" customWidth="1"/>
    <col min="5" max="5" width="12.109375" bestFit="1" customWidth="1"/>
    <col min="6" max="7" width="13.6640625" bestFit="1" customWidth="1"/>
    <col min="8" max="8" width="13.6640625" customWidth="1"/>
    <col min="9" max="9" width="14.44140625" customWidth="1"/>
  </cols>
  <sheetData>
    <row r="3" spans="1:9" x14ac:dyDescent="0.3">
      <c r="A3" s="3"/>
      <c r="C3" t="s">
        <v>0</v>
      </c>
      <c r="D3" t="s">
        <v>55</v>
      </c>
      <c r="E3" t="s">
        <v>1</v>
      </c>
      <c r="F3" t="s">
        <v>2</v>
      </c>
      <c r="G3" t="s">
        <v>3</v>
      </c>
      <c r="H3" t="s">
        <v>107</v>
      </c>
      <c r="I3" t="s">
        <v>108</v>
      </c>
    </row>
    <row r="4" spans="1:9" x14ac:dyDescent="0.3">
      <c r="A4" s="3"/>
      <c r="C4" s="3" t="s">
        <v>4</v>
      </c>
      <c r="D4" s="3" t="s">
        <v>56</v>
      </c>
      <c r="E4" s="3">
        <v>85.6</v>
      </c>
      <c r="F4" s="3">
        <v>86</v>
      </c>
      <c r="G4" s="3">
        <v>86.9</v>
      </c>
      <c r="H4" s="7">
        <v>81.400000000000006</v>
      </c>
      <c r="I4" s="12">
        <v>80.900000000000006</v>
      </c>
    </row>
    <row r="5" spans="1:9" x14ac:dyDescent="0.3">
      <c r="A5" s="3"/>
      <c r="C5" s="3" t="s">
        <v>5</v>
      </c>
      <c r="D5" s="3" t="s">
        <v>57</v>
      </c>
      <c r="E5" s="3">
        <v>81.7</v>
      </c>
      <c r="F5" s="3">
        <v>82.7</v>
      </c>
      <c r="G5" s="3">
        <v>84.2</v>
      </c>
      <c r="H5" s="7">
        <v>82</v>
      </c>
      <c r="I5" s="12">
        <v>77.400000000000006</v>
      </c>
    </row>
    <row r="6" spans="1:9" x14ac:dyDescent="0.3">
      <c r="C6" s="3" t="s">
        <v>6</v>
      </c>
      <c r="D6" s="3" t="s">
        <v>58</v>
      </c>
      <c r="E6" s="3">
        <v>80.7</v>
      </c>
      <c r="F6" s="3">
        <v>81.8</v>
      </c>
      <c r="G6" s="3">
        <v>82.2</v>
      </c>
      <c r="H6" s="7">
        <v>74.099999999999994</v>
      </c>
      <c r="I6" s="2">
        <v>76</v>
      </c>
    </row>
    <row r="7" spans="1:9" x14ac:dyDescent="0.3">
      <c r="C7" s="3" t="s">
        <v>7</v>
      </c>
      <c r="D7" s="3" t="s">
        <v>59</v>
      </c>
      <c r="E7" s="3">
        <v>86.2</v>
      </c>
      <c r="F7" s="3">
        <v>86.2</v>
      </c>
      <c r="G7" s="3">
        <v>86.4</v>
      </c>
      <c r="H7" s="7">
        <v>81.3</v>
      </c>
      <c r="I7" s="12">
        <v>79.900000000000006</v>
      </c>
    </row>
    <row r="8" spans="1:9" x14ac:dyDescent="0.3">
      <c r="C8" s="3" t="s">
        <v>8</v>
      </c>
      <c r="D8" s="3" t="s">
        <v>60</v>
      </c>
      <c r="E8" s="3">
        <v>84.1</v>
      </c>
      <c r="F8" s="3">
        <v>84.8</v>
      </c>
      <c r="G8" s="3">
        <v>85.8</v>
      </c>
      <c r="H8" s="7">
        <v>81.099999999999994</v>
      </c>
      <c r="I8" s="12">
        <v>78.900000000000006</v>
      </c>
    </row>
    <row r="9" spans="1:9" x14ac:dyDescent="0.3">
      <c r="C9" s="3" t="s">
        <v>9</v>
      </c>
      <c r="D9" s="3" t="s">
        <v>61</v>
      </c>
      <c r="E9" s="3">
        <v>82.6</v>
      </c>
      <c r="F9" s="3">
        <v>83.7</v>
      </c>
      <c r="G9" s="3">
        <v>84.9</v>
      </c>
      <c r="H9" s="7">
        <v>81.7</v>
      </c>
      <c r="I9" s="12">
        <v>81.099999999999994</v>
      </c>
    </row>
    <row r="10" spans="1:9" x14ac:dyDescent="0.3">
      <c r="C10" s="3" t="s">
        <v>10</v>
      </c>
      <c r="D10" s="3" t="s">
        <v>62</v>
      </c>
      <c r="E10" s="3">
        <v>86.9</v>
      </c>
      <c r="F10" s="3">
        <v>87.5</v>
      </c>
      <c r="G10" s="3">
        <v>88</v>
      </c>
      <c r="H10" s="7">
        <v>81</v>
      </c>
      <c r="I10" s="12">
        <v>80.900000000000006</v>
      </c>
    </row>
    <row r="11" spans="1:9" x14ac:dyDescent="0.3">
      <c r="C11" s="3" t="s">
        <v>11</v>
      </c>
      <c r="D11" s="3" t="s">
        <v>63</v>
      </c>
      <c r="E11" s="3">
        <v>85.7</v>
      </c>
      <c r="F11" s="3">
        <v>86.2</v>
      </c>
      <c r="G11" s="3">
        <v>86.8</v>
      </c>
      <c r="H11" s="7">
        <v>81.599999999999994</v>
      </c>
      <c r="I11" s="12">
        <v>79.2</v>
      </c>
    </row>
    <row r="12" spans="1:9" x14ac:dyDescent="0.3">
      <c r="C12" s="3" t="s">
        <v>12</v>
      </c>
      <c r="D12" s="3" t="s">
        <v>64</v>
      </c>
      <c r="E12" s="3">
        <v>86.2</v>
      </c>
      <c r="F12" s="3">
        <v>85.8</v>
      </c>
      <c r="G12" s="3">
        <v>86.6</v>
      </c>
      <c r="H12" s="7">
        <v>81.7</v>
      </c>
      <c r="I12" s="12">
        <v>80.3</v>
      </c>
    </row>
    <row r="13" spans="1:9" x14ac:dyDescent="0.3">
      <c r="C13" s="3" t="s">
        <v>13</v>
      </c>
      <c r="D13" s="3" t="s">
        <v>65</v>
      </c>
      <c r="E13" s="3">
        <v>88.3</v>
      </c>
      <c r="F13" s="3">
        <v>87.9</v>
      </c>
      <c r="G13" s="3">
        <v>89</v>
      </c>
      <c r="H13" s="7">
        <v>80.599999999999994</v>
      </c>
      <c r="I13" s="2">
        <v>83.3</v>
      </c>
    </row>
    <row r="14" spans="1:9" x14ac:dyDescent="0.3">
      <c r="C14" s="3" t="s">
        <v>14</v>
      </c>
      <c r="D14" s="3" t="s">
        <v>66</v>
      </c>
      <c r="E14" s="3">
        <v>86.9</v>
      </c>
      <c r="F14" s="3">
        <v>86.7</v>
      </c>
      <c r="G14" s="3">
        <v>86.8</v>
      </c>
      <c r="H14" s="7">
        <v>79.900000000000006</v>
      </c>
      <c r="I14" s="2">
        <v>81.3</v>
      </c>
    </row>
    <row r="15" spans="1:9" x14ac:dyDescent="0.3">
      <c r="C15" s="3" t="s">
        <v>15</v>
      </c>
      <c r="D15" s="3" t="s">
        <v>67</v>
      </c>
      <c r="E15" s="3">
        <v>87</v>
      </c>
      <c r="F15" s="3">
        <v>86.3</v>
      </c>
      <c r="G15" s="3">
        <v>87.2</v>
      </c>
      <c r="H15" s="7">
        <v>80.3</v>
      </c>
      <c r="I15" s="2">
        <v>83</v>
      </c>
    </row>
    <row r="16" spans="1:9" x14ac:dyDescent="0.3">
      <c r="C16" s="3" t="s">
        <v>16</v>
      </c>
      <c r="D16" s="3" t="s">
        <v>68</v>
      </c>
      <c r="E16" s="3">
        <v>85.5</v>
      </c>
      <c r="F16" s="3">
        <v>85.3</v>
      </c>
      <c r="G16" s="3">
        <v>86.7</v>
      </c>
      <c r="H16" s="7">
        <v>80.2</v>
      </c>
      <c r="I16" s="12">
        <v>78.099999999999994</v>
      </c>
    </row>
    <row r="17" spans="3:9" x14ac:dyDescent="0.3">
      <c r="C17" s="3" t="s">
        <v>17</v>
      </c>
      <c r="D17" s="3" t="s">
        <v>69</v>
      </c>
      <c r="E17" s="3">
        <v>86.3</v>
      </c>
      <c r="F17" s="3">
        <v>86.9</v>
      </c>
      <c r="G17" s="3">
        <v>87.2</v>
      </c>
      <c r="H17" s="7">
        <v>80.8</v>
      </c>
      <c r="I17" s="2">
        <v>81.599999999999994</v>
      </c>
    </row>
    <row r="18" spans="3:9" x14ac:dyDescent="0.3">
      <c r="C18" s="3" t="s">
        <v>18</v>
      </c>
      <c r="D18" s="3" t="s">
        <v>70</v>
      </c>
      <c r="E18" s="3">
        <v>85.9</v>
      </c>
      <c r="F18" s="3">
        <v>84.6</v>
      </c>
      <c r="G18" s="3">
        <v>86.2</v>
      </c>
      <c r="H18" s="7">
        <v>80.400000000000006</v>
      </c>
      <c r="I18" s="2">
        <v>81</v>
      </c>
    </row>
    <row r="19" spans="3:9" x14ac:dyDescent="0.3">
      <c r="C19" s="3" t="s">
        <v>19</v>
      </c>
      <c r="D19" s="3" t="s">
        <v>71</v>
      </c>
      <c r="E19" s="3">
        <v>85.8</v>
      </c>
      <c r="F19" s="3">
        <v>85.6</v>
      </c>
      <c r="G19" s="3">
        <v>86.2</v>
      </c>
      <c r="H19" s="7">
        <v>80.400000000000006</v>
      </c>
      <c r="I19" s="2">
        <v>80.5</v>
      </c>
    </row>
    <row r="20" spans="3:9" x14ac:dyDescent="0.3">
      <c r="C20" s="3" t="s">
        <v>20</v>
      </c>
      <c r="D20" s="3" t="s">
        <v>72</v>
      </c>
      <c r="E20" s="3">
        <v>86.2</v>
      </c>
      <c r="F20" s="3">
        <v>85.4</v>
      </c>
      <c r="G20" s="3">
        <v>86.9</v>
      </c>
      <c r="H20" s="7">
        <v>80.400000000000006</v>
      </c>
      <c r="I20" s="12">
        <v>78.5</v>
      </c>
    </row>
    <row r="21" spans="3:9" x14ac:dyDescent="0.3">
      <c r="C21" s="3" t="s">
        <v>21</v>
      </c>
      <c r="D21" s="3" t="s">
        <v>73</v>
      </c>
      <c r="E21" s="3">
        <v>84.4</v>
      </c>
      <c r="F21" s="3">
        <v>84.5</v>
      </c>
      <c r="G21" s="3">
        <v>85.6</v>
      </c>
      <c r="H21" s="7">
        <v>79.599999999999994</v>
      </c>
      <c r="I21" s="12">
        <v>79.2</v>
      </c>
    </row>
    <row r="22" spans="3:9" x14ac:dyDescent="0.3">
      <c r="C22" s="3" t="s">
        <v>22</v>
      </c>
      <c r="D22" s="3" t="s">
        <v>74</v>
      </c>
      <c r="E22" s="3">
        <v>87.1</v>
      </c>
      <c r="F22" s="3">
        <v>87</v>
      </c>
      <c r="G22" s="3">
        <v>86.8</v>
      </c>
      <c r="H22" s="7">
        <v>81</v>
      </c>
      <c r="I22" s="2">
        <v>82.6</v>
      </c>
    </row>
    <row r="23" spans="3:9" x14ac:dyDescent="0.3">
      <c r="C23" s="3" t="s">
        <v>23</v>
      </c>
      <c r="D23" s="3" t="s">
        <v>75</v>
      </c>
      <c r="E23" s="3">
        <v>85.3</v>
      </c>
      <c r="F23" s="3">
        <v>85.3</v>
      </c>
      <c r="G23" s="3">
        <v>85.9</v>
      </c>
      <c r="H23" s="7">
        <v>81</v>
      </c>
      <c r="I23" s="12">
        <v>79.099999999999994</v>
      </c>
    </row>
    <row r="24" spans="3:9" x14ac:dyDescent="0.3">
      <c r="C24" s="3" t="s">
        <v>24</v>
      </c>
      <c r="D24" s="3" t="s">
        <v>76</v>
      </c>
      <c r="E24" s="3">
        <v>83.8</v>
      </c>
      <c r="F24" s="3">
        <v>81.099999999999994</v>
      </c>
      <c r="G24" s="3">
        <v>81.599999999999994</v>
      </c>
      <c r="H24" s="7">
        <v>79.599999999999994</v>
      </c>
      <c r="I24" s="2">
        <v>82.6</v>
      </c>
    </row>
    <row r="25" spans="3:9" x14ac:dyDescent="0.3">
      <c r="C25" s="3" t="s">
        <v>25</v>
      </c>
      <c r="D25" s="3" t="s">
        <v>77</v>
      </c>
      <c r="E25" s="3">
        <v>83.9</v>
      </c>
      <c r="F25" s="3">
        <v>83.5</v>
      </c>
      <c r="G25" s="3">
        <v>85.8</v>
      </c>
      <c r="H25" s="7">
        <v>79.5</v>
      </c>
      <c r="I25" s="6">
        <v>10.4</v>
      </c>
    </row>
    <row r="26" spans="3:9" x14ac:dyDescent="0.3">
      <c r="C26" s="3" t="s">
        <v>26</v>
      </c>
      <c r="D26" s="3" t="s">
        <v>78</v>
      </c>
      <c r="E26" s="3">
        <v>82.9</v>
      </c>
      <c r="F26" s="3">
        <v>84.5</v>
      </c>
      <c r="G26" s="3">
        <v>85.3</v>
      </c>
      <c r="H26" s="7">
        <v>79</v>
      </c>
      <c r="I26" s="2">
        <v>80.900000000000006</v>
      </c>
    </row>
    <row r="27" spans="3:9" x14ac:dyDescent="0.3">
      <c r="C27" s="3" t="s">
        <v>27</v>
      </c>
      <c r="D27" s="3" t="s">
        <v>79</v>
      </c>
      <c r="E27" s="3">
        <v>80.3</v>
      </c>
      <c r="F27" s="3">
        <v>79.900000000000006</v>
      </c>
      <c r="G27" s="3">
        <v>81.3</v>
      </c>
      <c r="H27" s="7">
        <v>81.7</v>
      </c>
      <c r="I27" s="12">
        <v>74.2</v>
      </c>
    </row>
    <row r="28" spans="3:9" x14ac:dyDescent="0.3">
      <c r="C28" s="3" t="s">
        <v>28</v>
      </c>
      <c r="D28" s="3" t="s">
        <v>80</v>
      </c>
      <c r="E28" s="3">
        <v>77.2</v>
      </c>
      <c r="F28" s="3">
        <v>79</v>
      </c>
      <c r="G28" s="3">
        <v>79.099999999999994</v>
      </c>
      <c r="H28" s="7">
        <v>79.7</v>
      </c>
      <c r="I28" s="6">
        <v>55.6</v>
      </c>
    </row>
    <row r="29" spans="3:9" x14ac:dyDescent="0.3">
      <c r="C29" s="3" t="s">
        <v>29</v>
      </c>
      <c r="D29" s="3" t="s">
        <v>81</v>
      </c>
      <c r="E29" s="3">
        <v>84</v>
      </c>
      <c r="F29" s="3">
        <v>84.9</v>
      </c>
      <c r="G29" s="3">
        <v>84.9</v>
      </c>
      <c r="H29" s="7">
        <v>77.2</v>
      </c>
      <c r="I29" s="2">
        <v>77.599999999999994</v>
      </c>
    </row>
    <row r="30" spans="3:9" x14ac:dyDescent="0.3">
      <c r="C30" s="3" t="s">
        <v>30</v>
      </c>
      <c r="D30" s="3" t="s">
        <v>82</v>
      </c>
      <c r="E30" s="3">
        <v>86.5</v>
      </c>
      <c r="F30" s="3">
        <v>86.1</v>
      </c>
      <c r="G30" s="3">
        <v>86.4</v>
      </c>
      <c r="H30" s="7">
        <v>78.900000000000006</v>
      </c>
      <c r="I30" s="2">
        <v>79.7</v>
      </c>
    </row>
    <row r="31" spans="3:9" x14ac:dyDescent="0.3">
      <c r="C31" s="3" t="s">
        <v>31</v>
      </c>
      <c r="D31" s="3" t="s">
        <v>83</v>
      </c>
      <c r="E31" s="3">
        <v>86.1</v>
      </c>
      <c r="F31" s="3">
        <v>85.2</v>
      </c>
      <c r="G31" s="3">
        <v>86.6</v>
      </c>
      <c r="H31" s="7">
        <v>80.2</v>
      </c>
      <c r="I31" s="12">
        <v>79.900000000000006</v>
      </c>
    </row>
    <row r="32" spans="3:9" x14ac:dyDescent="0.3">
      <c r="C32" s="3" t="s">
        <v>32</v>
      </c>
      <c r="D32" s="3" t="s">
        <v>84</v>
      </c>
      <c r="E32" s="3">
        <v>85.1</v>
      </c>
      <c r="F32" s="3">
        <v>86</v>
      </c>
      <c r="G32" s="3">
        <v>86.5</v>
      </c>
      <c r="H32" s="7">
        <v>79.599999999999994</v>
      </c>
      <c r="I32" s="12">
        <v>77.599999999999994</v>
      </c>
    </row>
    <row r="33" spans="3:9" x14ac:dyDescent="0.3">
      <c r="C33" s="3" t="s">
        <v>33</v>
      </c>
      <c r="D33" s="3" t="s">
        <v>85</v>
      </c>
      <c r="E33" s="3">
        <v>84.3</v>
      </c>
      <c r="F33" s="3">
        <v>84.9</v>
      </c>
      <c r="G33" s="3">
        <v>86</v>
      </c>
      <c r="H33" s="7">
        <v>79.8</v>
      </c>
      <c r="I33" s="12">
        <v>79.599999999999994</v>
      </c>
    </row>
    <row r="34" spans="3:9" x14ac:dyDescent="0.3">
      <c r="C34" s="3" t="s">
        <v>34</v>
      </c>
      <c r="D34" s="3" t="s">
        <v>86</v>
      </c>
      <c r="E34" s="3">
        <v>86.1</v>
      </c>
      <c r="F34" s="3">
        <v>86.8</v>
      </c>
      <c r="G34" s="3">
        <v>86.9</v>
      </c>
      <c r="H34" s="7">
        <v>80.900000000000006</v>
      </c>
      <c r="I34" s="2">
        <v>82.4</v>
      </c>
    </row>
    <row r="35" spans="3:9" x14ac:dyDescent="0.3">
      <c r="C35" s="3" t="s">
        <v>35</v>
      </c>
      <c r="D35" s="3" t="s">
        <v>87</v>
      </c>
      <c r="E35" s="3">
        <v>83.6</v>
      </c>
      <c r="F35" s="3">
        <v>84.6</v>
      </c>
      <c r="G35" s="3">
        <v>85.2</v>
      </c>
      <c r="H35" s="7">
        <v>77.7</v>
      </c>
      <c r="I35" s="6">
        <v>62.2</v>
      </c>
    </row>
    <row r="36" spans="3:9" x14ac:dyDescent="0.3">
      <c r="C36" s="3" t="s">
        <v>36</v>
      </c>
      <c r="D36" s="3" t="s">
        <v>88</v>
      </c>
      <c r="E36" s="3">
        <v>87.3</v>
      </c>
      <c r="F36" s="3">
        <v>87.6</v>
      </c>
      <c r="G36" s="3">
        <v>87.7</v>
      </c>
      <c r="H36" s="7">
        <v>82.1</v>
      </c>
      <c r="I36" s="12">
        <v>79.599999999999994</v>
      </c>
    </row>
    <row r="37" spans="3:9" x14ac:dyDescent="0.3">
      <c r="C37" s="3" t="s">
        <v>37</v>
      </c>
      <c r="D37" s="3" t="s">
        <v>89</v>
      </c>
      <c r="E37" s="3">
        <v>86.8</v>
      </c>
      <c r="F37" s="3">
        <v>87.2</v>
      </c>
      <c r="G37" s="3">
        <v>87.6</v>
      </c>
      <c r="H37" s="7">
        <v>80.8</v>
      </c>
      <c r="I37" s="2">
        <v>81.900000000000006</v>
      </c>
    </row>
    <row r="38" spans="3:9" x14ac:dyDescent="0.3">
      <c r="C38" s="3" t="s">
        <v>38</v>
      </c>
      <c r="D38" s="3" t="s">
        <v>90</v>
      </c>
      <c r="E38" s="3">
        <v>85.8</v>
      </c>
      <c r="F38" s="3">
        <v>86.3</v>
      </c>
      <c r="G38" s="3">
        <v>87.1</v>
      </c>
      <c r="H38" s="7">
        <v>80.599999999999994</v>
      </c>
      <c r="I38" s="2">
        <v>81</v>
      </c>
    </row>
    <row r="39" spans="3:9" x14ac:dyDescent="0.3">
      <c r="C39" s="3" t="s">
        <v>39</v>
      </c>
      <c r="D39" s="3" t="s">
        <v>91</v>
      </c>
      <c r="E39" s="3">
        <v>86.7</v>
      </c>
      <c r="F39" s="3">
        <v>86.7</v>
      </c>
      <c r="G39" s="3">
        <v>86.9</v>
      </c>
      <c r="H39" s="7">
        <v>80.3</v>
      </c>
      <c r="I39" s="2">
        <v>80.900000000000006</v>
      </c>
    </row>
    <row r="40" spans="3:9" x14ac:dyDescent="0.3">
      <c r="C40" s="3" t="s">
        <v>40</v>
      </c>
      <c r="D40" s="3" t="s">
        <v>92</v>
      </c>
      <c r="E40" s="3">
        <v>86.9</v>
      </c>
      <c r="F40" s="3">
        <v>87.2</v>
      </c>
      <c r="G40" s="3">
        <v>87</v>
      </c>
      <c r="H40" s="7">
        <v>81</v>
      </c>
      <c r="I40" s="2">
        <v>81.400000000000006</v>
      </c>
    </row>
    <row r="41" spans="3:9" x14ac:dyDescent="0.3">
      <c r="C41" s="3" t="s">
        <v>41</v>
      </c>
      <c r="D41" s="3" t="s">
        <v>93</v>
      </c>
      <c r="E41" s="3">
        <v>87.2</v>
      </c>
      <c r="F41" s="3">
        <v>87</v>
      </c>
      <c r="G41" s="3">
        <v>86.8</v>
      </c>
      <c r="H41" s="7">
        <v>80</v>
      </c>
      <c r="I41" s="2">
        <v>80.099999999999994</v>
      </c>
    </row>
    <row r="42" spans="3:9" x14ac:dyDescent="0.3">
      <c r="C42" s="3" t="s">
        <v>42</v>
      </c>
      <c r="D42" s="3" t="s">
        <v>94</v>
      </c>
      <c r="E42" s="3">
        <v>86.3</v>
      </c>
      <c r="F42" s="3">
        <v>85.9</v>
      </c>
      <c r="G42" s="3">
        <v>86.8</v>
      </c>
      <c r="H42" s="7">
        <v>78.8</v>
      </c>
      <c r="I42" s="2">
        <v>79.400000000000006</v>
      </c>
    </row>
    <row r="43" spans="3:9" x14ac:dyDescent="0.3">
      <c r="C43" s="3" t="s">
        <v>43</v>
      </c>
      <c r="D43" s="3" t="s">
        <v>95</v>
      </c>
      <c r="E43" s="3">
        <v>86.4</v>
      </c>
      <c r="F43" s="3">
        <v>85.9</v>
      </c>
      <c r="G43" s="3">
        <v>86.4</v>
      </c>
      <c r="H43" s="7">
        <v>80.3</v>
      </c>
      <c r="I43" s="2">
        <v>80.900000000000006</v>
      </c>
    </row>
    <row r="44" spans="3:9" x14ac:dyDescent="0.3">
      <c r="C44" s="3" t="s">
        <v>44</v>
      </c>
      <c r="D44" s="3" t="s">
        <v>96</v>
      </c>
      <c r="E44" s="3">
        <v>87.9</v>
      </c>
      <c r="F44" s="3">
        <v>87.8</v>
      </c>
      <c r="G44" s="3">
        <v>88.5</v>
      </c>
      <c r="H44" s="7">
        <v>78.900000000000006</v>
      </c>
      <c r="I44" s="2">
        <v>80.8</v>
      </c>
    </row>
    <row r="45" spans="3:9" x14ac:dyDescent="0.3">
      <c r="C45" s="3" t="s">
        <v>45</v>
      </c>
      <c r="D45" s="3" t="s">
        <v>97</v>
      </c>
      <c r="E45" s="3">
        <v>83.1</v>
      </c>
      <c r="F45" s="3">
        <v>84</v>
      </c>
      <c r="G45" s="3">
        <v>85.8</v>
      </c>
      <c r="H45" s="7">
        <v>79.599999999999994</v>
      </c>
      <c r="I45" s="2">
        <v>80.8</v>
      </c>
    </row>
    <row r="46" spans="3:9" x14ac:dyDescent="0.3">
      <c r="C46" s="3" t="s">
        <v>46</v>
      </c>
      <c r="D46" s="3" t="s">
        <v>98</v>
      </c>
      <c r="E46" s="3">
        <v>83.5</v>
      </c>
      <c r="F46" s="3">
        <v>84.4</v>
      </c>
      <c r="G46" s="3">
        <v>85.2</v>
      </c>
      <c r="H46" s="7">
        <v>78.599999999999994</v>
      </c>
      <c r="I46" s="12">
        <v>76.400000000000006</v>
      </c>
    </row>
    <row r="47" spans="3:9" x14ac:dyDescent="0.3">
      <c r="C47" s="3" t="s">
        <v>47</v>
      </c>
      <c r="D47" s="3" t="s">
        <v>99</v>
      </c>
      <c r="E47" s="3">
        <v>84.5</v>
      </c>
      <c r="F47" s="3">
        <v>84.9</v>
      </c>
      <c r="G47" s="3">
        <v>85.5</v>
      </c>
      <c r="H47" s="7">
        <v>77.400000000000006</v>
      </c>
      <c r="I47" s="2">
        <v>77.900000000000006</v>
      </c>
    </row>
    <row r="48" spans="3:9" x14ac:dyDescent="0.3">
      <c r="C48" s="3" t="s">
        <v>48</v>
      </c>
      <c r="D48" s="3" t="s">
        <v>100</v>
      </c>
      <c r="E48" s="3">
        <v>84.7</v>
      </c>
      <c r="F48" s="3">
        <v>85.2</v>
      </c>
      <c r="G48" s="3">
        <v>85.5</v>
      </c>
      <c r="H48" s="7">
        <v>79.599999999999994</v>
      </c>
      <c r="I48" s="6">
        <v>61.8</v>
      </c>
    </row>
    <row r="49" spans="3:9" x14ac:dyDescent="0.3">
      <c r="C49" s="3" t="s">
        <v>49</v>
      </c>
      <c r="D49" s="3" t="s">
        <v>101</v>
      </c>
      <c r="E49" s="3">
        <v>84.6</v>
      </c>
      <c r="F49" s="3">
        <v>85.1</v>
      </c>
      <c r="G49" s="3">
        <v>87</v>
      </c>
      <c r="H49" s="7">
        <v>78.099999999999994</v>
      </c>
      <c r="I49" s="2">
        <v>81.3</v>
      </c>
    </row>
    <row r="50" spans="3:9" x14ac:dyDescent="0.3">
      <c r="C50" s="3" t="s">
        <v>50</v>
      </c>
      <c r="D50" s="3" t="s">
        <v>102</v>
      </c>
      <c r="E50" s="3">
        <v>86.3</v>
      </c>
      <c r="F50" s="3">
        <v>86.1</v>
      </c>
      <c r="G50" s="3">
        <v>87.1</v>
      </c>
      <c r="H50" s="7">
        <v>75.7</v>
      </c>
      <c r="I50" s="2">
        <v>79</v>
      </c>
    </row>
    <row r="51" spans="3:9" x14ac:dyDescent="0.3">
      <c r="C51" s="3" t="s">
        <v>51</v>
      </c>
      <c r="D51" s="3" t="s">
        <v>103</v>
      </c>
      <c r="E51" s="3">
        <v>83.2</v>
      </c>
      <c r="F51" s="3">
        <v>84.3</v>
      </c>
      <c r="G51" s="3">
        <v>85.1</v>
      </c>
      <c r="H51" s="7">
        <v>74.400000000000006</v>
      </c>
      <c r="I51" s="2">
        <v>79.8</v>
      </c>
    </row>
    <row r="52" spans="3:9" x14ac:dyDescent="0.3">
      <c r="C52" s="3" t="s">
        <v>52</v>
      </c>
      <c r="D52" s="3" t="s">
        <v>104</v>
      </c>
      <c r="E52" s="3">
        <v>86.3</v>
      </c>
      <c r="F52" s="3">
        <v>85.8</v>
      </c>
      <c r="G52" s="3">
        <v>87.2</v>
      </c>
      <c r="H52" s="7">
        <v>77.3</v>
      </c>
      <c r="I52" s="2">
        <v>79.900000000000006</v>
      </c>
    </row>
    <row r="53" spans="3:9" x14ac:dyDescent="0.3">
      <c r="C53" s="3" t="s">
        <v>53</v>
      </c>
      <c r="D53" s="3" t="s">
        <v>105</v>
      </c>
      <c r="E53" s="3">
        <v>84.9</v>
      </c>
      <c r="F53" s="3">
        <v>85.2</v>
      </c>
      <c r="G53" s="3">
        <v>85.8</v>
      </c>
      <c r="H53" s="7">
        <v>74</v>
      </c>
      <c r="I53" s="6">
        <v>7.8</v>
      </c>
    </row>
    <row r="54" spans="3:9" x14ac:dyDescent="0.3">
      <c r="C54" s="3" t="s">
        <v>54</v>
      </c>
      <c r="D54" s="3" t="s">
        <v>106</v>
      </c>
      <c r="E54" s="3">
        <v>83</v>
      </c>
      <c r="F54" s="3">
        <v>82.9</v>
      </c>
      <c r="G54" s="3">
        <v>83.8</v>
      </c>
      <c r="H54" s="7">
        <v>70.900000000000006</v>
      </c>
      <c r="I54" s="6">
        <v>14.8</v>
      </c>
    </row>
    <row r="55" spans="3:9" x14ac:dyDescent="0.3">
      <c r="E55">
        <f>AVERAGE(Tabla1347[XLM-R Full])</f>
        <v>85.050980392156859</v>
      </c>
      <c r="F55">
        <f>AVERAGE(Tabla1347[mT5 T2T Full])</f>
        <v>85.21960784313724</v>
      </c>
      <c r="G55">
        <f>AVERAGE(Tabla1347[mT5 Enc Full])</f>
        <v>85.974509803921578</v>
      </c>
      <c r="H55">
        <f>AVERAGE(Tabla1347[RASA])</f>
        <v>79.464705882352945</v>
      </c>
      <c r="I55">
        <f>AVERAGE(Tabla1347[neural utt])</f>
        <v>74.725490196078454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CC8B-2657-49DF-89B1-F93B93B54AD9}">
  <dimension ref="A3:H55"/>
  <sheetViews>
    <sheetView topLeftCell="A19" workbookViewId="0">
      <pane xSplit="1" topLeftCell="B1" activePane="topRight" state="frozen"/>
      <selection pane="topRight" activeCell="I48" sqref="I48"/>
    </sheetView>
  </sheetViews>
  <sheetFormatPr baseColWidth="10" defaultColWidth="8.88671875" defaultRowHeight="14.4" x14ac:dyDescent="0.3"/>
  <cols>
    <col min="4" max="4" width="13.6640625" bestFit="1" customWidth="1"/>
    <col min="5" max="5" width="12.109375" bestFit="1" customWidth="1"/>
    <col min="6" max="7" width="13.6640625" bestFit="1" customWidth="1"/>
    <col min="8" max="8" width="18.5546875" customWidth="1"/>
    <col min="9" max="9" width="20.109375" customWidth="1"/>
    <col min="10" max="10" width="22.6640625" bestFit="1" customWidth="1"/>
  </cols>
  <sheetData>
    <row r="3" spans="1:8" x14ac:dyDescent="0.3">
      <c r="A3" t="s">
        <v>0</v>
      </c>
      <c r="B3" t="s">
        <v>55</v>
      </c>
      <c r="C3" t="s">
        <v>1</v>
      </c>
      <c r="D3" t="s">
        <v>2</v>
      </c>
      <c r="E3" t="s">
        <v>3</v>
      </c>
      <c r="F3" t="s">
        <v>107</v>
      </c>
      <c r="G3" t="s">
        <v>108</v>
      </c>
      <c r="H3" t="s">
        <v>110</v>
      </c>
    </row>
    <row r="4" spans="1:8" ht="15" thickBot="1" x14ac:dyDescent="0.35">
      <c r="A4" s="1" t="s">
        <v>4</v>
      </c>
      <c r="B4" s="1" t="s">
        <v>56</v>
      </c>
      <c r="C4" s="1">
        <v>85.6</v>
      </c>
      <c r="D4" s="1">
        <v>86</v>
      </c>
      <c r="E4" s="1">
        <v>86.9</v>
      </c>
      <c r="F4" s="7">
        <v>81</v>
      </c>
      <c r="G4" s="12">
        <v>80.900000000000006</v>
      </c>
      <c r="H4" s="10">
        <v>80.900000000000006</v>
      </c>
    </row>
    <row r="5" spans="1:8" ht="15" thickBot="1" x14ac:dyDescent="0.35">
      <c r="A5" s="1" t="s">
        <v>5</v>
      </c>
      <c r="B5" s="1" t="s">
        <v>57</v>
      </c>
      <c r="C5" s="1">
        <v>81.7</v>
      </c>
      <c r="D5" s="1">
        <v>82.7</v>
      </c>
      <c r="E5" s="1">
        <v>84.2</v>
      </c>
      <c r="F5" s="7">
        <v>77.3</v>
      </c>
      <c r="G5" s="12">
        <v>77.400000000000006</v>
      </c>
      <c r="H5" s="13">
        <v>77.400000000000006</v>
      </c>
    </row>
    <row r="6" spans="1:8" x14ac:dyDescent="0.3">
      <c r="A6" s="4" t="s">
        <v>6</v>
      </c>
      <c r="B6" s="4" t="s">
        <v>58</v>
      </c>
      <c r="C6" s="4">
        <v>80.7</v>
      </c>
      <c r="D6" s="4">
        <v>81.8</v>
      </c>
      <c r="E6" s="4">
        <v>82.2</v>
      </c>
      <c r="F6" s="7">
        <v>74.400000000000006</v>
      </c>
      <c r="G6" s="2">
        <v>76</v>
      </c>
      <c r="H6" s="9">
        <v>76.2</v>
      </c>
    </row>
    <row r="7" spans="1:8" x14ac:dyDescent="0.3">
      <c r="A7" s="5" t="s">
        <v>7</v>
      </c>
      <c r="B7" s="5" t="s">
        <v>59</v>
      </c>
      <c r="C7" s="5">
        <v>86.2</v>
      </c>
      <c r="D7" s="5">
        <v>86.2</v>
      </c>
      <c r="E7" s="5">
        <v>86.4</v>
      </c>
      <c r="F7" s="7">
        <v>82.1</v>
      </c>
      <c r="G7" s="12">
        <v>79.900000000000006</v>
      </c>
      <c r="H7" s="10">
        <v>79.900000000000006</v>
      </c>
    </row>
    <row r="8" spans="1:8" x14ac:dyDescent="0.3">
      <c r="A8" s="1" t="s">
        <v>8</v>
      </c>
      <c r="B8" s="1" t="s">
        <v>60</v>
      </c>
      <c r="C8" s="1">
        <v>84.1</v>
      </c>
      <c r="D8" s="1">
        <v>84.8</v>
      </c>
      <c r="E8" s="1">
        <v>85.8</v>
      </c>
      <c r="F8" s="7">
        <v>77.7</v>
      </c>
      <c r="G8" s="12">
        <v>78.900000000000006</v>
      </c>
      <c r="H8" s="9">
        <v>79.3</v>
      </c>
    </row>
    <row r="9" spans="1:8" x14ac:dyDescent="0.3">
      <c r="A9" s="1" t="s">
        <v>9</v>
      </c>
      <c r="B9" s="1" t="s">
        <v>61</v>
      </c>
      <c r="C9" s="1">
        <v>82.6</v>
      </c>
      <c r="D9" s="1">
        <v>83.7</v>
      </c>
      <c r="E9" s="1">
        <v>84.9</v>
      </c>
      <c r="F9" s="7">
        <v>81.7</v>
      </c>
      <c r="G9" s="12">
        <v>81.099999999999994</v>
      </c>
      <c r="H9" s="10">
        <v>81.099999999999994</v>
      </c>
    </row>
    <row r="10" spans="1:8" x14ac:dyDescent="0.3">
      <c r="A10" s="4" t="s">
        <v>10</v>
      </c>
      <c r="B10" s="4" t="s">
        <v>62</v>
      </c>
      <c r="C10" s="4">
        <v>86.9</v>
      </c>
      <c r="D10" s="4">
        <v>87.5</v>
      </c>
      <c r="E10" s="4">
        <v>88</v>
      </c>
      <c r="F10" s="7">
        <v>81.7</v>
      </c>
      <c r="G10" s="12">
        <v>80.900000000000006</v>
      </c>
      <c r="H10" s="9">
        <v>82</v>
      </c>
    </row>
    <row r="11" spans="1:8" x14ac:dyDescent="0.3">
      <c r="A11" s="4" t="s">
        <v>11</v>
      </c>
      <c r="B11" s="4" t="s">
        <v>63</v>
      </c>
      <c r="C11" s="4">
        <v>85.7</v>
      </c>
      <c r="D11" s="4">
        <v>86.2</v>
      </c>
      <c r="E11" s="4">
        <v>86.8</v>
      </c>
      <c r="F11" s="7">
        <v>78.8</v>
      </c>
      <c r="G11" s="12">
        <v>79.2</v>
      </c>
      <c r="H11" s="9">
        <v>79.900000000000006</v>
      </c>
    </row>
    <row r="12" spans="1:8" x14ac:dyDescent="0.3">
      <c r="A12" s="4" t="s">
        <v>12</v>
      </c>
      <c r="B12" s="4" t="s">
        <v>64</v>
      </c>
      <c r="C12" s="4">
        <v>86.2</v>
      </c>
      <c r="D12" s="4">
        <v>85.8</v>
      </c>
      <c r="E12" s="4">
        <v>86.6</v>
      </c>
      <c r="F12" s="7">
        <v>80.3</v>
      </c>
      <c r="G12" s="12">
        <v>80.3</v>
      </c>
      <c r="H12" s="9">
        <v>81.599999999999994</v>
      </c>
    </row>
    <row r="13" spans="1:8" x14ac:dyDescent="0.3">
      <c r="A13" s="4" t="s">
        <v>13</v>
      </c>
      <c r="B13" s="4" t="s">
        <v>65</v>
      </c>
      <c r="C13" s="4">
        <v>88.3</v>
      </c>
      <c r="D13" s="4">
        <v>87.9</v>
      </c>
      <c r="E13" s="4">
        <v>89</v>
      </c>
      <c r="F13" s="7">
        <v>81.400000000000006</v>
      </c>
      <c r="G13" s="2">
        <v>83.3</v>
      </c>
      <c r="H13" s="9">
        <v>82.9</v>
      </c>
    </row>
    <row r="14" spans="1:8" x14ac:dyDescent="0.3">
      <c r="A14" s="4" t="s">
        <v>14</v>
      </c>
      <c r="B14" s="4" t="s">
        <v>66</v>
      </c>
      <c r="C14" s="4">
        <v>86.9</v>
      </c>
      <c r="D14" s="4">
        <v>86.7</v>
      </c>
      <c r="E14" s="4">
        <v>86.8</v>
      </c>
      <c r="F14" s="7">
        <v>80.400000000000006</v>
      </c>
      <c r="G14" s="2">
        <v>81.3</v>
      </c>
      <c r="H14" s="9">
        <v>81.099999999999994</v>
      </c>
    </row>
    <row r="15" spans="1:8" x14ac:dyDescent="0.3">
      <c r="A15" s="5" t="s">
        <v>15</v>
      </c>
      <c r="B15" s="5" t="s">
        <v>67</v>
      </c>
      <c r="C15" s="5">
        <v>87</v>
      </c>
      <c r="D15" s="5">
        <v>86.3</v>
      </c>
      <c r="E15" s="5">
        <v>87.2</v>
      </c>
      <c r="F15" s="7">
        <v>81.7</v>
      </c>
      <c r="G15" s="2">
        <v>83</v>
      </c>
      <c r="H15" s="9">
        <v>83</v>
      </c>
    </row>
    <row r="16" spans="1:8" x14ac:dyDescent="0.3">
      <c r="A16" s="4" t="s">
        <v>16</v>
      </c>
      <c r="B16" s="4" t="s">
        <v>68</v>
      </c>
      <c r="C16" s="4">
        <v>85.5</v>
      </c>
      <c r="D16" s="4">
        <v>85.3</v>
      </c>
      <c r="E16" s="4">
        <v>86.7</v>
      </c>
      <c r="F16" s="7">
        <v>80.8</v>
      </c>
      <c r="G16" s="12">
        <v>78.099999999999994</v>
      </c>
      <c r="H16" s="10">
        <v>80.099999999999994</v>
      </c>
    </row>
    <row r="17" spans="1:8" x14ac:dyDescent="0.3">
      <c r="A17" s="4" t="s">
        <v>17</v>
      </c>
      <c r="B17" s="4" t="s">
        <v>69</v>
      </c>
      <c r="C17" s="4">
        <v>86.3</v>
      </c>
      <c r="D17" s="4">
        <v>86.9</v>
      </c>
      <c r="E17" s="4">
        <v>87.2</v>
      </c>
      <c r="F17" s="7">
        <v>79.599999999999994</v>
      </c>
      <c r="G17" s="2">
        <v>81.599999999999994</v>
      </c>
      <c r="H17" s="9">
        <v>81.7</v>
      </c>
    </row>
    <row r="18" spans="1:8" x14ac:dyDescent="0.3">
      <c r="A18" s="1" t="s">
        <v>18</v>
      </c>
      <c r="B18" s="1" t="s">
        <v>70</v>
      </c>
      <c r="C18" s="1">
        <v>85.9</v>
      </c>
      <c r="D18" s="1">
        <v>84.6</v>
      </c>
      <c r="E18" s="1">
        <v>86.2</v>
      </c>
      <c r="F18" s="7">
        <v>80.900000000000006</v>
      </c>
      <c r="G18" s="2">
        <v>81</v>
      </c>
      <c r="H18" s="9">
        <v>81</v>
      </c>
    </row>
    <row r="19" spans="1:8" x14ac:dyDescent="0.3">
      <c r="A19" s="4" t="s">
        <v>19</v>
      </c>
      <c r="B19" s="4" t="s">
        <v>71</v>
      </c>
      <c r="C19" s="4">
        <v>85.8</v>
      </c>
      <c r="D19" s="4">
        <v>85.6</v>
      </c>
      <c r="E19" s="4">
        <v>86.2</v>
      </c>
      <c r="F19" s="7">
        <v>78.900000000000006</v>
      </c>
      <c r="G19" s="2">
        <v>80.5</v>
      </c>
      <c r="H19" s="9">
        <v>80.400000000000006</v>
      </c>
    </row>
    <row r="20" spans="1:8" x14ac:dyDescent="0.3">
      <c r="A20" s="4" t="s">
        <v>20</v>
      </c>
      <c r="B20" s="4" t="s">
        <v>72</v>
      </c>
      <c r="C20" s="4">
        <v>86.2</v>
      </c>
      <c r="D20" s="4">
        <v>85.4</v>
      </c>
      <c r="E20" s="4">
        <v>86.9</v>
      </c>
      <c r="F20" s="7">
        <v>79.5</v>
      </c>
      <c r="G20" s="12">
        <v>78.5</v>
      </c>
      <c r="H20" s="9">
        <v>80.7</v>
      </c>
    </row>
    <row r="21" spans="1:8" x14ac:dyDescent="0.3">
      <c r="A21" s="4" t="s">
        <v>21</v>
      </c>
      <c r="B21" s="4" t="s">
        <v>73</v>
      </c>
      <c r="C21" s="4">
        <v>84.4</v>
      </c>
      <c r="D21" s="4">
        <v>84.5</v>
      </c>
      <c r="E21" s="4">
        <v>85.6</v>
      </c>
      <c r="F21" s="7">
        <v>80.3</v>
      </c>
      <c r="G21" s="12">
        <v>79.2</v>
      </c>
      <c r="H21" s="10">
        <v>78.8</v>
      </c>
    </row>
    <row r="22" spans="1:8" x14ac:dyDescent="0.3">
      <c r="A22" s="4" t="s">
        <v>22</v>
      </c>
      <c r="B22" s="4" t="s">
        <v>74</v>
      </c>
      <c r="C22" s="4">
        <v>87.1</v>
      </c>
      <c r="D22" s="4">
        <v>87</v>
      </c>
      <c r="E22" s="4">
        <v>86.8</v>
      </c>
      <c r="F22" s="7">
        <v>81.3</v>
      </c>
      <c r="G22" s="2">
        <v>82.6</v>
      </c>
      <c r="H22" s="9">
        <v>82.7</v>
      </c>
    </row>
    <row r="23" spans="1:8" x14ac:dyDescent="0.3">
      <c r="A23" s="1" t="s">
        <v>23</v>
      </c>
      <c r="B23" s="1" t="s">
        <v>75</v>
      </c>
      <c r="C23" s="1">
        <v>85.3</v>
      </c>
      <c r="D23" s="1">
        <v>85.3</v>
      </c>
      <c r="E23" s="1">
        <v>85.9</v>
      </c>
      <c r="F23" s="7">
        <v>80.599999999999994</v>
      </c>
      <c r="G23" s="12">
        <v>79.099999999999994</v>
      </c>
      <c r="H23" s="10">
        <v>79.099999999999994</v>
      </c>
    </row>
    <row r="24" spans="1:8" x14ac:dyDescent="0.3">
      <c r="A24" s="4" t="s">
        <v>24</v>
      </c>
      <c r="B24" s="4" t="s">
        <v>76</v>
      </c>
      <c r="C24" s="4">
        <v>83.8</v>
      </c>
      <c r="D24" s="4">
        <v>81.099999999999994</v>
      </c>
      <c r="E24" s="4">
        <v>81.599999999999994</v>
      </c>
      <c r="F24" s="7">
        <v>81.599999999999994</v>
      </c>
      <c r="G24" s="2">
        <v>82.6</v>
      </c>
      <c r="H24" s="9">
        <v>82.7</v>
      </c>
    </row>
    <row r="25" spans="1:8" x14ac:dyDescent="0.3">
      <c r="A25" s="5" t="s">
        <v>25</v>
      </c>
      <c r="B25" s="5" t="s">
        <v>77</v>
      </c>
      <c r="C25" s="5">
        <v>83.9</v>
      </c>
      <c r="D25" s="5">
        <v>83.5</v>
      </c>
      <c r="E25" s="5">
        <v>85.8</v>
      </c>
      <c r="F25" s="7">
        <v>74.099999999999994</v>
      </c>
      <c r="G25" s="6">
        <v>10.4</v>
      </c>
      <c r="H25" s="9">
        <v>80.900000000000006</v>
      </c>
    </row>
    <row r="26" spans="1:8" x14ac:dyDescent="0.3">
      <c r="A26" s="1" t="s">
        <v>26</v>
      </c>
      <c r="B26" s="1" t="s">
        <v>78</v>
      </c>
      <c r="C26" s="1">
        <v>82.9</v>
      </c>
      <c r="D26" s="1">
        <v>84.5</v>
      </c>
      <c r="E26" s="1">
        <v>85.3</v>
      </c>
      <c r="F26" s="7">
        <v>80</v>
      </c>
      <c r="G26" s="2">
        <v>80.900000000000006</v>
      </c>
      <c r="H26" s="9">
        <v>80.900000000000006</v>
      </c>
    </row>
    <row r="27" spans="1:8" x14ac:dyDescent="0.3">
      <c r="A27" s="1" t="s">
        <v>27</v>
      </c>
      <c r="B27" s="1" t="s">
        <v>79</v>
      </c>
      <c r="C27" s="1">
        <v>80.3</v>
      </c>
      <c r="D27" s="1">
        <v>79.900000000000006</v>
      </c>
      <c r="E27" s="1">
        <v>81.3</v>
      </c>
      <c r="F27" s="7">
        <v>74</v>
      </c>
      <c r="G27" s="12">
        <v>74.2</v>
      </c>
      <c r="H27" s="9">
        <v>74.2</v>
      </c>
    </row>
    <row r="28" spans="1:8" x14ac:dyDescent="0.3">
      <c r="A28" s="5" t="s">
        <v>28</v>
      </c>
      <c r="B28" s="5" t="s">
        <v>80</v>
      </c>
      <c r="C28" s="5">
        <v>77.2</v>
      </c>
      <c r="D28" s="5">
        <v>79</v>
      </c>
      <c r="E28" s="5">
        <v>79.099999999999994</v>
      </c>
      <c r="F28" s="7">
        <v>70.900000000000006</v>
      </c>
      <c r="G28" s="6">
        <v>55.6</v>
      </c>
      <c r="H28" s="9">
        <v>71.7</v>
      </c>
    </row>
    <row r="29" spans="1:8" x14ac:dyDescent="0.3">
      <c r="A29" s="1" t="s">
        <v>29</v>
      </c>
      <c r="B29" s="1" t="s">
        <v>81</v>
      </c>
      <c r="C29" s="1">
        <v>84</v>
      </c>
      <c r="D29" s="1">
        <v>84.9</v>
      </c>
      <c r="E29" s="1">
        <v>84.9</v>
      </c>
      <c r="F29" s="7">
        <v>78.599999999999994</v>
      </c>
      <c r="G29" s="2">
        <v>77.599999999999994</v>
      </c>
      <c r="H29" s="10">
        <v>77.599999999999994</v>
      </c>
    </row>
    <row r="30" spans="1:8" x14ac:dyDescent="0.3">
      <c r="A30" s="5" t="s">
        <v>30</v>
      </c>
      <c r="B30" s="5" t="s">
        <v>82</v>
      </c>
      <c r="C30" s="5">
        <v>86.5</v>
      </c>
      <c r="D30" s="5">
        <v>86.1</v>
      </c>
      <c r="E30" s="5">
        <v>86.4</v>
      </c>
      <c r="F30" s="7">
        <v>77.2</v>
      </c>
      <c r="G30" s="2">
        <v>79.7</v>
      </c>
      <c r="H30" s="9">
        <v>79.7</v>
      </c>
    </row>
    <row r="31" spans="1:8" x14ac:dyDescent="0.3">
      <c r="A31" s="1" t="s">
        <v>31</v>
      </c>
      <c r="B31" s="1" t="s">
        <v>83</v>
      </c>
      <c r="C31" s="1">
        <v>86.1</v>
      </c>
      <c r="D31" s="1">
        <v>85.2</v>
      </c>
      <c r="E31" s="1">
        <v>86.6</v>
      </c>
      <c r="F31" s="7">
        <v>81</v>
      </c>
      <c r="G31" s="12">
        <v>79.900000000000006</v>
      </c>
      <c r="H31" s="10">
        <v>79.900000000000006</v>
      </c>
    </row>
    <row r="32" spans="1:8" x14ac:dyDescent="0.3">
      <c r="A32" s="1" t="s">
        <v>32</v>
      </c>
      <c r="B32" s="1" t="s">
        <v>84</v>
      </c>
      <c r="C32" s="1">
        <v>85.1</v>
      </c>
      <c r="D32" s="1">
        <v>86</v>
      </c>
      <c r="E32" s="1">
        <v>86.5</v>
      </c>
      <c r="F32" s="7">
        <v>79.599999999999994</v>
      </c>
      <c r="G32" s="12">
        <v>77.599999999999994</v>
      </c>
      <c r="H32" s="10">
        <v>77.599999999999994</v>
      </c>
    </row>
    <row r="33" spans="1:8" x14ac:dyDescent="0.3">
      <c r="A33" s="1" t="s">
        <v>33</v>
      </c>
      <c r="B33" s="1" t="s">
        <v>85</v>
      </c>
      <c r="C33" s="1">
        <v>84.3</v>
      </c>
      <c r="D33" s="1">
        <v>84.9</v>
      </c>
      <c r="E33" s="1">
        <v>86</v>
      </c>
      <c r="F33" s="7">
        <v>79.8</v>
      </c>
      <c r="G33" s="12">
        <v>79.599999999999994</v>
      </c>
      <c r="H33" s="10">
        <v>79.599999999999994</v>
      </c>
    </row>
    <row r="34" spans="1:8" x14ac:dyDescent="0.3">
      <c r="A34" s="5" t="s">
        <v>34</v>
      </c>
      <c r="B34" s="5" t="s">
        <v>86</v>
      </c>
      <c r="C34" s="5">
        <v>86.1</v>
      </c>
      <c r="D34" s="5">
        <v>86.8</v>
      </c>
      <c r="E34" s="5">
        <v>86.9</v>
      </c>
      <c r="F34" s="7">
        <v>82</v>
      </c>
      <c r="G34" s="2">
        <v>82.4</v>
      </c>
      <c r="H34" s="8">
        <v>82</v>
      </c>
    </row>
    <row r="35" spans="1:8" x14ac:dyDescent="0.3">
      <c r="A35" s="5" t="s">
        <v>35</v>
      </c>
      <c r="B35" s="5" t="s">
        <v>87</v>
      </c>
      <c r="C35" s="5">
        <v>83.6</v>
      </c>
      <c r="D35" s="5">
        <v>84.6</v>
      </c>
      <c r="E35" s="5">
        <v>85.2</v>
      </c>
      <c r="F35" s="7">
        <v>79.599999999999994</v>
      </c>
      <c r="G35" s="6">
        <v>62.2</v>
      </c>
      <c r="H35" s="10">
        <v>78</v>
      </c>
    </row>
    <row r="36" spans="1:8" x14ac:dyDescent="0.3">
      <c r="A36" s="4" t="s">
        <v>36</v>
      </c>
      <c r="B36" s="4" t="s">
        <v>88</v>
      </c>
      <c r="C36" s="4">
        <v>87.3</v>
      </c>
      <c r="D36" s="4">
        <v>87.6</v>
      </c>
      <c r="E36" s="4">
        <v>87.7</v>
      </c>
      <c r="F36" s="7">
        <v>81</v>
      </c>
      <c r="G36" s="12">
        <v>79.599999999999994</v>
      </c>
      <c r="H36" s="10">
        <v>80.5</v>
      </c>
    </row>
    <row r="37" spans="1:8" x14ac:dyDescent="0.3">
      <c r="A37" s="4" t="s">
        <v>37</v>
      </c>
      <c r="B37" s="4" t="s">
        <v>89</v>
      </c>
      <c r="C37" s="4">
        <v>86.8</v>
      </c>
      <c r="D37" s="4">
        <v>87.2</v>
      </c>
      <c r="E37" s="4">
        <v>87.6</v>
      </c>
      <c r="F37" s="7">
        <v>81.099999999999994</v>
      </c>
      <c r="G37" s="2">
        <v>81.900000000000006</v>
      </c>
      <c r="H37" s="9">
        <v>81.3</v>
      </c>
    </row>
    <row r="38" spans="1:8" x14ac:dyDescent="0.3">
      <c r="A38" s="5" t="s">
        <v>38</v>
      </c>
      <c r="B38" s="5" t="s">
        <v>90</v>
      </c>
      <c r="C38" s="5">
        <v>85.8</v>
      </c>
      <c r="D38" s="5">
        <v>86.3</v>
      </c>
      <c r="E38" s="5">
        <v>87.1</v>
      </c>
      <c r="F38" s="7">
        <v>80.599999999999994</v>
      </c>
      <c r="G38" s="2">
        <v>81</v>
      </c>
      <c r="H38" s="9">
        <v>81.7</v>
      </c>
    </row>
    <row r="39" spans="1:8" x14ac:dyDescent="0.3">
      <c r="A39" s="4" t="s">
        <v>39</v>
      </c>
      <c r="B39" s="4" t="s">
        <v>91</v>
      </c>
      <c r="C39" s="4">
        <v>86.7</v>
      </c>
      <c r="D39" s="4">
        <v>86.7</v>
      </c>
      <c r="E39" s="4">
        <v>86.9</v>
      </c>
      <c r="F39" s="7">
        <v>80.8</v>
      </c>
      <c r="G39" s="2">
        <v>80.900000000000006</v>
      </c>
      <c r="H39" s="9">
        <v>81.3</v>
      </c>
    </row>
    <row r="40" spans="1:8" x14ac:dyDescent="0.3">
      <c r="A40" s="4" t="s">
        <v>40</v>
      </c>
      <c r="B40" s="4" t="s">
        <v>92</v>
      </c>
      <c r="C40" s="4">
        <v>86.9</v>
      </c>
      <c r="D40" s="4">
        <v>87.2</v>
      </c>
      <c r="E40" s="4">
        <v>87</v>
      </c>
      <c r="F40" s="7">
        <v>80.2</v>
      </c>
      <c r="G40" s="2">
        <v>81.400000000000006</v>
      </c>
      <c r="H40" s="9">
        <v>82.7</v>
      </c>
    </row>
    <row r="41" spans="1:8" x14ac:dyDescent="0.3">
      <c r="A41" s="4" t="s">
        <v>41</v>
      </c>
      <c r="B41" s="4" t="s">
        <v>93</v>
      </c>
      <c r="C41" s="4">
        <v>87.2</v>
      </c>
      <c r="D41" s="4">
        <v>87</v>
      </c>
      <c r="E41" s="4">
        <v>86.8</v>
      </c>
      <c r="F41" s="7">
        <v>80.400000000000006</v>
      </c>
      <c r="G41" s="2">
        <v>80.099999999999994</v>
      </c>
      <c r="H41" s="9">
        <v>82.1</v>
      </c>
    </row>
    <row r="42" spans="1:8" x14ac:dyDescent="0.3">
      <c r="A42" s="5" t="s">
        <v>42</v>
      </c>
      <c r="B42" s="5" t="s">
        <v>94</v>
      </c>
      <c r="C42" s="5">
        <v>86.3</v>
      </c>
      <c r="D42" s="5">
        <v>85.9</v>
      </c>
      <c r="E42" s="5">
        <v>86.8</v>
      </c>
      <c r="F42" s="7">
        <v>79</v>
      </c>
      <c r="G42" s="2">
        <v>79.400000000000006</v>
      </c>
      <c r="H42" s="9">
        <v>81.099999999999994</v>
      </c>
    </row>
    <row r="43" spans="1:8" x14ac:dyDescent="0.3">
      <c r="A43" s="1" t="s">
        <v>43</v>
      </c>
      <c r="B43" s="1" t="s">
        <v>95</v>
      </c>
      <c r="C43" s="1">
        <v>86.4</v>
      </c>
      <c r="D43" s="1">
        <v>85.9</v>
      </c>
      <c r="E43" s="1">
        <v>86.4</v>
      </c>
      <c r="F43" s="7">
        <v>80.2</v>
      </c>
      <c r="G43" s="2">
        <v>80.900000000000006</v>
      </c>
      <c r="H43" s="9">
        <v>80.900000000000006</v>
      </c>
    </row>
    <row r="44" spans="1:8" x14ac:dyDescent="0.3">
      <c r="A44" s="4" t="s">
        <v>44</v>
      </c>
      <c r="B44" s="4" t="s">
        <v>96</v>
      </c>
      <c r="C44" s="4">
        <v>87.9</v>
      </c>
      <c r="D44" s="4">
        <v>87.8</v>
      </c>
      <c r="E44" s="4">
        <v>88.5</v>
      </c>
      <c r="F44" s="7">
        <v>80.400000000000006</v>
      </c>
      <c r="G44" s="2">
        <v>80.8</v>
      </c>
      <c r="H44" s="9">
        <v>80.5</v>
      </c>
    </row>
    <row r="45" spans="1:8" x14ac:dyDescent="0.3">
      <c r="A45" s="1" t="s">
        <v>45</v>
      </c>
      <c r="B45" s="1" t="s">
        <v>97</v>
      </c>
      <c r="C45" s="1">
        <v>83.1</v>
      </c>
      <c r="D45" s="1">
        <v>84</v>
      </c>
      <c r="E45" s="1">
        <v>85.8</v>
      </c>
      <c r="F45" s="7">
        <v>80.3</v>
      </c>
      <c r="G45" s="2">
        <v>80.8</v>
      </c>
      <c r="H45" s="9">
        <v>80.8</v>
      </c>
    </row>
    <row r="46" spans="1:8" x14ac:dyDescent="0.3">
      <c r="A46" s="5" t="s">
        <v>46</v>
      </c>
      <c r="B46" s="5" t="s">
        <v>98</v>
      </c>
      <c r="C46" s="5">
        <v>83.5</v>
      </c>
      <c r="D46" s="5">
        <v>84.4</v>
      </c>
      <c r="E46" s="5">
        <v>85.2</v>
      </c>
      <c r="F46" s="7">
        <v>77.400000000000006</v>
      </c>
      <c r="G46" s="12">
        <v>76.400000000000006</v>
      </c>
      <c r="H46" s="9">
        <v>77.599999999999994</v>
      </c>
    </row>
    <row r="47" spans="1:8" x14ac:dyDescent="0.3">
      <c r="A47" s="1" t="s">
        <v>47</v>
      </c>
      <c r="B47" s="1" t="s">
        <v>99</v>
      </c>
      <c r="C47" s="1">
        <v>84.5</v>
      </c>
      <c r="D47" s="1">
        <v>84.9</v>
      </c>
      <c r="E47" s="1">
        <v>85.5</v>
      </c>
      <c r="F47" s="7">
        <v>78.099999999999994</v>
      </c>
      <c r="G47" s="2">
        <v>77.900000000000006</v>
      </c>
      <c r="H47" s="10">
        <v>77.900000000000006</v>
      </c>
    </row>
    <row r="48" spans="1:8" x14ac:dyDescent="0.3">
      <c r="A48" s="5" t="s">
        <v>48</v>
      </c>
      <c r="B48" s="5" t="s">
        <v>100</v>
      </c>
      <c r="C48" s="5">
        <v>84.7</v>
      </c>
      <c r="D48" s="5">
        <v>85.2</v>
      </c>
      <c r="E48" s="5">
        <v>85.5</v>
      </c>
      <c r="F48" s="7">
        <v>78.900000000000006</v>
      </c>
      <c r="G48" s="6">
        <v>61.8</v>
      </c>
      <c r="H48" s="8">
        <v>78.900000000000006</v>
      </c>
    </row>
    <row r="49" spans="1:8" x14ac:dyDescent="0.3">
      <c r="A49" s="5" t="s">
        <v>49</v>
      </c>
      <c r="B49" s="5" t="s">
        <v>101</v>
      </c>
      <c r="C49" s="5">
        <v>84.6</v>
      </c>
      <c r="D49" s="5">
        <v>85.1</v>
      </c>
      <c r="E49" s="5">
        <v>87</v>
      </c>
      <c r="F49" s="7">
        <v>79.900000000000006</v>
      </c>
      <c r="G49" s="2">
        <v>81.3</v>
      </c>
      <c r="H49" s="9">
        <v>81</v>
      </c>
    </row>
    <row r="50" spans="1:8" x14ac:dyDescent="0.3">
      <c r="A50" s="4" t="s">
        <v>50</v>
      </c>
      <c r="B50" s="4" t="s">
        <v>102</v>
      </c>
      <c r="C50" s="4">
        <v>86.3</v>
      </c>
      <c r="D50" s="4">
        <v>86.1</v>
      </c>
      <c r="E50" s="4">
        <v>87.1</v>
      </c>
      <c r="F50" s="7">
        <v>79.7</v>
      </c>
      <c r="G50" s="2">
        <v>79</v>
      </c>
      <c r="H50" s="9">
        <v>80.2</v>
      </c>
    </row>
    <row r="51" spans="1:8" x14ac:dyDescent="0.3">
      <c r="A51" s="1" t="s">
        <v>51</v>
      </c>
      <c r="B51" s="1" t="s">
        <v>103</v>
      </c>
      <c r="C51" s="1">
        <v>83.2</v>
      </c>
      <c r="D51" s="1">
        <v>84.3</v>
      </c>
      <c r="E51" s="1">
        <v>85.1</v>
      </c>
      <c r="F51" s="7">
        <v>79.599999999999994</v>
      </c>
      <c r="G51" s="2">
        <v>79.8</v>
      </c>
      <c r="H51" s="9">
        <v>79.8</v>
      </c>
    </row>
    <row r="52" spans="1:8" x14ac:dyDescent="0.3">
      <c r="A52" s="1" t="s">
        <v>52</v>
      </c>
      <c r="B52" s="1" t="s">
        <v>104</v>
      </c>
      <c r="C52" s="1">
        <v>86.3</v>
      </c>
      <c r="D52" s="1">
        <v>85.8</v>
      </c>
      <c r="E52" s="1">
        <v>87.2</v>
      </c>
      <c r="F52" s="7">
        <v>81</v>
      </c>
      <c r="G52" s="2">
        <v>79.900000000000006</v>
      </c>
      <c r="H52" s="10">
        <v>79.900000000000006</v>
      </c>
    </row>
    <row r="53" spans="1:8" x14ac:dyDescent="0.3">
      <c r="A53" s="5" t="s">
        <v>53</v>
      </c>
      <c r="B53" s="5" t="s">
        <v>105</v>
      </c>
      <c r="C53" s="5">
        <v>84.9</v>
      </c>
      <c r="D53" s="5">
        <v>85.2</v>
      </c>
      <c r="E53" s="5">
        <v>85.8</v>
      </c>
      <c r="F53" s="7">
        <v>79.599999999999994</v>
      </c>
      <c r="G53" s="6">
        <v>7.8</v>
      </c>
      <c r="H53" s="10">
        <v>78.900000000000006</v>
      </c>
    </row>
    <row r="54" spans="1:8" x14ac:dyDescent="0.3">
      <c r="A54" s="5" t="s">
        <v>54</v>
      </c>
      <c r="B54" s="5" t="s">
        <v>106</v>
      </c>
      <c r="C54" s="5">
        <v>83</v>
      </c>
      <c r="D54" s="5">
        <v>82.9</v>
      </c>
      <c r="E54" s="5">
        <v>83.8</v>
      </c>
      <c r="F54" s="7">
        <v>75.7</v>
      </c>
      <c r="G54" s="6">
        <v>14.8</v>
      </c>
      <c r="H54" s="9">
        <v>77.099999999999994</v>
      </c>
    </row>
    <row r="55" spans="1:8" x14ac:dyDescent="0.3">
      <c r="C55">
        <f>AVERAGE(Tabla13478[XLM-R Full])</f>
        <v>85.050980392156859</v>
      </c>
      <c r="D55">
        <f>AVERAGE(Tabla13478[mT5 T2T Full])</f>
        <v>85.21960784313724</v>
      </c>
      <c r="E55">
        <f>AVERAGE(Tabla13478[mT5 Enc Full])</f>
        <v>85.974509803921578</v>
      </c>
      <c r="F55">
        <f>AVERAGE(Tabla13478[RASA])</f>
        <v>79.464705882352931</v>
      </c>
      <c r="G55">
        <f>AVERAGE(Tabla13478[neural utt])</f>
        <v>74.725490196078454</v>
      </c>
      <c r="H55">
        <f>AVERAGE(Tabla13478[neural utt processor])</f>
        <v>79.976470588235301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0FF5-4831-4362-8316-BFBCDB154FC5}">
  <dimension ref="A3:I55"/>
  <sheetViews>
    <sheetView zoomScale="70" zoomScaleNormal="70" workbookViewId="0">
      <pane xSplit="1" topLeftCell="B1" activePane="topRight" state="frozen"/>
      <selection pane="topRight" activeCell="H4" sqref="H4:H54"/>
    </sheetView>
  </sheetViews>
  <sheetFormatPr baseColWidth="10" defaultColWidth="8.88671875" defaultRowHeight="14.4" x14ac:dyDescent="0.3"/>
  <cols>
    <col min="4" max="4" width="13.6640625" bestFit="1" customWidth="1"/>
    <col min="5" max="5" width="12.109375" bestFit="1" customWidth="1"/>
    <col min="6" max="7" width="13.6640625" bestFit="1" customWidth="1"/>
    <col min="8" max="8" width="13.6640625" customWidth="1"/>
    <col min="9" max="9" width="17.44140625" customWidth="1"/>
    <col min="10" max="10" width="20.109375" customWidth="1"/>
    <col min="11" max="11" width="22.6640625" bestFit="1" customWidth="1"/>
  </cols>
  <sheetData>
    <row r="3" spans="1:9" x14ac:dyDescent="0.3">
      <c r="A3" t="s">
        <v>0</v>
      </c>
      <c r="B3" t="s">
        <v>55</v>
      </c>
      <c r="C3" t="s">
        <v>1</v>
      </c>
      <c r="D3" t="s">
        <v>2</v>
      </c>
      <c r="E3" t="s">
        <v>3</v>
      </c>
      <c r="F3" t="s">
        <v>107</v>
      </c>
      <c r="G3" t="s">
        <v>108</v>
      </c>
      <c r="H3" t="s">
        <v>110</v>
      </c>
      <c r="I3" t="s">
        <v>111</v>
      </c>
    </row>
    <row r="4" spans="1:9" ht="15" thickBot="1" x14ac:dyDescent="0.35">
      <c r="A4" s="1" t="s">
        <v>4</v>
      </c>
      <c r="B4" s="1" t="s">
        <v>56</v>
      </c>
      <c r="C4" s="1">
        <v>85.6</v>
      </c>
      <c r="D4" s="1">
        <v>86</v>
      </c>
      <c r="E4" s="1">
        <v>86.9</v>
      </c>
      <c r="F4" s="7">
        <v>81</v>
      </c>
      <c r="G4" s="10">
        <v>80.900000000000006</v>
      </c>
      <c r="H4" s="10">
        <v>80.900000000000006</v>
      </c>
      <c r="I4" s="9">
        <v>82.4</v>
      </c>
    </row>
    <row r="5" spans="1:9" ht="15" thickBot="1" x14ac:dyDescent="0.35">
      <c r="A5" s="1" t="s">
        <v>5</v>
      </c>
      <c r="B5" s="1" t="s">
        <v>57</v>
      </c>
      <c r="C5" s="1">
        <v>81.7</v>
      </c>
      <c r="D5" s="1">
        <v>82.7</v>
      </c>
      <c r="E5" s="1">
        <v>84.2</v>
      </c>
      <c r="F5" s="7">
        <v>77.3</v>
      </c>
      <c r="G5" s="13">
        <v>77.400000000000006</v>
      </c>
      <c r="H5" s="13">
        <v>77.400000000000006</v>
      </c>
      <c r="I5" s="8">
        <v>77.3</v>
      </c>
    </row>
    <row r="6" spans="1:9" x14ac:dyDescent="0.3">
      <c r="A6" s="4" t="s">
        <v>6</v>
      </c>
      <c r="B6" s="4" t="s">
        <v>58</v>
      </c>
      <c r="C6" s="4">
        <v>80.7</v>
      </c>
      <c r="D6" s="4">
        <v>81.8</v>
      </c>
      <c r="E6" s="4">
        <v>82.2</v>
      </c>
      <c r="F6" s="7">
        <v>74.400000000000006</v>
      </c>
      <c r="G6" s="9">
        <v>76</v>
      </c>
      <c r="H6" s="9">
        <v>76.2</v>
      </c>
      <c r="I6" s="9">
        <v>77.5</v>
      </c>
    </row>
    <row r="7" spans="1:9" x14ac:dyDescent="0.3">
      <c r="A7" s="5" t="s">
        <v>7</v>
      </c>
      <c r="B7" s="5" t="s">
        <v>59</v>
      </c>
      <c r="C7" s="5">
        <v>86.2</v>
      </c>
      <c r="D7" s="5">
        <v>86.2</v>
      </c>
      <c r="E7" s="5">
        <v>86.4</v>
      </c>
      <c r="F7" s="7">
        <v>82.1</v>
      </c>
      <c r="G7" s="10">
        <v>79.900000000000006</v>
      </c>
      <c r="H7" s="10">
        <v>79.900000000000006</v>
      </c>
      <c r="I7" s="9">
        <v>82.3</v>
      </c>
    </row>
    <row r="8" spans="1:9" x14ac:dyDescent="0.3">
      <c r="A8" s="1" t="s">
        <v>8</v>
      </c>
      <c r="B8" s="1" t="s">
        <v>60</v>
      </c>
      <c r="C8" s="1">
        <v>84.1</v>
      </c>
      <c r="D8" s="1">
        <v>84.8</v>
      </c>
      <c r="E8" s="1">
        <v>85.8</v>
      </c>
      <c r="F8" s="7">
        <v>77.7</v>
      </c>
      <c r="G8" s="9">
        <v>78.900000000000006</v>
      </c>
      <c r="H8" s="9">
        <v>79.3</v>
      </c>
      <c r="I8" s="9">
        <v>81.099999999999994</v>
      </c>
    </row>
    <row r="9" spans="1:9" x14ac:dyDescent="0.3">
      <c r="A9" s="1" t="s">
        <v>9</v>
      </c>
      <c r="B9" s="1" t="s">
        <v>61</v>
      </c>
      <c r="C9" s="1">
        <v>82.6</v>
      </c>
      <c r="D9" s="1">
        <v>83.7</v>
      </c>
      <c r="E9" s="1">
        <v>84.9</v>
      </c>
      <c r="F9" s="7">
        <v>81.7</v>
      </c>
      <c r="G9" s="10">
        <v>81.099999999999994</v>
      </c>
      <c r="H9" s="10">
        <v>81.099999999999994</v>
      </c>
      <c r="I9" s="9">
        <v>82.3</v>
      </c>
    </row>
    <row r="10" spans="1:9" x14ac:dyDescent="0.3">
      <c r="A10" s="4" t="s">
        <v>10</v>
      </c>
      <c r="B10" s="4" t="s">
        <v>62</v>
      </c>
      <c r="C10" s="4">
        <v>86.9</v>
      </c>
      <c r="D10" s="4">
        <v>87.5</v>
      </c>
      <c r="E10" s="4">
        <v>88</v>
      </c>
      <c r="F10" s="7">
        <v>81.7</v>
      </c>
      <c r="G10" s="10">
        <v>80.900000000000006</v>
      </c>
      <c r="H10" s="9">
        <v>82</v>
      </c>
      <c r="I10" s="9">
        <v>83.8</v>
      </c>
    </row>
    <row r="11" spans="1:9" x14ac:dyDescent="0.3">
      <c r="A11" s="4" t="s">
        <v>11</v>
      </c>
      <c r="B11" s="4" t="s">
        <v>63</v>
      </c>
      <c r="C11" s="4">
        <v>85.7</v>
      </c>
      <c r="D11" s="4">
        <v>86.2</v>
      </c>
      <c r="E11" s="4">
        <v>86.8</v>
      </c>
      <c r="F11" s="7">
        <v>78.8</v>
      </c>
      <c r="G11" s="9">
        <v>79.2</v>
      </c>
      <c r="H11" s="9">
        <v>79.900000000000006</v>
      </c>
      <c r="I11" s="9">
        <v>80.599999999999994</v>
      </c>
    </row>
    <row r="12" spans="1:9" x14ac:dyDescent="0.3">
      <c r="A12" s="4" t="s">
        <v>12</v>
      </c>
      <c r="B12" s="4" t="s">
        <v>64</v>
      </c>
      <c r="C12" s="4">
        <v>86.2</v>
      </c>
      <c r="D12" s="4">
        <v>85.8</v>
      </c>
      <c r="E12" s="4">
        <v>86.6</v>
      </c>
      <c r="F12" s="7">
        <v>80.3</v>
      </c>
      <c r="G12" s="8">
        <v>80.3</v>
      </c>
      <c r="H12" s="9">
        <v>81.599999999999994</v>
      </c>
      <c r="I12" s="9">
        <v>82.9</v>
      </c>
    </row>
    <row r="13" spans="1:9" x14ac:dyDescent="0.3">
      <c r="A13" s="4" t="s">
        <v>13</v>
      </c>
      <c r="B13" s="4" t="s">
        <v>65</v>
      </c>
      <c r="C13" s="4">
        <v>88.3</v>
      </c>
      <c r="D13" s="4">
        <v>87.9</v>
      </c>
      <c r="E13" s="4">
        <v>89</v>
      </c>
      <c r="F13" s="7">
        <v>81.400000000000006</v>
      </c>
      <c r="G13" s="9">
        <v>83.3</v>
      </c>
      <c r="H13" s="9">
        <v>82.9</v>
      </c>
      <c r="I13" s="9">
        <v>84.5</v>
      </c>
    </row>
    <row r="14" spans="1:9" x14ac:dyDescent="0.3">
      <c r="A14" s="4" t="s">
        <v>14</v>
      </c>
      <c r="B14" s="4" t="s">
        <v>66</v>
      </c>
      <c r="C14" s="4">
        <v>86.9</v>
      </c>
      <c r="D14" s="4">
        <v>86.7</v>
      </c>
      <c r="E14" s="4">
        <v>86.8</v>
      </c>
      <c r="F14" s="7">
        <v>80.400000000000006</v>
      </c>
      <c r="G14" s="9">
        <v>81.3</v>
      </c>
      <c r="H14" s="9">
        <v>81.099999999999994</v>
      </c>
      <c r="I14" s="9">
        <v>83.1</v>
      </c>
    </row>
    <row r="15" spans="1:9" x14ac:dyDescent="0.3">
      <c r="A15" s="5" t="s">
        <v>15</v>
      </c>
      <c r="B15" s="5" t="s">
        <v>67</v>
      </c>
      <c r="C15" s="5">
        <v>87</v>
      </c>
      <c r="D15" s="5">
        <v>86.3</v>
      </c>
      <c r="E15" s="5">
        <v>87.2</v>
      </c>
      <c r="F15" s="7">
        <v>81.7</v>
      </c>
      <c r="G15" s="9">
        <v>83</v>
      </c>
      <c r="H15" s="9">
        <v>83</v>
      </c>
      <c r="I15" s="9">
        <v>83.7</v>
      </c>
    </row>
    <row r="16" spans="1:9" x14ac:dyDescent="0.3">
      <c r="A16" s="4" t="s">
        <v>16</v>
      </c>
      <c r="B16" s="4" t="s">
        <v>68</v>
      </c>
      <c r="C16" s="4">
        <v>85.5</v>
      </c>
      <c r="D16" s="4">
        <v>85.3</v>
      </c>
      <c r="E16" s="4">
        <v>86.7</v>
      </c>
      <c r="F16" s="7">
        <v>80.8</v>
      </c>
      <c r="G16" s="10">
        <v>78.099999999999994</v>
      </c>
      <c r="H16" s="10">
        <v>80.099999999999994</v>
      </c>
      <c r="I16" s="9">
        <v>81</v>
      </c>
    </row>
    <row r="17" spans="1:9" x14ac:dyDescent="0.3">
      <c r="A17" s="4" t="s">
        <v>17</v>
      </c>
      <c r="B17" s="4" t="s">
        <v>69</v>
      </c>
      <c r="C17" s="4">
        <v>86.3</v>
      </c>
      <c r="D17" s="4">
        <v>86.9</v>
      </c>
      <c r="E17" s="4">
        <v>87.2</v>
      </c>
      <c r="F17" s="7">
        <v>79.599999999999994</v>
      </c>
      <c r="G17" s="9">
        <v>81.599999999999994</v>
      </c>
      <c r="H17" s="9">
        <v>81.7</v>
      </c>
      <c r="I17" s="9">
        <v>83.5</v>
      </c>
    </row>
    <row r="18" spans="1:9" x14ac:dyDescent="0.3">
      <c r="A18" s="1" t="s">
        <v>18</v>
      </c>
      <c r="B18" s="1" t="s">
        <v>70</v>
      </c>
      <c r="C18" s="1">
        <v>85.9</v>
      </c>
      <c r="D18" s="1">
        <v>84.6</v>
      </c>
      <c r="E18" s="1">
        <v>86.2</v>
      </c>
      <c r="F18" s="7">
        <v>80.900000000000006</v>
      </c>
      <c r="G18" s="9">
        <v>81</v>
      </c>
      <c r="H18" s="9">
        <v>81</v>
      </c>
      <c r="I18" s="9">
        <v>81.599999999999994</v>
      </c>
    </row>
    <row r="19" spans="1:9" x14ac:dyDescent="0.3">
      <c r="A19" s="4" t="s">
        <v>19</v>
      </c>
      <c r="B19" s="4" t="s">
        <v>71</v>
      </c>
      <c r="C19" s="4">
        <v>85.8</v>
      </c>
      <c r="D19" s="4">
        <v>85.6</v>
      </c>
      <c r="E19" s="4">
        <v>86.2</v>
      </c>
      <c r="F19" s="7">
        <v>78.900000000000006</v>
      </c>
      <c r="G19" s="9">
        <v>80.5</v>
      </c>
      <c r="H19" s="9">
        <v>80.400000000000006</v>
      </c>
      <c r="I19" s="9">
        <v>82.2</v>
      </c>
    </row>
    <row r="20" spans="1:9" x14ac:dyDescent="0.3">
      <c r="A20" s="4" t="s">
        <v>20</v>
      </c>
      <c r="B20" s="4" t="s">
        <v>72</v>
      </c>
      <c r="C20" s="4">
        <v>86.2</v>
      </c>
      <c r="D20" s="4">
        <v>85.4</v>
      </c>
      <c r="E20" s="4">
        <v>86.9</v>
      </c>
      <c r="F20" s="7">
        <v>79.5</v>
      </c>
      <c r="G20" s="10">
        <v>78.5</v>
      </c>
      <c r="H20" s="9">
        <v>80.7</v>
      </c>
      <c r="I20" s="9">
        <v>82.7</v>
      </c>
    </row>
    <row r="21" spans="1:9" x14ac:dyDescent="0.3">
      <c r="A21" s="4" t="s">
        <v>21</v>
      </c>
      <c r="B21" s="4" t="s">
        <v>73</v>
      </c>
      <c r="C21" s="4">
        <v>84.4</v>
      </c>
      <c r="D21" s="4">
        <v>84.5</v>
      </c>
      <c r="E21" s="4">
        <v>85.6</v>
      </c>
      <c r="F21" s="7">
        <v>80.3</v>
      </c>
      <c r="G21" s="10">
        <v>79.2</v>
      </c>
      <c r="H21" s="10">
        <v>78.8</v>
      </c>
      <c r="I21" s="10">
        <v>80.099999999999994</v>
      </c>
    </row>
    <row r="22" spans="1:9" x14ac:dyDescent="0.3">
      <c r="A22" s="4" t="s">
        <v>22</v>
      </c>
      <c r="B22" s="4" t="s">
        <v>74</v>
      </c>
      <c r="C22" s="4">
        <v>87.1</v>
      </c>
      <c r="D22" s="4">
        <v>87</v>
      </c>
      <c r="E22" s="4">
        <v>86.8</v>
      </c>
      <c r="F22" s="7">
        <v>81.3</v>
      </c>
      <c r="G22" s="9">
        <v>82.6</v>
      </c>
      <c r="H22" s="9">
        <v>82.7</v>
      </c>
      <c r="I22" s="9">
        <v>84.7</v>
      </c>
    </row>
    <row r="23" spans="1:9" x14ac:dyDescent="0.3">
      <c r="A23" s="1" t="s">
        <v>23</v>
      </c>
      <c r="B23" s="1" t="s">
        <v>75</v>
      </c>
      <c r="C23" s="1">
        <v>85.3</v>
      </c>
      <c r="D23" s="1">
        <v>85.3</v>
      </c>
      <c r="E23" s="1">
        <v>85.9</v>
      </c>
      <c r="F23" s="7">
        <v>80.599999999999994</v>
      </c>
      <c r="G23" s="10">
        <v>79.099999999999994</v>
      </c>
      <c r="H23" s="10">
        <v>79.099999999999994</v>
      </c>
      <c r="I23" s="9">
        <v>80.7</v>
      </c>
    </row>
    <row r="24" spans="1:9" x14ac:dyDescent="0.3">
      <c r="A24" s="4" t="s">
        <v>24</v>
      </c>
      <c r="B24" s="4" t="s">
        <v>76</v>
      </c>
      <c r="C24" s="4">
        <v>83.8</v>
      </c>
      <c r="D24" s="4">
        <v>81.099999999999994</v>
      </c>
      <c r="E24" s="4">
        <v>81.599999999999994</v>
      </c>
      <c r="F24" s="7">
        <v>81.599999999999994</v>
      </c>
      <c r="G24" s="9">
        <v>82.6</v>
      </c>
      <c r="H24" s="9">
        <v>82.7</v>
      </c>
      <c r="I24" s="9">
        <v>83.8</v>
      </c>
    </row>
    <row r="25" spans="1:9" x14ac:dyDescent="0.3">
      <c r="A25" s="5" t="s">
        <v>25</v>
      </c>
      <c r="B25" s="5" t="s">
        <v>77</v>
      </c>
      <c r="C25" s="5">
        <v>83.9</v>
      </c>
      <c r="D25" s="5">
        <v>83.5</v>
      </c>
      <c r="E25" s="5">
        <v>85.8</v>
      </c>
      <c r="F25" s="7">
        <v>74.099999999999994</v>
      </c>
      <c r="G25" s="11">
        <v>10.4</v>
      </c>
      <c r="H25" s="9">
        <v>80.900000000000006</v>
      </c>
      <c r="I25" s="9">
        <v>82.8</v>
      </c>
    </row>
    <row r="26" spans="1:9" x14ac:dyDescent="0.3">
      <c r="A26" s="1" t="s">
        <v>26</v>
      </c>
      <c r="B26" s="1" t="s">
        <v>78</v>
      </c>
      <c r="C26" s="1">
        <v>82.9</v>
      </c>
      <c r="D26" s="1">
        <v>84.5</v>
      </c>
      <c r="E26" s="1">
        <v>85.3</v>
      </c>
      <c r="F26" s="7">
        <v>80</v>
      </c>
      <c r="G26" s="9">
        <v>80.900000000000006</v>
      </c>
      <c r="H26" s="9">
        <v>80.900000000000006</v>
      </c>
      <c r="I26" s="9">
        <v>81.5</v>
      </c>
    </row>
    <row r="27" spans="1:9" x14ac:dyDescent="0.3">
      <c r="A27" s="1" t="s">
        <v>27</v>
      </c>
      <c r="B27" s="1" t="s">
        <v>79</v>
      </c>
      <c r="C27" s="1">
        <v>80.3</v>
      </c>
      <c r="D27" s="1">
        <v>79.900000000000006</v>
      </c>
      <c r="E27" s="1">
        <v>81.3</v>
      </c>
      <c r="F27" s="7">
        <v>74</v>
      </c>
      <c r="G27" s="9">
        <v>74.2</v>
      </c>
      <c r="H27" s="9">
        <v>74.2</v>
      </c>
      <c r="I27" s="9">
        <v>74.599999999999994</v>
      </c>
    </row>
    <row r="28" spans="1:9" x14ac:dyDescent="0.3">
      <c r="A28" s="5" t="s">
        <v>28</v>
      </c>
      <c r="B28" s="5" t="s">
        <v>80</v>
      </c>
      <c r="C28" s="5">
        <v>77.2</v>
      </c>
      <c r="D28" s="5">
        <v>79</v>
      </c>
      <c r="E28" s="5">
        <v>79.099999999999994</v>
      </c>
      <c r="F28" s="7">
        <v>70.900000000000006</v>
      </c>
      <c r="G28" s="11">
        <v>55.6</v>
      </c>
      <c r="H28" s="9">
        <v>71.7</v>
      </c>
      <c r="I28" s="9">
        <v>74.099999999999994</v>
      </c>
    </row>
    <row r="29" spans="1:9" x14ac:dyDescent="0.3">
      <c r="A29" s="1" t="s">
        <v>29</v>
      </c>
      <c r="B29" s="1" t="s">
        <v>81</v>
      </c>
      <c r="C29" s="1">
        <v>84</v>
      </c>
      <c r="D29" s="1">
        <v>84.9</v>
      </c>
      <c r="E29" s="1">
        <v>84.9</v>
      </c>
      <c r="F29" s="7">
        <v>78.599999999999994</v>
      </c>
      <c r="G29" s="10">
        <v>77.599999999999994</v>
      </c>
      <c r="H29" s="10">
        <v>77.599999999999994</v>
      </c>
      <c r="I29" s="9">
        <v>78.900000000000006</v>
      </c>
    </row>
    <row r="30" spans="1:9" x14ac:dyDescent="0.3">
      <c r="A30" s="5" t="s">
        <v>30</v>
      </c>
      <c r="B30" s="5" t="s">
        <v>82</v>
      </c>
      <c r="C30" s="5">
        <v>86.5</v>
      </c>
      <c r="D30" s="5">
        <v>86.1</v>
      </c>
      <c r="E30" s="5">
        <v>86.4</v>
      </c>
      <c r="F30" s="7">
        <v>77.2</v>
      </c>
      <c r="G30" s="9">
        <v>79.7</v>
      </c>
      <c r="H30" s="9">
        <v>79.7</v>
      </c>
      <c r="I30" s="9">
        <v>82.5</v>
      </c>
    </row>
    <row r="31" spans="1:9" x14ac:dyDescent="0.3">
      <c r="A31" s="1" t="s">
        <v>31</v>
      </c>
      <c r="B31" s="1" t="s">
        <v>83</v>
      </c>
      <c r="C31" s="1">
        <v>86.1</v>
      </c>
      <c r="D31" s="1">
        <v>85.2</v>
      </c>
      <c r="E31" s="1">
        <v>86.6</v>
      </c>
      <c r="F31" s="7">
        <v>81</v>
      </c>
      <c r="G31" s="10">
        <v>79.900000000000006</v>
      </c>
      <c r="H31" s="10">
        <v>79.900000000000006</v>
      </c>
      <c r="I31" s="8">
        <v>81</v>
      </c>
    </row>
    <row r="32" spans="1:9" x14ac:dyDescent="0.3">
      <c r="A32" s="1" t="s">
        <v>32</v>
      </c>
      <c r="B32" s="1" t="s">
        <v>84</v>
      </c>
      <c r="C32" s="1">
        <v>85.1</v>
      </c>
      <c r="D32" s="1">
        <v>86</v>
      </c>
      <c r="E32" s="1">
        <v>86.5</v>
      </c>
      <c r="F32" s="7">
        <v>79.599999999999994</v>
      </c>
      <c r="G32" s="10">
        <v>77.599999999999994</v>
      </c>
      <c r="H32" s="10">
        <v>77.599999999999994</v>
      </c>
      <c r="I32" s="10">
        <v>78.400000000000006</v>
      </c>
    </row>
    <row r="33" spans="1:9" x14ac:dyDescent="0.3">
      <c r="A33" s="1" t="s">
        <v>33</v>
      </c>
      <c r="B33" s="1" t="s">
        <v>85</v>
      </c>
      <c r="C33" s="1">
        <v>84.3</v>
      </c>
      <c r="D33" s="1">
        <v>84.9</v>
      </c>
      <c r="E33" s="1">
        <v>86</v>
      </c>
      <c r="F33" s="7">
        <v>79.8</v>
      </c>
      <c r="G33" s="10">
        <v>79.599999999999994</v>
      </c>
      <c r="H33" s="10">
        <v>79.599999999999994</v>
      </c>
      <c r="I33" s="9">
        <v>80.900000000000006</v>
      </c>
    </row>
    <row r="34" spans="1:9" x14ac:dyDescent="0.3">
      <c r="A34" s="5" t="s">
        <v>34</v>
      </c>
      <c r="B34" s="5" t="s">
        <v>86</v>
      </c>
      <c r="C34" s="5">
        <v>86.1</v>
      </c>
      <c r="D34" s="5">
        <v>86.8</v>
      </c>
      <c r="E34" s="5">
        <v>86.9</v>
      </c>
      <c r="F34" s="7">
        <v>82</v>
      </c>
      <c r="G34" s="9">
        <v>82.4</v>
      </c>
      <c r="H34" s="8">
        <v>82</v>
      </c>
      <c r="I34" s="9">
        <v>84</v>
      </c>
    </row>
    <row r="35" spans="1:9" x14ac:dyDescent="0.3">
      <c r="A35" s="5" t="s">
        <v>35</v>
      </c>
      <c r="B35" s="5" t="s">
        <v>87</v>
      </c>
      <c r="C35" s="5">
        <v>83.6</v>
      </c>
      <c r="D35" s="5">
        <v>84.6</v>
      </c>
      <c r="E35" s="5">
        <v>85.2</v>
      </c>
      <c r="F35" s="7">
        <v>79.599999999999994</v>
      </c>
      <c r="G35" s="11">
        <v>62.2</v>
      </c>
      <c r="H35" s="10">
        <v>78</v>
      </c>
      <c r="I35" s="9">
        <v>81.2</v>
      </c>
    </row>
    <row r="36" spans="1:9" x14ac:dyDescent="0.3">
      <c r="A36" s="4" t="s">
        <v>36</v>
      </c>
      <c r="B36" s="4" t="s">
        <v>88</v>
      </c>
      <c r="C36" s="4">
        <v>87.3</v>
      </c>
      <c r="D36" s="4">
        <v>87.6</v>
      </c>
      <c r="E36" s="4">
        <v>87.7</v>
      </c>
      <c r="F36" s="7">
        <v>81</v>
      </c>
      <c r="G36" s="10">
        <v>79.599999999999994</v>
      </c>
      <c r="H36" s="10">
        <v>80.5</v>
      </c>
      <c r="I36" s="9">
        <v>82.1</v>
      </c>
    </row>
    <row r="37" spans="1:9" x14ac:dyDescent="0.3">
      <c r="A37" s="4" t="s">
        <v>37</v>
      </c>
      <c r="B37" s="4" t="s">
        <v>89</v>
      </c>
      <c r="C37" s="4">
        <v>86.8</v>
      </c>
      <c r="D37" s="4">
        <v>87.2</v>
      </c>
      <c r="E37" s="4">
        <v>87.6</v>
      </c>
      <c r="F37" s="7">
        <v>81.099999999999994</v>
      </c>
      <c r="G37" s="9">
        <v>81.900000000000006</v>
      </c>
      <c r="H37" s="9">
        <v>81.3</v>
      </c>
      <c r="I37" s="9">
        <v>83.2</v>
      </c>
    </row>
    <row r="38" spans="1:9" x14ac:dyDescent="0.3">
      <c r="A38" s="5" t="s">
        <v>38</v>
      </c>
      <c r="B38" s="5" t="s">
        <v>90</v>
      </c>
      <c r="C38" s="5">
        <v>85.8</v>
      </c>
      <c r="D38" s="5">
        <v>86.3</v>
      </c>
      <c r="E38" s="5">
        <v>87.1</v>
      </c>
      <c r="F38" s="7">
        <v>80.599999999999994</v>
      </c>
      <c r="G38" s="9">
        <v>81</v>
      </c>
      <c r="H38" s="9">
        <v>81.7</v>
      </c>
      <c r="I38" s="9">
        <v>83</v>
      </c>
    </row>
    <row r="39" spans="1:9" x14ac:dyDescent="0.3">
      <c r="A39" s="4" t="s">
        <v>39</v>
      </c>
      <c r="B39" s="4" t="s">
        <v>91</v>
      </c>
      <c r="C39" s="4">
        <v>86.7</v>
      </c>
      <c r="D39" s="4">
        <v>86.7</v>
      </c>
      <c r="E39" s="4">
        <v>86.9</v>
      </c>
      <c r="F39" s="7">
        <v>80.8</v>
      </c>
      <c r="G39" s="9">
        <v>80.900000000000006</v>
      </c>
      <c r="H39" s="9">
        <v>81.3</v>
      </c>
      <c r="I39" s="9">
        <v>82.9</v>
      </c>
    </row>
    <row r="40" spans="1:9" x14ac:dyDescent="0.3">
      <c r="A40" s="4" t="s">
        <v>40</v>
      </c>
      <c r="B40" s="4" t="s">
        <v>92</v>
      </c>
      <c r="C40" s="4">
        <v>86.9</v>
      </c>
      <c r="D40" s="4">
        <v>87.2</v>
      </c>
      <c r="E40" s="4">
        <v>87</v>
      </c>
      <c r="F40" s="7">
        <v>80.2</v>
      </c>
      <c r="G40" s="9">
        <v>81.400000000000006</v>
      </c>
      <c r="H40" s="9">
        <v>82.7</v>
      </c>
      <c r="I40" s="9">
        <v>83.2</v>
      </c>
    </row>
    <row r="41" spans="1:9" x14ac:dyDescent="0.3">
      <c r="A41" s="4" t="s">
        <v>41</v>
      </c>
      <c r="B41" s="4" t="s">
        <v>93</v>
      </c>
      <c r="C41" s="4">
        <v>87.2</v>
      </c>
      <c r="D41" s="4">
        <v>87</v>
      </c>
      <c r="E41" s="4">
        <v>86.8</v>
      </c>
      <c r="F41" s="7">
        <v>80.400000000000006</v>
      </c>
      <c r="G41" s="10">
        <v>80.099999999999994</v>
      </c>
      <c r="H41" s="9">
        <v>82.1</v>
      </c>
      <c r="I41" s="9">
        <v>83.3</v>
      </c>
    </row>
    <row r="42" spans="1:9" x14ac:dyDescent="0.3">
      <c r="A42" s="5" t="s">
        <v>42</v>
      </c>
      <c r="B42" s="5" t="s">
        <v>94</v>
      </c>
      <c r="C42" s="5">
        <v>86.3</v>
      </c>
      <c r="D42" s="5">
        <v>85.9</v>
      </c>
      <c r="E42" s="5">
        <v>86.8</v>
      </c>
      <c r="F42" s="7">
        <v>79</v>
      </c>
      <c r="G42" s="9">
        <v>79.400000000000006</v>
      </c>
      <c r="H42" s="9">
        <v>81.099999999999994</v>
      </c>
      <c r="I42" s="9">
        <v>81.5</v>
      </c>
    </row>
    <row r="43" spans="1:9" x14ac:dyDescent="0.3">
      <c r="A43" s="1" t="s">
        <v>43</v>
      </c>
      <c r="B43" s="1" t="s">
        <v>95</v>
      </c>
      <c r="C43" s="1">
        <v>86.4</v>
      </c>
      <c r="D43" s="1">
        <v>85.9</v>
      </c>
      <c r="E43" s="1">
        <v>86.4</v>
      </c>
      <c r="F43" s="7">
        <v>80.2</v>
      </c>
      <c r="G43" s="9">
        <v>80.900000000000006</v>
      </c>
      <c r="H43" s="9">
        <v>80.900000000000006</v>
      </c>
      <c r="I43" s="9">
        <v>82.3</v>
      </c>
    </row>
    <row r="44" spans="1:9" x14ac:dyDescent="0.3">
      <c r="A44" s="4" t="s">
        <v>44</v>
      </c>
      <c r="B44" s="4" t="s">
        <v>96</v>
      </c>
      <c r="C44" s="4">
        <v>87.9</v>
      </c>
      <c r="D44" s="4">
        <v>87.8</v>
      </c>
      <c r="E44" s="4">
        <v>88.5</v>
      </c>
      <c r="F44" s="7">
        <v>80.400000000000006</v>
      </c>
      <c r="G44" s="9">
        <v>80.8</v>
      </c>
      <c r="H44" s="9">
        <v>80.5</v>
      </c>
      <c r="I44" s="9">
        <v>81.7</v>
      </c>
    </row>
    <row r="45" spans="1:9" x14ac:dyDescent="0.3">
      <c r="A45" s="1" t="s">
        <v>45</v>
      </c>
      <c r="B45" s="1" t="s">
        <v>97</v>
      </c>
      <c r="C45" s="1">
        <v>83.1</v>
      </c>
      <c r="D45" s="1">
        <v>84</v>
      </c>
      <c r="E45" s="1">
        <v>85.8</v>
      </c>
      <c r="F45" s="7">
        <v>80.3</v>
      </c>
      <c r="G45" s="9">
        <v>80.8</v>
      </c>
      <c r="H45" s="9">
        <v>80.8</v>
      </c>
      <c r="I45" s="9">
        <v>81.5</v>
      </c>
    </row>
    <row r="46" spans="1:9" x14ac:dyDescent="0.3">
      <c r="A46" s="5" t="s">
        <v>46</v>
      </c>
      <c r="B46" s="5" t="s">
        <v>98</v>
      </c>
      <c r="C46" s="5">
        <v>83.5</v>
      </c>
      <c r="D46" s="5">
        <v>84.4</v>
      </c>
      <c r="E46" s="5">
        <v>85.2</v>
      </c>
      <c r="F46" s="7">
        <v>77.400000000000006</v>
      </c>
      <c r="G46" s="10">
        <v>76.400000000000006</v>
      </c>
      <c r="H46" s="9">
        <v>77.599999999999994</v>
      </c>
      <c r="I46" s="9">
        <v>79.3</v>
      </c>
    </row>
    <row r="47" spans="1:9" x14ac:dyDescent="0.3">
      <c r="A47" s="1" t="s">
        <v>47</v>
      </c>
      <c r="B47" s="1" t="s">
        <v>99</v>
      </c>
      <c r="C47" s="1">
        <v>84.5</v>
      </c>
      <c r="D47" s="1">
        <v>84.9</v>
      </c>
      <c r="E47" s="1">
        <v>85.5</v>
      </c>
      <c r="F47" s="7">
        <v>78.099999999999994</v>
      </c>
      <c r="G47" s="10">
        <v>77.900000000000006</v>
      </c>
      <c r="H47" s="10">
        <v>77.900000000000006</v>
      </c>
      <c r="I47" s="8">
        <v>78.099999999999994</v>
      </c>
    </row>
    <row r="48" spans="1:9" x14ac:dyDescent="0.3">
      <c r="A48" s="5" t="s">
        <v>48</v>
      </c>
      <c r="B48" s="5" t="s">
        <v>100</v>
      </c>
      <c r="C48" s="5">
        <v>84.7</v>
      </c>
      <c r="D48" s="5">
        <v>85.2</v>
      </c>
      <c r="E48" s="5">
        <v>85.5</v>
      </c>
      <c r="F48" s="7">
        <v>78.900000000000006</v>
      </c>
      <c r="G48" s="11">
        <v>61.8</v>
      </c>
      <c r="H48" s="8">
        <v>78.900000000000006</v>
      </c>
      <c r="I48" s="9">
        <v>81.400000000000006</v>
      </c>
    </row>
    <row r="49" spans="1:9" x14ac:dyDescent="0.3">
      <c r="A49" s="5" t="s">
        <v>49</v>
      </c>
      <c r="B49" s="5" t="s">
        <v>101</v>
      </c>
      <c r="C49" s="5">
        <v>84.6</v>
      </c>
      <c r="D49" s="5">
        <v>85.1</v>
      </c>
      <c r="E49" s="5">
        <v>87</v>
      </c>
      <c r="F49" s="7">
        <v>79.900000000000006</v>
      </c>
      <c r="G49" s="9">
        <v>81.3</v>
      </c>
      <c r="H49" s="9">
        <v>81</v>
      </c>
      <c r="I49" s="9">
        <v>83.1</v>
      </c>
    </row>
    <row r="50" spans="1:9" x14ac:dyDescent="0.3">
      <c r="A50" s="4" t="s">
        <v>50</v>
      </c>
      <c r="B50" s="4" t="s">
        <v>102</v>
      </c>
      <c r="C50" s="4">
        <v>86.3</v>
      </c>
      <c r="D50" s="4">
        <v>86.1</v>
      </c>
      <c r="E50" s="4">
        <v>87.1</v>
      </c>
      <c r="F50" s="7">
        <v>79.7</v>
      </c>
      <c r="G50" s="10">
        <v>79</v>
      </c>
      <c r="H50" s="9">
        <v>80.2</v>
      </c>
      <c r="I50" s="9">
        <v>81.7</v>
      </c>
    </row>
    <row r="51" spans="1:9" x14ac:dyDescent="0.3">
      <c r="A51" s="1" t="s">
        <v>51</v>
      </c>
      <c r="B51" s="1" t="s">
        <v>103</v>
      </c>
      <c r="C51" s="1">
        <v>83.2</v>
      </c>
      <c r="D51" s="1">
        <v>84.3</v>
      </c>
      <c r="E51" s="1">
        <v>85.1</v>
      </c>
      <c r="F51" s="7">
        <v>79.599999999999994</v>
      </c>
      <c r="G51" s="9">
        <v>79.8</v>
      </c>
      <c r="H51" s="9">
        <v>79.8</v>
      </c>
      <c r="I51" s="9">
        <v>81.400000000000006</v>
      </c>
    </row>
    <row r="52" spans="1:9" x14ac:dyDescent="0.3">
      <c r="A52" s="1" t="s">
        <v>52</v>
      </c>
      <c r="B52" s="1" t="s">
        <v>104</v>
      </c>
      <c r="C52" s="1">
        <v>86.3</v>
      </c>
      <c r="D52" s="1">
        <v>85.8</v>
      </c>
      <c r="E52" s="1">
        <v>87.2</v>
      </c>
      <c r="F52" s="7">
        <v>81</v>
      </c>
      <c r="G52" s="10">
        <v>79.900000000000006</v>
      </c>
      <c r="H52" s="10">
        <v>79.900000000000006</v>
      </c>
      <c r="I52" s="9">
        <v>84</v>
      </c>
    </row>
    <row r="53" spans="1:9" x14ac:dyDescent="0.3">
      <c r="A53" s="5" t="s">
        <v>53</v>
      </c>
      <c r="B53" s="5" t="s">
        <v>105</v>
      </c>
      <c r="C53" s="5">
        <v>84.9</v>
      </c>
      <c r="D53" s="5">
        <v>85.2</v>
      </c>
      <c r="E53" s="5">
        <v>85.8</v>
      </c>
      <c r="F53" s="7">
        <v>79.599999999999994</v>
      </c>
      <c r="G53" s="11">
        <v>7.8</v>
      </c>
      <c r="H53" s="10">
        <v>78.900000000000006</v>
      </c>
      <c r="I53" s="9">
        <v>83.2</v>
      </c>
    </row>
    <row r="54" spans="1:9" x14ac:dyDescent="0.3">
      <c r="A54" s="5" t="s">
        <v>54</v>
      </c>
      <c r="B54" s="5" t="s">
        <v>106</v>
      </c>
      <c r="C54" s="5">
        <v>83</v>
      </c>
      <c r="D54" s="5">
        <v>82.9</v>
      </c>
      <c r="E54" s="5">
        <v>83.8</v>
      </c>
      <c r="F54" s="7">
        <v>75.7</v>
      </c>
      <c r="G54" s="11">
        <v>14.8</v>
      </c>
      <c r="H54" s="9">
        <v>77.099999999999994</v>
      </c>
      <c r="I54" s="9">
        <v>80.2</v>
      </c>
    </row>
    <row r="55" spans="1:9" x14ac:dyDescent="0.3">
      <c r="C55">
        <f>AVERAGE(Tabla134789[XLM-R Full])</f>
        <v>85.050980392156859</v>
      </c>
      <c r="D55">
        <f>AVERAGE(Tabla134789[mT5 T2T Full])</f>
        <v>85.21960784313724</v>
      </c>
      <c r="E55">
        <f>AVERAGE(Tabla134789[mT5 Enc Full])</f>
        <v>85.974509803921578</v>
      </c>
      <c r="F55">
        <f>AVERAGE(Tabla134789[RASA])</f>
        <v>79.464705882352931</v>
      </c>
      <c r="G55">
        <f>AVERAGE(Tabla134789[neural utt])</f>
        <v>74.725490196078454</v>
      </c>
      <c r="H55">
        <f>AVERAGE(Tabla134789[neural utt processor])</f>
        <v>79.976470588235301</v>
      </c>
      <c r="I55">
        <f>AVERAGE(Tabla134789[neural utt ngrams])</f>
        <v>81.545098039215674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2743-8861-41E8-8793-36D717CAFB85}">
  <dimension ref="A3:J55"/>
  <sheetViews>
    <sheetView tabSelected="1" topLeftCell="A10" zoomScale="70" zoomScaleNormal="70" workbookViewId="0">
      <pane xSplit="1" topLeftCell="B1" activePane="topRight" state="frozen"/>
      <selection pane="topRight" activeCell="I20" sqref="I20"/>
    </sheetView>
  </sheetViews>
  <sheetFormatPr baseColWidth="10" defaultColWidth="8.88671875" defaultRowHeight="14.4" x14ac:dyDescent="0.3"/>
  <cols>
    <col min="4" max="4" width="13.6640625" bestFit="1" customWidth="1"/>
    <col min="5" max="5" width="12.109375" bestFit="1" customWidth="1"/>
    <col min="6" max="7" width="13.6640625" bestFit="1" customWidth="1"/>
    <col min="8" max="8" width="13.6640625" customWidth="1"/>
    <col min="9" max="9" width="17.44140625" customWidth="1"/>
    <col min="10" max="10" width="20.109375" bestFit="1" customWidth="1"/>
    <col min="11" max="11" width="20.109375" customWidth="1"/>
    <col min="12" max="12" width="22.6640625" bestFit="1" customWidth="1"/>
  </cols>
  <sheetData>
    <row r="3" spans="1:10" x14ac:dyDescent="0.3">
      <c r="A3" t="s">
        <v>0</v>
      </c>
      <c r="B3" t="s">
        <v>55</v>
      </c>
      <c r="C3" t="s">
        <v>1</v>
      </c>
      <c r="D3" t="s">
        <v>2</v>
      </c>
      <c r="E3" t="s">
        <v>3</v>
      </c>
      <c r="F3" t="s">
        <v>107</v>
      </c>
      <c r="G3" t="s">
        <v>108</v>
      </c>
      <c r="H3" t="s">
        <v>110</v>
      </c>
      <c r="I3" t="s">
        <v>111</v>
      </c>
      <c r="J3" t="s">
        <v>112</v>
      </c>
    </row>
    <row r="4" spans="1:10" ht="15" thickBot="1" x14ac:dyDescent="0.35">
      <c r="A4" s="1" t="s">
        <v>4</v>
      </c>
      <c r="B4" s="1" t="s">
        <v>56</v>
      </c>
      <c r="C4" s="1">
        <v>85.6</v>
      </c>
      <c r="D4" s="1">
        <v>86</v>
      </c>
      <c r="E4" s="1">
        <v>86.9</v>
      </c>
      <c r="F4" s="7">
        <v>81</v>
      </c>
      <c r="G4" s="10">
        <v>80.900000000000006</v>
      </c>
      <c r="H4" s="10">
        <v>80.900000000000006</v>
      </c>
      <c r="I4" s="9">
        <v>82.4</v>
      </c>
      <c r="J4" s="2">
        <v>85.9</v>
      </c>
    </row>
    <row r="5" spans="1:10" ht="15" thickBot="1" x14ac:dyDescent="0.35">
      <c r="A5" s="1" t="s">
        <v>5</v>
      </c>
      <c r="B5" s="1" t="s">
        <v>57</v>
      </c>
      <c r="C5" s="1">
        <v>81.7</v>
      </c>
      <c r="D5" s="1">
        <v>82.7</v>
      </c>
      <c r="E5" s="1">
        <v>84.2</v>
      </c>
      <c r="F5" s="7">
        <v>77.3</v>
      </c>
      <c r="G5" s="13">
        <v>77.400000000000006</v>
      </c>
      <c r="H5" s="13">
        <v>77.400000000000006</v>
      </c>
      <c r="I5" s="8">
        <v>77.3</v>
      </c>
      <c r="J5" s="2">
        <v>81</v>
      </c>
    </row>
    <row r="6" spans="1:10" x14ac:dyDescent="0.3">
      <c r="A6" s="4" t="s">
        <v>6</v>
      </c>
      <c r="B6" s="4" t="s">
        <v>58</v>
      </c>
      <c r="C6" s="4">
        <v>80.7</v>
      </c>
      <c r="D6" s="4">
        <v>81.8</v>
      </c>
      <c r="E6" s="4">
        <v>82.2</v>
      </c>
      <c r="F6" s="7">
        <v>74.400000000000006</v>
      </c>
      <c r="G6" s="9">
        <v>76</v>
      </c>
      <c r="H6" s="9">
        <v>76.2</v>
      </c>
      <c r="I6" s="9">
        <v>77.5</v>
      </c>
      <c r="J6" s="2">
        <v>82.2</v>
      </c>
    </row>
    <row r="7" spans="1:10" x14ac:dyDescent="0.3">
      <c r="A7" s="5" t="s">
        <v>7</v>
      </c>
      <c r="B7" s="5" t="s">
        <v>59</v>
      </c>
      <c r="C7" s="5">
        <v>86.2</v>
      </c>
      <c r="D7" s="5">
        <v>86.2</v>
      </c>
      <c r="E7" s="5">
        <v>86.4</v>
      </c>
      <c r="F7" s="7">
        <v>82.1</v>
      </c>
      <c r="G7" s="10">
        <v>79.900000000000006</v>
      </c>
      <c r="H7" s="10">
        <v>79.900000000000006</v>
      </c>
      <c r="I7" s="9">
        <v>82.3</v>
      </c>
      <c r="J7" s="2">
        <v>85</v>
      </c>
    </row>
    <row r="8" spans="1:10" x14ac:dyDescent="0.3">
      <c r="A8" s="1" t="s">
        <v>8</v>
      </c>
      <c r="B8" s="1" t="s">
        <v>60</v>
      </c>
      <c r="C8" s="1">
        <v>84.1</v>
      </c>
      <c r="D8" s="1">
        <v>84.8</v>
      </c>
      <c r="E8" s="1">
        <v>85.8</v>
      </c>
      <c r="F8" s="7">
        <v>77.7</v>
      </c>
      <c r="G8" s="9">
        <v>78.900000000000006</v>
      </c>
      <c r="H8" s="9">
        <v>79.3</v>
      </c>
      <c r="I8" s="9">
        <v>81.099999999999994</v>
      </c>
      <c r="J8" s="2">
        <v>85.1</v>
      </c>
    </row>
    <row r="9" spans="1:10" x14ac:dyDescent="0.3">
      <c r="A9" s="1" t="s">
        <v>9</v>
      </c>
      <c r="B9" s="1" t="s">
        <v>61</v>
      </c>
      <c r="C9" s="1">
        <v>82.6</v>
      </c>
      <c r="D9" s="1">
        <v>83.7</v>
      </c>
      <c r="E9" s="1">
        <v>84.9</v>
      </c>
      <c r="F9" s="7">
        <v>81.7</v>
      </c>
      <c r="G9" s="10">
        <v>81.099999999999994</v>
      </c>
      <c r="H9" s="10">
        <v>81.099999999999994</v>
      </c>
      <c r="I9" s="9">
        <v>82.3</v>
      </c>
      <c r="J9" s="2">
        <v>85.8</v>
      </c>
    </row>
    <row r="10" spans="1:10" x14ac:dyDescent="0.3">
      <c r="A10" s="4" t="s">
        <v>10</v>
      </c>
      <c r="B10" s="4" t="s">
        <v>62</v>
      </c>
      <c r="C10" s="4">
        <v>86.9</v>
      </c>
      <c r="D10" s="4">
        <v>87.5</v>
      </c>
      <c r="E10" s="4">
        <v>88</v>
      </c>
      <c r="F10" s="7">
        <v>81.7</v>
      </c>
      <c r="G10" s="10">
        <v>80.900000000000006</v>
      </c>
      <c r="H10" s="9">
        <v>82</v>
      </c>
      <c r="I10" s="9">
        <v>83.8</v>
      </c>
      <c r="J10" s="2">
        <v>86.7</v>
      </c>
    </row>
    <row r="11" spans="1:10" x14ac:dyDescent="0.3">
      <c r="A11" s="4" t="s">
        <v>11</v>
      </c>
      <c r="B11" s="4" t="s">
        <v>63</v>
      </c>
      <c r="C11" s="4">
        <v>85.7</v>
      </c>
      <c r="D11" s="4">
        <v>86.2</v>
      </c>
      <c r="E11" s="4">
        <v>86.8</v>
      </c>
      <c r="F11" s="7">
        <v>78.8</v>
      </c>
      <c r="G11" s="9">
        <v>79.2</v>
      </c>
      <c r="H11" s="9">
        <v>79.900000000000006</v>
      </c>
      <c r="I11" s="9">
        <v>80.599999999999994</v>
      </c>
      <c r="J11" s="2">
        <v>84.6</v>
      </c>
    </row>
    <row r="12" spans="1:10" x14ac:dyDescent="0.3">
      <c r="A12" s="4" t="s">
        <v>12</v>
      </c>
      <c r="B12" s="4" t="s">
        <v>64</v>
      </c>
      <c r="C12" s="4">
        <v>86.2</v>
      </c>
      <c r="D12" s="4">
        <v>85.8</v>
      </c>
      <c r="E12" s="4">
        <v>86.6</v>
      </c>
      <c r="F12" s="7">
        <v>80.3</v>
      </c>
      <c r="G12" s="8">
        <v>80.3</v>
      </c>
      <c r="H12" s="9">
        <v>81.599999999999994</v>
      </c>
      <c r="I12" s="9">
        <v>82.9</v>
      </c>
      <c r="J12" s="2">
        <v>86.2</v>
      </c>
    </row>
    <row r="13" spans="1:10" x14ac:dyDescent="0.3">
      <c r="A13" s="4" t="s">
        <v>13</v>
      </c>
      <c r="B13" s="4" t="s">
        <v>65</v>
      </c>
      <c r="C13" s="4">
        <v>88.3</v>
      </c>
      <c r="D13" s="4">
        <v>87.9</v>
      </c>
      <c r="E13" s="4">
        <v>89</v>
      </c>
      <c r="F13" s="7">
        <v>81.400000000000006</v>
      </c>
      <c r="G13" s="9">
        <v>83.3</v>
      </c>
      <c r="H13" s="9">
        <v>82.9</v>
      </c>
      <c r="I13" s="9">
        <v>84.5</v>
      </c>
      <c r="J13" s="2">
        <v>87.6</v>
      </c>
    </row>
    <row r="14" spans="1:10" x14ac:dyDescent="0.3">
      <c r="A14" s="4" t="s">
        <v>14</v>
      </c>
      <c r="B14" s="4" t="s">
        <v>66</v>
      </c>
      <c r="C14" s="4">
        <v>86.9</v>
      </c>
      <c r="D14" s="4">
        <v>86.7</v>
      </c>
      <c r="E14" s="4">
        <v>86.8</v>
      </c>
      <c r="F14" s="7">
        <v>80.400000000000006</v>
      </c>
      <c r="G14" s="9">
        <v>81.3</v>
      </c>
      <c r="H14" s="9">
        <v>81.099999999999994</v>
      </c>
      <c r="I14" s="9">
        <v>83.1</v>
      </c>
      <c r="J14" s="2">
        <v>86</v>
      </c>
    </row>
    <row r="15" spans="1:10" x14ac:dyDescent="0.3">
      <c r="A15" s="5" t="s">
        <v>15</v>
      </c>
      <c r="B15" s="5" t="s">
        <v>67</v>
      </c>
      <c r="C15" s="5">
        <v>87</v>
      </c>
      <c r="D15" s="5">
        <v>86.3</v>
      </c>
      <c r="E15" s="5">
        <v>87.2</v>
      </c>
      <c r="F15" s="7">
        <v>81.7</v>
      </c>
      <c r="G15" s="9">
        <v>83</v>
      </c>
      <c r="H15" s="9">
        <v>83</v>
      </c>
      <c r="I15" s="9">
        <v>83.7</v>
      </c>
      <c r="J15" s="2">
        <v>86.7</v>
      </c>
    </row>
    <row r="16" spans="1:10" x14ac:dyDescent="0.3">
      <c r="A16" s="4" t="s">
        <v>16</v>
      </c>
      <c r="B16" s="4" t="s">
        <v>68</v>
      </c>
      <c r="C16" s="4">
        <v>85.5</v>
      </c>
      <c r="D16" s="4">
        <v>85.3</v>
      </c>
      <c r="E16" s="4">
        <v>86.7</v>
      </c>
      <c r="F16" s="7">
        <v>80.8</v>
      </c>
      <c r="G16" s="10">
        <v>78.099999999999994</v>
      </c>
      <c r="H16" s="10">
        <v>80.099999999999994</v>
      </c>
      <c r="I16" s="9">
        <v>81</v>
      </c>
      <c r="J16" s="2">
        <v>84.6</v>
      </c>
    </row>
    <row r="17" spans="1:10" x14ac:dyDescent="0.3">
      <c r="A17" s="4" t="s">
        <v>17</v>
      </c>
      <c r="B17" s="4" t="s">
        <v>69</v>
      </c>
      <c r="C17" s="4">
        <v>86.3</v>
      </c>
      <c r="D17" s="4">
        <v>86.9</v>
      </c>
      <c r="E17" s="4">
        <v>87.2</v>
      </c>
      <c r="F17" s="7">
        <v>79.599999999999994</v>
      </c>
      <c r="G17" s="9">
        <v>81.599999999999994</v>
      </c>
      <c r="H17" s="9">
        <v>81.7</v>
      </c>
      <c r="I17" s="9">
        <v>83.5</v>
      </c>
      <c r="J17" s="2">
        <v>85.7</v>
      </c>
    </row>
    <row r="18" spans="1:10" x14ac:dyDescent="0.3">
      <c r="A18" s="1" t="s">
        <v>18</v>
      </c>
      <c r="B18" s="1" t="s">
        <v>70</v>
      </c>
      <c r="C18" s="1">
        <v>85.9</v>
      </c>
      <c r="D18" s="1">
        <v>84.6</v>
      </c>
      <c r="E18" s="1">
        <v>86.2</v>
      </c>
      <c r="F18" s="7">
        <v>80.900000000000006</v>
      </c>
      <c r="G18" s="9">
        <v>81</v>
      </c>
      <c r="H18" s="9">
        <v>81</v>
      </c>
      <c r="I18" s="9">
        <v>81.599999999999994</v>
      </c>
      <c r="J18" s="2">
        <v>84.8</v>
      </c>
    </row>
    <row r="19" spans="1:10" x14ac:dyDescent="0.3">
      <c r="A19" s="4" t="s">
        <v>19</v>
      </c>
      <c r="B19" s="4" t="s">
        <v>71</v>
      </c>
      <c r="C19" s="4">
        <v>85.8</v>
      </c>
      <c r="D19" s="4">
        <v>85.6</v>
      </c>
      <c r="E19" s="4">
        <v>86.2</v>
      </c>
      <c r="F19" s="7">
        <v>78.900000000000006</v>
      </c>
      <c r="G19" s="9">
        <v>80.5</v>
      </c>
      <c r="H19" s="9">
        <v>80.400000000000006</v>
      </c>
      <c r="I19" s="9">
        <v>82.2</v>
      </c>
      <c r="J19" s="2">
        <v>85.5</v>
      </c>
    </row>
    <row r="20" spans="1:10" x14ac:dyDescent="0.3">
      <c r="A20" s="4" t="s">
        <v>20</v>
      </c>
      <c r="B20" s="4" t="s">
        <v>72</v>
      </c>
      <c r="C20" s="4">
        <v>86.2</v>
      </c>
      <c r="D20" s="4">
        <v>85.4</v>
      </c>
      <c r="E20" s="4">
        <v>86.9</v>
      </c>
      <c r="F20" s="7">
        <v>79.5</v>
      </c>
      <c r="G20" s="10">
        <v>78.5</v>
      </c>
      <c r="H20" s="9">
        <v>80.7</v>
      </c>
      <c r="I20" s="9">
        <v>82.7</v>
      </c>
      <c r="J20" s="2">
        <v>85.7</v>
      </c>
    </row>
    <row r="21" spans="1:10" x14ac:dyDescent="0.3">
      <c r="A21" s="4" t="s">
        <v>21</v>
      </c>
      <c r="B21" s="4" t="s">
        <v>73</v>
      </c>
      <c r="C21" s="4">
        <v>84.4</v>
      </c>
      <c r="D21" s="4">
        <v>84.5</v>
      </c>
      <c r="E21" s="4">
        <v>85.6</v>
      </c>
      <c r="F21" s="7">
        <v>80.3</v>
      </c>
      <c r="G21" s="10">
        <v>79.2</v>
      </c>
      <c r="H21" s="10">
        <v>78.8</v>
      </c>
      <c r="I21" s="10">
        <v>80.099999999999994</v>
      </c>
      <c r="J21" s="2">
        <v>84.3</v>
      </c>
    </row>
    <row r="22" spans="1:10" x14ac:dyDescent="0.3">
      <c r="A22" s="4" t="s">
        <v>22</v>
      </c>
      <c r="B22" s="4" t="s">
        <v>74</v>
      </c>
      <c r="C22" s="4">
        <v>87.1</v>
      </c>
      <c r="D22" s="4">
        <v>87</v>
      </c>
      <c r="E22" s="4">
        <v>86.8</v>
      </c>
      <c r="F22" s="7">
        <v>81.3</v>
      </c>
      <c r="G22" s="9">
        <v>82.6</v>
      </c>
      <c r="H22" s="9">
        <v>82.7</v>
      </c>
      <c r="I22" s="9">
        <v>84.7</v>
      </c>
      <c r="J22" s="2">
        <v>87.1</v>
      </c>
    </row>
    <row r="23" spans="1:10" x14ac:dyDescent="0.3">
      <c r="A23" s="1" t="s">
        <v>23</v>
      </c>
      <c r="B23" s="1" t="s">
        <v>75</v>
      </c>
      <c r="C23" s="1">
        <v>85.3</v>
      </c>
      <c r="D23" s="1">
        <v>85.3</v>
      </c>
      <c r="E23" s="1">
        <v>85.9</v>
      </c>
      <c r="F23" s="7">
        <v>80.599999999999994</v>
      </c>
      <c r="G23" s="10">
        <v>79.099999999999994</v>
      </c>
      <c r="H23" s="10">
        <v>79.099999999999994</v>
      </c>
      <c r="I23" s="9">
        <v>80.7</v>
      </c>
      <c r="J23" s="2">
        <v>84.5</v>
      </c>
    </row>
    <row r="24" spans="1:10" x14ac:dyDescent="0.3">
      <c r="A24" s="4" t="s">
        <v>24</v>
      </c>
      <c r="B24" s="4" t="s">
        <v>76</v>
      </c>
      <c r="C24" s="4">
        <v>83.8</v>
      </c>
      <c r="D24" s="4">
        <v>81.099999999999994</v>
      </c>
      <c r="E24" s="4">
        <v>81.599999999999994</v>
      </c>
      <c r="F24" s="7">
        <v>81.599999999999994</v>
      </c>
      <c r="G24" s="9">
        <v>82.6</v>
      </c>
      <c r="H24" s="9">
        <v>82.7</v>
      </c>
      <c r="I24" s="9">
        <v>83.8</v>
      </c>
      <c r="J24" s="2">
        <v>86.4</v>
      </c>
    </row>
    <row r="25" spans="1:10" x14ac:dyDescent="0.3">
      <c r="A25" s="5" t="s">
        <v>25</v>
      </c>
      <c r="B25" s="5" t="s">
        <v>77</v>
      </c>
      <c r="C25" s="5">
        <v>83.9</v>
      </c>
      <c r="D25" s="5">
        <v>83.5</v>
      </c>
      <c r="E25" s="5">
        <v>85.8</v>
      </c>
      <c r="F25" s="7">
        <v>74.099999999999994</v>
      </c>
      <c r="G25" s="11">
        <v>10.4</v>
      </c>
      <c r="H25" s="9">
        <v>80.900000000000006</v>
      </c>
      <c r="I25" s="9">
        <v>82.8</v>
      </c>
      <c r="J25" s="2">
        <v>87</v>
      </c>
    </row>
    <row r="26" spans="1:10" x14ac:dyDescent="0.3">
      <c r="A26" s="1" t="s">
        <v>26</v>
      </c>
      <c r="B26" s="1" t="s">
        <v>78</v>
      </c>
      <c r="C26" s="1">
        <v>82.9</v>
      </c>
      <c r="D26" s="1">
        <v>84.5</v>
      </c>
      <c r="E26" s="1">
        <v>85.3</v>
      </c>
      <c r="F26" s="7">
        <v>80</v>
      </c>
      <c r="G26" s="9">
        <v>80.900000000000006</v>
      </c>
      <c r="H26" s="9">
        <v>80.900000000000006</v>
      </c>
      <c r="I26" s="9">
        <v>81.5</v>
      </c>
      <c r="J26" s="2">
        <v>84.6</v>
      </c>
    </row>
    <row r="27" spans="1:10" x14ac:dyDescent="0.3">
      <c r="A27" s="1" t="s">
        <v>27</v>
      </c>
      <c r="B27" s="1" t="s">
        <v>79</v>
      </c>
      <c r="C27" s="1">
        <v>80.3</v>
      </c>
      <c r="D27" s="1">
        <v>79.900000000000006</v>
      </c>
      <c r="E27" s="1">
        <v>81.3</v>
      </c>
      <c r="F27" s="7">
        <v>74</v>
      </c>
      <c r="G27" s="9">
        <v>74.2</v>
      </c>
      <c r="H27" s="9">
        <v>74.2</v>
      </c>
      <c r="I27" s="9">
        <v>74.599999999999994</v>
      </c>
      <c r="J27" s="2">
        <v>79.2</v>
      </c>
    </row>
    <row r="28" spans="1:10" x14ac:dyDescent="0.3">
      <c r="A28" s="5" t="s">
        <v>28</v>
      </c>
      <c r="B28" s="5" t="s">
        <v>80</v>
      </c>
      <c r="C28" s="5">
        <v>77.2</v>
      </c>
      <c r="D28" s="5">
        <v>79</v>
      </c>
      <c r="E28" s="5">
        <v>79.099999999999994</v>
      </c>
      <c r="F28" s="7">
        <v>70.900000000000006</v>
      </c>
      <c r="G28" s="11">
        <v>55.6</v>
      </c>
      <c r="H28" s="9">
        <v>71.7</v>
      </c>
      <c r="I28" s="9">
        <v>74.099999999999994</v>
      </c>
      <c r="J28" s="2">
        <v>77.3</v>
      </c>
    </row>
    <row r="29" spans="1:10" x14ac:dyDescent="0.3">
      <c r="A29" s="1" t="s">
        <v>29</v>
      </c>
      <c r="B29" s="1" t="s">
        <v>81</v>
      </c>
      <c r="C29" s="1">
        <v>84</v>
      </c>
      <c r="D29" s="1">
        <v>84.9</v>
      </c>
      <c r="E29" s="1">
        <v>84.9</v>
      </c>
      <c r="F29" s="7">
        <v>78.599999999999994</v>
      </c>
      <c r="G29" s="10">
        <v>77.599999999999994</v>
      </c>
      <c r="H29" s="10">
        <v>77.599999999999994</v>
      </c>
      <c r="I29" s="9">
        <v>78.900000000000006</v>
      </c>
      <c r="J29" s="2">
        <v>83.2</v>
      </c>
    </row>
    <row r="30" spans="1:10" x14ac:dyDescent="0.3">
      <c r="A30" s="5" t="s">
        <v>30</v>
      </c>
      <c r="B30" s="5" t="s">
        <v>82</v>
      </c>
      <c r="C30" s="5">
        <v>86.5</v>
      </c>
      <c r="D30" s="5">
        <v>86.1</v>
      </c>
      <c r="E30" s="5">
        <v>86.4</v>
      </c>
      <c r="F30" s="7">
        <v>77.2</v>
      </c>
      <c r="G30" s="9">
        <v>79.7</v>
      </c>
      <c r="H30" s="9">
        <v>79.7</v>
      </c>
      <c r="I30" s="9">
        <v>82.5</v>
      </c>
      <c r="J30" s="2">
        <v>85.6</v>
      </c>
    </row>
    <row r="31" spans="1:10" x14ac:dyDescent="0.3">
      <c r="A31" s="1" t="s">
        <v>31</v>
      </c>
      <c r="B31" s="1" t="s">
        <v>83</v>
      </c>
      <c r="C31" s="1">
        <v>86.1</v>
      </c>
      <c r="D31" s="1">
        <v>85.2</v>
      </c>
      <c r="E31" s="1">
        <v>86.6</v>
      </c>
      <c r="F31" s="7">
        <v>81</v>
      </c>
      <c r="G31" s="10">
        <v>79.900000000000006</v>
      </c>
      <c r="H31" s="10">
        <v>79.900000000000006</v>
      </c>
      <c r="I31" s="8">
        <v>81</v>
      </c>
      <c r="J31" s="2">
        <v>84.5</v>
      </c>
    </row>
    <row r="32" spans="1:10" x14ac:dyDescent="0.3">
      <c r="A32" s="1" t="s">
        <v>32</v>
      </c>
      <c r="B32" s="1" t="s">
        <v>84</v>
      </c>
      <c r="C32" s="1">
        <v>85.1</v>
      </c>
      <c r="D32" s="1">
        <v>86</v>
      </c>
      <c r="E32" s="1">
        <v>86.5</v>
      </c>
      <c r="F32" s="7">
        <v>79.599999999999994</v>
      </c>
      <c r="G32" s="10">
        <v>77.599999999999994</v>
      </c>
      <c r="H32" s="10">
        <v>77.599999999999994</v>
      </c>
      <c r="I32" s="10">
        <v>78.400000000000006</v>
      </c>
      <c r="J32" s="2">
        <v>82.4</v>
      </c>
    </row>
    <row r="33" spans="1:10" x14ac:dyDescent="0.3">
      <c r="A33" s="1" t="s">
        <v>33</v>
      </c>
      <c r="B33" s="1" t="s">
        <v>85</v>
      </c>
      <c r="C33" s="1">
        <v>84.3</v>
      </c>
      <c r="D33" s="1">
        <v>84.9</v>
      </c>
      <c r="E33" s="1">
        <v>86</v>
      </c>
      <c r="F33" s="7">
        <v>79.8</v>
      </c>
      <c r="G33" s="10">
        <v>79.599999999999994</v>
      </c>
      <c r="H33" s="10">
        <v>79.599999999999994</v>
      </c>
      <c r="I33" s="9">
        <v>80.900000000000006</v>
      </c>
      <c r="J33" s="2">
        <v>85.1</v>
      </c>
    </row>
    <row r="34" spans="1:10" x14ac:dyDescent="0.3">
      <c r="A34" s="5" t="s">
        <v>34</v>
      </c>
      <c r="B34" s="5" t="s">
        <v>86</v>
      </c>
      <c r="C34" s="5">
        <v>86.1</v>
      </c>
      <c r="D34" s="5">
        <v>86.8</v>
      </c>
      <c r="E34" s="5">
        <v>86.9</v>
      </c>
      <c r="F34" s="7">
        <v>82</v>
      </c>
      <c r="G34" s="9">
        <v>82.4</v>
      </c>
      <c r="H34" s="8">
        <v>82</v>
      </c>
      <c r="I34" s="9">
        <v>84</v>
      </c>
      <c r="J34" s="2">
        <v>87.1</v>
      </c>
    </row>
    <row r="35" spans="1:10" x14ac:dyDescent="0.3">
      <c r="A35" s="5" t="s">
        <v>35</v>
      </c>
      <c r="B35" s="5" t="s">
        <v>87</v>
      </c>
      <c r="C35" s="5">
        <v>83.6</v>
      </c>
      <c r="D35" s="5">
        <v>84.6</v>
      </c>
      <c r="E35" s="5">
        <v>85.2</v>
      </c>
      <c r="F35" s="7">
        <v>79.599999999999994</v>
      </c>
      <c r="G35" s="11">
        <v>62.2</v>
      </c>
      <c r="H35" s="10">
        <v>78</v>
      </c>
      <c r="I35" s="9">
        <v>81.2</v>
      </c>
      <c r="J35" s="2">
        <v>83.7</v>
      </c>
    </row>
    <row r="36" spans="1:10" x14ac:dyDescent="0.3">
      <c r="A36" s="4" t="s">
        <v>36</v>
      </c>
      <c r="B36" s="4" t="s">
        <v>88</v>
      </c>
      <c r="C36" s="4">
        <v>87.3</v>
      </c>
      <c r="D36" s="4">
        <v>87.6</v>
      </c>
      <c r="E36" s="4">
        <v>87.7</v>
      </c>
      <c r="F36" s="7">
        <v>81</v>
      </c>
      <c r="G36" s="10">
        <v>79.599999999999994</v>
      </c>
      <c r="H36" s="10">
        <v>80.5</v>
      </c>
      <c r="I36" s="9">
        <v>82.1</v>
      </c>
      <c r="J36" s="2">
        <v>85.9</v>
      </c>
    </row>
    <row r="37" spans="1:10" x14ac:dyDescent="0.3">
      <c r="A37" s="4" t="s">
        <v>37</v>
      </c>
      <c r="B37" s="4" t="s">
        <v>89</v>
      </c>
      <c r="C37" s="4">
        <v>86.8</v>
      </c>
      <c r="D37" s="4">
        <v>87.2</v>
      </c>
      <c r="E37" s="4">
        <v>87.6</v>
      </c>
      <c r="F37" s="7">
        <v>81.099999999999994</v>
      </c>
      <c r="G37" s="9">
        <v>81.900000000000006</v>
      </c>
      <c r="H37" s="9">
        <v>81.3</v>
      </c>
      <c r="I37" s="9">
        <v>83.2</v>
      </c>
      <c r="J37" s="2">
        <v>87</v>
      </c>
    </row>
    <row r="38" spans="1:10" x14ac:dyDescent="0.3">
      <c r="A38" s="5" t="s">
        <v>38</v>
      </c>
      <c r="B38" s="5" t="s">
        <v>90</v>
      </c>
      <c r="C38" s="5">
        <v>85.8</v>
      </c>
      <c r="D38" s="5">
        <v>86.3</v>
      </c>
      <c r="E38" s="5">
        <v>87.1</v>
      </c>
      <c r="F38" s="7">
        <v>80.599999999999994</v>
      </c>
      <c r="G38" s="9">
        <v>81</v>
      </c>
      <c r="H38" s="9">
        <v>81.7</v>
      </c>
      <c r="I38" s="9">
        <v>83</v>
      </c>
      <c r="J38" s="2">
        <v>86.6</v>
      </c>
    </row>
    <row r="39" spans="1:10" x14ac:dyDescent="0.3">
      <c r="A39" s="4" t="s">
        <v>39</v>
      </c>
      <c r="B39" s="4" t="s">
        <v>91</v>
      </c>
      <c r="C39" s="4">
        <v>86.7</v>
      </c>
      <c r="D39" s="4">
        <v>86.7</v>
      </c>
      <c r="E39" s="4">
        <v>86.9</v>
      </c>
      <c r="F39" s="7">
        <v>80.8</v>
      </c>
      <c r="G39" s="9">
        <v>80.900000000000006</v>
      </c>
      <c r="H39" s="9">
        <v>81.3</v>
      </c>
      <c r="I39" s="9">
        <v>82.9</v>
      </c>
      <c r="J39" s="2">
        <v>86.1</v>
      </c>
    </row>
    <row r="40" spans="1:10" x14ac:dyDescent="0.3">
      <c r="A40" s="4" t="s">
        <v>40</v>
      </c>
      <c r="B40" s="4" t="s">
        <v>92</v>
      </c>
      <c r="C40" s="4">
        <v>86.9</v>
      </c>
      <c r="D40" s="4">
        <v>87.2</v>
      </c>
      <c r="E40" s="4">
        <v>87</v>
      </c>
      <c r="F40" s="7">
        <v>80.2</v>
      </c>
      <c r="G40" s="9">
        <v>81.400000000000006</v>
      </c>
      <c r="H40" s="9">
        <v>82.7</v>
      </c>
      <c r="I40" s="9">
        <v>83.2</v>
      </c>
      <c r="J40" s="2">
        <v>86.2</v>
      </c>
    </row>
    <row r="41" spans="1:10" x14ac:dyDescent="0.3">
      <c r="A41" s="4" t="s">
        <v>41</v>
      </c>
      <c r="B41" s="4" t="s">
        <v>93</v>
      </c>
      <c r="C41" s="4">
        <v>87.2</v>
      </c>
      <c r="D41" s="4">
        <v>87</v>
      </c>
      <c r="E41" s="4">
        <v>86.8</v>
      </c>
      <c r="F41" s="7">
        <v>80.400000000000006</v>
      </c>
      <c r="G41" s="10">
        <v>80.099999999999994</v>
      </c>
      <c r="H41" s="9">
        <v>82.1</v>
      </c>
      <c r="I41" s="9">
        <v>83.3</v>
      </c>
      <c r="J41" s="2">
        <v>86</v>
      </c>
    </row>
    <row r="42" spans="1:10" x14ac:dyDescent="0.3">
      <c r="A42" s="5" t="s">
        <v>42</v>
      </c>
      <c r="B42" s="5" t="s">
        <v>94</v>
      </c>
      <c r="C42" s="5">
        <v>86.3</v>
      </c>
      <c r="D42" s="5">
        <v>85.9</v>
      </c>
      <c r="E42" s="5">
        <v>86.8</v>
      </c>
      <c r="F42" s="7">
        <v>79</v>
      </c>
      <c r="G42" s="9">
        <v>79.400000000000006</v>
      </c>
      <c r="H42" s="9">
        <v>81.099999999999994</v>
      </c>
      <c r="I42" s="9">
        <v>81.5</v>
      </c>
      <c r="J42" s="2">
        <v>85.6</v>
      </c>
    </row>
    <row r="43" spans="1:10" x14ac:dyDescent="0.3">
      <c r="A43" s="1" t="s">
        <v>43</v>
      </c>
      <c r="B43" s="1" t="s">
        <v>95</v>
      </c>
      <c r="C43" s="1">
        <v>86.4</v>
      </c>
      <c r="D43" s="1">
        <v>85.9</v>
      </c>
      <c r="E43" s="1">
        <v>86.4</v>
      </c>
      <c r="F43" s="7">
        <v>80.2</v>
      </c>
      <c r="G43" s="9">
        <v>80.900000000000006</v>
      </c>
      <c r="H43" s="9">
        <v>80.900000000000006</v>
      </c>
      <c r="I43" s="9">
        <v>82.3</v>
      </c>
      <c r="J43" s="2">
        <v>85.1</v>
      </c>
    </row>
    <row r="44" spans="1:10" x14ac:dyDescent="0.3">
      <c r="A44" s="4" t="s">
        <v>44</v>
      </c>
      <c r="B44" s="4" t="s">
        <v>96</v>
      </c>
      <c r="C44" s="4">
        <v>87.9</v>
      </c>
      <c r="D44" s="4">
        <v>87.8</v>
      </c>
      <c r="E44" s="4">
        <v>88.5</v>
      </c>
      <c r="F44" s="7">
        <v>80.400000000000006</v>
      </c>
      <c r="G44" s="9">
        <v>80.8</v>
      </c>
      <c r="H44" s="9">
        <v>80.5</v>
      </c>
      <c r="I44" s="9">
        <v>81.7</v>
      </c>
      <c r="J44" s="2">
        <v>86</v>
      </c>
    </row>
    <row r="45" spans="1:10" x14ac:dyDescent="0.3">
      <c r="A45" s="1" t="s">
        <v>45</v>
      </c>
      <c r="B45" s="1" t="s">
        <v>97</v>
      </c>
      <c r="C45" s="1">
        <v>83.1</v>
      </c>
      <c r="D45" s="1">
        <v>84</v>
      </c>
      <c r="E45" s="1">
        <v>85.8</v>
      </c>
      <c r="F45" s="7">
        <v>80.3</v>
      </c>
      <c r="G45" s="9">
        <v>80.8</v>
      </c>
      <c r="H45" s="9">
        <v>80.8</v>
      </c>
      <c r="I45" s="9">
        <v>81.5</v>
      </c>
      <c r="J45" s="2">
        <v>84.6</v>
      </c>
    </row>
    <row r="46" spans="1:10" x14ac:dyDescent="0.3">
      <c r="A46" s="5" t="s">
        <v>46</v>
      </c>
      <c r="B46" s="5" t="s">
        <v>98</v>
      </c>
      <c r="C46" s="5">
        <v>83.5</v>
      </c>
      <c r="D46" s="5">
        <v>84.4</v>
      </c>
      <c r="E46" s="5">
        <v>85.2</v>
      </c>
      <c r="F46" s="7">
        <v>77.400000000000006</v>
      </c>
      <c r="G46" s="10">
        <v>76.400000000000006</v>
      </c>
      <c r="H46" s="9">
        <v>77.599999999999994</v>
      </c>
      <c r="I46" s="9">
        <v>79.3</v>
      </c>
      <c r="J46" s="2">
        <v>83.3</v>
      </c>
    </row>
    <row r="47" spans="1:10" x14ac:dyDescent="0.3">
      <c r="A47" s="1" t="s">
        <v>47</v>
      </c>
      <c r="B47" s="1" t="s">
        <v>99</v>
      </c>
      <c r="C47" s="1">
        <v>84.5</v>
      </c>
      <c r="D47" s="1">
        <v>84.9</v>
      </c>
      <c r="E47" s="1">
        <v>85.5</v>
      </c>
      <c r="F47" s="7">
        <v>78.099999999999994</v>
      </c>
      <c r="G47" s="10">
        <v>77.900000000000006</v>
      </c>
      <c r="H47" s="10">
        <v>77.900000000000006</v>
      </c>
      <c r="I47" s="8">
        <v>78.099999999999994</v>
      </c>
      <c r="J47" s="2">
        <v>82.8</v>
      </c>
    </row>
    <row r="48" spans="1:10" x14ac:dyDescent="0.3">
      <c r="A48" s="5" t="s">
        <v>48</v>
      </c>
      <c r="B48" s="5" t="s">
        <v>100</v>
      </c>
      <c r="C48" s="5">
        <v>84.7</v>
      </c>
      <c r="D48" s="5">
        <v>85.2</v>
      </c>
      <c r="E48" s="5">
        <v>85.5</v>
      </c>
      <c r="F48" s="7">
        <v>78.900000000000006</v>
      </c>
      <c r="G48" s="11">
        <v>61.8</v>
      </c>
      <c r="H48" s="8">
        <v>78.900000000000006</v>
      </c>
      <c r="I48" s="9">
        <v>81.400000000000006</v>
      </c>
      <c r="J48" s="2">
        <v>83.5</v>
      </c>
    </row>
    <row r="49" spans="1:10" x14ac:dyDescent="0.3">
      <c r="A49" s="5" t="s">
        <v>49</v>
      </c>
      <c r="B49" s="5" t="s">
        <v>101</v>
      </c>
      <c r="C49" s="5">
        <v>84.6</v>
      </c>
      <c r="D49" s="5">
        <v>85.1</v>
      </c>
      <c r="E49" s="5">
        <v>87</v>
      </c>
      <c r="F49" s="7">
        <v>79.900000000000006</v>
      </c>
      <c r="G49" s="9">
        <v>81.3</v>
      </c>
      <c r="H49" s="9">
        <v>81</v>
      </c>
      <c r="I49" s="9">
        <v>83.1</v>
      </c>
      <c r="J49" s="2">
        <v>86.5</v>
      </c>
    </row>
    <row r="50" spans="1:10" x14ac:dyDescent="0.3">
      <c r="A50" s="4" t="s">
        <v>50</v>
      </c>
      <c r="B50" s="4" t="s">
        <v>102</v>
      </c>
      <c r="C50" s="4">
        <v>86.3</v>
      </c>
      <c r="D50" s="4">
        <v>86.1</v>
      </c>
      <c r="E50" s="4">
        <v>87.1</v>
      </c>
      <c r="F50" s="7">
        <v>79.7</v>
      </c>
      <c r="G50" s="10">
        <v>79</v>
      </c>
      <c r="H50" s="9">
        <v>80.2</v>
      </c>
      <c r="I50" s="9">
        <v>81.7</v>
      </c>
      <c r="J50" s="2">
        <v>85.6</v>
      </c>
    </row>
    <row r="51" spans="1:10" x14ac:dyDescent="0.3">
      <c r="A51" s="1" t="s">
        <v>51</v>
      </c>
      <c r="B51" s="1" t="s">
        <v>103</v>
      </c>
      <c r="C51" s="1">
        <v>83.2</v>
      </c>
      <c r="D51" s="1">
        <v>84.3</v>
      </c>
      <c r="E51" s="1">
        <v>85.1</v>
      </c>
      <c r="F51" s="7">
        <v>79.599999999999994</v>
      </c>
      <c r="G51" s="9">
        <v>79.8</v>
      </c>
      <c r="H51" s="9">
        <v>79.8</v>
      </c>
      <c r="I51" s="9">
        <v>81.400000000000006</v>
      </c>
      <c r="J51" s="2">
        <v>85.1</v>
      </c>
    </row>
    <row r="52" spans="1:10" x14ac:dyDescent="0.3">
      <c r="A52" s="1" t="s">
        <v>52</v>
      </c>
      <c r="B52" s="1" t="s">
        <v>104</v>
      </c>
      <c r="C52" s="1">
        <v>86.3</v>
      </c>
      <c r="D52" s="1">
        <v>85.8</v>
      </c>
      <c r="E52" s="1">
        <v>87.2</v>
      </c>
      <c r="F52" s="7">
        <v>81</v>
      </c>
      <c r="G52" s="10">
        <v>79.900000000000006</v>
      </c>
      <c r="H52" s="10">
        <v>79.900000000000006</v>
      </c>
      <c r="I52" s="9">
        <v>84</v>
      </c>
      <c r="J52" s="2">
        <v>86.7</v>
      </c>
    </row>
    <row r="53" spans="1:10" x14ac:dyDescent="0.3">
      <c r="A53" s="5" t="s">
        <v>53</v>
      </c>
      <c r="B53" s="5" t="s">
        <v>105</v>
      </c>
      <c r="C53" s="5">
        <v>84.9</v>
      </c>
      <c r="D53" s="5">
        <v>85.2</v>
      </c>
      <c r="E53" s="5">
        <v>85.8</v>
      </c>
      <c r="F53" s="7">
        <v>79.599999999999994</v>
      </c>
      <c r="G53" s="11">
        <v>7.8</v>
      </c>
      <c r="H53" s="10">
        <v>78.900000000000006</v>
      </c>
      <c r="I53" s="9">
        <v>83.2</v>
      </c>
      <c r="J53" s="2">
        <v>85.7</v>
      </c>
    </row>
    <row r="54" spans="1:10" x14ac:dyDescent="0.3">
      <c r="A54" s="5" t="s">
        <v>54</v>
      </c>
      <c r="B54" s="5" t="s">
        <v>106</v>
      </c>
      <c r="C54" s="5">
        <v>83</v>
      </c>
      <c r="D54" s="5">
        <v>82.9</v>
      </c>
      <c r="E54" s="5">
        <v>83.8</v>
      </c>
      <c r="F54" s="7">
        <v>75.7</v>
      </c>
      <c r="G54" s="11">
        <v>14.8</v>
      </c>
      <c r="H54" s="9">
        <v>77.099999999999994</v>
      </c>
      <c r="I54" s="9">
        <v>80.2</v>
      </c>
      <c r="J54" s="2">
        <v>82.6</v>
      </c>
    </row>
    <row r="55" spans="1:10" x14ac:dyDescent="0.3">
      <c r="C55">
        <f>AVERAGE(Tabla1347892[XLM-R Full])</f>
        <v>85.050980392156859</v>
      </c>
      <c r="D55">
        <f>AVERAGE(Tabla1347892[mT5 T2T Full])</f>
        <v>85.21960784313724</v>
      </c>
      <c r="E55">
        <f>AVERAGE(Tabla1347892[mT5 Enc Full])</f>
        <v>85.974509803921578</v>
      </c>
      <c r="F55">
        <f>AVERAGE(Tabla1347892[RASA])</f>
        <v>79.464705882352931</v>
      </c>
      <c r="G55">
        <f>AVERAGE(Tabla1347892[neural utt])</f>
        <v>74.725490196078454</v>
      </c>
      <c r="H55">
        <f>AVERAGE(Tabla1347892[neural utt processor])</f>
        <v>79.976470588235301</v>
      </c>
      <c r="I55">
        <f>AVERAGE(Tabla1347892[neural utt ngrams])</f>
        <v>81.545098039215674</v>
      </c>
      <c r="J55">
        <f>AVERAGE(Tabla1347892[neural annot ngrams])</f>
        <v>84.941176470588218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2D94-EBE1-4F42-AC3C-A2E7D3C1CC66}">
  <dimension ref="C3:F11"/>
  <sheetViews>
    <sheetView workbookViewId="0">
      <selection activeCell="F20" sqref="F20"/>
    </sheetView>
  </sheetViews>
  <sheetFormatPr baseColWidth="10" defaultRowHeight="14.4" x14ac:dyDescent="0.3"/>
  <cols>
    <col min="3" max="3" width="15.44140625" customWidth="1"/>
  </cols>
  <sheetData>
    <row r="3" spans="3:6" x14ac:dyDescent="0.3">
      <c r="C3" t="s">
        <v>118</v>
      </c>
      <c r="D3" t="s">
        <v>114</v>
      </c>
      <c r="E3" t="s">
        <v>113</v>
      </c>
      <c r="F3" t="s">
        <v>115</v>
      </c>
    </row>
    <row r="4" spans="3:6" x14ac:dyDescent="0.3">
      <c r="C4" t="s">
        <v>109</v>
      </c>
      <c r="D4">
        <v>32</v>
      </c>
      <c r="E4" s="14">
        <v>85.1</v>
      </c>
      <c r="F4">
        <v>86.9</v>
      </c>
    </row>
    <row r="5" spans="3:6" x14ac:dyDescent="0.3">
      <c r="C5" t="s">
        <v>116</v>
      </c>
      <c r="D5">
        <v>27</v>
      </c>
      <c r="E5">
        <v>85.2</v>
      </c>
      <c r="F5">
        <v>86.7</v>
      </c>
    </row>
    <row r="6" spans="3:6" x14ac:dyDescent="0.3">
      <c r="C6" t="s">
        <v>117</v>
      </c>
      <c r="D6">
        <v>31</v>
      </c>
      <c r="E6">
        <v>86</v>
      </c>
      <c r="F6">
        <v>86.8</v>
      </c>
    </row>
    <row r="7" spans="3:6" x14ac:dyDescent="0.3">
      <c r="C7" t="s">
        <v>107</v>
      </c>
      <c r="D7">
        <v>84</v>
      </c>
      <c r="E7">
        <v>79.5</v>
      </c>
      <c r="F7">
        <v>80.400000000000006</v>
      </c>
    </row>
    <row r="8" spans="3:6" x14ac:dyDescent="0.3">
      <c r="C8" t="s">
        <v>119</v>
      </c>
      <c r="D8">
        <v>105092</v>
      </c>
      <c r="E8">
        <v>74.7</v>
      </c>
      <c r="F8">
        <v>81.3</v>
      </c>
    </row>
    <row r="9" spans="3:6" x14ac:dyDescent="0.3">
      <c r="C9" t="s">
        <v>120</v>
      </c>
      <c r="D9">
        <v>67134</v>
      </c>
      <c r="E9">
        <v>80</v>
      </c>
      <c r="F9">
        <v>81.099999999999994</v>
      </c>
    </row>
    <row r="10" spans="3:6" x14ac:dyDescent="0.3">
      <c r="C10" t="s">
        <v>121</v>
      </c>
      <c r="D10">
        <v>40446</v>
      </c>
      <c r="E10">
        <v>81.5</v>
      </c>
      <c r="F10">
        <v>83.1</v>
      </c>
    </row>
    <row r="11" spans="3:6" x14ac:dyDescent="0.3">
      <c r="C11" t="s">
        <v>122</v>
      </c>
      <c r="D11">
        <v>35575</v>
      </c>
      <c r="E11">
        <v>84.94</v>
      </c>
      <c r="F11">
        <v>86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Results initial</vt:lpstr>
      <vt:lpstr>Results processors</vt:lpstr>
      <vt:lpstr>Results ngrams</vt:lpstr>
      <vt:lpstr>Results annot</vt:lpstr>
      <vt:lpstr>Comparativa Modelos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2022-05-02T07:23:17Z</dcterms:created>
  <dcterms:modified xsi:type="dcterms:W3CDTF">2022-05-30T10:55:41Z</dcterms:modified>
  <cp:category/>
</cp:coreProperties>
</file>