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<sst xmlns="http://schemas.openxmlformats.org/spreadsheetml/2006/main" count="44" uniqueCount="35">
  <si>
    <t>Company</t>
  </si>
  <si>
    <t>Ashok Leyland</t>
  </si>
  <si>
    <t>Eicher Motors</t>
  </si>
  <si>
    <t>Force Motors</t>
  </si>
  <si>
    <t>Tata Motors</t>
  </si>
  <si>
    <t>Mahindra and Mahindra</t>
  </si>
  <si>
    <t>Financial Year</t>
  </si>
  <si>
    <t>2018-2019</t>
  </si>
  <si>
    <t>2017-2018</t>
  </si>
  <si>
    <t>2016-2017</t>
  </si>
  <si>
    <t>2018-19</t>
  </si>
  <si>
    <t>2017-18</t>
  </si>
  <si>
    <t>2016-17</t>
  </si>
  <si>
    <t>current ratio</t>
  </si>
  <si>
    <t>quick ratio</t>
  </si>
  <si>
    <t>debt ratio</t>
  </si>
  <si>
    <t>debt to equity ratio</t>
  </si>
  <si>
    <t>PAT margin</t>
  </si>
  <si>
    <t>EBITA margin</t>
  </si>
  <si>
    <t>return of assets</t>
  </si>
  <si>
    <t>return of capital employed</t>
  </si>
  <si>
    <t>book value per share</t>
  </si>
  <si>
    <t>EPS</t>
  </si>
  <si>
    <t>P/B</t>
  </si>
  <si>
    <t>P/E</t>
  </si>
  <si>
    <t>P/Sales</t>
  </si>
  <si>
    <t>Enterprise value</t>
  </si>
  <si>
    <t>2493.68 cr</t>
  </si>
  <si>
    <t>3561.03 cr</t>
  </si>
  <si>
    <t>5878.29 cr</t>
  </si>
  <si>
    <t>126,779.31 cr</t>
  </si>
  <si>
    <t>127,242.56 cr</t>
  </si>
  <si>
    <t>111,551.51 cr</t>
  </si>
  <si>
    <t>EV/EBITA</t>
  </si>
  <si>
    <t>inventory turnover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</si>
</sst>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0.0"/>
      <color rgb="FF222222"/>
      <name val="Arial"/>
    </font>
    <font>
      <sz val="10.0"/>
      <color rgb="FF333333"/>
      <name val="Arial"/>
    </font>
    <font>
      <sz val="10.0"/>
      <color theme="1"/>
      <name val="Arial"/>
    </font>
    <font>
      <sz val="9.0"/>
      <color rgb="FF333333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0E0E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Font="1"/>
    <xf borderId="0" fillId="5" fontId="2" numFmtId="0" xfId="0" applyAlignment="1" applyFill="1" applyFont="1">
      <alignment horizontal="left" readingOrder="0" shrinkToFit="0" wrapText="0"/>
    </xf>
    <xf borderId="1" fillId="0" fontId="3" numFmtId="0" xfId="0" applyAlignment="1" applyBorder="1" applyFont="1">
      <alignment horizontal="right" readingOrder="0" vertical="top"/>
    </xf>
    <xf borderId="0" fillId="5" fontId="3" numFmtId="0" xfId="0" applyFont="1"/>
    <xf borderId="0" fillId="0" fontId="4" numFmtId="0" xfId="0" applyFont="1"/>
    <xf borderId="1" fillId="0" fontId="3" numFmtId="4" xfId="0" applyAlignment="1" applyBorder="1" applyFont="1" applyNumberFormat="1">
      <alignment horizontal="right" readingOrder="0" vertical="top"/>
    </xf>
    <xf borderId="0" fillId="5" fontId="3" numFmtId="4" xfId="0" applyAlignment="1" applyFont="1" applyNumberFormat="1">
      <alignment horizontal="right" readingOrder="0" vertical="top"/>
    </xf>
    <xf borderId="0" fillId="5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</cols>
  <sheetData>
    <row r="1">
      <c r="A1" s="1" t="s">
        <v>0</v>
      </c>
      <c r="B1" s="1"/>
      <c r="C1" s="1" t="s">
        <v>1</v>
      </c>
      <c r="D1" s="1"/>
      <c r="F1" s="1" t="s">
        <v>2</v>
      </c>
      <c r="H1" s="2" t="s">
        <v>3</v>
      </c>
      <c r="L1" s="1" t="s">
        <v>4</v>
      </c>
      <c r="N1" s="2" t="s">
        <v>5</v>
      </c>
    </row>
    <row r="2">
      <c r="A2" s="1" t="s">
        <v>6</v>
      </c>
      <c r="B2" s="3" t="s">
        <v>7</v>
      </c>
      <c r="C2" s="3" t="s">
        <v>8</v>
      </c>
      <c r="D2" s="3" t="s">
        <v>9</v>
      </c>
      <c r="E2" s="4" t="s">
        <v>7</v>
      </c>
      <c r="F2" s="4" t="s">
        <v>8</v>
      </c>
      <c r="G2" s="4" t="s">
        <v>9</v>
      </c>
      <c r="H2" s="5" t="s">
        <v>7</v>
      </c>
      <c r="I2" s="5" t="s">
        <v>8</v>
      </c>
      <c r="J2" s="5" t="s">
        <v>9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</row>
    <row r="3">
      <c r="A3" s="1" t="s">
        <v>13</v>
      </c>
      <c r="B3" s="1">
        <v>1.08</v>
      </c>
      <c r="C3" s="1">
        <v>1.02</v>
      </c>
      <c r="D3" s="1">
        <v>1.07</v>
      </c>
      <c r="E3" s="1">
        <v>2.1</v>
      </c>
      <c r="F3" s="1">
        <v>1.12</v>
      </c>
      <c r="G3" s="1">
        <v>0.9</v>
      </c>
      <c r="H3" s="1">
        <v>1.67</v>
      </c>
      <c r="I3" s="1">
        <v>1.65</v>
      </c>
      <c r="J3" s="1">
        <v>1.54</v>
      </c>
      <c r="K3" s="1">
        <v>0.85</v>
      </c>
      <c r="L3" s="1">
        <v>0.95</v>
      </c>
      <c r="M3" s="1">
        <v>1.0</v>
      </c>
      <c r="N3" s="1">
        <v>1.18</v>
      </c>
      <c r="O3" s="1">
        <v>1.2</v>
      </c>
      <c r="P3" s="1">
        <v>1.22</v>
      </c>
    </row>
    <row r="4">
      <c r="A4" s="1" t="s">
        <v>14</v>
      </c>
      <c r="B4" s="1">
        <v>0.88</v>
      </c>
      <c r="C4" s="1">
        <v>0.86</v>
      </c>
      <c r="D4" s="1">
        <v>0.79</v>
      </c>
      <c r="E4" s="1">
        <v>1.8</v>
      </c>
      <c r="F4" s="1">
        <v>0.94</v>
      </c>
      <c r="G4" s="1">
        <v>0.68</v>
      </c>
      <c r="H4" s="1">
        <v>0.9</v>
      </c>
      <c r="I4" s="1">
        <v>0.95</v>
      </c>
      <c r="J4" s="1">
        <v>1.06</v>
      </c>
      <c r="K4" s="1">
        <v>0.58</v>
      </c>
      <c r="L4" s="1">
        <v>0.66</v>
      </c>
      <c r="M4" s="1">
        <v>1.7</v>
      </c>
      <c r="N4" s="1">
        <v>0.97</v>
      </c>
      <c r="O4" s="1">
        <v>1.01</v>
      </c>
      <c r="P4" s="1">
        <v>1.0</v>
      </c>
    </row>
    <row r="5">
      <c r="A5" s="1" t="s">
        <v>15</v>
      </c>
      <c r="B5" s="6">
        <f>(13985.41+15315.86)/39121.91</f>
        <v>0.7489734013</v>
      </c>
      <c r="C5" s="6">
        <f>(11080.59+14191.48)/33517.99</f>
        <v>0.7539852479</v>
      </c>
      <c r="D5" s="6">
        <f>(9827.07+10399.32)/2668.32</f>
        <v>7.580196528</v>
      </c>
      <c r="E5" s="6">
        <f>(370.01+2098.1)/11386.83</f>
        <v>0.216751282</v>
      </c>
      <c r="F5" s="6">
        <f>(226.92+2265.24)/9522.23</f>
        <v>0.2617202063</v>
      </c>
      <c r="G5" s="6">
        <f>(134.26+1529.75)/7009.08</f>
        <v>0.2374077625</v>
      </c>
      <c r="H5" s="1">
        <v>0.32</v>
      </c>
      <c r="I5" s="1">
        <v>0.29</v>
      </c>
      <c r="J5" s="1">
        <v>0.36</v>
      </c>
      <c r="K5" s="7">
        <v>0.83149505936</v>
      </c>
      <c r="L5" s="1">
        <v>1.18732378122</v>
      </c>
      <c r="M5" s="7">
        <v>1.30271687216</v>
      </c>
      <c r="N5" s="1">
        <v>0.7</v>
      </c>
      <c r="O5" s="1">
        <v>0.67</v>
      </c>
      <c r="P5" s="1">
        <v>0.68</v>
      </c>
    </row>
    <row r="6">
      <c r="A6" s="1" t="s">
        <v>16</v>
      </c>
      <c r="B6" s="1">
        <v>1.73</v>
      </c>
      <c r="C6" s="1">
        <v>1.64</v>
      </c>
      <c r="D6" s="1">
        <v>1.55</v>
      </c>
      <c r="E6" s="1">
        <v>0.02</v>
      </c>
      <c r="F6" s="1">
        <v>0.02</v>
      </c>
      <c r="G6" s="1">
        <v>0.02</v>
      </c>
      <c r="H6" s="1">
        <v>0.13</v>
      </c>
      <c r="I6" s="2">
        <v>0.0</v>
      </c>
      <c r="J6" s="1">
        <v>0.12</v>
      </c>
      <c r="K6" s="1">
        <v>1.51</v>
      </c>
      <c r="L6" s="1">
        <v>0.82</v>
      </c>
      <c r="M6" s="1">
        <v>1.28</v>
      </c>
      <c r="N6" s="1">
        <v>1.35</v>
      </c>
      <c r="O6" s="1">
        <v>1.23</v>
      </c>
      <c r="P6" s="1">
        <v>1.35</v>
      </c>
    </row>
    <row r="7">
      <c r="A7" s="1" t="s">
        <v>17</v>
      </c>
      <c r="B7" s="1">
        <f>2067.42/29164.89</f>
        <v>0.07088728948</v>
      </c>
      <c r="C7" s="1">
        <f>1753.81/26552.98</f>
        <v>0.06604946036</v>
      </c>
      <c r="D7" s="1">
        <f>1599.22/20276.4</f>
        <v>0.07887100274</v>
      </c>
      <c r="E7" s="1">
        <f>1961.85/10302.52</f>
        <v>0.1904242845</v>
      </c>
      <c r="F7" s="1">
        <f>1703.11/9289.94</f>
        <v>0.1833284176</v>
      </c>
      <c r="G7" s="1">
        <f>1477.61/7265.28</f>
        <v>0.2033796357</v>
      </c>
      <c r="H7" s="1">
        <v>0.039</v>
      </c>
      <c r="I7" s="1">
        <v>0.042</v>
      </c>
      <c r="J7" s="1">
        <v>0.057</v>
      </c>
      <c r="K7" s="1">
        <v>0.00662701021</v>
      </c>
      <c r="L7" s="1">
        <v>-0.00350193482</v>
      </c>
      <c r="M7" s="1">
        <v>-0.00917000203</v>
      </c>
      <c r="N7" s="1">
        <v>0.087</v>
      </c>
    </row>
    <row r="8">
      <c r="A8" s="1" t="s">
        <v>18</v>
      </c>
      <c r="B8" s="1">
        <f>4996.38/29164.89</f>
        <v>0.1713148927</v>
      </c>
      <c r="C8" s="1">
        <f>4413.75/26552.98</f>
        <v>0.1662242807</v>
      </c>
      <c r="D8" s="1">
        <f>3459.45/20276.9</f>
        <v>0.170610399</v>
      </c>
      <c r="E8" s="1">
        <f>3132.98/10302.52</f>
        <v>0.3040984148</v>
      </c>
      <c r="F8" s="1">
        <f>2648.27/9289.94</f>
        <v>0.2850685796</v>
      </c>
      <c r="G8" s="1">
        <f>2276.99/7265.28</f>
        <v>0.3134070538</v>
      </c>
      <c r="H8" s="1">
        <v>0.097</v>
      </c>
      <c r="I8" s="1">
        <v>0.097</v>
      </c>
      <c r="J8" s="1">
        <v>0.11</v>
      </c>
    </row>
    <row r="9">
      <c r="A9" s="1" t="s">
        <v>19</v>
      </c>
      <c r="B9" s="1">
        <v>5.31</v>
      </c>
      <c r="C9" s="1">
        <v>5.25</v>
      </c>
      <c r="D9" s="1">
        <v>5.95</v>
      </c>
      <c r="E9" s="1">
        <v>19.94</v>
      </c>
      <c r="F9" s="1">
        <v>20.57</v>
      </c>
      <c r="G9" s="1">
        <v>23.78</v>
      </c>
      <c r="H9" s="1">
        <v>5.05</v>
      </c>
      <c r="I9" s="1">
        <v>5.83</v>
      </c>
      <c r="J9" s="1">
        <v>6.91</v>
      </c>
      <c r="K9" s="1">
        <v>-9.38</v>
      </c>
      <c r="L9" s="1">
        <v>2.71</v>
      </c>
      <c r="M9" s="1">
        <v>2.72</v>
      </c>
      <c r="N9" s="1">
        <v>3.25</v>
      </c>
      <c r="O9" s="1">
        <v>5.47</v>
      </c>
      <c r="P9" s="1">
        <v>3.22</v>
      </c>
    </row>
    <row r="10">
      <c r="A10" s="1" t="s">
        <v>20</v>
      </c>
      <c r="B10" s="1">
        <v>18.32</v>
      </c>
      <c r="C10" s="1">
        <v>19.67</v>
      </c>
      <c r="D10" s="1">
        <v>17.52</v>
      </c>
      <c r="E10" s="1">
        <v>32.79</v>
      </c>
      <c r="F10" s="1">
        <v>39.47</v>
      </c>
      <c r="G10" s="1">
        <v>41.01</v>
      </c>
      <c r="H10" s="1">
        <v>9.59</v>
      </c>
      <c r="I10" s="1">
        <v>11.26</v>
      </c>
      <c r="J10" s="1">
        <v>14.09</v>
      </c>
      <c r="K10" s="1">
        <v>2.49</v>
      </c>
      <c r="L10" s="1">
        <v>7.36</v>
      </c>
      <c r="M10" s="1">
        <v>7.86</v>
      </c>
      <c r="N10" s="1">
        <v>11.75</v>
      </c>
      <c r="O10" s="1">
        <v>12.01</v>
      </c>
      <c r="P10" s="1">
        <v>11.55</v>
      </c>
    </row>
    <row r="11">
      <c r="A11" s="1" t="s">
        <v>21</v>
      </c>
      <c r="B11" s="1">
        <v>33.45</v>
      </c>
      <c r="C11" s="1">
        <v>28.17</v>
      </c>
      <c r="D11" s="1">
        <v>24.53</v>
      </c>
      <c r="E11" s="1">
        <v>3269.33</v>
      </c>
      <c r="F11" s="1">
        <v>2578.9</v>
      </c>
      <c r="G11" s="1">
        <v>1964.38</v>
      </c>
      <c r="H11" s="1">
        <v>1468.08</v>
      </c>
      <c r="I11" s="1">
        <v>1367.8</v>
      </c>
      <c r="J11" s="1">
        <v>1266.4</v>
      </c>
      <c r="K11" s="1">
        <v>178.74</v>
      </c>
      <c r="L11" s="1">
        <v>282.54</v>
      </c>
      <c r="M11" s="1">
        <v>172.3</v>
      </c>
      <c r="N11" s="1">
        <v>444.37</v>
      </c>
      <c r="O11" s="1">
        <v>414.5</v>
      </c>
      <c r="P11" s="1">
        <v>666.53</v>
      </c>
    </row>
    <row r="12">
      <c r="A12" s="1" t="s">
        <v>22</v>
      </c>
      <c r="B12" s="1">
        <v>7.08</v>
      </c>
      <c r="C12" s="1">
        <v>6.02</v>
      </c>
      <c r="D12" s="1">
        <v>5.51</v>
      </c>
      <c r="E12" s="1">
        <v>807.76</v>
      </c>
      <c r="F12" s="1">
        <v>719.69</v>
      </c>
      <c r="G12" s="1">
        <v>613.12</v>
      </c>
      <c r="H12" s="1">
        <v>108.85</v>
      </c>
      <c r="I12" s="1">
        <v>111.72</v>
      </c>
      <c r="J12" s="1">
        <v>136.75</v>
      </c>
      <c r="K12" s="8">
        <v>-84.89</v>
      </c>
      <c r="L12" s="8">
        <v>26.46</v>
      </c>
      <c r="M12" s="8">
        <v>21.94</v>
      </c>
      <c r="N12" s="1">
        <v>48.91</v>
      </c>
      <c r="O12" s="1">
        <v>69.2</v>
      </c>
      <c r="P12" s="1">
        <v>34.16</v>
      </c>
    </row>
    <row r="13">
      <c r="A13" s="1" t="s">
        <v>23</v>
      </c>
      <c r="B13" s="1">
        <v>29.79</v>
      </c>
      <c r="C13" s="1">
        <v>25.35</v>
      </c>
      <c r="D13" s="1">
        <v>22.46</v>
      </c>
      <c r="E13" s="1">
        <v>3269.02</v>
      </c>
      <c r="F13" s="1">
        <v>2579.32</v>
      </c>
      <c r="G13" s="1">
        <v>1964.36</v>
      </c>
      <c r="K13" s="9"/>
      <c r="L13" s="10"/>
      <c r="M13" s="10"/>
    </row>
    <row r="14">
      <c r="A14" s="1" t="s">
        <v>24</v>
      </c>
      <c r="K14" s="10"/>
      <c r="L14" s="10"/>
      <c r="M14" s="10"/>
    </row>
    <row r="15">
      <c r="A15" s="1" t="s">
        <v>25</v>
      </c>
      <c r="K15" s="10"/>
      <c r="L15" s="10"/>
      <c r="M15" s="10"/>
    </row>
    <row r="16">
      <c r="A16" s="1" t="s">
        <v>26</v>
      </c>
      <c r="B16" s="1">
        <v>41246.3</v>
      </c>
      <c r="C16" s="1">
        <v>54272.99</v>
      </c>
      <c r="D16" s="1">
        <v>33498.43</v>
      </c>
      <c r="E16" s="1">
        <v>53249.41</v>
      </c>
      <c r="F16" s="1">
        <v>76185.37</v>
      </c>
      <c r="G16" s="1">
        <v>69619.63</v>
      </c>
      <c r="H16" s="1" t="s">
        <v>27</v>
      </c>
      <c r="I16" s="1" t="s">
        <v>28</v>
      </c>
      <c r="J16" s="1" t="s">
        <v>29</v>
      </c>
      <c r="K16" s="11">
        <v>118192.19</v>
      </c>
      <c r="L16" s="11">
        <v>155110.79</v>
      </c>
      <c r="M16" s="11">
        <v>197105.69</v>
      </c>
      <c r="N16" s="12" t="s">
        <v>30</v>
      </c>
      <c r="O16" s="12" t="s">
        <v>31</v>
      </c>
      <c r="P16" s="12" t="s">
        <v>32</v>
      </c>
    </row>
    <row r="17">
      <c r="A17" s="1" t="s">
        <v>33</v>
      </c>
      <c r="B17" s="1">
        <v>8.19</v>
      </c>
      <c r="C17" s="1">
        <v>12.2</v>
      </c>
      <c r="D17" s="1">
        <v>9.78</v>
      </c>
      <c r="E17" s="1">
        <v>15.91</v>
      </c>
      <c r="F17" s="1">
        <v>24.67</v>
      </c>
      <c r="G17" s="1">
        <v>28.99</v>
      </c>
      <c r="H17" s="1">
        <v>6.92</v>
      </c>
      <c r="I17" s="1">
        <v>10.58</v>
      </c>
      <c r="J17" s="1">
        <v>16.65</v>
      </c>
      <c r="K17" s="8">
        <v>4.28</v>
      </c>
      <c r="L17" s="8">
        <v>4.38</v>
      </c>
      <c r="M17" s="8">
        <v>6.5</v>
      </c>
      <c r="N17" s="1">
        <v>7.78</v>
      </c>
      <c r="O17" s="1">
        <v>9.18</v>
      </c>
      <c r="P17" s="1">
        <v>9.73</v>
      </c>
    </row>
    <row r="18">
      <c r="A18" s="1" t="s">
        <v>34</v>
      </c>
      <c r="B18" s="1">
        <v>10.84</v>
      </c>
      <c r="C18" s="1">
        <v>13.42</v>
      </c>
      <c r="D18" s="1">
        <v>7.88</v>
      </c>
      <c r="E18" s="1">
        <v>15.47</v>
      </c>
      <c r="F18" s="1">
        <v>22.72</v>
      </c>
      <c r="G18" s="1">
        <v>20.94</v>
      </c>
      <c r="H18" s="1">
        <v>7.25</v>
      </c>
      <c r="I18" s="1">
        <v>7.17</v>
      </c>
      <c r="J18" s="1">
        <v>7.01</v>
      </c>
      <c r="K18" s="13">
        <v>7.74</v>
      </c>
      <c r="L18" s="1">
        <v>6.99</v>
      </c>
      <c r="M18" s="1">
        <v>7.69</v>
      </c>
      <c r="N18" s="1">
        <v>8.58</v>
      </c>
      <c r="O18" s="1">
        <v>9.86</v>
      </c>
      <c r="P18" s="1">
        <v>9.43</v>
      </c>
    </row>
  </sheetData>
  <mergeCells count="2">
    <mergeCell ref="H1:J1"/>
    <mergeCell ref="N1:P1"/>
  </mergeCells>
  <drawing r:id="rId1"/>
</worksheet>
</file>